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trlProps/ctrlProp1.xml" ContentType="application/vnd.ms-excel.controlproperties+xml"/>
  <Override PartName="/xl/ctrlProps/ctrlProp10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440" windowHeight="7665" tabRatio="920" firstSheet="12" activeTab="22"/>
  </bookViews>
  <sheets>
    <sheet name="INPUT" sheetId="34" r:id="rId1"/>
    <sheet name="Sheet1" sheetId="35" state="hidden" r:id="rId2"/>
    <sheet name="convert gps" sheetId="37" state="hidden" r:id="rId3"/>
    <sheet name="Check List" sheetId="7" r:id="rId4"/>
    <sheet name="App Sheet" sheetId="6" r:id="rId5"/>
    <sheet name="RFA" sheetId="1" r:id="rId6"/>
    <sheet name="ESR" sheetId="36" r:id="rId7"/>
    <sheet name="Photo GPS" sheetId="19" r:id="rId8"/>
    <sheet name="Suroundings" sheetId="26" r:id="rId9"/>
    <sheet name="0,30" sheetId="29" r:id="rId10"/>
    <sheet name="60,90" sheetId="28" r:id="rId11"/>
    <sheet name="120,150" sheetId="30" r:id="rId12"/>
    <sheet name="180,210" sheetId="31" r:id="rId13"/>
    <sheet name="240, 270" sheetId="32" r:id="rId14"/>
    <sheet name="300, 330" sheetId="33" r:id="rId15"/>
    <sheet name="RBS" sheetId="20" r:id="rId16"/>
    <sheet name="depan,belakang" sheetId="14" r:id="rId17"/>
    <sheet name="kiri,kanan" sheetId="15" r:id="rId18"/>
    <sheet name="Site Location" sheetId="21" r:id="rId19"/>
    <sheet name="site access" sheetId="17" r:id="rId20"/>
    <sheet name="PLN" sheetId="18" r:id="rId21"/>
    <sheet name="Site Situasi" sheetId="24" r:id="rId22"/>
    <sheet name="Peta dan Layout" sheetId="25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</externalReferences>
  <definedNames>
    <definedName name="_Area">[1]Sheet1!$D$7</definedName>
    <definedName name="_Prepared">[1]Sheet1!$D$5</definedName>
    <definedName name="_Project">[1]Sheet1!$D$3</definedName>
    <definedName name="_RBS1">'[2]DATA-BASE'!$B$50</definedName>
    <definedName name="_Rev">[1]Sheet1!$N$7</definedName>
    <definedName name="_sn1">#REF!</definedName>
    <definedName name="_sn2">#REF!</definedName>
    <definedName name="_TN1">'[3]LIST OF HEADINGS (Invt.)'!$W$5</definedName>
    <definedName name="address1_1">'[4]General Information'!$B$31</definedName>
    <definedName name="Address1far">[3]General!$C$16</definedName>
    <definedName name="Address2">[5]General!$B$16</definedName>
    <definedName name="address2_1">'[4]General Information'!$B$33</definedName>
    <definedName name="Address2far">[3]General!$C$17</definedName>
    <definedName name="Address3">[5]General!$B$17</definedName>
    <definedName name="Address33">[6]General!#REF!</definedName>
    <definedName name="Address3far">[3]General!$C$18</definedName>
    <definedName name="Address4far">[3]General!$C$19</definedName>
    <definedName name="aircon">[5]Configuration!$D$66</definedName>
    <definedName name="Alarm">'[5]DATA-BASE'!$F$156</definedName>
    <definedName name="Alarm1C">'[5]DATA-BASE'!$D$167:$D$182</definedName>
    <definedName name="Alarm1D">'[5]DATA-BASE'!$C$167:$C$182</definedName>
    <definedName name="Alarm1S">'[5]DATA-BASE'!$B$167:$B$182</definedName>
    <definedName name="Alarm2C">'[5]DATA-BASE'!$G$167:$G$182</definedName>
    <definedName name="Alarm2D">'[5]DATA-BASE'!$F$167:$F$182</definedName>
    <definedName name="Alarm2S">'[5]DATA-BASE'!$E$167:$E$182</definedName>
    <definedName name="Alarm3C">'[5]DATA-BASE'!$L$167:$L$182</definedName>
    <definedName name="Alarm3D">'[5]DATA-BASE'!$J$167:$J$182</definedName>
    <definedName name="Alarm3S">'[5]DATA-BASE'!$H$167:$H$182</definedName>
    <definedName name="AlarmAlternative">'[5]DATA-BASE'!$F$157:$G$161</definedName>
    <definedName name="AlarmSpare">'[5]DATA-BASE'!$M$167:$M$182</definedName>
    <definedName name="AlarmW">'[5]DATA-BASE'!$B$156</definedName>
    <definedName name="alno">'[4]General Information'!$B$12</definedName>
    <definedName name="Andrew">'[7]DATA-BASE'!#REF!</definedName>
    <definedName name="Andrew_D">'[7]DATA-BASE'!#REF!</definedName>
    <definedName name="Andrew_kit">#REF!</definedName>
    <definedName name="Andrew_P">'[7]DATA-BASE'!#REF!</definedName>
    <definedName name="Andrew_Q1">'[7]DATA-BASE'!#REF!</definedName>
    <definedName name="Andrew_Q2">'[7]DATA-BASE'!#REF!</definedName>
    <definedName name="Andrew_Q3">'[7]DATA-BASE'!#REF!</definedName>
    <definedName name="Andrew_Q4">'[7]DATA-BASE'!#REF!</definedName>
    <definedName name="Andrew_Q5">'[7]DATA-BASE'!#REF!</definedName>
    <definedName name="antdescpanel">'[8]DATA-BASE'!$I$64</definedName>
    <definedName name="AntDescription">'[5]DATA-BASE'!$J$64</definedName>
    <definedName name="AntDescriptionA">'[9]DATA-BASE'!$I$63</definedName>
    <definedName name="AntDescriptionB">'[5]DATA-BASE'!$J$78</definedName>
    <definedName name="AntDescriptionC">'[5]DATA-BASE'!$J$92</definedName>
    <definedName name="AntDimension">'[5]DATA-BASE'!$O$64</definedName>
    <definedName name="AntDimensionA">'[9]DATA-BASE'!$M$63</definedName>
    <definedName name="AntDimensionB">'[5]DATA-BASE'!$O$78</definedName>
    <definedName name="AntDimensionC">'[5]DATA-BASE'!$O$92</definedName>
    <definedName name="antenna">OFFSET(INDIRECT([1]Sheet1!$AO$16),0,0,COUNTA(INDIRECT([1]Sheet1!$AO$16)),1)</definedName>
    <definedName name="Antenna_List2">'[10]DATA BASE'!$E$67</definedName>
    <definedName name="Antenna_List9">'[10]DATA BASE'!$L$67</definedName>
    <definedName name="Antenna_Name3">#REF!</definedName>
    <definedName name="Antenna_Prod3">'[11]Config-Input (Type2) '!$R$16</definedName>
    <definedName name="Antenna_ProdNos2">'[11]Config-Input (Type2) '!$Q$16</definedName>
    <definedName name="Antenna_Qty">'[11]Config-Input (Type1)'!$D$14</definedName>
    <definedName name="Antenna_Qty2">'[10]RBS, Config-Input (New) '!$D$15</definedName>
    <definedName name="Antenna_type3">#REF!</definedName>
    <definedName name="AntennaDir">[5]Configuration!$D$21</definedName>
    <definedName name="AntennaHeight">[5]Configuration!$D$20</definedName>
    <definedName name="AntennaModule">'[12]Input form'!$AE$44</definedName>
    <definedName name="antennapanel">'[8]DATA-BASE'!$C$64</definedName>
    <definedName name="AntennaQty">[5]Configuration!$D$22</definedName>
    <definedName name="Antennas">'[5]DATA-BASE'!$B$54:$B$63</definedName>
    <definedName name="antennasize">'[13]DATA-BASE'!$H$26</definedName>
    <definedName name="AntennaSupport">'[5]DATA-BASE'!$B$105:$C$108</definedName>
    <definedName name="AntennaTilt">'[11]Config-Input (Type1)'!#REF!</definedName>
    <definedName name="AntEricssonProduct">'[5]DATA-BASE'!$C$64</definedName>
    <definedName name="AntEricssonProductA">'[9]DATA-BASE'!$C$63</definedName>
    <definedName name="AntEricssonProductB">'[5]DATA-BASE'!$C$78</definedName>
    <definedName name="AntEricssonProductC">'[5]DATA-BASE'!$C$92</definedName>
    <definedName name="AntHardware">'[5]DATA-BASE'!$S$64</definedName>
    <definedName name="AntMountingPole">'[12]Input form'!$AL$44</definedName>
    <definedName name="AntMountingPoleCode">'[12]Input form'!$AM$44</definedName>
    <definedName name="AntProductCode">'[12]Input form'!$AI$44</definedName>
    <definedName name="AntSupport">'[11]Config-Input (Type1)'!#REF!</definedName>
    <definedName name="AntSupportBoom">'[11]Config-Input (Type1)'!#REF!</definedName>
    <definedName name="AntSupportBracket">'[11]Config-Input (Type1)'!#REF!</definedName>
    <definedName name="AntSupportPipe">'[11]Config-Input (Type1)'!#REF!</definedName>
    <definedName name="AntSupportType">'[5]DATA-BASE'!$B$109</definedName>
    <definedName name="AntType">OFFSET(INDIRECT('[14]Input form'!$AE$17),0,0,COUNTA(INDIRECT('[14]Input form'!$AE$17)),1)</definedName>
    <definedName name="AntVendorAntenna">'[5]DATA-BASE'!$E$64</definedName>
    <definedName name="AntVendorAntennaA">'[9]DATA-BASE'!$E$63</definedName>
    <definedName name="AntVendorAntennaB">'[5]DATA-BASE'!$E$78</definedName>
    <definedName name="AntVendorAntennaC">'[5]DATA-BASE'!$E$92</definedName>
    <definedName name="antvendorpanel">'[8]DATA-BASE'!$E$64</definedName>
    <definedName name="AntWeight">'[5]DATA-BASE'!$N$64</definedName>
    <definedName name="AntWindLoad">'[5]DATA-BASE'!$Q$64</definedName>
    <definedName name="Area">'[5]DATA-BASE'!$B$6:$C$26</definedName>
    <definedName name="Area1">'[5]DATA-BASE'!$B$27</definedName>
    <definedName name="Band1">'[5]DATA-BASE'!$G$20</definedName>
    <definedName name="Batt_Rack1">#REF!</definedName>
    <definedName name="BuildHeight">[5]Configuration!$D$59</definedName>
    <definedName name="Building">'[5]DATA-BASE'!$B$118:$C$119</definedName>
    <definedName name="BuildingType">'[5]DATA-BASE'!$B$120</definedName>
    <definedName name="Cabling1">'[5]DATA-BASE'!$F$4</definedName>
    <definedName name="Cabling2">'[5]DATA-BASE'!$G$4</definedName>
    <definedName name="Cabling3">'[5]DATA-BASE'!$H$4</definedName>
    <definedName name="capacity2">'[15]DATA-BASE'!$D$21</definedName>
    <definedName name="CDU">#REF!</definedName>
    <definedName name="CDU_Name">'[11]Config-Input (Type1)'!#REF!</definedName>
    <definedName name="CDU_Name1">'[11]Config-Input (Type1)'!#REF!</definedName>
    <definedName name="CDU_Name3">#REF!</definedName>
    <definedName name="CDU_Prod3">#REF!</definedName>
    <definedName name="CDU_Product">'[11]Config-Input (Type1)'!#REF!</definedName>
    <definedName name="CDU_Product1">'[11]Config-Input (Type1)'!#REF!</definedName>
    <definedName name="CDU_Type">'[11]Config-Input (Type2) '!#REF!</definedName>
    <definedName name="CDU_Type1">'[10]DATA BASE'!$D$49</definedName>
    <definedName name="CDU_Type2">'[10]DATA BASE'!$E$49</definedName>
    <definedName name="CDU_Type3">'[11]Config-Input (Type1)'!#REF!</definedName>
    <definedName name="CDUType">'[16]DATA-BASE'!#REF!</definedName>
    <definedName name="CDUType1">'[5]DATA-BASE'!$C$153</definedName>
    <definedName name="CDUType10">'[17]DATA-BASE'!$G$140</definedName>
    <definedName name="CDUType4">'[17]DATA-BASE'!$F$130</definedName>
    <definedName name="CDUType5">'[17]DATA-BASE'!$G$130</definedName>
    <definedName name="CDUType6">'[17]DATA-BASE'!$C$140</definedName>
    <definedName name="CDUType7">'[17]DATA-BASE'!$D$140</definedName>
    <definedName name="CDUType8">'[17]DATA-BASE'!$E$140</definedName>
    <definedName name="CDUType9">'[17]DATA-BASE'!$F$140</definedName>
    <definedName name="Cell1">[5]Configuration!$D$13</definedName>
    <definedName name="Cell2">[5]Configuration!$F$13</definedName>
    <definedName name="Cell3">[5]Configuration!$H$13</definedName>
    <definedName name="cellconfig">'[18]DATA-BASE'!$B$185:$B$192</definedName>
    <definedName name="CEsoftware">'[5]DATA-BASE'!$J$154</definedName>
    <definedName name="check_Document">'[11]Revisions Input'!#REF!</definedName>
    <definedName name="Clampb">'[17]DATA-BASE'!$G$64</definedName>
    <definedName name="Clampc">'[17]DATA-BASE'!$G$65</definedName>
    <definedName name="cluster">#REF!</definedName>
    <definedName name="Config">'[12]Input form'!$P$41</definedName>
    <definedName name="Configuration1">[17]Configuration!$D$8</definedName>
    <definedName name="Configuration2">[17]Configuration!$D$14</definedName>
    <definedName name="Customer">[5]General!$B$32</definedName>
    <definedName name="CustomerSurveyors">[5]General!#REF!</definedName>
    <definedName name="date">[19]General!#REF!</definedName>
    <definedName name="Date_PlantSpec">'[11]Revisions Input'!$E$10</definedName>
    <definedName name="dateToday">[5]General!$B$3</definedName>
    <definedName name="DATUM">#REF!</definedName>
    <definedName name="DDFPanelFE">'[12]Input form'!$T$62</definedName>
    <definedName name="DDFPanelNE">'[12]Input form'!$P$62</definedName>
    <definedName name="dfds">[5]General!#REF!</definedName>
    <definedName name="DFEID">'[5]DATA-BASE'!$B$187:$B$202</definedName>
    <definedName name="DFNBA">'[5]DATA-BASE'!$C$187:$C$202</definedName>
    <definedName name="DFType">'[5]DATA-BASE'!$D$156</definedName>
    <definedName name="DFYourChoose">'[5]DATA-BASE'!$D$187:$D$202</definedName>
    <definedName name="doc">[19]General!$G$4</definedName>
    <definedName name="Doc_no">#REF!</definedName>
    <definedName name="Doc_prep">#REF!</definedName>
    <definedName name="Doc_resp">#REF!</definedName>
    <definedName name="Doc_rev">#REF!</definedName>
    <definedName name="DocApprovedRBS">'[5]DATA-BASE'!$B$48</definedName>
    <definedName name="DocPrepared">'[10]General Input'!$B$31</definedName>
    <definedName name="DocPreparedRBS">'[5]DATA-BASE'!$B$47</definedName>
    <definedName name="DocRespApproved">'[10]General Input'!$B$32</definedName>
    <definedName name="Downtiltb">'[17]DATA-BASE'!$H$64</definedName>
    <definedName name="Downtiltc">'[17]DATA-BASE'!$H$65</definedName>
    <definedName name="DRAWNO">#REF!</definedName>
    <definedName name="DUType">'[5]DATA-BASE'!$F$27</definedName>
    <definedName name="EngineerDesign">'[5]DATA-BASE'!$B$30:$C$46</definedName>
    <definedName name="Excel_BuiltIn__FilterDatabase_4">#REF!</definedName>
    <definedName name="Feeder">'[5]DATA-BASE'!$B$96:$B$100</definedName>
    <definedName name="feeder12">'[20]Cable Marking'!#REF!</definedName>
    <definedName name="FeederBending">'[5]DATA-BASE'!$H$101</definedName>
    <definedName name="FeederBrand">'[5]DATA-BASE'!$C$101</definedName>
    <definedName name="FeederDiameter">'[5]DATA-BASE'!$G$101</definedName>
    <definedName name="FeederLenght1">'[10]RBS, Config-Input (New) '!$K$29</definedName>
    <definedName name="FeederTotalCell1">[5]Configuration!$D$37</definedName>
    <definedName name="FeederTotalCell2">[5]Configuration!$F$37</definedName>
    <definedName name="feederTotalCell3">[5]Configuration!$H$37</definedName>
    <definedName name="FeederWeight">'[5]DATA-BASE'!$F$101</definedName>
    <definedName name="File_Name">#REF!</definedName>
    <definedName name="FileName">[5]General!#REF!</definedName>
    <definedName name="FileNamefar">[3]General!$C$6</definedName>
    <definedName name="FlexibleWGCode">'[12]Input form'!$AV$33</definedName>
    <definedName name="FlexibleWGType">'[12]Input form'!$AR$33</definedName>
    <definedName name="FRÅN">#REF!</definedName>
    <definedName name="frequency">'[13]DATA-BASE'!$F$26</definedName>
    <definedName name="Frontal">[5]Configuration!$D$45</definedName>
    <definedName name="GeneralIPAnumber">'[5]DATA-BASE'!$D$4</definedName>
    <definedName name="GeneralIPAnumberfar">'[3]DATA-BASE'!$D$3</definedName>
    <definedName name="GPS_POSITION">[5]General!$B$24</definedName>
    <definedName name="GPS_Position2">[5]General!$B$25</definedName>
    <definedName name="GPS_Position2Far">#REF!</definedName>
    <definedName name="GPS_POSITIONFar">#REF!</definedName>
    <definedName name="heatdissipasion">'[5]DATA-BASE'!$L$12</definedName>
    <definedName name="I">[21]General!$B$26</definedName>
    <definedName name="ID">'[3]LIST OF HEADINGS (Invt.)'!#REF!</definedName>
    <definedName name="IND_EID">#REF!</definedName>
    <definedName name="index1">'[13]DATA-BASE'!$F$42</definedName>
    <definedName name="IP">'[3]LIST OF HEADINGS (Invt.)'!#REF!</definedName>
    <definedName name="IPA_seri">[5]General!$B$7</definedName>
    <definedName name="IPA_serifar">[3]General!$C$8</definedName>
    <definedName name="IPAddr1">'[3]LIST OF HEADINGS (Invt.)'!#REF!</definedName>
    <definedName name="IPAdrr1">'[3]LIST OF HEADINGS (Invt.)'!$V$5</definedName>
    <definedName name="IPAdrr2">'[3]LIST OF HEADINGS (Invt.)'!$U$5</definedName>
    <definedName name="iprpd">[19]General!#REF!</definedName>
    <definedName name="Kit_5">'[7]DATA-BASE'!#REF!</definedName>
    <definedName name="Lateral">[5]Configuration!$D$46</definedName>
    <definedName name="LCoaxFE">'[12]Input form'!$T$54</definedName>
    <definedName name="LCoaxNE">'[12]Input form'!$P$54</definedName>
    <definedName name="LDCCable">'[12]Input form'!$P$59</definedName>
    <definedName name="LGnd1">'[12]Input form'!$P$57</definedName>
    <definedName name="LGnd2">'[12]Input form'!$T$57</definedName>
    <definedName name="LoH">'[5]DATA-BASE'!$I$4</definedName>
    <definedName name="LTrafficFE">'[12]Input form'!$Z$58</definedName>
    <definedName name="LTrafficNE">'[12]Input form'!$X$58</definedName>
    <definedName name="MapPageGrid">[5]General!$B$27</definedName>
    <definedName name="Material">'[5]DATA-BASE'!$B$124:$D$135</definedName>
    <definedName name="MaterialCeiling">'[5]DATA-BASE'!$B$136</definedName>
    <definedName name="MaterialFloor">'[5]DATA-BASE'!$B$138</definedName>
    <definedName name="MaterialWall">'[5]DATA-BASE'!$B$137</definedName>
    <definedName name="mcb">'[5]DATA-BASE'!$J$12</definedName>
    <definedName name="MCB6AmpFE">'[12]Input form'!$T$63</definedName>
    <definedName name="MCB6AmpNE">'[12]Input form'!$P$63</definedName>
    <definedName name="Name">[19]General!$G$2</definedName>
    <definedName name="NAntenna">'[12]Input form'!$W$29</definedName>
    <definedName name="NDDFTerminal">'[12]Input form'!$AD$7</definedName>
    <definedName name="NETM">'[3]LIST OF HEADINGS (Invt.)'!$Y$5</definedName>
    <definedName name="NETM1">'[3]LIST OF HEADINGS (Invt.)'!$Z$5</definedName>
    <definedName name="NFeederClamp1">'[12]Input form'!$P$56</definedName>
    <definedName name="NFeederClamp2">'[12]Input form'!$T$56</definedName>
    <definedName name="NFlexibleWG">'[12]Input form'!$AU$34</definedName>
    <definedName name="NGndKitFE">'[12]Input form'!$T$55</definedName>
    <definedName name="NGndKitNE">'[12]Input form'!$P$55</definedName>
    <definedName name="No_Fuse">'[11]Config-Input (Type1)'!#REF!</definedName>
    <definedName name="No_Fuse1">'[11]Config-Input (Type2) '!#REF!</definedName>
    <definedName name="NoCell">[5]Configuration!$D$11</definedName>
    <definedName name="NoCell1">[17]Configuration!$D$5</definedName>
    <definedName name="NoCell2">[17]Configuration!$D$11</definedName>
    <definedName name="NoFeeders">[5]Configuration!$D$35</definedName>
    <definedName name="NPowerSplitter">'[12]Input form'!$V$29</definedName>
    <definedName name="NPSMounting">'[12]Input form'!$AS$8</definedName>
    <definedName name="NRAU">'[12]Input form'!$U$29</definedName>
    <definedName name="NRAUNEH">'[12]Input form'!$R$49</definedName>
    <definedName name="NRAUNEL">'[12]Input form'!$Q$49</definedName>
    <definedName name="NSeparateMountingKit">'[12]Input form'!$AR$23</definedName>
    <definedName name="NSMU">'[12]Input form'!$S$29</definedName>
    <definedName name="NWGClampKit">'[12]Input form'!$AZ$34</definedName>
    <definedName name="Owner">'[5]DATA-BASE'!$B$112:$C$114</definedName>
    <definedName name="OwnerType">'[5]DATA-BASE'!$B$115</definedName>
    <definedName name="Phase_Project">'[11]General Input'!$B$22</definedName>
    <definedName name="PowerDistributionUnitFE">'[12]Input form'!$T$61</definedName>
    <definedName name="PowerDistributionUnitNE">'[12]Input form'!$P$61</definedName>
    <definedName name="PowerSplitter">'[12]Input form'!$AQ$7</definedName>
    <definedName name="PowerSplitterCode">'[12]Input form'!$AS$7</definedName>
    <definedName name="Prep_date">#REF!</definedName>
    <definedName name="Print_A">#REF!</definedName>
    <definedName name="_xlnm.Print_Area" localSheetId="9">'0,30'!$A$1:$F$53</definedName>
    <definedName name="_xlnm.Print_Area" localSheetId="11">'120,150'!$A$1:$F$53</definedName>
    <definedName name="_xlnm.Print_Area" localSheetId="12">'180,210'!$A$1:$F$53</definedName>
    <definedName name="_xlnm.Print_Area" localSheetId="13">'240, 270'!$A$1:$F$52</definedName>
    <definedName name="_xlnm.Print_Area" localSheetId="14">'300, 330'!$A$1:$F$53</definedName>
    <definedName name="_xlnm.Print_Area" localSheetId="10">'60,90'!$A$1:$F$53</definedName>
    <definedName name="_xlnm.Print_Area" localSheetId="4">'App Sheet'!$A$1:$L$42</definedName>
    <definedName name="_xlnm.Print_Area" localSheetId="16">'depan,belakang'!$A$1:$F$53</definedName>
    <definedName name="_xlnm.Print_Area" localSheetId="6">ESR!$A$1:$R$242</definedName>
    <definedName name="_xlnm.Print_Area" localSheetId="0">INPUT!$A$1:$G$52</definedName>
    <definedName name="_xlnm.Print_Area" localSheetId="17">'kiri,kanan'!$A$1:$F$53</definedName>
    <definedName name="_xlnm.Print_Area" localSheetId="22">'Peta dan Layout'!$A$1:$F$67</definedName>
    <definedName name="_xlnm.Print_Area" localSheetId="7">'Photo GPS'!$A$1:$F$53</definedName>
    <definedName name="_xlnm.Print_Area" localSheetId="20">PLN!$A$1:$F$53</definedName>
    <definedName name="_xlnm.Print_Area" localSheetId="15">RBS!$A$1:$F$56</definedName>
    <definedName name="_xlnm.Print_Area" localSheetId="5">RFA!$A$29:$F$69</definedName>
    <definedName name="_xlnm.Print_Area" localSheetId="19">'site access'!$A$1:$F$108</definedName>
    <definedName name="_xlnm.Print_Area" localSheetId="18">'Site Location'!$A$1:$F$53</definedName>
    <definedName name="_xlnm.Print_Area" localSheetId="21">'Site Situasi'!$A$1:$F$53</definedName>
    <definedName name="_xlnm.Print_Area" localSheetId="8">Suroundings!$A$1:$G$37</definedName>
    <definedName name="Print_B">#REF!</definedName>
    <definedName name="Print_D">#REF!</definedName>
    <definedName name="Print_E">#REF!</definedName>
    <definedName name="Print_F">#REF!</definedName>
    <definedName name="_xlnm.Print_Titles" localSheetId="6">ESR!$1:$4</definedName>
    <definedName name="Project1">'[22]General Information'!#REF!</definedName>
    <definedName name="Province">'[11]General Input'!$B$17</definedName>
    <definedName name="Rack19FE">'[12]Input form'!$T$60</definedName>
    <definedName name="Rack19NE">'[12]Input form'!$P$60</definedName>
    <definedName name="RadioCabinets">[5]Configuration!$D$12</definedName>
    <definedName name="RadioCabinets1">[17]Configuration!$D$6</definedName>
    <definedName name="RadioCabinets2">[17]Configuration!$D$12</definedName>
    <definedName name="RadioHIndex">'[12]Input form'!$T$46</definedName>
    <definedName name="RadioID1">'[23]General Information'!$B$12</definedName>
    <definedName name="RadioID2">'[23]General Information'!$B$13</definedName>
    <definedName name="RadioLIndex">'[12]Input form'!$T$45</definedName>
    <definedName name="RadioModule">'[12]Input form'!$P$45</definedName>
    <definedName name="RAUIndex">OFFSET(INDIRECT([1]Sheet1!$AT$11),0,0,COUNTA(INDIRECT([1]Sheet1!$AT$11)),1)</definedName>
    <definedName name="RauType">OFFSET(INDIRECT('[14]Input form'!$AK$17),0,0,COUNTA(INDIRECT('[14]Input form'!$AK$17)),1)</definedName>
    <definedName name="RBS_RackKg">#REF!</definedName>
    <definedName name="RBSroom">[5]Configuration!$D$61</definedName>
    <definedName name="rbstype">'[5]DATA-BASE'!$F$12</definedName>
    <definedName name="Rear">[5]Configuration!$D$47</definedName>
    <definedName name="Recorder">'[11]macro''s'!#REF!</definedName>
    <definedName name="rev">[19]General!$G$6</definedName>
    <definedName name="rg">[5]General!$B$9</definedName>
    <definedName name="rgrw">[5]General!$B$12</definedName>
    <definedName name="RUType">'[5]DATA-BASE'!$H$36</definedName>
    <definedName name="SeparateMountingKit">'[12]Input form'!$AQ$22</definedName>
    <definedName name="SeparateMountingKitCode">'[12]Input form'!$AT$22</definedName>
    <definedName name="Site_Name1">'[10]General Input'!$B$15</definedName>
    <definedName name="Site_Name2">'[10]General Input'!$B$16</definedName>
    <definedName name="SiteN1">'[15]General Information'!$B$9</definedName>
    <definedName name="SiteN2">'[15]General Information'!$B$10</definedName>
    <definedName name="SiteName_1">[24]General!$B$13</definedName>
    <definedName name="SiteName1">[5]General!$B$12</definedName>
    <definedName name="SiteName1far">[3]General!$C$13</definedName>
    <definedName name="SiteName2">[5]General!$B$13</definedName>
    <definedName name="SiteName2far">[3]General!$C$14</definedName>
    <definedName name="SiteNameFar">[25]General!#REF!</definedName>
    <definedName name="siteNo">[5]General!$B$9</definedName>
    <definedName name="siteNo1far">[3]General!$C$11</definedName>
    <definedName name="siteNo2">[5]General!$B$10</definedName>
    <definedName name="SITENO3">#REF!</definedName>
    <definedName name="siteNofar">[3]General!$C$10</definedName>
    <definedName name="SMUCode">'[12]Input form'!$R$29</definedName>
    <definedName name="SMUType">'[12]Input form'!$Q$29</definedName>
    <definedName name="System">'[5]DATA-BASE'!$F$20</definedName>
    <definedName name="System1">[5]General!$B$35</definedName>
    <definedName name="System2">[5]General!$B$36</definedName>
    <definedName name="System3">[5]General!$B$37</definedName>
    <definedName name="System4">[5]General!$B$38</definedName>
    <definedName name="t">[21]General!$B$17</definedName>
    <definedName name="TELKOMSEL_GSM_900_PROJECT__MEDAN__INDONESIA">#REF!</definedName>
    <definedName name="TILL">#REF!</definedName>
    <definedName name="TN">'[3]LIST OF HEADINGS (Invt.)'!$X$5</definedName>
    <definedName name="Tower">'[5]DATA-BASE'!$B$142:$B$145</definedName>
    <definedName name="Tower1">'[5]DATA-BASE'!$B$146</definedName>
    <definedName name="TowerBase">'[5]DATA-BASE'!$L$146</definedName>
    <definedName name="TowerHeight1">[5]Configuration!$D$71</definedName>
    <definedName name="TowerSupport">'[5]DATA-BASE'!$C$146</definedName>
    <definedName name="TowerType">'[5]DATA-BASE'!$F$146</definedName>
    <definedName name="TRMRepeaterFE">'[12]Input form'!$T$64</definedName>
    <definedName name="TRMRepeaterNE">'[12]Input form'!$P$64</definedName>
    <definedName name="TRUs1">[17]Configuration!$J$7</definedName>
    <definedName name="TRUs2">[17]Configuration!$J$13</definedName>
    <definedName name="trutype">'[26]DATA-BASE'!$H$155</definedName>
    <definedName name="TypeAnt1">[27]Configuration!#REF!</definedName>
    <definedName name="typeofdate">'[4]General Information'!$B$3</definedName>
    <definedName name="vfd">[5]General!#REF!</definedName>
    <definedName name="WGClampKitCode">'[12]Input form'!$BA$33</definedName>
    <definedName name="WGClampKitType">'[12]Input form'!$AX$33</definedName>
    <definedName name="Wind_LoadR2">#REF!</definedName>
    <definedName name="WindAreaSup">[17]Configuration!$D$42</definedName>
    <definedName name="Y">[21]General!$B$25</definedName>
  </definedNames>
  <calcPr calcId="144525"/>
</workbook>
</file>

<file path=xl/sharedStrings.xml><?xml version="1.0" encoding="utf-8"?>
<sst xmlns="http://schemas.openxmlformats.org/spreadsheetml/2006/main" count="1065" uniqueCount="484">
  <si>
    <t xml:space="preserve">B2S XL </t>
  </si>
  <si>
    <t>Site ID</t>
  </si>
  <si>
    <t>:</t>
  </si>
  <si>
    <t>JA80</t>
  </si>
  <si>
    <t>Site Name</t>
  </si>
  <si>
    <t>PONDOK_GEDE_PERMAI</t>
  </si>
  <si>
    <t>Candidat</t>
  </si>
  <si>
    <t>B</t>
  </si>
  <si>
    <t xml:space="preserve">Project Deff </t>
  </si>
  <si>
    <t xml:space="preserve">Project Type </t>
  </si>
  <si>
    <t>New</t>
  </si>
  <si>
    <t>RBS Antenna Height</t>
  </si>
  <si>
    <t>M.A.G.L</t>
  </si>
  <si>
    <t>RBS Antenna Direction</t>
  </si>
  <si>
    <t>Date</t>
  </si>
  <si>
    <t>COORDINAT NOM</t>
  </si>
  <si>
    <t>Lat</t>
  </si>
  <si>
    <t xml:space="preserve"> -6.301331°S</t>
  </si>
  <si>
    <t>Long</t>
  </si>
  <si>
    <t>106.970511°E</t>
  </si>
  <si>
    <t>Site Address</t>
  </si>
  <si>
    <t>Jl.Pondok Benda RT 03/02 Kel.Jatirasa Kec.Jatiasih</t>
  </si>
  <si>
    <t>Bekasi , Jawa Barat</t>
  </si>
  <si>
    <t>Area</t>
  </si>
  <si>
    <t xml:space="preserve">JABODETABEK </t>
  </si>
  <si>
    <t>Company</t>
  </si>
  <si>
    <t>PT. TOWER BERSAMA</t>
  </si>
  <si>
    <t>Contact Person/ Lanlord</t>
  </si>
  <si>
    <t>TIPAT SAPUTRA</t>
  </si>
  <si>
    <t>Phone Landlord</t>
  </si>
  <si>
    <t>081291248542</t>
  </si>
  <si>
    <t xml:space="preserve"> </t>
  </si>
  <si>
    <t>Contact Person Address Lanlord</t>
  </si>
  <si>
    <t>Kp.Pondok Benda RT 003/002 Kel.Jatirasa Kec.Jatiasih</t>
  </si>
  <si>
    <t>COORDINAT ESR</t>
  </si>
  <si>
    <t xml:space="preserve">  6°18'03.7"S</t>
  </si>
  <si>
    <t>106°58'09.2"E</t>
  </si>
  <si>
    <t>Distance NOM to Candidate</t>
  </si>
  <si>
    <t>M</t>
  </si>
  <si>
    <t xml:space="preserve">Bearing NOM to Canditate </t>
  </si>
  <si>
    <t>O</t>
  </si>
  <si>
    <t>Map Datum :</t>
  </si>
  <si>
    <t>WGS 84</t>
  </si>
  <si>
    <t>Distance from public road</t>
  </si>
  <si>
    <t xml:space="preserve">Length :  </t>
  </si>
  <si>
    <t>Width :</t>
  </si>
  <si>
    <t>Length of private access</t>
  </si>
  <si>
    <t>Height Structure Type (Roof Top)</t>
  </si>
  <si>
    <t>Stories</t>
  </si>
  <si>
    <t>…………………</t>
  </si>
  <si>
    <t>Roof Top</t>
  </si>
  <si>
    <t>Penthose</t>
  </si>
  <si>
    <t>Other</t>
  </si>
  <si>
    <t>Old of Building</t>
  </si>
  <si>
    <t>Years</t>
  </si>
  <si>
    <t>Tower Placement</t>
  </si>
  <si>
    <t>GF</t>
  </si>
  <si>
    <t xml:space="preserve">Tower Type </t>
  </si>
  <si>
    <t>SST</t>
  </si>
  <si>
    <t xml:space="preserve">Tower Height </t>
  </si>
  <si>
    <t>Building Hight</t>
  </si>
  <si>
    <t>Site space / Land size (LxW)</t>
  </si>
  <si>
    <r>
      <rPr>
        <sz val="10"/>
        <rFont val="Arial"/>
        <charset val="134"/>
      </rPr>
      <t>M</t>
    </r>
    <r>
      <rPr>
        <vertAlign val="superscript"/>
        <sz val="10"/>
        <rFont val="Arial"/>
        <charset val="134"/>
      </rPr>
      <t>2</t>
    </r>
  </si>
  <si>
    <t>Date ESR</t>
  </si>
  <si>
    <t>Surveyor</t>
  </si>
  <si>
    <t>RAHMAN</t>
  </si>
  <si>
    <t>Document Prepare</t>
  </si>
  <si>
    <t>Phone</t>
  </si>
  <si>
    <t>+62</t>
  </si>
  <si>
    <t>Email</t>
  </si>
  <si>
    <t xml:space="preserve">M.a.g.l </t>
  </si>
  <si>
    <t>72 M.a.g.l (meter above ground level)</t>
  </si>
  <si>
    <t xml:space="preserve">M.a.s.l </t>
  </si>
  <si>
    <t>206 M.a.s.l (meter above sea level)</t>
  </si>
  <si>
    <t>COMPANY</t>
  </si>
  <si>
    <t>TOWER PLACEMENT</t>
  </si>
  <si>
    <t>TYPE TOWER</t>
  </si>
  <si>
    <t>LEG</t>
  </si>
  <si>
    <t>PROJECT TYPE</t>
  </si>
  <si>
    <t>Proposed By  : PT. SOLU SINDO KREASI PRATAMA</t>
  </si>
  <si>
    <t>PT. SOLU SINDO KREASI PRATAMA</t>
  </si>
  <si>
    <t>(3 Leg)</t>
  </si>
  <si>
    <t>Collocated</t>
  </si>
  <si>
    <t>RT</t>
  </si>
  <si>
    <t>MP</t>
  </si>
  <si>
    <t>(4 Leg)</t>
  </si>
  <si>
    <t>PT. UNITED TOWERINDO</t>
  </si>
  <si>
    <t>POLE</t>
  </si>
  <si>
    <t>Dismantle</t>
  </si>
  <si>
    <t>PT. TELENET INTERNUSA</t>
  </si>
  <si>
    <t>COMBAT</t>
  </si>
  <si>
    <t>Relocation</t>
  </si>
  <si>
    <t>PT. BATAVIA TOWERINDO</t>
  </si>
  <si>
    <t>MINARATE</t>
  </si>
  <si>
    <t>PT. BALI TELEKOM</t>
  </si>
  <si>
    <t>PT. PRIMA MEDIA SELARAS</t>
  </si>
  <si>
    <t>PT. MITRAYASA SARANA INFORMASI</t>
  </si>
  <si>
    <t>PT. TOWERINDO KONVERGENSI</t>
  </si>
  <si>
    <t>PT. SOLUSI MENARA INDONESIA</t>
  </si>
  <si>
    <t>PT. TRIAKA BERSAMA</t>
  </si>
  <si>
    <t>NOME XL</t>
  </si>
  <si>
    <t>LAT</t>
  </si>
  <si>
    <t>LONG</t>
  </si>
  <si>
    <t>TANDA</t>
  </si>
  <si>
    <t>D</t>
  </si>
  <si>
    <t>S</t>
  </si>
  <si>
    <t>S/N</t>
  </si>
  <si>
    <t>lat</t>
  </si>
  <si>
    <t>long</t>
  </si>
  <si>
    <t>Jarak</t>
  </si>
  <si>
    <t>AZIMUTH</t>
  </si>
  <si>
    <t>Koordinat Nom XL</t>
  </si>
  <si>
    <t>Coordinat ESR</t>
  </si>
  <si>
    <t>Distance</t>
  </si>
  <si>
    <t>Azº</t>
  </si>
  <si>
    <t>xl</t>
  </si>
  <si>
    <t>esr</t>
  </si>
  <si>
    <t>Latitude</t>
  </si>
  <si>
    <t>Longitude</t>
  </si>
  <si>
    <t>ESR</t>
  </si>
  <si>
    <t>-6.26144444444444</t>
  </si>
  <si>
    <t>-6.26151666666667</t>
  </si>
  <si>
    <t>CHECK LIST ESR DOCUMENT</t>
  </si>
  <si>
    <t>No</t>
  </si>
  <si>
    <t>DOCUMENT COMPLETENESS</t>
  </si>
  <si>
    <t>Remark</t>
  </si>
  <si>
    <t>OK</t>
  </si>
  <si>
    <t>NOK</t>
  </si>
  <si>
    <t>Site Information</t>
  </si>
  <si>
    <t>Radio Frequency Data &amp; Information</t>
  </si>
  <si>
    <t>Transmission Data &amp;  Information</t>
  </si>
  <si>
    <t>Civil Infrastructure Data &amp; Information</t>
  </si>
  <si>
    <t>Power Availability Information</t>
  </si>
  <si>
    <t>Site situation, access, existing facilities, etc</t>
  </si>
  <si>
    <t>Photos &amp; Sketch</t>
  </si>
  <si>
    <t>Photo GPS</t>
  </si>
  <si>
    <t>Photos</t>
  </si>
  <si>
    <t>Surroundings tower (radius 200 m)</t>
  </si>
  <si>
    <t>Google MapS &amp; Sketch</t>
  </si>
  <si>
    <t>360 degree panorama, each 30 degree</t>
  </si>
  <si>
    <t>Obstacle objects &amp; near field obstruction</t>
  </si>
  <si>
    <t>Existing facing sites</t>
  </si>
  <si>
    <t>Proposed site &amp; Area</t>
  </si>
  <si>
    <t>Actual centerline, North on sketch</t>
  </si>
  <si>
    <t>Sketch</t>
  </si>
  <si>
    <t>Location and size of column and beam, existing and additional</t>
  </si>
  <si>
    <t>Proposed Location and Shelter, Tower, AC, Power meter, etc</t>
  </si>
  <si>
    <t>Proposed routing of cables (co-axial, power, grounding, lightening conductor)</t>
  </si>
  <si>
    <t>Antenna type, location, level and direction, present, future</t>
  </si>
  <si>
    <t>Site Outline Drawing</t>
  </si>
  <si>
    <t>Hard Copy</t>
  </si>
  <si>
    <t>Other Comment by PIC Sitac XL :</t>
  </si>
  <si>
    <t>=CONCATENATE("PIC Sitac XL Name  :  --------------------------
Sign                        :INPUT!K15
Date                        : ";TEXT(INPUT!C12;"mmmm dd yyyy"))</t>
  </si>
  <si>
    <t>APPROVAL SHEET</t>
  </si>
  <si>
    <t>ENGINEERING SURVEY REPORT</t>
  </si>
  <si>
    <t>SITE ID</t>
  </si>
  <si>
    <t>SITE NAME</t>
  </si>
  <si>
    <t>CANDIDATE</t>
  </si>
  <si>
    <t xml:space="preserve">SITE ADDRESS </t>
  </si>
  <si>
    <t>PROPOSE BY</t>
  </si>
  <si>
    <t xml:space="preserve">Note: </t>
  </si>
  <si>
    <t xml:space="preserve">SLA Routing Approval per Department is 1 (one) working day </t>
  </si>
  <si>
    <t>Routing Approval:</t>
  </si>
  <si>
    <t>Approval</t>
  </si>
  <si>
    <t>Doc ESR In</t>
  </si>
  <si>
    <t>Doc ESR Out</t>
  </si>
  <si>
    <t>Sign</t>
  </si>
  <si>
    <t>PIC Name</t>
  </si>
  <si>
    <t>Time</t>
  </si>
  <si>
    <t>Sitac</t>
  </si>
  <si>
    <t>BSS RND</t>
  </si>
  <si>
    <t>TRM</t>
  </si>
  <si>
    <t>Civil Eng</t>
  </si>
  <si>
    <t>Power Eng</t>
  </si>
  <si>
    <t>Approval 006</t>
  </si>
  <si>
    <t>Doc ESR Received by Admin NDC</t>
  </si>
  <si>
    <t>Doc Copy ESR Received by Vendor</t>
  </si>
  <si>
    <t>REQUEST FOR APPROVAL</t>
  </si>
  <si>
    <t xml:space="preserve">Start Date : </t>
  </si>
  <si>
    <t>Site Type</t>
  </si>
  <si>
    <t xml:space="preserve">SITE ID : </t>
  </si>
  <si>
    <t xml:space="preserve">Site Name : </t>
  </si>
  <si>
    <t>Location Photograph</t>
  </si>
  <si>
    <t>X</t>
  </si>
  <si>
    <t>1. ESR</t>
  </si>
  <si>
    <t>2. BAK / PPSA</t>
  </si>
  <si>
    <t>3.</t>
  </si>
  <si>
    <t>4.</t>
  </si>
  <si>
    <t>Site Address :</t>
  </si>
  <si>
    <t>Site Search Report</t>
  </si>
  <si>
    <t>5.</t>
  </si>
  <si>
    <t>6.</t>
  </si>
  <si>
    <t>7.</t>
  </si>
  <si>
    <t>LOI</t>
  </si>
  <si>
    <t>8.</t>
  </si>
  <si>
    <t xml:space="preserve">LATITUDE   : </t>
  </si>
  <si>
    <t>9.</t>
  </si>
  <si>
    <t xml:space="preserve">                                            S</t>
  </si>
  <si>
    <t>10.</t>
  </si>
  <si>
    <t>LONGITUDE :</t>
  </si>
  <si>
    <t>Property Document</t>
  </si>
  <si>
    <t>11.</t>
  </si>
  <si>
    <t xml:space="preserve">                                            E</t>
  </si>
  <si>
    <t>12.</t>
  </si>
  <si>
    <t>(Tower Rental Project)</t>
  </si>
  <si>
    <t>Site Info</t>
  </si>
  <si>
    <t>Provider Remark</t>
  </si>
  <si>
    <t xml:space="preserve">Site Address : </t>
  </si>
  <si>
    <t>Candidate Proposed Coordinate</t>
  </si>
  <si>
    <t>LATITUD        :    6°18'03.7"S</t>
  </si>
  <si>
    <t>"LONGITUDE : 106°58'09.2"E</t>
  </si>
  <si>
    <t>(harus sama dgn info koordinat di halaman 1)</t>
  </si>
  <si>
    <t>NOM Coordinate</t>
  </si>
  <si>
    <t>LATITUDE    :     6°18'4.79"S</t>
  </si>
  <si>
    <t>LONGITUDE : 106°58'13.84"E</t>
  </si>
  <si>
    <t>Prepared By :</t>
  </si>
  <si>
    <t>Review By :</t>
  </si>
  <si>
    <t>Approved by XL:</t>
  </si>
  <si>
    <t>Name :</t>
  </si>
  <si>
    <t>Date :</t>
  </si>
  <si>
    <t>Project : 
Tower Rental New Build / Collocation Existing</t>
  </si>
  <si>
    <r>
      <rPr>
        <b/>
        <sz val="10"/>
        <rFont val="Arial"/>
        <charset val="134"/>
      </rPr>
      <t xml:space="preserve">Document response / approved : </t>
    </r>
    <r>
      <rPr>
        <i/>
        <sz val="10"/>
        <rFont val="Arial"/>
        <charset val="134"/>
      </rPr>
      <t>(by provider)</t>
    </r>
  </si>
  <si>
    <t>Checked :</t>
  </si>
  <si>
    <t>Doc No :</t>
  </si>
  <si>
    <r>
      <rPr>
        <b/>
        <sz val="10"/>
        <rFont val="Arial"/>
        <charset val="134"/>
      </rPr>
      <t xml:space="preserve">Revision : </t>
    </r>
    <r>
      <rPr>
        <b/>
        <sz val="10"/>
        <rFont val="Arial"/>
        <charset val="134"/>
      </rPr>
      <t xml:space="preserve"> ………</t>
    </r>
  </si>
  <si>
    <t>Site No.</t>
  </si>
  <si>
    <t>Visit Date</t>
  </si>
  <si>
    <t>I. GENERAL INFORMATION</t>
  </si>
  <si>
    <t>Contact Person</t>
  </si>
  <si>
    <t>Phone Number</t>
  </si>
  <si>
    <t>Contact Person Address</t>
  </si>
  <si>
    <t>Access to site</t>
  </si>
  <si>
    <t>Available</t>
  </si>
  <si>
    <t>Not Available</t>
  </si>
  <si>
    <t>Need a new additional access</t>
  </si>
  <si>
    <r>
      <rPr>
        <b/>
        <sz val="9"/>
        <rFont val="Arial"/>
        <charset val="134"/>
      </rPr>
      <t xml:space="preserve">Remarks : </t>
    </r>
    <r>
      <rPr>
        <i/>
        <sz val="9"/>
        <color rgb="FFFF0000"/>
        <rFont val="Arial"/>
        <charset val="134"/>
      </rPr>
      <t>detail information (car entry or by walking or need ladder etc)</t>
    </r>
  </si>
  <si>
    <t>Access 24 hours/day</t>
  </si>
  <si>
    <t>Yes</t>
  </si>
  <si>
    <t>Not identify hours : ………….to……………..</t>
  </si>
  <si>
    <t>II. GEOGRAPHIC INFORMATION</t>
  </si>
  <si>
    <t>NOM Coodinates</t>
  </si>
  <si>
    <t>GPS Coordinates</t>
  </si>
  <si>
    <t>candidate A</t>
  </si>
  <si>
    <t>harus sama dengan sampul muka halaman depan</t>
  </si>
  <si>
    <t xml:space="preserve">       Map Datum :</t>
  </si>
  <si>
    <t xml:space="preserve">       Mark position on map</t>
  </si>
  <si>
    <t>A4 sketch from above</t>
  </si>
  <si>
    <t>III. PHOTOGRAPH DOCUMENTARY</t>
  </si>
  <si>
    <t>Photos taken</t>
  </si>
  <si>
    <t>GPS Photo</t>
  </si>
  <si>
    <t>photos</t>
  </si>
  <si>
    <t>Surroundings tower (google maps)</t>
  </si>
  <si>
    <t>captures &amp; sketch</t>
  </si>
  <si>
    <t>Proposed site location</t>
  </si>
  <si>
    <t>Site Access</t>
  </si>
  <si>
    <t>Maximum</t>
  </si>
  <si>
    <t>Obstacle objects</t>
  </si>
  <si>
    <t>-</t>
  </si>
  <si>
    <t>Taken on</t>
  </si>
  <si>
    <t>Ground</t>
  </si>
  <si>
    <t>Exist. Tower</t>
  </si>
  <si>
    <t>Building</t>
  </si>
  <si>
    <t>Tree</t>
  </si>
  <si>
    <t>Altitude</t>
  </si>
  <si>
    <t xml:space="preserve">        Mark position on map</t>
  </si>
  <si>
    <t>Page 1 of 7</t>
  </si>
  <si>
    <t>IV. RADIO FREQUENCY ( RF ) DATA</t>
  </si>
  <si>
    <t>Surroundings</t>
  </si>
  <si>
    <t>OBSTACLE</t>
  </si>
  <si>
    <t>Direction (deg)</t>
  </si>
  <si>
    <t>Distance (m)</t>
  </si>
  <si>
    <t>Height (m)</t>
  </si>
  <si>
    <t>ANTENNA TYPE</t>
  </si>
  <si>
    <t>V-POL</t>
  </si>
  <si>
    <t>X-POL</t>
  </si>
  <si>
    <t>RBS TYPE</t>
  </si>
  <si>
    <t>INDOOR</t>
  </si>
  <si>
    <t>OUTDOOR</t>
  </si>
  <si>
    <t>MODEL :</t>
  </si>
  <si>
    <t>Note : Diisi oleh PIC RND XL berdasarkan info &amp; data di SSR</t>
  </si>
  <si>
    <t>IN GRID /OFF GRID</t>
  </si>
  <si>
    <t>at</t>
  </si>
  <si>
    <t>0</t>
  </si>
  <si>
    <t>OTHER COMMENTS BY XL:</t>
  </si>
  <si>
    <t>Note : Diisi oleh PIC RND XL</t>
  </si>
  <si>
    <t>RF RECOMMENDATION</t>
  </si>
  <si>
    <t>NOT OK</t>
  </si>
  <si>
    <t>PIC BSS-RND Name</t>
  </si>
  <si>
    <t>Page 2 of 7</t>
  </si>
  <si>
    <t>V. TRANSMISSION DATA</t>
  </si>
  <si>
    <t>SITE FACING PLAN</t>
  </si>
  <si>
    <t>FACING SITES</t>
  </si>
  <si>
    <t>SITE ADDRESS</t>
  </si>
  <si>
    <t>LATITUDE</t>
  </si>
  <si>
    <t>LONGITUDE</t>
  </si>
  <si>
    <t>ALTITUDE (masl)</t>
  </si>
  <si>
    <t>TRM CONFIGURATION DATA (*)</t>
  </si>
  <si>
    <t>DISTANCE (km)</t>
  </si>
  <si>
    <t>BEARING (degree)</t>
  </si>
  <si>
    <t>ANTENNA HEIGHT (m)</t>
  </si>
  <si>
    <t>DIAMETER (M)</t>
  </si>
  <si>
    <t>(*) Diisi hanya untuk Project XL Own Build / oleh Vendor Sitac Regular</t>
  </si>
  <si>
    <t>SURROUNDINGS (Including Panoramic Photograph)</t>
  </si>
  <si>
    <t>DIRECTION (deg)</t>
  </si>
  <si>
    <t>HEIGHT (m)</t>
  </si>
  <si>
    <t xml:space="preserve">TRM RECOMMENDATION </t>
  </si>
  <si>
    <t>PIC TRM Name</t>
  </si>
  <si>
    <t>page 3 of 7</t>
  </si>
  <si>
    <t>VI. CIVIL INFRASTRUCTURES DATA</t>
  </si>
  <si>
    <t>SITE CATEGORY</t>
  </si>
  <si>
    <t>Green Field</t>
  </si>
  <si>
    <t>Existing</t>
  </si>
  <si>
    <t>GREEN FIELD</t>
  </si>
  <si>
    <t>General Topographi</t>
  </si>
  <si>
    <t>Flat</t>
  </si>
  <si>
    <t>Swamp</t>
  </si>
  <si>
    <t>Slope</t>
  </si>
  <si>
    <t>Hilty</t>
  </si>
  <si>
    <t>Soil General Classification</t>
  </si>
  <si>
    <t>Normal</t>
  </si>
  <si>
    <t>Rocky</t>
  </si>
  <si>
    <t>Sandy</t>
  </si>
  <si>
    <t>Clay / Muld</t>
  </si>
  <si>
    <t>Obstruction</t>
  </si>
  <si>
    <t>Trees</t>
  </si>
  <si>
    <t>……………..</t>
  </si>
  <si>
    <t>Site Improvement required</t>
  </si>
  <si>
    <t>Clearing</t>
  </si>
  <si>
    <t>Stripping</t>
  </si>
  <si>
    <t>Cut / Fill</t>
  </si>
  <si>
    <t>Demolist existing</t>
  </si>
  <si>
    <t>ACCESS TO SITE</t>
  </si>
  <si>
    <t>Meter</t>
  </si>
  <si>
    <t>Type of pavement</t>
  </si>
  <si>
    <t>Hotmix</t>
  </si>
  <si>
    <t>Asphalt</t>
  </si>
  <si>
    <t>Concrete</t>
  </si>
  <si>
    <t>Paving Block</t>
  </si>
  <si>
    <t>Macadam</t>
  </si>
  <si>
    <t>Aggregate</t>
  </si>
  <si>
    <t>Soil</t>
  </si>
  <si>
    <t>Improvement required</t>
  </si>
  <si>
    <t>Bridge</t>
  </si>
  <si>
    <t>Pavement</t>
  </si>
  <si>
    <t>PROPOSED AREA TO BE ACQUIRED (GREEN FIELD) (*)</t>
  </si>
  <si>
    <t>Lot Size</t>
  </si>
  <si>
    <t xml:space="preserve">Rent Area          : </t>
  </si>
  <si>
    <t>Access To Site  :</t>
  </si>
  <si>
    <t>100 X 3 Meter  (Distance from public road)")</t>
  </si>
  <si>
    <t>ROOF TOP - BUILDING STRUCTURE</t>
  </si>
  <si>
    <t>Height Structure Type</t>
  </si>
  <si>
    <t>number</t>
  </si>
  <si>
    <t>meter</t>
  </si>
  <si>
    <t>Building Structure Type</t>
  </si>
  <si>
    <t>Reinforcr Concrete</t>
  </si>
  <si>
    <t>Steel</t>
  </si>
  <si>
    <t>Building Using</t>
  </si>
  <si>
    <t>Home</t>
  </si>
  <si>
    <t>Office</t>
  </si>
  <si>
    <t>Mall/Shop</t>
  </si>
  <si>
    <t>School/hospital</t>
  </si>
  <si>
    <t>Potential Obstacle When Construction or Operation</t>
  </si>
  <si>
    <t>N/A</t>
  </si>
  <si>
    <t>page 4 of 7</t>
  </si>
  <si>
    <t>ROOF TOP ACCESS</t>
  </si>
  <si>
    <t>Access for Crane</t>
  </si>
  <si>
    <t>Stairway available</t>
  </si>
  <si>
    <t>- Dimension</t>
  </si>
  <si>
    <t>m   wide</t>
  </si>
  <si>
    <t>m height</t>
  </si>
  <si>
    <t>Passenger Lift</t>
  </si>
  <si>
    <t>- Capacity</t>
  </si>
  <si>
    <t>…………</t>
  </si>
  <si>
    <t>persons, from ………..</t>
  </si>
  <si>
    <t>Trough</t>
  </si>
  <si>
    <t>……………Floor</t>
  </si>
  <si>
    <t>Material Lift</t>
  </si>
  <si>
    <t>kg,   from …………….</t>
  </si>
  <si>
    <t>……………</t>
  </si>
  <si>
    <t>Ladder</t>
  </si>
  <si>
    <t>m Wide</t>
  </si>
  <si>
    <t>m Depth</t>
  </si>
  <si>
    <t>m Height</t>
  </si>
  <si>
    <t>Potential Obstacle for Material Equipment delivery</t>
  </si>
  <si>
    <t>ADDITIONAL SUPPORTING STRUCTURE REQUIRED (*)</t>
  </si>
  <si>
    <t>Beam</t>
  </si>
  <si>
    <t>………………….</t>
  </si>
  <si>
    <t>m length</t>
  </si>
  <si>
    <t>Access Ladder</t>
  </si>
  <si>
    <t>…………….</t>
  </si>
  <si>
    <t>m wide</t>
  </si>
  <si>
    <t>Other : ………………..</t>
  </si>
  <si>
    <t>GROUNDING and LIGHTNING PROTECTION SYSTEM in BUILDING</t>
  </si>
  <si>
    <t>Is grounding system available ?</t>
  </si>
  <si>
    <t>Type and size :</t>
  </si>
  <si>
    <t>Is it possible to use ?</t>
  </si>
  <si>
    <t>Is lightning protect available ?</t>
  </si>
  <si>
    <t>SHAFT and CABLE ROUTING</t>
  </si>
  <si>
    <t>Is cable shaft available ?</t>
  </si>
  <si>
    <t>Routing cables/feeder</t>
  </si>
  <si>
    <t>Tray</t>
  </si>
  <si>
    <t>Clamped</t>
  </si>
  <si>
    <t>Other : …………………</t>
  </si>
  <si>
    <t>length : …………………. M</t>
  </si>
  <si>
    <t>(including Routing Drawing)</t>
  </si>
  <si>
    <t>PROPOSED AREA TO BE ACQUIRED (ROOF TOP) (*)</t>
  </si>
  <si>
    <r>
      <rPr>
        <b/>
        <sz val="10"/>
        <rFont val="Arial"/>
        <charset val="134"/>
      </rPr>
      <t>Rent Area          : ..………….. Meter X ……………. Meter = ……….. Meter</t>
    </r>
    <r>
      <rPr>
        <b/>
        <sz val="10"/>
        <rFont val="Calibri"/>
        <charset val="134"/>
      </rPr>
      <t>²</t>
    </r>
  </si>
  <si>
    <t>Access To Site : …………… Meter X ……………. Meter = ……….. Meter²</t>
  </si>
  <si>
    <t>page 5 of 7</t>
  </si>
  <si>
    <t>TOWER DATA</t>
  </si>
  <si>
    <t>Tower Height</t>
  </si>
  <si>
    <t>From Ground Level</t>
  </si>
  <si>
    <t>From Roop Top Level</t>
  </si>
  <si>
    <t>Tower Type</t>
  </si>
  <si>
    <t>Self Supporting Tower</t>
  </si>
  <si>
    <t>Monopole/Single Pole</t>
  </si>
  <si>
    <t>Guyed Tower</t>
  </si>
  <si>
    <t>Three Camouflage</t>
  </si>
  <si>
    <t>LEASING &amp; PERMIT INFORMATION  (*)</t>
  </si>
  <si>
    <t>Lease Space</t>
  </si>
  <si>
    <t>L 8 Meter</t>
  </si>
  <si>
    <t>W 8 Meter</t>
  </si>
  <si>
    <t>H……………</t>
  </si>
  <si>
    <t>Estimated Rent ?</t>
  </si>
  <si>
    <t>Can the site be Leased ?</t>
  </si>
  <si>
    <t>Can the site be Permitted ?</t>
  </si>
  <si>
    <t>CIVIL RECOMMENDATION :</t>
  </si>
  <si>
    <t>PIC Civil Eng Name</t>
  </si>
  <si>
    <t>page 6 of 7</t>
  </si>
  <si>
    <t>VII. POWER &amp; ELECTRICITY</t>
  </si>
  <si>
    <t>POWER SOURCE</t>
  </si>
  <si>
    <t>Power Availability (PLN) For XL</t>
  </si>
  <si>
    <t>Capacity : 13,2 KVA</t>
  </si>
  <si>
    <t>Distance From Existing PLN Pole : 50 meter nearest Traffo 200 m</t>
  </si>
  <si>
    <t>Provided by building / PLN, Capacity : ... KVA  ( FOR ROOF TOP SITE)</t>
  </si>
  <si>
    <t>Additional facilities required  (*)</t>
  </si>
  <si>
    <t>Poles</t>
  </si>
  <si>
    <t>Cable</t>
  </si>
  <si>
    <t>Transformer</t>
  </si>
  <si>
    <t>POWER  RECOMMENDATION :</t>
  </si>
  <si>
    <t>PIC Power Eng Name</t>
  </si>
  <si>
    <t>page 7 of 7</t>
  </si>
  <si>
    <t>VII. ATTACHMENT</t>
  </si>
  <si>
    <t>DOCUMENT INDICATION</t>
  </si>
  <si>
    <t xml:space="preserve">      Photo GPS</t>
  </si>
  <si>
    <t xml:space="preserve">      Surroundings tower (radius 200 m) </t>
  </si>
  <si>
    <t>Google maps &amp; Sketch</t>
  </si>
  <si>
    <t xml:space="preserve">      360 degree panorama, each 30 degree</t>
  </si>
  <si>
    <t xml:space="preserve">      Site situation, access, existing facilities, etc</t>
  </si>
  <si>
    <t xml:space="preserve">      Obstacle objects &amp; near field obstruction</t>
  </si>
  <si>
    <t xml:space="preserve">      Existing facing sites</t>
  </si>
  <si>
    <t xml:space="preserve">      Proposed site &amp; Area</t>
  </si>
  <si>
    <t xml:space="preserve">      Actual centerline, North on sketch</t>
  </si>
  <si>
    <t xml:space="preserve">      Location and size of column and beam, existing and additional</t>
  </si>
  <si>
    <t xml:space="preserve">      Proposed Location and Shelter, Tower, AC, Power meter, etc</t>
  </si>
  <si>
    <t xml:space="preserve">      Proposed routing of cables (co-axial, power, grounding, lightening conductor)</t>
  </si>
  <si>
    <t xml:space="preserve">      Antenna type, location, level and direction, present, future</t>
  </si>
  <si>
    <t xml:space="preserve">      Site Outline Drawing</t>
  </si>
  <si>
    <t>PHOTOGRAPH DOCUMENTARY</t>
  </si>
  <si>
    <t>Project</t>
  </si>
  <si>
    <t>Location</t>
  </si>
  <si>
    <t>Prepared by</t>
  </si>
  <si>
    <t xml:space="preserve">     </t>
  </si>
  <si>
    <r>
      <rPr>
        <b/>
        <u/>
        <sz val="10"/>
        <rFont val="Arial"/>
        <charset val="134"/>
      </rPr>
      <t>PANORAMA 0</t>
    </r>
    <r>
      <rPr>
        <b/>
        <u/>
        <vertAlign val="superscript"/>
        <sz val="10"/>
        <rFont val="Arial"/>
        <charset val="134"/>
      </rPr>
      <t>O</t>
    </r>
  </si>
  <si>
    <r>
      <rPr>
        <b/>
        <u/>
        <sz val="10"/>
        <rFont val="Arial"/>
        <charset val="134"/>
      </rPr>
      <t>PANORAMA 30</t>
    </r>
    <r>
      <rPr>
        <b/>
        <u/>
        <vertAlign val="superscript"/>
        <sz val="10"/>
        <rFont val="Arial"/>
        <charset val="134"/>
      </rPr>
      <t>O</t>
    </r>
  </si>
  <si>
    <r>
      <rPr>
        <b/>
        <u/>
        <sz val="10"/>
        <rFont val="Arial"/>
        <charset val="134"/>
      </rPr>
      <t>PANORAMA 60</t>
    </r>
    <r>
      <rPr>
        <b/>
        <u/>
        <vertAlign val="superscript"/>
        <sz val="10"/>
        <rFont val="Arial"/>
        <charset val="134"/>
      </rPr>
      <t>O</t>
    </r>
  </si>
  <si>
    <r>
      <rPr>
        <b/>
        <u/>
        <sz val="10"/>
        <rFont val="Arial"/>
        <charset val="134"/>
      </rPr>
      <t>PANORAMA 90</t>
    </r>
    <r>
      <rPr>
        <b/>
        <u/>
        <vertAlign val="superscript"/>
        <sz val="10"/>
        <rFont val="Arial"/>
        <charset val="134"/>
      </rPr>
      <t>O</t>
    </r>
  </si>
  <si>
    <r>
      <rPr>
        <b/>
        <u/>
        <sz val="10"/>
        <rFont val="Arial"/>
        <charset val="134"/>
      </rPr>
      <t>PANORAMA 120</t>
    </r>
    <r>
      <rPr>
        <b/>
        <u/>
        <vertAlign val="superscript"/>
        <sz val="10"/>
        <rFont val="Arial"/>
        <charset val="134"/>
      </rPr>
      <t>O</t>
    </r>
  </si>
  <si>
    <r>
      <rPr>
        <b/>
        <u/>
        <sz val="10"/>
        <rFont val="Arial"/>
        <charset val="134"/>
      </rPr>
      <t>PANORAMA 150</t>
    </r>
    <r>
      <rPr>
        <b/>
        <u/>
        <vertAlign val="superscript"/>
        <sz val="10"/>
        <rFont val="Arial"/>
        <charset val="134"/>
      </rPr>
      <t>O</t>
    </r>
  </si>
  <si>
    <r>
      <rPr>
        <b/>
        <u/>
        <sz val="10"/>
        <rFont val="Arial"/>
        <charset val="134"/>
      </rPr>
      <t>PANORAMA 180</t>
    </r>
    <r>
      <rPr>
        <b/>
        <u/>
        <vertAlign val="superscript"/>
        <sz val="10"/>
        <rFont val="Arial"/>
        <charset val="134"/>
      </rPr>
      <t>O</t>
    </r>
  </si>
  <si>
    <r>
      <rPr>
        <b/>
        <u/>
        <sz val="10"/>
        <rFont val="Arial"/>
        <charset val="134"/>
      </rPr>
      <t>PANORAMA 210</t>
    </r>
    <r>
      <rPr>
        <b/>
        <u/>
        <vertAlign val="superscript"/>
        <sz val="10"/>
        <rFont val="Arial"/>
        <charset val="134"/>
      </rPr>
      <t>O</t>
    </r>
  </si>
  <si>
    <r>
      <rPr>
        <b/>
        <u/>
        <sz val="10"/>
        <rFont val="Arial"/>
        <charset val="134"/>
      </rPr>
      <t>PANORAMA 240</t>
    </r>
    <r>
      <rPr>
        <b/>
        <u/>
        <vertAlign val="superscript"/>
        <sz val="10"/>
        <rFont val="Arial"/>
        <charset val="134"/>
      </rPr>
      <t>O</t>
    </r>
  </si>
  <si>
    <r>
      <rPr>
        <b/>
        <u/>
        <sz val="10"/>
        <rFont val="Arial"/>
        <charset val="134"/>
      </rPr>
      <t>PANORAMA 270</t>
    </r>
    <r>
      <rPr>
        <b/>
        <u/>
        <vertAlign val="superscript"/>
        <sz val="10"/>
        <rFont val="Arial"/>
        <charset val="134"/>
      </rPr>
      <t>O</t>
    </r>
  </si>
  <si>
    <r>
      <rPr>
        <b/>
        <u/>
        <sz val="10"/>
        <rFont val="Arial"/>
        <charset val="134"/>
      </rPr>
      <t>PANORAMA 300</t>
    </r>
    <r>
      <rPr>
        <b/>
        <u/>
        <vertAlign val="superscript"/>
        <sz val="10"/>
        <rFont val="Arial"/>
        <charset val="134"/>
      </rPr>
      <t>O</t>
    </r>
  </si>
  <si>
    <r>
      <rPr>
        <b/>
        <u/>
        <sz val="10"/>
        <rFont val="Arial"/>
        <charset val="134"/>
      </rPr>
      <t>PANORAMA 330</t>
    </r>
    <r>
      <rPr>
        <b/>
        <u/>
        <vertAlign val="superscript"/>
        <sz val="10"/>
        <rFont val="Arial"/>
        <charset val="134"/>
      </rPr>
      <t>O</t>
    </r>
  </si>
  <si>
    <t>RBB ANTENNA SECTOR</t>
  </si>
  <si>
    <t>SITE LOCATION</t>
  </si>
  <si>
    <t>TAMPAK DEPAN</t>
  </si>
  <si>
    <t>TAMPAK BELAKANG</t>
  </si>
  <si>
    <t>TAMPAK KIRI</t>
  </si>
  <si>
    <t>TAMPAK KANAN</t>
  </si>
  <si>
    <t>PLN/POWER POLE,TRAFO</t>
  </si>
  <si>
    <t>SITE ACCESS TO SITE</t>
  </si>
  <si>
    <t>PETA LOKASI</t>
  </si>
</sst>
</file>

<file path=xl/styles.xml><?xml version="1.0" encoding="utf-8"?>
<styleSheet xmlns="http://schemas.openxmlformats.org/spreadsheetml/2006/main">
  <numFmts count="14">
    <numFmt numFmtId="176" formatCode="_(* #,##0_);_(* \(#,##0\);_(* &quot;-&quot;_);_(@_)"/>
    <numFmt numFmtId="177" formatCode="_(* #,##0.00_);_(* \(#,##0.00\);_(* &quot;-&quot;??_);_(@_)"/>
    <numFmt numFmtId="178" formatCode="_-&quot;Rp&quot;* #,##0.00_-;\-&quot;Rp&quot;* #,##0.00_-;_-&quot;Rp&quot;* &quot;-&quot;??_-;_-@_-"/>
    <numFmt numFmtId="179" formatCode="_-&quot;Rp&quot;* #,##0_-;\-&quot;Rp&quot;* #,##0_-;_-&quot;Rp&quot;* &quot;-&quot;??_-;_-@_-"/>
    <numFmt numFmtId="180" formatCode="0.00_)"/>
    <numFmt numFmtId="181" formatCode="#.##\ &quot;m&quot;"/>
    <numFmt numFmtId="182" formatCode="&quot;$&quot;#,##0.00_);[Red]\(&quot;$&quot;#,##0.00\)"/>
    <numFmt numFmtId="183" formatCode="dd\-mmm\-yy"/>
    <numFmt numFmtId="184" formatCode="[$-409]mmmm\ d\,\ yyyy;@"/>
    <numFmt numFmtId="185" formatCode="[$-409]d\-mmm\-yy;@"/>
    <numFmt numFmtId="186" formatCode="0;[Red]0"/>
    <numFmt numFmtId="187" formatCode="0.000"/>
    <numFmt numFmtId="188" formatCode="0.0000"/>
    <numFmt numFmtId="189" formatCode="0.00000"/>
  </numFmts>
  <fonts count="88">
    <font>
      <sz val="10"/>
      <name val="Arial"/>
      <charset val="134"/>
    </font>
    <font>
      <b/>
      <sz val="10"/>
      <name val="Arial"/>
      <charset val="134"/>
    </font>
    <font>
      <b/>
      <sz val="16"/>
      <name val="Arial Narrow"/>
      <charset val="134"/>
    </font>
    <font>
      <b/>
      <sz val="9"/>
      <name val="Arial"/>
      <charset val="134"/>
    </font>
    <font>
      <b/>
      <u/>
      <sz val="10"/>
      <name val="Arial"/>
      <charset val="134"/>
    </font>
    <font>
      <sz val="9"/>
      <name val="Arial"/>
      <charset val="134"/>
    </font>
    <font>
      <b/>
      <sz val="10"/>
      <color rgb="FF000000"/>
      <name val="Calibri"/>
      <charset val="134"/>
    </font>
    <font>
      <sz val="10"/>
      <color theme="1"/>
      <name val="Tahoma"/>
      <charset val="134"/>
    </font>
    <font>
      <sz val="12"/>
      <name val="Arial"/>
      <charset val="134"/>
    </font>
    <font>
      <b/>
      <sz val="12"/>
      <name val="Arial"/>
      <charset val="134"/>
    </font>
    <font>
      <b/>
      <sz val="16"/>
      <name val="Courier New"/>
      <charset val="134"/>
    </font>
    <font>
      <i/>
      <sz val="10"/>
      <name val="Arial"/>
      <charset val="134"/>
    </font>
    <font>
      <sz val="10"/>
      <name val="Calibri"/>
      <charset val="134"/>
    </font>
    <font>
      <b/>
      <sz val="12"/>
      <name val="Arial Black"/>
      <charset val="134"/>
    </font>
    <font>
      <sz val="10"/>
      <name val="Verdana"/>
      <charset val="134"/>
    </font>
    <font>
      <sz val="8"/>
      <name val="Times New Roman"/>
      <charset val="134"/>
    </font>
    <font>
      <sz val="10"/>
      <color indexed="10"/>
      <name val="Arial"/>
      <charset val="134"/>
    </font>
    <font>
      <b/>
      <sz val="14"/>
      <name val="Arial"/>
      <charset val="134"/>
    </font>
    <font>
      <b/>
      <sz val="11"/>
      <name val="Arial"/>
      <charset val="134"/>
    </font>
    <font>
      <b/>
      <vertAlign val="superscript"/>
      <sz val="12"/>
      <name val="Arial"/>
      <charset val="134"/>
    </font>
    <font>
      <sz val="11"/>
      <color rgb="FF000000"/>
      <name val="Calibri"/>
      <charset val="134"/>
    </font>
    <font>
      <strike/>
      <sz val="10"/>
      <name val="Arial"/>
      <charset val="134"/>
    </font>
    <font>
      <b/>
      <sz val="14"/>
      <name val="Courier New"/>
      <charset val="134"/>
    </font>
    <font>
      <b/>
      <sz val="20"/>
      <name val="Arial"/>
      <charset val="134"/>
    </font>
    <font>
      <sz val="12"/>
      <name val="Verdana"/>
      <charset val="134"/>
    </font>
    <font>
      <b/>
      <sz val="10"/>
      <color theme="1"/>
      <name val="Arial"/>
      <charset val="134"/>
    </font>
    <font>
      <sz val="10"/>
      <color theme="1"/>
      <name val="Arial"/>
      <charset val="134"/>
    </font>
    <font>
      <b/>
      <u/>
      <sz val="12"/>
      <name val="Arial"/>
      <charset val="134"/>
    </font>
    <font>
      <b/>
      <sz val="9"/>
      <color theme="1"/>
      <name val="Arial"/>
      <charset val="134"/>
    </font>
    <font>
      <b/>
      <sz val="11"/>
      <name val="Times New Roman"/>
      <charset val="134"/>
    </font>
    <font>
      <i/>
      <sz val="9"/>
      <name val="Verdana"/>
      <charset val="134"/>
    </font>
    <font>
      <sz val="11"/>
      <color theme="1"/>
      <name val="Calibri"/>
      <charset val="1"/>
      <scheme val="minor"/>
    </font>
    <font>
      <b/>
      <sz val="20"/>
      <color indexed="8"/>
      <name val="Calibri"/>
      <charset val="134"/>
    </font>
    <font>
      <b/>
      <sz val="26"/>
      <color indexed="8"/>
      <name val="Calibri"/>
      <charset val="134"/>
    </font>
    <font>
      <b/>
      <sz val="22"/>
      <color indexed="8"/>
      <name val="Calibri"/>
      <charset val="134"/>
    </font>
    <font>
      <sz val="9"/>
      <color indexed="8"/>
      <name val="Calibri"/>
      <charset val="134"/>
    </font>
    <font>
      <sz val="11"/>
      <color indexed="8"/>
      <name val="Calibri"/>
      <charset val="134"/>
    </font>
    <font>
      <b/>
      <sz val="14"/>
      <color indexed="8"/>
      <name val="Calibri"/>
      <charset val="134"/>
    </font>
    <font>
      <b/>
      <sz val="12"/>
      <color indexed="8"/>
      <name val="Calibri"/>
      <charset val="134"/>
    </font>
    <font>
      <b/>
      <sz val="11"/>
      <color indexed="8"/>
      <name val="Calibri"/>
      <charset val="134"/>
    </font>
    <font>
      <b/>
      <i/>
      <sz val="12"/>
      <color indexed="8"/>
      <name val="Calibri"/>
      <charset val="134"/>
    </font>
    <font>
      <b/>
      <i/>
      <sz val="11"/>
      <color indexed="8"/>
      <name val="Calibri"/>
      <charset val="134"/>
    </font>
    <font>
      <sz val="7"/>
      <color indexed="8"/>
      <name val="Calibri"/>
      <charset val="134"/>
    </font>
    <font>
      <b/>
      <sz val="16"/>
      <color indexed="8"/>
      <name val="Calibri"/>
      <charset val="134"/>
    </font>
    <font>
      <b/>
      <sz val="8"/>
      <color indexed="8"/>
      <name val="Calibri"/>
      <charset val="134"/>
    </font>
    <font>
      <sz val="8"/>
      <color indexed="8"/>
      <name val="Calibri"/>
      <charset val="134"/>
    </font>
    <font>
      <i/>
      <sz val="8"/>
      <color indexed="8"/>
      <name val="Calibri"/>
      <charset val="134"/>
    </font>
    <font>
      <sz val="10"/>
      <color indexed="8"/>
      <name val="Calibri"/>
      <charset val="134"/>
    </font>
    <font>
      <i/>
      <sz val="11"/>
      <color indexed="8"/>
      <name val="Calibri"/>
      <charset val="134"/>
    </font>
    <font>
      <b/>
      <sz val="20"/>
      <name val="Calibri"/>
      <charset val="134"/>
    </font>
    <font>
      <b/>
      <sz val="12"/>
      <name val="Calibri"/>
      <charset val="134"/>
    </font>
    <font>
      <sz val="12"/>
      <name val="Calibri"/>
      <charset val="134"/>
    </font>
    <font>
      <b/>
      <sz val="11"/>
      <name val="Calibri"/>
      <charset val="134"/>
    </font>
    <font>
      <sz val="11"/>
      <name val="Calibri"/>
      <charset val="134"/>
    </font>
    <font>
      <b/>
      <sz val="11"/>
      <color theme="1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sz val="11"/>
      <name val="Calibri"/>
      <charset val="134"/>
      <scheme val="minor"/>
    </font>
    <font>
      <vertAlign val="superscript"/>
      <sz val="10"/>
      <name val="Arial"/>
      <charset val="134"/>
    </font>
    <font>
      <u/>
      <sz val="10"/>
      <color theme="10"/>
      <name val="Arial"/>
      <charset val="134"/>
    </font>
    <font>
      <sz val="11"/>
      <color rgb="FF9C650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8"/>
      <name val="Arial"/>
      <charset val="134"/>
    </font>
    <font>
      <sz val="12"/>
      <name val="Helv"/>
      <charset val="134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i/>
      <sz val="16"/>
      <name val="Helv"/>
      <charset val="134"/>
    </font>
    <font>
      <sz val="12"/>
      <name val="Times New Roman"/>
      <charset val="134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2"/>
      <name val="Helv"/>
      <charset val="134"/>
    </font>
    <font>
      <sz val="10"/>
      <name val="Helv"/>
      <charset val="134"/>
    </font>
    <font>
      <b/>
      <u/>
      <vertAlign val="superscript"/>
      <sz val="10"/>
      <name val="Arial"/>
      <charset val="134"/>
    </font>
    <font>
      <i/>
      <sz val="9"/>
      <color rgb="FFFF0000"/>
      <name val="Arial"/>
      <charset val="134"/>
    </font>
    <font>
      <b/>
      <sz val="10"/>
      <name val="Calibri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gray125">
        <fgColor indexed="8"/>
      </patternFill>
    </fill>
    <fill>
      <patternFill patternType="solid">
        <fgColor indexed="26"/>
        <bgColor indexed="64"/>
      </patternFill>
    </fill>
  </fills>
  <borders count="127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8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indexed="8"/>
      </top>
      <bottom/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8"/>
      </right>
      <top style="thin">
        <color auto="1"/>
      </top>
      <bottom/>
      <diagonal/>
    </border>
    <border>
      <left/>
      <right/>
      <top style="thin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/>
      <right/>
      <top/>
      <bottom style="dashed">
        <color auto="1"/>
      </bottom>
      <diagonal/>
    </border>
    <border>
      <left style="thin">
        <color auto="1"/>
      </left>
      <right style="thin">
        <color auto="1"/>
      </right>
      <top/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double">
        <color auto="1"/>
      </top>
      <bottom style="hair">
        <color auto="1"/>
      </bottom>
      <diagonal/>
    </border>
    <border>
      <left/>
      <right/>
      <top style="double">
        <color auto="1"/>
      </top>
      <bottom style="hair">
        <color auto="1"/>
      </bottom>
      <diagonal/>
    </border>
    <border>
      <left/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double">
        <color auto="1"/>
      </bottom>
      <diagonal/>
    </border>
    <border>
      <left/>
      <right/>
      <top style="hair">
        <color auto="1"/>
      </top>
      <bottom style="double">
        <color auto="1"/>
      </bottom>
      <diagonal/>
    </border>
    <border>
      <left/>
      <right style="thin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72">
    <xf numFmtId="0" fontId="0" fillId="0" borderId="0"/>
    <xf numFmtId="0" fontId="63" fillId="1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/>
    <xf numFmtId="176" fontId="61" fillId="0" borderId="0" applyFont="0" applyFill="0" applyBorder="0" applyAlignment="0" applyProtection="0">
      <alignment vertical="center"/>
    </xf>
    <xf numFmtId="0" fontId="65" fillId="0" borderId="0" applyFill="0" applyBorder="0"/>
    <xf numFmtId="0" fontId="0" fillId="0" borderId="0"/>
    <xf numFmtId="179" fontId="61" fillId="0" borderId="0" applyFont="0" applyFill="0" applyBorder="0" applyAlignment="0" applyProtection="0">
      <alignment vertical="center"/>
    </xf>
    <xf numFmtId="178" fontId="61" fillId="0" borderId="0" applyFont="0" applyFill="0" applyBorder="0" applyAlignment="0" applyProtection="0">
      <alignment vertical="center"/>
    </xf>
    <xf numFmtId="9" fontId="61" fillId="0" borderId="0" applyFont="0" applyFill="0" applyBorder="0" applyAlignment="0" applyProtection="0">
      <alignment vertical="center"/>
    </xf>
    <xf numFmtId="0" fontId="59" fillId="0" borderId="0" applyNumberFormat="0" applyFill="0" applyBorder="0" applyAlignment="0" applyProtection="0"/>
    <xf numFmtId="0" fontId="64" fillId="21" borderId="0" applyNumberFormat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9" fillId="24" borderId="120" applyNumberFormat="0" applyAlignment="0" applyProtection="0">
      <alignment vertical="center"/>
    </xf>
    <xf numFmtId="0" fontId="67" fillId="0" borderId="119" applyNumberFormat="0" applyFill="0" applyAlignment="0" applyProtection="0">
      <alignment vertical="center"/>
    </xf>
    <xf numFmtId="0" fontId="61" fillId="4" borderId="121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3" fillId="0" borderId="119" applyNumberFormat="0" applyFill="0" applyAlignment="0" applyProtection="0">
      <alignment vertical="center"/>
    </xf>
    <xf numFmtId="0" fontId="76" fillId="0" borderId="122" applyNumberFormat="0" applyFill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7" fillId="29" borderId="118" applyNumberFormat="0" applyAlignment="0" applyProtection="0">
      <alignment vertical="center"/>
    </xf>
    <xf numFmtId="0" fontId="0" fillId="0" borderId="0"/>
    <xf numFmtId="0" fontId="64" fillId="20" borderId="0" applyNumberFormat="0" applyBorder="0" applyAlignment="0" applyProtection="0">
      <alignment vertical="center"/>
    </xf>
    <xf numFmtId="0" fontId="78" fillId="33" borderId="0" applyNumberFormat="0" applyBorder="0" applyAlignment="0" applyProtection="0">
      <alignment vertical="center"/>
    </xf>
    <xf numFmtId="0" fontId="79" fillId="14" borderId="123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2" fillId="14" borderId="118" applyNumberFormat="0" applyAlignment="0" applyProtection="0">
      <alignment vertical="center"/>
    </xf>
    <xf numFmtId="0" fontId="0" fillId="0" borderId="0"/>
    <xf numFmtId="0" fontId="81" fillId="0" borderId="124" applyNumberFormat="0" applyFill="0" applyAlignment="0" applyProtection="0">
      <alignment vertical="center"/>
    </xf>
    <xf numFmtId="0" fontId="82" fillId="0" borderId="125" applyNumberFormat="0" applyFill="0" applyAlignment="0" applyProtection="0">
      <alignment vertical="center"/>
    </xf>
    <xf numFmtId="0" fontId="80" fillId="38" borderId="0" applyNumberFormat="0" applyBorder="0" applyAlignment="0" applyProtection="0">
      <alignment vertical="center"/>
    </xf>
    <xf numFmtId="0" fontId="60" fillId="13" borderId="0" applyNumberFormat="0" applyBorder="0" applyAlignment="0" applyProtection="0">
      <alignment vertical="center"/>
    </xf>
    <xf numFmtId="0" fontId="0" fillId="0" borderId="0"/>
    <xf numFmtId="38" fontId="65" fillId="37" borderId="0" applyNumberFormat="0" applyBorder="0" applyAlignment="0" applyProtection="0"/>
    <xf numFmtId="0" fontId="64" fillId="23" borderId="0" applyNumberFormat="0" applyBorder="0" applyAlignment="0" applyProtection="0">
      <alignment vertical="center"/>
    </xf>
    <xf numFmtId="0" fontId="75" fillId="0" borderId="0" applyFont="0"/>
    <xf numFmtId="0" fontId="31" fillId="0" borderId="0"/>
    <xf numFmtId="0" fontId="63" fillId="26" borderId="0" applyNumberFormat="0" applyBorder="0" applyAlignment="0" applyProtection="0">
      <alignment vertical="center"/>
    </xf>
    <xf numFmtId="0" fontId="64" fillId="17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0" fillId="0" borderId="0"/>
    <xf numFmtId="0" fontId="63" fillId="36" borderId="0" applyNumberFormat="0" applyBorder="0" applyAlignment="0" applyProtection="0">
      <alignment vertical="center"/>
    </xf>
    <xf numFmtId="0" fontId="64" fillId="41" borderId="0" applyNumberFormat="0" applyBorder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66" fillId="0" borderId="5"/>
    <xf numFmtId="0" fontId="63" fillId="32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12" borderId="0" applyNumberFormat="0" applyBorder="0" applyAlignment="0" applyProtection="0">
      <alignment vertical="center"/>
    </xf>
    <xf numFmtId="180" fontId="74" fillId="0" borderId="0"/>
    <xf numFmtId="0" fontId="64" fillId="35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83" fillId="43" borderId="126"/>
    <xf numFmtId="10" fontId="65" fillId="44" borderId="32" applyNumberFormat="0" applyBorder="0" applyAlignment="0" applyProtection="0"/>
    <xf numFmtId="0" fontId="64" fillId="3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181" fontId="0" fillId="0" borderId="0" applyFill="0" applyBorder="0" applyAlignment="0" applyProtection="0"/>
    <xf numFmtId="0" fontId="1" fillId="3" borderId="76">
      <alignment vertical="center" wrapText="1"/>
    </xf>
    <xf numFmtId="0" fontId="61" fillId="0" borderId="0"/>
    <xf numFmtId="10" fontId="0" fillId="0" borderId="0" applyFont="0" applyFill="0" applyBorder="0" applyAlignment="0" applyProtection="0"/>
    <xf numFmtId="3" fontId="0" fillId="0" borderId="32" applyNumberFormat="0" applyFont="0" applyFill="0" applyAlignment="0" applyProtection="0">
      <alignment vertical="center"/>
    </xf>
    <xf numFmtId="4" fontId="84" fillId="0" borderId="0" applyFont="0" applyFill="0" applyBorder="0" applyAlignment="0" applyProtection="0"/>
    <xf numFmtId="182" fontId="84" fillId="0" borderId="0" applyFont="0" applyFill="0" applyBorder="0" applyAlignment="0" applyProtection="0"/>
    <xf numFmtId="0" fontId="65" fillId="0" borderId="0" applyFill="0" applyBorder="0"/>
  </cellStyleXfs>
  <cellXfs count="764">
    <xf numFmtId="0" fontId="0" fillId="0" borderId="0" xfId="0"/>
    <xf numFmtId="0" fontId="1" fillId="0" borderId="0" xfId="35" applyFont="1" applyAlignment="1">
      <alignment vertical="center"/>
    </xf>
    <xf numFmtId="0" fontId="0" fillId="0" borderId="0" xfId="35" applyFont="1" applyAlignment="1">
      <alignment vertical="center"/>
    </xf>
    <xf numFmtId="0" fontId="2" fillId="0" borderId="0" xfId="35" applyFont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horizontal="left" vertical="center"/>
    </xf>
    <xf numFmtId="0" fontId="1" fillId="0" borderId="4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9" xfId="35" applyFont="1" applyBorder="1" applyAlignment="1">
      <alignment vertical="center"/>
    </xf>
    <xf numFmtId="0" fontId="1" fillId="0" borderId="0" xfId="35" applyFont="1" applyBorder="1" applyAlignment="1">
      <alignment vertical="center"/>
    </xf>
    <xf numFmtId="183" fontId="1" fillId="0" borderId="10" xfId="35" applyNumberFormat="1" applyFont="1" applyBorder="1" applyAlignment="1">
      <alignment horizontal="left" vertical="center"/>
    </xf>
    <xf numFmtId="0" fontId="1" fillId="0" borderId="11" xfId="35" applyFont="1" applyBorder="1" applyAlignment="1">
      <alignment horizontal="left" vertical="center"/>
    </xf>
    <xf numFmtId="0" fontId="1" fillId="0" borderId="0" xfId="35" applyFont="1" applyBorder="1" applyAlignment="1">
      <alignment horizontal="left" vertical="center"/>
    </xf>
    <xf numFmtId="0" fontId="3" fillId="0" borderId="12" xfId="35" applyFont="1" applyBorder="1" applyAlignment="1">
      <alignment horizontal="left" vertical="center"/>
    </xf>
    <xf numFmtId="0" fontId="1" fillId="0" borderId="13" xfId="35" applyFont="1" applyBorder="1" applyAlignment="1">
      <alignment vertical="center"/>
    </xf>
    <xf numFmtId="0" fontId="1" fillId="0" borderId="14" xfId="35" applyFont="1" applyBorder="1" applyAlignment="1">
      <alignment vertical="center"/>
    </xf>
    <xf numFmtId="0" fontId="1" fillId="0" borderId="8" xfId="35" applyFont="1" applyBorder="1" applyAlignment="1">
      <alignment vertical="center"/>
    </xf>
    <xf numFmtId="0" fontId="1" fillId="0" borderId="15" xfId="35" applyFont="1" applyBorder="1" applyAlignment="1">
      <alignment horizontal="left" vertical="center"/>
    </xf>
    <xf numFmtId="0" fontId="1" fillId="0" borderId="14" xfId="35" applyFont="1" applyBorder="1" applyAlignment="1">
      <alignment horizontal="left" vertical="center"/>
    </xf>
    <xf numFmtId="0" fontId="3" fillId="0" borderId="8" xfId="35" applyFont="1" applyBorder="1" applyAlignment="1">
      <alignment horizontal="left" vertical="center"/>
    </xf>
    <xf numFmtId="0" fontId="0" fillId="0" borderId="9" xfId="35" applyFont="1" applyBorder="1" applyAlignment="1">
      <alignment vertical="center"/>
    </xf>
    <xf numFmtId="0" fontId="0" fillId="0" borderId="0" xfId="35" applyFont="1" applyBorder="1" applyAlignment="1">
      <alignment vertical="center"/>
    </xf>
    <xf numFmtId="0" fontId="0" fillId="0" borderId="10" xfId="35" applyFont="1" applyBorder="1" applyAlignment="1">
      <alignment vertical="center"/>
    </xf>
    <xf numFmtId="0" fontId="1" fillId="0" borderId="16" xfId="35" applyFont="1" applyBorder="1" applyAlignment="1">
      <alignment horizontal="center" vertical="top"/>
    </xf>
    <xf numFmtId="0" fontId="1" fillId="0" borderId="17" xfId="35" applyFont="1" applyBorder="1" applyAlignment="1">
      <alignment horizontal="center" vertical="top"/>
    </xf>
    <xf numFmtId="0" fontId="1" fillId="0" borderId="12" xfId="35" applyFont="1" applyBorder="1" applyAlignment="1">
      <alignment horizontal="center" vertical="top"/>
    </xf>
    <xf numFmtId="0" fontId="4" fillId="2" borderId="9" xfId="35" applyFont="1" applyFill="1" applyBorder="1" applyAlignment="1">
      <alignment vertical="center"/>
    </xf>
    <xf numFmtId="0" fontId="0" fillId="2" borderId="0" xfId="35" applyFont="1" applyFill="1" applyBorder="1" applyAlignment="1">
      <alignment vertical="center"/>
    </xf>
    <xf numFmtId="0" fontId="0" fillId="2" borderId="10" xfId="35" applyFont="1" applyFill="1" applyBorder="1" applyAlignment="1">
      <alignment vertical="center"/>
    </xf>
    <xf numFmtId="0" fontId="5" fillId="0" borderId="0" xfId="35" applyFont="1" applyBorder="1" applyAlignment="1">
      <alignment vertical="center"/>
    </xf>
    <xf numFmtId="0" fontId="0" fillId="2" borderId="9" xfId="35" applyFont="1" applyFill="1" applyBorder="1" applyAlignment="1">
      <alignment vertical="center"/>
    </xf>
    <xf numFmtId="0" fontId="1" fillId="2" borderId="9" xfId="35" applyFont="1" applyFill="1" applyBorder="1" applyAlignment="1">
      <alignment vertical="center"/>
    </xf>
    <xf numFmtId="0" fontId="0" fillId="2" borderId="16" xfId="35" applyFont="1" applyFill="1" applyBorder="1" applyAlignment="1">
      <alignment vertical="center"/>
    </xf>
    <xf numFmtId="0" fontId="0" fillId="2" borderId="17" xfId="35" applyFont="1" applyFill="1" applyBorder="1" applyAlignment="1">
      <alignment vertical="center"/>
    </xf>
    <xf numFmtId="0" fontId="0" fillId="2" borderId="12" xfId="35" applyFont="1" applyFill="1" applyBorder="1" applyAlignment="1">
      <alignment vertical="center"/>
    </xf>
    <xf numFmtId="0" fontId="0" fillId="2" borderId="13" xfId="35" applyFont="1" applyFill="1" applyBorder="1" applyAlignment="1">
      <alignment vertical="center"/>
    </xf>
    <xf numFmtId="0" fontId="0" fillId="2" borderId="14" xfId="35" applyFont="1" applyFill="1" applyBorder="1" applyAlignment="1">
      <alignment vertical="center"/>
    </xf>
    <xf numFmtId="0" fontId="0" fillId="2" borderId="8" xfId="35" applyFont="1" applyFill="1" applyBorder="1" applyAlignment="1">
      <alignment vertical="center"/>
    </xf>
    <xf numFmtId="0" fontId="0" fillId="2" borderId="0" xfId="35" applyFont="1" applyFill="1" applyAlignment="1">
      <alignment vertical="center"/>
    </xf>
    <xf numFmtId="0" fontId="1" fillId="0" borderId="11" xfId="35" applyFont="1" applyBorder="1" applyAlignment="1">
      <alignment vertical="center"/>
    </xf>
    <xf numFmtId="0" fontId="1" fillId="0" borderId="15" xfId="35" applyFont="1" applyBorder="1" applyAlignment="1">
      <alignment vertical="center"/>
    </xf>
    <xf numFmtId="0" fontId="4" fillId="0" borderId="18" xfId="35" applyFont="1" applyBorder="1" applyAlignment="1">
      <alignment vertical="center"/>
    </xf>
    <xf numFmtId="0" fontId="0" fillId="0" borderId="17" xfId="35" applyFont="1" applyBorder="1" applyAlignment="1">
      <alignment vertical="center"/>
    </xf>
    <xf numFmtId="0" fontId="0" fillId="0" borderId="12" xfId="35" applyFont="1" applyBorder="1" applyAlignment="1">
      <alignment vertical="center"/>
    </xf>
    <xf numFmtId="0" fontId="4" fillId="0" borderId="11" xfId="35" applyFont="1" applyBorder="1" applyAlignment="1">
      <alignment vertical="center"/>
    </xf>
    <xf numFmtId="0" fontId="0" fillId="0" borderId="11" xfId="35" applyFont="1" applyBorder="1" applyAlignment="1">
      <alignment vertical="center"/>
    </xf>
    <xf numFmtId="0" fontId="1" fillId="0" borderId="11" xfId="35" applyFont="1" applyBorder="1" applyAlignment="1">
      <alignment horizontal="center" vertical="center"/>
    </xf>
    <xf numFmtId="0" fontId="1" fillId="0" borderId="0" xfId="35" applyFont="1" applyBorder="1" applyAlignment="1">
      <alignment horizontal="center" vertical="center"/>
    </xf>
    <xf numFmtId="0" fontId="1" fillId="0" borderId="10" xfId="35" applyFont="1" applyBorder="1" applyAlignment="1">
      <alignment horizontal="center" vertical="center"/>
    </xf>
    <xf numFmtId="0" fontId="0" fillId="0" borderId="11" xfId="35" applyFont="1" applyBorder="1" applyAlignment="1">
      <alignment horizontal="center" vertical="center"/>
    </xf>
    <xf numFmtId="0" fontId="0" fillId="0" borderId="0" xfId="35" applyFont="1" applyBorder="1" applyAlignment="1">
      <alignment horizontal="center" vertical="center"/>
    </xf>
    <xf numFmtId="0" fontId="0" fillId="0" borderId="10" xfId="35" applyFont="1" applyBorder="1" applyAlignment="1">
      <alignment horizontal="center" vertical="center"/>
    </xf>
    <xf numFmtId="0" fontId="0" fillId="0" borderId="15" xfId="35" applyFont="1" applyBorder="1" applyAlignment="1">
      <alignment vertical="center"/>
    </xf>
    <xf numFmtId="0" fontId="0" fillId="0" borderId="14" xfId="35" applyFont="1" applyBorder="1" applyAlignment="1">
      <alignment vertical="center"/>
    </xf>
    <xf numFmtId="0" fontId="0" fillId="0" borderId="8" xfId="35" applyFont="1" applyBorder="1" applyAlignment="1">
      <alignment vertical="center"/>
    </xf>
    <xf numFmtId="0" fontId="0" fillId="0" borderId="0" xfId="35" applyFont="1" applyAlignment="1">
      <alignment horizontal="center" vertical="center"/>
    </xf>
    <xf numFmtId="0" fontId="1" fillId="0" borderId="19" xfId="35" applyFont="1" applyBorder="1" applyAlignment="1">
      <alignment horizontal="left" vertical="center"/>
    </xf>
    <xf numFmtId="0" fontId="1" fillId="0" borderId="2" xfId="35" applyFont="1" applyBorder="1" applyAlignment="1">
      <alignment horizontal="left" vertical="center"/>
    </xf>
    <xf numFmtId="0" fontId="1" fillId="0" borderId="15" xfId="35" applyFont="1" applyBorder="1" applyAlignment="1">
      <alignment horizontal="center" vertical="center"/>
    </xf>
    <xf numFmtId="0" fontId="1" fillId="0" borderId="14" xfId="35" applyFont="1" applyBorder="1" applyAlignment="1">
      <alignment horizontal="center" vertical="center"/>
    </xf>
    <xf numFmtId="0" fontId="1" fillId="0" borderId="8" xfId="35" applyFont="1" applyBorder="1" applyAlignment="1">
      <alignment horizontal="center" vertical="center"/>
    </xf>
    <xf numFmtId="0" fontId="0" fillId="0" borderId="18" xfId="35" applyFont="1" applyBorder="1" applyAlignment="1">
      <alignment vertical="center"/>
    </xf>
    <xf numFmtId="0" fontId="2" fillId="0" borderId="17" xfId="35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1" fillId="0" borderId="20" xfId="0" applyFont="1" applyBorder="1" applyAlignment="1">
      <alignment vertical="center"/>
    </xf>
    <xf numFmtId="0" fontId="1" fillId="0" borderId="21" xfId="35" applyFont="1" applyBorder="1" applyAlignment="1">
      <alignment horizontal="center" vertical="center"/>
    </xf>
    <xf numFmtId="0" fontId="1" fillId="0" borderId="22" xfId="35" applyFont="1" applyBorder="1" applyAlignment="1">
      <alignment horizontal="center" vertical="center"/>
    </xf>
    <xf numFmtId="0" fontId="1" fillId="0" borderId="23" xfId="35" applyFont="1" applyBorder="1" applyAlignment="1">
      <alignment horizontal="center" vertical="center"/>
    </xf>
    <xf numFmtId="0" fontId="1" fillId="0" borderId="10" xfId="35" applyFont="1" applyBorder="1" applyAlignment="1">
      <alignment vertical="center"/>
    </xf>
    <xf numFmtId="0" fontId="1" fillId="0" borderId="12" xfId="35" applyFont="1" applyBorder="1" applyAlignment="1">
      <alignment horizontal="left" vertical="center"/>
    </xf>
    <xf numFmtId="0" fontId="1" fillId="0" borderId="8" xfId="35" applyFont="1" applyBorder="1" applyAlignment="1">
      <alignment horizontal="left" vertical="center"/>
    </xf>
    <xf numFmtId="0" fontId="6" fillId="0" borderId="0" xfId="0" applyFont="1"/>
    <xf numFmtId="0" fontId="0" fillId="0" borderId="11" xfId="35" applyFont="1" applyBorder="1" applyAlignment="1">
      <alignment horizontal="left" vertical="center"/>
    </xf>
    <xf numFmtId="0" fontId="0" fillId="0" borderId="0" xfId="35" applyFont="1" applyBorder="1" applyAlignment="1">
      <alignment horizontal="left" vertical="center"/>
    </xf>
    <xf numFmtId="0" fontId="0" fillId="0" borderId="10" xfId="35" applyFont="1" applyBorder="1" applyAlignment="1">
      <alignment horizontal="left" vertical="center"/>
    </xf>
    <xf numFmtId="0" fontId="0" fillId="0" borderId="24" xfId="35" applyFont="1" applyBorder="1" applyAlignment="1">
      <alignment vertical="center"/>
    </xf>
    <xf numFmtId="0" fontId="0" fillId="0" borderId="25" xfId="35" applyFont="1" applyBorder="1" applyAlignment="1">
      <alignment vertical="center"/>
    </xf>
    <xf numFmtId="0" fontId="0" fillId="0" borderId="26" xfId="35" applyFont="1" applyBorder="1" applyAlignment="1">
      <alignment vertical="center"/>
    </xf>
    <xf numFmtId="0" fontId="0" fillId="0" borderId="15" xfId="35" applyFont="1" applyBorder="1" applyAlignment="1">
      <alignment horizontal="center" vertical="center"/>
    </xf>
    <xf numFmtId="0" fontId="0" fillId="0" borderId="14" xfId="35" applyFont="1" applyBorder="1" applyAlignment="1">
      <alignment horizontal="center" vertical="center"/>
    </xf>
    <xf numFmtId="0" fontId="0" fillId="0" borderId="8" xfId="35" applyFont="1" applyBorder="1" applyAlignment="1">
      <alignment horizontal="center" vertical="center"/>
    </xf>
    <xf numFmtId="0" fontId="0" fillId="0" borderId="18" xfId="35" applyFont="1" applyBorder="1" applyAlignment="1">
      <alignment horizontal="center" vertical="center"/>
    </xf>
    <xf numFmtId="0" fontId="0" fillId="0" borderId="17" xfId="35" applyFont="1" applyBorder="1" applyAlignment="1">
      <alignment horizontal="center" vertical="center"/>
    </xf>
    <xf numFmtId="0" fontId="0" fillId="0" borderId="12" xfId="35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11" xfId="0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7" fillId="0" borderId="10" xfId="0" applyFont="1" applyBorder="1" applyAlignment="1">
      <alignment horizontal="left" vertical="center"/>
    </xf>
    <xf numFmtId="0" fontId="7" fillId="0" borderId="15" xfId="0" applyFont="1" applyBorder="1" applyAlignment="1">
      <alignment horizontal="left" vertical="center"/>
    </xf>
    <xf numFmtId="0" fontId="7" fillId="0" borderId="14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7" fillId="0" borderId="11" xfId="0" applyFont="1" applyBorder="1" applyAlignment="1">
      <alignment vertical="center"/>
    </xf>
    <xf numFmtId="0" fontId="7" fillId="0" borderId="10" xfId="0" applyFont="1" applyBorder="1" applyAlignment="1">
      <alignment vertical="center"/>
    </xf>
    <xf numFmtId="0" fontId="3" fillId="2" borderId="27" xfId="62" applyFont="1" applyFill="1" applyBorder="1" applyAlignment="1">
      <alignment horizontal="left" vertical="center"/>
    </xf>
    <xf numFmtId="0" fontId="1" fillId="0" borderId="11" xfId="0" applyFont="1" applyBorder="1" applyAlignment="1">
      <alignment vertical="center"/>
    </xf>
    <xf numFmtId="0" fontId="3" fillId="0" borderId="7" xfId="0" applyFont="1" applyBorder="1" applyAlignment="1">
      <alignment horizontal="left" vertical="center"/>
    </xf>
    <xf numFmtId="0" fontId="4" fillId="0" borderId="17" xfId="35" applyFont="1" applyBorder="1" applyAlignment="1">
      <alignment vertical="center"/>
    </xf>
    <xf numFmtId="0" fontId="4" fillId="0" borderId="0" xfId="35" applyFont="1" applyBorder="1" applyAlignment="1">
      <alignment vertical="center"/>
    </xf>
    <xf numFmtId="11" fontId="1" fillId="0" borderId="3" xfId="0" applyNumberFormat="1" applyFont="1" applyBorder="1" applyAlignment="1">
      <alignment horizontal="left" vertical="center"/>
    </xf>
    <xf numFmtId="0" fontId="1" fillId="0" borderId="7" xfId="0" applyFont="1" applyBorder="1" applyAlignment="1">
      <alignment vertical="center"/>
    </xf>
    <xf numFmtId="0" fontId="1" fillId="0" borderId="10" xfId="35" applyFont="1" applyBorder="1" applyAlignment="1">
      <alignment horizontal="left" vertical="center"/>
    </xf>
    <xf numFmtId="0" fontId="1" fillId="0" borderId="0" xfId="35" applyFont="1" applyBorder="1" applyAlignment="1">
      <alignment vertical="center" wrapText="1"/>
    </xf>
    <xf numFmtId="0" fontId="1" fillId="0" borderId="0" xfId="62" applyFont="1" applyAlignment="1">
      <alignment vertical="top"/>
    </xf>
    <xf numFmtId="0" fontId="0" fillId="0" borderId="0" xfId="62" applyFont="1" applyBorder="1"/>
    <xf numFmtId="0" fontId="8" fillId="0" borderId="0" xfId="62" applyFont="1"/>
    <xf numFmtId="0" fontId="9" fillId="0" borderId="0" xfId="62" applyFont="1"/>
    <xf numFmtId="0" fontId="0" fillId="0" borderId="0" xfId="62" applyFont="1" applyAlignment="1">
      <alignment vertical="center"/>
    </xf>
    <xf numFmtId="0" fontId="1" fillId="0" borderId="24" xfId="62" applyFont="1" applyBorder="1" applyAlignment="1">
      <alignment horizontal="left" vertical="top" wrapText="1"/>
    </xf>
    <xf numFmtId="0" fontId="1" fillId="0" borderId="25" xfId="62" applyFont="1" applyBorder="1" applyAlignment="1">
      <alignment horizontal="left" vertical="top" wrapText="1"/>
    </xf>
    <xf numFmtId="0" fontId="1" fillId="0" borderId="26" xfId="62" applyFont="1" applyBorder="1" applyAlignment="1">
      <alignment horizontal="left" vertical="top" wrapText="1"/>
    </xf>
    <xf numFmtId="0" fontId="1" fillId="0" borderId="24" xfId="62" applyFont="1" applyBorder="1" applyAlignment="1">
      <alignment horizontal="left" vertical="top"/>
    </xf>
    <xf numFmtId="0" fontId="1" fillId="0" borderId="25" xfId="62" applyFont="1" applyBorder="1" applyAlignment="1">
      <alignment horizontal="left" vertical="top"/>
    </xf>
    <xf numFmtId="0" fontId="10" fillId="0" borderId="0" xfId="62" applyFont="1" applyAlignment="1">
      <alignment vertical="center"/>
    </xf>
    <xf numFmtId="0" fontId="0" fillId="0" borderId="18" xfId="62" applyFont="1" applyBorder="1" applyAlignment="1">
      <alignment vertical="center"/>
    </xf>
    <xf numFmtId="0" fontId="0" fillId="0" borderId="17" xfId="62" applyFont="1" applyBorder="1" applyAlignment="1">
      <alignment vertical="center"/>
    </xf>
    <xf numFmtId="0" fontId="0" fillId="0" borderId="28" xfId="62" applyFont="1" applyBorder="1" applyAlignment="1">
      <alignment vertical="center"/>
    </xf>
    <xf numFmtId="0" fontId="0" fillId="0" borderId="11" xfId="62" applyFont="1" applyBorder="1" applyAlignment="1">
      <alignment vertical="center"/>
    </xf>
    <xf numFmtId="0" fontId="0" fillId="0" borderId="0" xfId="62" applyFont="1" applyBorder="1" applyAlignment="1">
      <alignment vertical="center"/>
    </xf>
    <xf numFmtId="0" fontId="0" fillId="0" borderId="29" xfId="62" applyFont="1" applyBorder="1" applyAlignment="1">
      <alignment horizontal="left" vertical="center" wrapText="1"/>
    </xf>
    <xf numFmtId="0" fontId="0" fillId="0" borderId="29" xfId="62" applyFont="1" applyBorder="1" applyAlignment="1">
      <alignment horizontal="left" vertical="center"/>
    </xf>
    <xf numFmtId="0" fontId="0" fillId="0" borderId="29" xfId="62" applyNumberFormat="1" applyFont="1" applyBorder="1" applyAlignment="1">
      <alignment horizontal="left" vertical="center"/>
    </xf>
    <xf numFmtId="0" fontId="3" fillId="0" borderId="0" xfId="62" applyFont="1" applyBorder="1" applyAlignment="1">
      <alignment vertical="center"/>
    </xf>
    <xf numFmtId="0" fontId="0" fillId="0" borderId="15" xfId="62" applyFont="1" applyBorder="1" applyAlignment="1">
      <alignment vertical="center"/>
    </xf>
    <xf numFmtId="0" fontId="0" fillId="0" borderId="14" xfId="62" applyFont="1" applyBorder="1" applyAlignment="1">
      <alignment vertical="center"/>
    </xf>
    <xf numFmtId="0" fontId="1" fillId="0" borderId="17" xfId="62" applyFont="1" applyBorder="1" applyAlignment="1">
      <alignment vertical="center"/>
    </xf>
    <xf numFmtId="0" fontId="1" fillId="0" borderId="25" xfId="62" applyFont="1" applyBorder="1" applyAlignment="1">
      <alignment vertical="center"/>
    </xf>
    <xf numFmtId="0" fontId="0" fillId="0" borderId="24" xfId="62" applyFont="1" applyFill="1" applyBorder="1" applyAlignment="1">
      <alignment vertical="center"/>
    </xf>
    <xf numFmtId="0" fontId="0" fillId="0" borderId="25" xfId="62" applyFont="1" applyFill="1" applyBorder="1" applyAlignment="1">
      <alignment vertical="center"/>
    </xf>
    <xf numFmtId="0" fontId="1" fillId="0" borderId="25" xfId="62" applyFont="1" applyFill="1" applyBorder="1" applyAlignment="1">
      <alignment vertical="center"/>
    </xf>
    <xf numFmtId="0" fontId="11" fillId="0" borderId="0" xfId="62" applyFont="1" applyBorder="1" applyAlignment="1">
      <alignment vertical="center"/>
    </xf>
    <xf numFmtId="0" fontId="1" fillId="0" borderId="0" xfId="62" applyFont="1" applyBorder="1" applyAlignment="1">
      <alignment vertical="center"/>
    </xf>
    <xf numFmtId="0" fontId="0" fillId="0" borderId="24" xfId="62" applyFont="1" applyBorder="1" applyAlignment="1">
      <alignment vertical="center"/>
    </xf>
    <xf numFmtId="0" fontId="1" fillId="0" borderId="24" xfId="62" applyFont="1" applyBorder="1" applyAlignment="1">
      <alignment vertical="center"/>
    </xf>
    <xf numFmtId="0" fontId="1" fillId="2" borderId="25" xfId="62" applyFont="1" applyFill="1" applyBorder="1" applyAlignment="1">
      <alignment vertical="center"/>
    </xf>
    <xf numFmtId="0" fontId="0" fillId="2" borderId="25" xfId="62" applyFont="1" applyFill="1" applyBorder="1" applyAlignment="1">
      <alignment vertical="center"/>
    </xf>
    <xf numFmtId="0" fontId="0" fillId="0" borderId="25" xfId="62" applyFont="1" applyBorder="1" applyAlignment="1">
      <alignment vertical="center"/>
    </xf>
    <xf numFmtId="0" fontId="0" fillId="0" borderId="30" xfId="62" applyFont="1" applyBorder="1" applyAlignment="1">
      <alignment vertical="center"/>
    </xf>
    <xf numFmtId="0" fontId="0" fillId="0" borderId="31" xfId="62" applyFont="1" applyBorder="1" applyAlignment="1">
      <alignment vertical="center"/>
    </xf>
    <xf numFmtId="0" fontId="0" fillId="0" borderId="32" xfId="62" applyFont="1" applyBorder="1" applyAlignment="1">
      <alignment vertical="center"/>
    </xf>
    <xf numFmtId="0" fontId="0" fillId="0" borderId="12" xfId="62" applyFont="1" applyBorder="1" applyAlignment="1">
      <alignment vertical="center"/>
    </xf>
    <xf numFmtId="0" fontId="0" fillId="0" borderId="10" xfId="62" applyFont="1" applyBorder="1" applyAlignment="1">
      <alignment vertical="center"/>
    </xf>
    <xf numFmtId="0" fontId="12" fillId="0" borderId="0" xfId="62" applyFont="1" applyBorder="1" applyAlignment="1">
      <alignment horizontal="center" vertical="center"/>
    </xf>
    <xf numFmtId="0" fontId="0" fillId="0" borderId="11" xfId="62" applyFont="1" applyBorder="1" applyAlignment="1">
      <alignment horizontal="left" vertical="center"/>
    </xf>
    <xf numFmtId="0" fontId="0" fillId="0" borderId="0" xfId="62" applyFont="1" applyBorder="1" applyAlignment="1">
      <alignment horizontal="left" vertical="center"/>
    </xf>
    <xf numFmtId="0" fontId="0" fillId="0" borderId="8" xfId="62" applyFont="1" applyBorder="1" applyAlignment="1">
      <alignment vertical="center"/>
    </xf>
    <xf numFmtId="0" fontId="0" fillId="0" borderId="32" xfId="62" applyFont="1" applyBorder="1" applyAlignment="1">
      <alignment horizontal="center" vertical="center"/>
    </xf>
    <xf numFmtId="0" fontId="0" fillId="0" borderId="24" xfId="62" applyFont="1" applyBorder="1" applyAlignment="1">
      <alignment horizontal="centerContinuous" vertical="center"/>
    </xf>
    <xf numFmtId="0" fontId="0" fillId="0" borderId="25" xfId="62" applyFont="1" applyBorder="1" applyAlignment="1">
      <alignment horizontal="centerContinuous" vertical="center"/>
    </xf>
    <xf numFmtId="0" fontId="0" fillId="3" borderId="32" xfId="62" applyFont="1" applyFill="1" applyBorder="1" applyAlignment="1">
      <alignment vertical="center"/>
    </xf>
    <xf numFmtId="0" fontId="0" fillId="3" borderId="25" xfId="62" applyFont="1" applyFill="1" applyBorder="1" applyAlignment="1">
      <alignment vertical="center"/>
    </xf>
    <xf numFmtId="0" fontId="0" fillId="3" borderId="33" xfId="62" applyFont="1" applyFill="1" applyBorder="1" applyAlignment="1">
      <alignment vertical="center"/>
    </xf>
    <xf numFmtId="0" fontId="0" fillId="3" borderId="14" xfId="62" applyFont="1" applyFill="1" applyBorder="1" applyAlignment="1">
      <alignment vertical="center"/>
    </xf>
    <xf numFmtId="0" fontId="13" fillId="0" borderId="0" xfId="62" applyFont="1" applyAlignment="1">
      <alignment vertical="center"/>
    </xf>
    <xf numFmtId="0" fontId="1" fillId="0" borderId="24" xfId="62" applyFont="1" applyFill="1" applyBorder="1" applyAlignment="1">
      <alignment horizontal="left" vertical="top" wrapText="1"/>
    </xf>
    <xf numFmtId="0" fontId="1" fillId="0" borderId="25" xfId="62" applyFont="1" applyFill="1" applyBorder="1" applyAlignment="1">
      <alignment horizontal="left" vertical="top" wrapText="1"/>
    </xf>
    <xf numFmtId="0" fontId="1" fillId="0" borderId="26" xfId="62" applyFont="1" applyBorder="1" applyAlignment="1">
      <alignment vertical="top"/>
    </xf>
    <xf numFmtId="0" fontId="9" fillId="4" borderId="24" xfId="62" applyFont="1" applyFill="1" applyBorder="1" applyAlignment="1">
      <alignment vertical="center"/>
    </xf>
    <xf numFmtId="0" fontId="9" fillId="4" borderId="25" xfId="62" applyFont="1" applyFill="1" applyBorder="1" applyAlignment="1">
      <alignment vertical="center"/>
    </xf>
    <xf numFmtId="0" fontId="9" fillId="4" borderId="25" xfId="62" applyFont="1" applyFill="1" applyBorder="1" applyAlignment="1">
      <alignment horizontal="left" vertical="center"/>
    </xf>
    <xf numFmtId="0" fontId="9" fillId="4" borderId="24" xfId="62" applyFont="1" applyFill="1" applyBorder="1" applyAlignment="1">
      <alignment horizontal="left" vertical="center"/>
    </xf>
    <xf numFmtId="184" fontId="9" fillId="4" borderId="25" xfId="35" applyNumberFormat="1" applyFont="1" applyFill="1" applyBorder="1" applyAlignment="1">
      <alignment horizontal="left" vertical="center"/>
    </xf>
    <xf numFmtId="0" fontId="0" fillId="2" borderId="25" xfId="62" applyFont="1" applyFill="1" applyBorder="1" applyAlignment="1">
      <alignment horizontal="right" vertical="center"/>
    </xf>
    <xf numFmtId="0" fontId="0" fillId="0" borderId="25" xfId="62" applyFont="1" applyBorder="1" applyAlignment="1">
      <alignment horizontal="right" vertical="center"/>
    </xf>
    <xf numFmtId="0" fontId="0" fillId="0" borderId="0" xfId="62" applyFont="1" applyBorder="1" applyAlignment="1">
      <alignment horizontal="center" vertical="center"/>
    </xf>
    <xf numFmtId="0" fontId="0" fillId="0" borderId="26" xfId="62" applyFont="1" applyBorder="1" applyAlignment="1">
      <alignment horizontal="centerContinuous" vertical="center"/>
    </xf>
    <xf numFmtId="0" fontId="0" fillId="0" borderId="24" xfId="62" applyFont="1" applyBorder="1" applyAlignment="1">
      <alignment horizontal="center" vertical="center"/>
    </xf>
    <xf numFmtId="0" fontId="0" fillId="0" borderId="25" xfId="62" applyFont="1" applyBorder="1" applyAlignment="1">
      <alignment horizontal="center" vertical="center"/>
    </xf>
    <xf numFmtId="0" fontId="0" fillId="0" borderId="26" xfId="62" applyFont="1" applyBorder="1" applyAlignment="1">
      <alignment vertical="center"/>
    </xf>
    <xf numFmtId="0" fontId="0" fillId="0" borderId="0" xfId="0" applyBorder="1"/>
    <xf numFmtId="0" fontId="1" fillId="0" borderId="26" xfId="62" applyFont="1" applyFill="1" applyBorder="1" applyAlignment="1">
      <alignment horizontal="left" vertical="top" wrapText="1"/>
    </xf>
    <xf numFmtId="0" fontId="1" fillId="0" borderId="0" xfId="62" applyFont="1" applyBorder="1" applyAlignment="1">
      <alignment vertical="top" wrapText="1"/>
    </xf>
    <xf numFmtId="0" fontId="1" fillId="0" borderId="26" xfId="62" applyFont="1" applyBorder="1" applyAlignment="1">
      <alignment horizontal="left" vertical="top"/>
    </xf>
    <xf numFmtId="0" fontId="1" fillId="0" borderId="0" xfId="62" applyFont="1" applyBorder="1" applyAlignment="1">
      <alignment vertical="top"/>
    </xf>
    <xf numFmtId="0" fontId="9" fillId="4" borderId="26" xfId="62" applyFont="1" applyFill="1" applyBorder="1" applyAlignment="1">
      <alignment horizontal="left" vertical="center"/>
    </xf>
    <xf numFmtId="184" fontId="9" fillId="4" borderId="26" xfId="35" applyNumberFormat="1" applyFont="1" applyFill="1" applyBorder="1" applyAlignment="1">
      <alignment horizontal="left" vertical="center"/>
    </xf>
    <xf numFmtId="185" fontId="1" fillId="0" borderId="0" xfId="62" applyNumberFormat="1" applyFont="1" applyBorder="1" applyAlignment="1">
      <alignment vertical="center"/>
    </xf>
    <xf numFmtId="0" fontId="0" fillId="0" borderId="34" xfId="62" applyFont="1" applyBorder="1"/>
    <xf numFmtId="0" fontId="0" fillId="0" borderId="35" xfId="62" applyFont="1" applyBorder="1" applyAlignment="1">
      <alignment horizontal="left" vertical="center"/>
    </xf>
    <xf numFmtId="0" fontId="14" fillId="0" borderId="0" xfId="62" applyFont="1" applyBorder="1" applyAlignment="1">
      <alignment vertical="top" wrapText="1"/>
    </xf>
    <xf numFmtId="0" fontId="5" fillId="0" borderId="0" xfId="62" applyFont="1" applyBorder="1" applyAlignment="1">
      <alignment vertical="center" wrapText="1"/>
    </xf>
    <xf numFmtId="0" fontId="0" fillId="0" borderId="35" xfId="62" applyNumberFormat="1" applyFont="1" applyBorder="1" applyAlignment="1">
      <alignment horizontal="left" vertical="center"/>
    </xf>
    <xf numFmtId="0" fontId="8" fillId="0" borderId="0" xfId="62" applyFont="1" applyBorder="1" applyAlignment="1">
      <alignment vertical="center" wrapText="1"/>
    </xf>
    <xf numFmtId="0" fontId="0" fillId="0" borderId="10" xfId="62" applyFont="1" applyBorder="1"/>
    <xf numFmtId="0" fontId="0" fillId="0" borderId="8" xfId="62" applyFont="1" applyBorder="1"/>
    <xf numFmtId="0" fontId="0" fillId="0" borderId="0" xfId="0" applyFill="1"/>
    <xf numFmtId="0" fontId="15" fillId="0" borderId="0" xfId="0" applyFont="1"/>
    <xf numFmtId="0" fontId="1" fillId="0" borderId="26" xfId="62" applyFont="1" applyBorder="1" applyAlignment="1">
      <alignment vertical="center"/>
    </xf>
    <xf numFmtId="0" fontId="0" fillId="0" borderId="0" xfId="0" applyFont="1" applyFill="1"/>
    <xf numFmtId="0" fontId="1" fillId="0" borderId="26" xfId="62" applyFont="1" applyFill="1" applyBorder="1" applyAlignment="1">
      <alignment vertical="center"/>
    </xf>
    <xf numFmtId="0" fontId="0" fillId="2" borderId="26" xfId="62" applyFont="1" applyFill="1" applyBorder="1"/>
    <xf numFmtId="0" fontId="0" fillId="0" borderId="26" xfId="62" applyFont="1" applyBorder="1"/>
    <xf numFmtId="0" fontId="1" fillId="0" borderId="0" xfId="62" applyFont="1"/>
    <xf numFmtId="0" fontId="1" fillId="0" borderId="0" xfId="62" applyFont="1" applyBorder="1"/>
    <xf numFmtId="0" fontId="0" fillId="0" borderId="12" xfId="62" applyFont="1" applyBorder="1"/>
    <xf numFmtId="0" fontId="0" fillId="0" borderId="10" xfId="62" applyFont="1" applyBorder="1" applyAlignment="1">
      <alignment horizontal="left" vertical="center"/>
    </xf>
    <xf numFmtId="0" fontId="0" fillId="0" borderId="26" xfId="62" applyFont="1" applyBorder="1" applyAlignment="1">
      <alignment horizontal="center" vertical="center"/>
    </xf>
    <xf numFmtId="0" fontId="0" fillId="0" borderId="0" xfId="62" applyFont="1" applyBorder="1" applyAlignment="1">
      <alignment horizontal="centerContinuous" vertical="center"/>
    </xf>
    <xf numFmtId="0" fontId="0" fillId="3" borderId="26" xfId="62" applyFont="1" applyFill="1" applyBorder="1"/>
    <xf numFmtId="0" fontId="0" fillId="0" borderId="0" xfId="62" applyFont="1" applyFill="1" applyBorder="1"/>
    <xf numFmtId="0" fontId="16" fillId="3" borderId="8" xfId="62" applyFont="1" applyFill="1" applyBorder="1" applyAlignment="1">
      <alignment horizontal="right" vertical="center"/>
    </xf>
    <xf numFmtId="0" fontId="0" fillId="0" borderId="0" xfId="62" applyFont="1" applyFill="1" applyBorder="1" applyAlignment="1">
      <alignment vertical="center"/>
    </xf>
    <xf numFmtId="0" fontId="9" fillId="0" borderId="0" xfId="62" applyFont="1" applyFill="1" applyAlignment="1">
      <alignment vertical="center"/>
    </xf>
    <xf numFmtId="0" fontId="9" fillId="0" borderId="0" xfId="62" applyFont="1" applyFill="1" applyBorder="1" applyAlignment="1">
      <alignment vertical="center"/>
    </xf>
    <xf numFmtId="2" fontId="9" fillId="0" borderId="0" xfId="62" applyNumberFormat="1" applyFont="1" applyFill="1" applyAlignment="1">
      <alignment vertical="center"/>
    </xf>
    <xf numFmtId="0" fontId="1" fillId="3" borderId="24" xfId="62" applyFont="1" applyFill="1" applyBorder="1" applyAlignment="1">
      <alignment vertical="center"/>
    </xf>
    <xf numFmtId="0" fontId="0" fillId="3" borderId="11" xfId="62" applyFont="1" applyFill="1" applyBorder="1" applyAlignment="1">
      <alignment vertical="center"/>
    </xf>
    <xf numFmtId="0" fontId="0" fillId="3" borderId="0" xfId="62" applyFont="1" applyFill="1" applyBorder="1" applyAlignment="1">
      <alignment vertical="center"/>
    </xf>
    <xf numFmtId="0" fontId="0" fillId="3" borderId="15" xfId="62" applyFont="1" applyFill="1" applyBorder="1" applyAlignment="1">
      <alignment vertical="center"/>
    </xf>
    <xf numFmtId="0" fontId="11" fillId="0" borderId="0" xfId="62" applyFont="1" applyAlignment="1">
      <alignment vertical="center"/>
    </xf>
    <xf numFmtId="0" fontId="9" fillId="0" borderId="0" xfId="62" applyFont="1" applyAlignment="1">
      <alignment vertical="center"/>
    </xf>
    <xf numFmtId="0" fontId="8" fillId="0" borderId="0" xfId="62" applyFont="1" applyAlignment="1">
      <alignment vertical="center"/>
    </xf>
    <xf numFmtId="0" fontId="1" fillId="0" borderId="0" xfId="62" applyFont="1" applyFill="1" applyAlignment="1">
      <alignment vertical="center"/>
    </xf>
    <xf numFmtId="0" fontId="0" fillId="0" borderId="0" xfId="62" applyFont="1" applyFill="1" applyAlignment="1">
      <alignment vertical="center"/>
    </xf>
    <xf numFmtId="0" fontId="0" fillId="0" borderId="32" xfId="62" applyFont="1" applyFill="1" applyBorder="1" applyAlignment="1">
      <alignment vertical="center"/>
    </xf>
    <xf numFmtId="0" fontId="1" fillId="5" borderId="0" xfId="62" applyFont="1" applyFill="1" applyAlignment="1">
      <alignment vertical="center"/>
    </xf>
    <xf numFmtId="0" fontId="0" fillId="5" borderId="0" xfId="62" applyFont="1" applyFill="1" applyAlignment="1">
      <alignment vertical="center"/>
    </xf>
    <xf numFmtId="0" fontId="0" fillId="5" borderId="24" xfId="62" applyFont="1" applyFill="1" applyBorder="1" applyAlignment="1">
      <alignment vertical="center"/>
    </xf>
    <xf numFmtId="0" fontId="0" fillId="5" borderId="25" xfId="62" applyFont="1" applyFill="1" applyBorder="1" applyAlignment="1">
      <alignment vertical="center"/>
    </xf>
    <xf numFmtId="0" fontId="0" fillId="5" borderId="26" xfId="62" applyFont="1" applyFill="1" applyBorder="1" applyAlignment="1">
      <alignment vertical="center"/>
    </xf>
    <xf numFmtId="0" fontId="0" fillId="5" borderId="32" xfId="62" applyFont="1" applyFill="1" applyBorder="1" applyAlignment="1">
      <alignment vertical="center"/>
    </xf>
    <xf numFmtId="0" fontId="0" fillId="5" borderId="11" xfId="62" applyFont="1" applyFill="1" applyBorder="1" applyAlignment="1">
      <alignment vertical="center"/>
    </xf>
    <xf numFmtId="0" fontId="0" fillId="5" borderId="0" xfId="62" applyFont="1" applyFill="1" applyBorder="1" applyAlignment="1">
      <alignment vertical="center"/>
    </xf>
    <xf numFmtId="0" fontId="0" fillId="5" borderId="10" xfId="62" applyFont="1" applyFill="1" applyBorder="1" applyAlignment="1">
      <alignment vertical="center"/>
    </xf>
    <xf numFmtId="0" fontId="0" fillId="5" borderId="12" xfId="62" applyFont="1" applyFill="1" applyBorder="1" applyAlignment="1">
      <alignment vertical="center"/>
    </xf>
    <xf numFmtId="0" fontId="0" fillId="5" borderId="15" xfId="62" applyFont="1" applyFill="1" applyBorder="1" applyAlignment="1">
      <alignment vertical="center"/>
    </xf>
    <xf numFmtId="0" fontId="0" fillId="5" borderId="14" xfId="62" applyFont="1" applyFill="1" applyBorder="1" applyAlignment="1">
      <alignment vertical="center"/>
    </xf>
    <xf numFmtId="0" fontId="0" fillId="5" borderId="8" xfId="62" applyFont="1" applyFill="1" applyBorder="1" applyAlignment="1">
      <alignment vertical="center"/>
    </xf>
    <xf numFmtId="0" fontId="11" fillId="5" borderId="0" xfId="62" applyFont="1" applyFill="1" applyBorder="1" applyAlignment="1">
      <alignment vertical="center"/>
    </xf>
    <xf numFmtId="0" fontId="1" fillId="0" borderId="0" xfId="62" applyFont="1" applyAlignment="1">
      <alignment vertical="center"/>
    </xf>
    <xf numFmtId="0" fontId="0" fillId="0" borderId="24" xfId="62" applyFont="1" applyBorder="1" applyAlignment="1">
      <alignment horizontal="left" vertical="center"/>
    </xf>
    <xf numFmtId="0" fontId="0" fillId="0" borderId="25" xfId="62" applyFont="1" applyBorder="1" applyAlignment="1">
      <alignment horizontal="left" vertical="center"/>
    </xf>
    <xf numFmtId="0" fontId="0" fillId="0" borderId="26" xfId="62" applyFont="1" applyBorder="1" applyAlignment="1">
      <alignment horizontal="left" vertical="center"/>
    </xf>
    <xf numFmtId="0" fontId="0" fillId="3" borderId="18" xfId="62" applyFont="1" applyFill="1" applyBorder="1" applyAlignment="1">
      <alignment vertical="center"/>
    </xf>
    <xf numFmtId="0" fontId="0" fillId="3" borderId="17" xfId="62" applyFont="1" applyFill="1" applyBorder="1" applyAlignment="1">
      <alignment vertical="center"/>
    </xf>
    <xf numFmtId="0" fontId="8" fillId="0" borderId="14" xfId="62" applyFont="1" applyBorder="1" applyAlignment="1">
      <alignment vertical="center"/>
    </xf>
    <xf numFmtId="0" fontId="8" fillId="0" borderId="0" xfId="62" applyFont="1" applyBorder="1" applyAlignment="1">
      <alignment vertical="center"/>
    </xf>
    <xf numFmtId="0" fontId="17" fillId="0" borderId="0" xfId="62" applyFont="1" applyBorder="1" applyAlignment="1">
      <alignment vertical="center"/>
    </xf>
    <xf numFmtId="0" fontId="17" fillId="0" borderId="0" xfId="62" applyFont="1" applyFill="1" applyAlignment="1">
      <alignment vertical="center"/>
    </xf>
    <xf numFmtId="0" fontId="18" fillId="0" borderId="0" xfId="62" applyFont="1" applyAlignment="1">
      <alignment vertical="center"/>
    </xf>
    <xf numFmtId="0" fontId="0" fillId="0" borderId="28" xfId="62" applyFont="1" applyBorder="1" applyAlignment="1">
      <alignment horizontal="center" vertical="center"/>
    </xf>
    <xf numFmtId="0" fontId="0" fillId="0" borderId="36" xfId="62" applyFont="1" applyBorder="1" applyAlignment="1">
      <alignment vertical="center"/>
    </xf>
    <xf numFmtId="2" fontId="19" fillId="0" borderId="0" xfId="62" applyNumberFormat="1" applyFont="1" applyFill="1" applyAlignment="1">
      <alignment vertical="center"/>
    </xf>
    <xf numFmtId="0" fontId="0" fillId="0" borderId="0" xfId="62" applyFont="1" applyFill="1" applyAlignment="1">
      <alignment horizontal="left" vertical="top"/>
    </xf>
    <xf numFmtId="0" fontId="0" fillId="0" borderId="26" xfId="62" applyFont="1" applyFill="1" applyBorder="1" applyAlignment="1">
      <alignment vertical="center"/>
    </xf>
    <xf numFmtId="0" fontId="0" fillId="5" borderId="24" xfId="62" applyFont="1" applyFill="1" applyBorder="1" applyAlignment="1">
      <alignment horizontal="center" vertical="center" wrapText="1"/>
    </xf>
    <xf numFmtId="0" fontId="0" fillId="5" borderId="25" xfId="62" applyFont="1" applyFill="1" applyBorder="1" applyAlignment="1">
      <alignment horizontal="center" vertical="center" wrapText="1"/>
    </xf>
    <xf numFmtId="0" fontId="0" fillId="5" borderId="26" xfId="62" applyFont="1" applyFill="1" applyBorder="1" applyAlignment="1">
      <alignment horizontal="center" vertical="center" wrapText="1"/>
    </xf>
    <xf numFmtId="0" fontId="1" fillId="0" borderId="14" xfId="62" applyFont="1" applyBorder="1" applyAlignment="1">
      <alignment vertical="center"/>
    </xf>
    <xf numFmtId="0" fontId="1" fillId="0" borderId="0" xfId="62" applyFont="1" applyBorder="1" applyAlignment="1">
      <alignment horizontal="center" vertical="center"/>
    </xf>
    <xf numFmtId="0" fontId="20" fillId="0" borderId="0" xfId="0" applyFont="1"/>
    <xf numFmtId="0" fontId="0" fillId="0" borderId="0" xfId="0" applyFill="1" applyBorder="1"/>
    <xf numFmtId="0" fontId="0" fillId="3" borderId="10" xfId="62" applyFont="1" applyFill="1" applyBorder="1"/>
    <xf numFmtId="0" fontId="0" fillId="3" borderId="8" xfId="62" applyFont="1" applyFill="1" applyBorder="1"/>
    <xf numFmtId="0" fontId="0" fillId="0" borderId="32" xfId="62" applyFont="1" applyFill="1" applyBorder="1" applyAlignment="1">
      <alignment vertical="center" wrapText="1"/>
    </xf>
    <xf numFmtId="0" fontId="0" fillId="5" borderId="0" xfId="0" applyFill="1"/>
    <xf numFmtId="0" fontId="0" fillId="5" borderId="25" xfId="62" applyFont="1" applyFill="1" applyBorder="1" applyAlignment="1">
      <alignment horizontal="center" vertical="center"/>
    </xf>
    <xf numFmtId="0" fontId="0" fillId="3" borderId="26" xfId="0" applyFill="1" applyBorder="1"/>
    <xf numFmtId="0" fontId="0" fillId="3" borderId="12" xfId="62" applyFont="1" applyFill="1" applyBorder="1"/>
    <xf numFmtId="0" fontId="0" fillId="0" borderId="0" xfId="0" applyAlignment="1">
      <alignment vertical="center"/>
    </xf>
    <xf numFmtId="0" fontId="1" fillId="0" borderId="0" xfId="0" applyFont="1"/>
    <xf numFmtId="0" fontId="5" fillId="0" borderId="10" xfId="62" applyFont="1" applyBorder="1" applyAlignment="1">
      <alignment vertical="center"/>
    </xf>
    <xf numFmtId="0" fontId="5" fillId="0" borderId="8" xfId="62" applyFont="1" applyBorder="1" applyAlignment="1">
      <alignment vertical="center" wrapText="1"/>
    </xf>
    <xf numFmtId="0" fontId="0" fillId="0" borderId="0" xfId="0" applyFont="1"/>
    <xf numFmtId="0" fontId="9" fillId="5" borderId="0" xfId="62" applyFont="1" applyFill="1" applyAlignment="1">
      <alignment vertical="center"/>
    </xf>
    <xf numFmtId="0" fontId="8" fillId="5" borderId="0" xfId="62" applyFont="1" applyFill="1" applyAlignment="1">
      <alignment vertical="center"/>
    </xf>
    <xf numFmtId="0" fontId="1" fillId="5" borderId="24" xfId="62" applyFont="1" applyFill="1" applyBorder="1" applyAlignment="1">
      <alignment vertical="center"/>
    </xf>
    <xf numFmtId="0" fontId="1" fillId="5" borderId="26" xfId="62" applyFont="1" applyFill="1" applyBorder="1" applyAlignment="1">
      <alignment vertical="center"/>
    </xf>
    <xf numFmtId="0" fontId="1" fillId="5" borderId="25" xfId="62" applyFont="1" applyFill="1" applyBorder="1" applyAlignment="1">
      <alignment vertical="center"/>
    </xf>
    <xf numFmtId="0" fontId="1" fillId="5" borderId="0" xfId="62" applyFont="1" applyFill="1" applyBorder="1" applyAlignment="1">
      <alignment horizontal="center" vertical="center"/>
    </xf>
    <xf numFmtId="0" fontId="0" fillId="0" borderId="18" xfId="62" applyFont="1" applyFill="1" applyBorder="1" applyAlignment="1">
      <alignment horizontal="left" vertical="center" wrapText="1"/>
    </xf>
    <xf numFmtId="0" fontId="0" fillId="0" borderId="12" xfId="62" applyFont="1" applyFill="1" applyBorder="1" applyAlignment="1">
      <alignment horizontal="center" vertical="center"/>
    </xf>
    <xf numFmtId="0" fontId="0" fillId="0" borderId="18" xfId="62" applyFont="1" applyFill="1" applyBorder="1" applyAlignment="1">
      <alignment vertical="center"/>
    </xf>
    <xf numFmtId="0" fontId="0" fillId="0" borderId="17" xfId="62" applyFont="1" applyFill="1" applyBorder="1" applyAlignment="1">
      <alignment vertical="center"/>
    </xf>
    <xf numFmtId="0" fontId="0" fillId="0" borderId="15" xfId="62" applyFont="1" applyFill="1" applyBorder="1" applyAlignment="1">
      <alignment horizontal="left" vertical="center" wrapText="1"/>
    </xf>
    <xf numFmtId="0" fontId="0" fillId="0" borderId="8" xfId="62" applyFont="1" applyFill="1" applyBorder="1" applyAlignment="1">
      <alignment horizontal="center" vertical="center"/>
    </xf>
    <xf numFmtId="0" fontId="0" fillId="0" borderId="15" xfId="62" applyFont="1" applyFill="1" applyBorder="1" applyAlignment="1">
      <alignment vertical="center"/>
    </xf>
    <xf numFmtId="0" fontId="0" fillId="0" borderId="14" xfId="62" applyFont="1" applyFill="1" applyBorder="1" applyAlignment="1">
      <alignment vertical="center"/>
    </xf>
    <xf numFmtId="0" fontId="18" fillId="5" borderId="0" xfId="62" applyFont="1" applyFill="1" applyAlignment="1">
      <alignment vertical="center"/>
    </xf>
    <xf numFmtId="0" fontId="0" fillId="5" borderId="18" xfId="62" applyFont="1" applyFill="1" applyBorder="1" applyAlignment="1">
      <alignment vertical="center"/>
    </xf>
    <xf numFmtId="0" fontId="0" fillId="5" borderId="17" xfId="62" applyFont="1" applyFill="1" applyBorder="1" applyAlignment="1">
      <alignment vertical="center"/>
    </xf>
    <xf numFmtId="0" fontId="0" fillId="0" borderId="8" xfId="62" applyFont="1" applyFill="1" applyBorder="1" applyAlignment="1">
      <alignment vertical="center"/>
    </xf>
    <xf numFmtId="0" fontId="1" fillId="5" borderId="0" xfId="62" applyFont="1" applyFill="1" applyBorder="1" applyAlignment="1">
      <alignment vertical="center"/>
    </xf>
    <xf numFmtId="0" fontId="1" fillId="0" borderId="0" xfId="62" applyFont="1" applyFill="1" applyBorder="1" applyAlignment="1">
      <alignment vertical="center"/>
    </xf>
    <xf numFmtId="0" fontId="1" fillId="5" borderId="17" xfId="62" applyFont="1" applyFill="1" applyBorder="1" applyAlignment="1">
      <alignment vertical="center"/>
    </xf>
    <xf numFmtId="0" fontId="1" fillId="5" borderId="14" xfId="62" applyFont="1" applyFill="1" applyBorder="1" applyAlignment="1">
      <alignment vertical="center"/>
    </xf>
    <xf numFmtId="0" fontId="8" fillId="5" borderId="0" xfId="62" applyFont="1" applyFill="1" applyBorder="1" applyAlignment="1">
      <alignment vertical="center"/>
    </xf>
    <xf numFmtId="0" fontId="9" fillId="5" borderId="25" xfId="62" applyFont="1" applyFill="1" applyBorder="1" applyAlignment="1">
      <alignment vertical="center"/>
    </xf>
    <xf numFmtId="0" fontId="9" fillId="5" borderId="0" xfId="62" applyFont="1" applyFill="1" applyBorder="1" applyAlignment="1">
      <alignment horizontal="center" vertical="center"/>
    </xf>
    <xf numFmtId="0" fontId="9" fillId="0" borderId="0" xfId="62" applyFont="1" applyBorder="1" applyAlignment="1">
      <alignment horizontal="center" vertical="center"/>
    </xf>
    <xf numFmtId="0" fontId="9" fillId="5" borderId="0" xfId="62" applyFont="1" applyFill="1" applyBorder="1" applyAlignment="1">
      <alignment vertical="center"/>
    </xf>
    <xf numFmtId="0" fontId="8" fillId="5" borderId="0" xfId="62" applyFont="1" applyFill="1"/>
    <xf numFmtId="0" fontId="9" fillId="5" borderId="26" xfId="62" applyFont="1" applyFill="1" applyBorder="1" applyAlignment="1">
      <alignment horizontal="center" vertical="center"/>
    </xf>
    <xf numFmtId="0" fontId="5" fillId="0" borderId="26" xfId="62" applyFont="1" applyBorder="1" applyAlignment="1">
      <alignment vertical="center"/>
    </xf>
    <xf numFmtId="0" fontId="5" fillId="0" borderId="26" xfId="62" applyFont="1" applyBorder="1" applyAlignment="1">
      <alignment vertical="center" wrapText="1"/>
    </xf>
    <xf numFmtId="0" fontId="0" fillId="0" borderId="12" xfId="62" applyFont="1" applyFill="1" applyBorder="1" applyAlignment="1">
      <alignment vertical="center"/>
    </xf>
    <xf numFmtId="0" fontId="0" fillId="5" borderId="12" xfId="62" applyFont="1" applyFill="1" applyBorder="1"/>
    <xf numFmtId="0" fontId="0" fillId="5" borderId="8" xfId="62" applyFont="1" applyFill="1" applyBorder="1"/>
    <xf numFmtId="0" fontId="0" fillId="5" borderId="0" xfId="62" applyFont="1" applyFill="1" applyBorder="1"/>
    <xf numFmtId="0" fontId="0" fillId="0" borderId="8" xfId="62" applyFont="1" applyFill="1" applyBorder="1"/>
    <xf numFmtId="0" fontId="0" fillId="5" borderId="10" xfId="62" applyFont="1" applyFill="1" applyBorder="1"/>
    <xf numFmtId="0" fontId="9" fillId="3" borderId="25" xfId="62" applyFont="1" applyFill="1" applyBorder="1" applyAlignment="1">
      <alignment vertical="center"/>
    </xf>
    <xf numFmtId="0" fontId="0" fillId="0" borderId="11" xfId="62" applyFont="1" applyFill="1" applyBorder="1" applyAlignment="1">
      <alignment vertical="center"/>
    </xf>
    <xf numFmtId="0" fontId="21" fillId="0" borderId="14" xfId="62" applyFont="1" applyFill="1" applyBorder="1" applyAlignment="1">
      <alignment vertical="center"/>
    </xf>
    <xf numFmtId="0" fontId="1" fillId="3" borderId="18" xfId="62" applyFont="1" applyFill="1" applyBorder="1" applyAlignment="1">
      <alignment vertical="center"/>
    </xf>
    <xf numFmtId="0" fontId="9" fillId="3" borderId="17" xfId="62" applyFont="1" applyFill="1" applyBorder="1" applyAlignment="1">
      <alignment vertical="center"/>
    </xf>
    <xf numFmtId="0" fontId="1" fillId="0" borderId="0" xfId="62" applyFont="1" applyAlignment="1">
      <alignment horizontal="right" vertical="center"/>
    </xf>
    <xf numFmtId="0" fontId="22" fillId="0" borderId="0" xfId="62" applyFont="1" applyAlignment="1">
      <alignment vertical="center"/>
    </xf>
    <xf numFmtId="0" fontId="0" fillId="2" borderId="0" xfId="62" applyFont="1" applyFill="1" applyAlignment="1">
      <alignment vertical="center"/>
    </xf>
    <xf numFmtId="0" fontId="9" fillId="0" borderId="14" xfId="62" applyFont="1" applyBorder="1" applyAlignment="1">
      <alignment vertical="center"/>
    </xf>
    <xf numFmtId="0" fontId="9" fillId="0" borderId="0" xfId="62" applyFont="1" applyBorder="1" applyAlignment="1">
      <alignment vertical="center"/>
    </xf>
    <xf numFmtId="0" fontId="9" fillId="0" borderId="0" xfId="62" applyFont="1" applyBorder="1" applyAlignment="1">
      <alignment horizontal="center"/>
    </xf>
    <xf numFmtId="0" fontId="9" fillId="3" borderId="26" xfId="62" applyFont="1" applyFill="1" applyBorder="1"/>
    <xf numFmtId="0" fontId="0" fillId="0" borderId="26" xfId="62" applyFont="1" applyFill="1" applyBorder="1"/>
    <xf numFmtId="0" fontId="0" fillId="0" borderId="10" xfId="62" applyFont="1" applyFill="1" applyBorder="1"/>
    <xf numFmtId="0" fontId="0" fillId="5" borderId="26" xfId="0" applyFill="1" applyBorder="1"/>
    <xf numFmtId="0" fontId="9" fillId="3" borderId="12" xfId="62" applyFont="1" applyFill="1" applyBorder="1"/>
    <xf numFmtId="0" fontId="0" fillId="2" borderId="0" xfId="62" applyFont="1" applyFill="1" applyAlignment="1">
      <alignment horizontal="center"/>
    </xf>
    <xf numFmtId="0" fontId="0" fillId="0" borderId="0" xfId="62" applyFont="1" applyAlignment="1">
      <alignment horizontal="center"/>
    </xf>
    <xf numFmtId="0" fontId="23" fillId="0" borderId="0" xfId="62" applyFont="1" applyAlignment="1">
      <alignment horizontal="centerContinuous" vertical="center"/>
    </xf>
    <xf numFmtId="0" fontId="0" fillId="0" borderId="0" xfId="62" applyFont="1" applyAlignment="1">
      <alignment horizontal="centerContinuous" vertical="center"/>
    </xf>
    <xf numFmtId="0" fontId="8" fillId="0" borderId="26" xfId="62" applyFont="1" applyBorder="1" applyAlignment="1">
      <alignment vertical="center"/>
    </xf>
    <xf numFmtId="0" fontId="9" fillId="0" borderId="30" xfId="62" applyFont="1" applyBorder="1" applyAlignment="1">
      <alignment horizontal="center" vertical="center"/>
    </xf>
    <xf numFmtId="0" fontId="9" fillId="0" borderId="32" xfId="62" applyFont="1" applyBorder="1" applyAlignment="1">
      <alignment horizontal="centerContinuous" vertical="center"/>
    </xf>
    <xf numFmtId="0" fontId="9" fillId="0" borderId="32" xfId="62" applyFont="1" applyBorder="1" applyAlignment="1">
      <alignment horizontal="center" vertical="center"/>
    </xf>
    <xf numFmtId="0" fontId="24" fillId="0" borderId="30" xfId="62" applyFont="1" applyBorder="1" applyAlignment="1">
      <alignment horizontal="left" vertical="top" wrapText="1"/>
    </xf>
    <xf numFmtId="0" fontId="8" fillId="0" borderId="17" xfId="62" applyFont="1" applyBorder="1" applyAlignment="1">
      <alignment vertical="center"/>
    </xf>
    <xf numFmtId="0" fontId="8" fillId="0" borderId="12" xfId="62" applyFont="1" applyBorder="1" applyAlignment="1">
      <alignment vertical="center"/>
    </xf>
    <xf numFmtId="0" fontId="8" fillId="0" borderId="30" xfId="62" applyFont="1" applyBorder="1" applyAlignment="1">
      <alignment vertical="center"/>
    </xf>
    <xf numFmtId="0" fontId="24" fillId="0" borderId="31" xfId="62" applyFont="1" applyBorder="1" applyAlignment="1">
      <alignment horizontal="left" vertical="top" wrapText="1"/>
    </xf>
    <xf numFmtId="0" fontId="8" fillId="0" borderId="10" xfId="62" applyFont="1" applyBorder="1" applyAlignment="1">
      <alignment vertical="center"/>
    </xf>
    <xf numFmtId="0" fontId="8" fillId="0" borderId="31" xfId="62" applyFont="1" applyBorder="1" applyAlignment="1">
      <alignment vertical="center"/>
    </xf>
    <xf numFmtId="0" fontId="8" fillId="0" borderId="32" xfId="62" applyFont="1" applyBorder="1" applyAlignment="1">
      <alignment vertical="center"/>
    </xf>
    <xf numFmtId="0" fontId="8" fillId="0" borderId="37" xfId="62" applyFont="1" applyBorder="1" applyAlignment="1">
      <alignment horizontal="left" vertical="center" indent="1"/>
    </xf>
    <xf numFmtId="0" fontId="8" fillId="0" borderId="38" xfId="62" applyFont="1" applyBorder="1" applyAlignment="1">
      <alignment horizontal="left" vertical="center" indent="1"/>
    </xf>
    <xf numFmtId="0" fontId="14" fillId="0" borderId="31" xfId="62" applyFont="1" applyBorder="1" applyAlignment="1">
      <alignment vertical="top" wrapText="1"/>
    </xf>
    <xf numFmtId="0" fontId="8" fillId="0" borderId="31" xfId="62" applyFont="1" applyBorder="1" applyAlignment="1">
      <alignment vertical="center" wrapText="1"/>
    </xf>
    <xf numFmtId="0" fontId="8" fillId="0" borderId="33" xfId="62" applyFont="1" applyBorder="1" applyAlignment="1">
      <alignment vertical="center"/>
    </xf>
    <xf numFmtId="0" fontId="8" fillId="0" borderId="8" xfId="62" applyFont="1" applyBorder="1" applyAlignment="1">
      <alignment vertical="center"/>
    </xf>
    <xf numFmtId="0" fontId="23" fillId="0" borderId="0" xfId="62" applyFont="1" applyBorder="1" applyAlignment="1">
      <alignment horizontal="center" vertical="center"/>
    </xf>
    <xf numFmtId="0" fontId="17" fillId="0" borderId="0" xfId="62" applyFont="1" applyBorder="1" applyAlignment="1">
      <alignment horizontal="center" vertical="center"/>
    </xf>
    <xf numFmtId="0" fontId="9" fillId="0" borderId="32" xfId="62" applyFont="1" applyBorder="1" applyAlignment="1">
      <alignment horizontal="left" vertical="center"/>
    </xf>
    <xf numFmtId="0" fontId="9" fillId="0" borderId="33" xfId="62" applyFont="1" applyFill="1" applyBorder="1" applyAlignment="1">
      <alignment horizontal="center" vertical="center"/>
    </xf>
    <xf numFmtId="0" fontId="25" fillId="0" borderId="30" xfId="62" applyFont="1" applyBorder="1" applyAlignment="1">
      <alignment horizontal="left" vertical="top" wrapText="1"/>
    </xf>
    <xf numFmtId="0" fontId="8" fillId="0" borderId="18" xfId="62" applyFont="1" applyBorder="1" applyAlignment="1">
      <alignment vertical="center"/>
    </xf>
    <xf numFmtId="0" fontId="8" fillId="0" borderId="30" xfId="62" applyFont="1" applyFill="1" applyBorder="1" applyAlignment="1">
      <alignment vertical="center"/>
    </xf>
    <xf numFmtId="0" fontId="25" fillId="0" borderId="31" xfId="62" applyFont="1" applyBorder="1" applyAlignment="1">
      <alignment vertical="center" wrapText="1"/>
    </xf>
    <xf numFmtId="0" fontId="8" fillId="0" borderId="11" xfId="62" applyFont="1" applyBorder="1" applyAlignment="1">
      <alignment vertical="center"/>
    </xf>
    <xf numFmtId="0" fontId="9" fillId="0" borderId="31" xfId="62" applyFont="1" applyFill="1" applyBorder="1" applyAlignment="1">
      <alignment horizontal="left" vertical="top" wrapText="1"/>
    </xf>
    <xf numFmtId="0" fontId="26" fillId="0" borderId="0" xfId="62" applyFont="1" applyAlignment="1">
      <alignment vertical="center"/>
    </xf>
    <xf numFmtId="0" fontId="27" fillId="0" borderId="31" xfId="62" applyFont="1" applyFill="1" applyBorder="1" applyAlignment="1">
      <alignment vertical="top" wrapText="1"/>
    </xf>
    <xf numFmtId="0" fontId="28" fillId="0" borderId="31" xfId="62" applyFont="1" applyBorder="1" applyAlignment="1">
      <alignment vertical="center" wrapText="1"/>
    </xf>
    <xf numFmtId="0" fontId="8" fillId="6" borderId="32" xfId="62" applyFont="1" applyFill="1" applyBorder="1" applyAlignment="1">
      <alignment vertical="center"/>
    </xf>
    <xf numFmtId="0" fontId="8" fillId="0" borderId="31" xfId="62" applyFont="1" applyFill="1" applyBorder="1" applyAlignment="1">
      <alignment vertical="center"/>
    </xf>
    <xf numFmtId="0" fontId="25" fillId="0" borderId="31" xfId="62" applyFont="1" applyBorder="1" applyAlignment="1">
      <alignment horizontal="left" vertical="top" wrapText="1"/>
    </xf>
    <xf numFmtId="0" fontId="28" fillId="0" borderId="31" xfId="62" applyFont="1" applyBorder="1" applyAlignment="1">
      <alignment vertical="center"/>
    </xf>
    <xf numFmtId="0" fontId="29" fillId="0" borderId="31" xfId="0" applyFont="1" applyBorder="1"/>
    <xf numFmtId="0" fontId="28" fillId="0" borderId="31" xfId="62" applyFont="1" applyBorder="1" applyAlignment="1">
      <alignment horizontal="left" vertical="top" wrapText="1"/>
    </xf>
    <xf numFmtId="0" fontId="0" fillId="0" borderId="31" xfId="0" applyBorder="1"/>
    <xf numFmtId="0" fontId="5" fillId="0" borderId="31" xfId="62" applyFont="1" applyBorder="1" applyAlignment="1">
      <alignment vertical="center" wrapText="1"/>
    </xf>
    <xf numFmtId="0" fontId="25" fillId="0" borderId="31" xfId="62" applyFont="1" applyBorder="1" applyAlignment="1">
      <alignment vertical="center"/>
    </xf>
    <xf numFmtId="0" fontId="14" fillId="2" borderId="31" xfId="62" applyFont="1" applyFill="1" applyBorder="1" applyAlignment="1">
      <alignment vertical="top" wrapText="1"/>
    </xf>
    <xf numFmtId="0" fontId="14" fillId="0" borderId="31" xfId="62" applyFont="1" applyFill="1" applyBorder="1" applyAlignment="1">
      <alignment vertical="top" wrapText="1"/>
    </xf>
    <xf numFmtId="0" fontId="30" fillId="0" borderId="31" xfId="62" applyFont="1" applyFill="1" applyBorder="1" applyAlignment="1">
      <alignment vertical="center" wrapText="1"/>
    </xf>
    <xf numFmtId="0" fontId="25" fillId="2" borderId="31" xfId="62" applyFont="1" applyFill="1" applyBorder="1" applyAlignment="1">
      <alignment vertical="center"/>
    </xf>
    <xf numFmtId="0" fontId="8" fillId="2" borderId="11" xfId="62" applyFont="1" applyFill="1" applyBorder="1" applyAlignment="1">
      <alignment vertical="center"/>
    </xf>
    <xf numFmtId="0" fontId="8" fillId="2" borderId="0" xfId="62" applyFont="1" applyFill="1" applyBorder="1" applyAlignment="1">
      <alignment vertical="center"/>
    </xf>
    <xf numFmtId="0" fontId="8" fillId="2" borderId="10" xfId="62" applyFont="1" applyFill="1" applyBorder="1" applyAlignment="1">
      <alignment vertical="center"/>
    </xf>
    <xf numFmtId="0" fontId="8" fillId="2" borderId="31" xfId="62" applyFont="1" applyFill="1" applyBorder="1" applyAlignment="1">
      <alignment vertical="center"/>
    </xf>
    <xf numFmtId="0" fontId="0" fillId="7" borderId="39" xfId="24" applyFont="1" applyFill="1" applyBorder="1" applyAlignment="1">
      <alignment horizontal="left" vertical="center"/>
    </xf>
    <xf numFmtId="0" fontId="0" fillId="7" borderId="40" xfId="24" applyFont="1" applyFill="1" applyBorder="1" applyAlignment="1">
      <alignment horizontal="left" vertical="center"/>
    </xf>
    <xf numFmtId="0" fontId="8" fillId="0" borderId="15" xfId="62" applyFont="1" applyBorder="1" applyAlignment="1">
      <alignment vertical="center"/>
    </xf>
    <xf numFmtId="0" fontId="8" fillId="0" borderId="33" xfId="62" applyFont="1" applyFill="1" applyBorder="1" applyAlignment="1">
      <alignment vertical="center"/>
    </xf>
    <xf numFmtId="0" fontId="29" fillId="0" borderId="0" xfId="0" applyFont="1"/>
    <xf numFmtId="0" fontId="3" fillId="0" borderId="0" xfId="62" applyFont="1" applyAlignment="1">
      <alignment vertical="top" wrapText="1"/>
    </xf>
    <xf numFmtId="183" fontId="3" fillId="0" borderId="0" xfId="62" applyNumberFormat="1" applyFont="1" applyAlignment="1">
      <alignment horizontal="left" vertical="center"/>
    </xf>
    <xf numFmtId="0" fontId="31" fillId="0" borderId="0" xfId="39" applyAlignment="1">
      <alignment vertical="center"/>
    </xf>
    <xf numFmtId="0" fontId="32" fillId="0" borderId="0" xfId="39" applyFont="1" applyAlignment="1">
      <alignment vertical="center"/>
    </xf>
    <xf numFmtId="0" fontId="33" fillId="0" borderId="0" xfId="39" applyFont="1" applyAlignment="1">
      <alignment horizontal="center" vertical="center"/>
    </xf>
    <xf numFmtId="0" fontId="32" fillId="0" borderId="0" xfId="39" applyFont="1" applyAlignment="1">
      <alignment horizontal="center" vertical="center"/>
    </xf>
    <xf numFmtId="0" fontId="34" fillId="0" borderId="0" xfId="39" applyFont="1" applyAlignment="1">
      <alignment horizontal="center" vertical="center"/>
    </xf>
    <xf numFmtId="0" fontId="35" fillId="0" borderId="0" xfId="39" applyFont="1" applyAlignment="1">
      <alignment horizontal="center" vertical="center"/>
    </xf>
    <xf numFmtId="0" fontId="36" fillId="0" borderId="0" xfId="39" applyFont="1" applyAlignment="1">
      <alignment horizontal="center" vertical="center"/>
    </xf>
    <xf numFmtId="0" fontId="31" fillId="0" borderId="0" xfId="39" applyAlignment="1">
      <alignment horizontal="center" vertical="center"/>
    </xf>
    <xf numFmtId="0" fontId="37" fillId="0" borderId="41" xfId="39" applyFont="1" applyBorder="1" applyAlignment="1">
      <alignment horizontal="center" vertical="center" wrapText="1"/>
    </xf>
    <xf numFmtId="0" fontId="37" fillId="0" borderId="42" xfId="39" applyFont="1" applyBorder="1" applyAlignment="1">
      <alignment horizontal="center" vertical="center" wrapText="1"/>
    </xf>
    <xf numFmtId="0" fontId="37" fillId="0" borderId="43" xfId="39" applyFont="1" applyBorder="1" applyAlignment="1">
      <alignment horizontal="center" vertical="center" wrapText="1"/>
    </xf>
    <xf numFmtId="0" fontId="38" fillId="0" borderId="44" xfId="39" applyNumberFormat="1" applyFont="1" applyBorder="1" applyAlignment="1">
      <alignment horizontal="left" vertical="center" wrapText="1"/>
    </xf>
    <xf numFmtId="0" fontId="38" fillId="0" borderId="42" xfId="39" applyNumberFormat="1" applyFont="1" applyBorder="1" applyAlignment="1">
      <alignment horizontal="left" vertical="center" wrapText="1"/>
    </xf>
    <xf numFmtId="0" fontId="37" fillId="0" borderId="45" xfId="39" applyFont="1" applyBorder="1" applyAlignment="1">
      <alignment horizontal="center" vertical="center" wrapText="1"/>
    </xf>
    <xf numFmtId="0" fontId="37" fillId="0" borderId="32" xfId="39" applyFont="1" applyBorder="1" applyAlignment="1">
      <alignment horizontal="center" vertical="center" wrapText="1"/>
    </xf>
    <xf numFmtId="0" fontId="37" fillId="0" borderId="46" xfId="39" applyFont="1" applyBorder="1" applyAlignment="1">
      <alignment horizontal="center" vertical="center" wrapText="1"/>
    </xf>
    <xf numFmtId="0" fontId="38" fillId="0" borderId="26" xfId="39" applyNumberFormat="1" applyFont="1" applyBorder="1" applyAlignment="1">
      <alignment horizontal="left" vertical="center" wrapText="1"/>
    </xf>
    <xf numFmtId="0" fontId="38" fillId="0" borderId="32" xfId="39" applyNumberFormat="1" applyFont="1" applyBorder="1" applyAlignment="1">
      <alignment horizontal="left" vertical="center" wrapText="1"/>
    </xf>
    <xf numFmtId="0" fontId="38" fillId="0" borderId="26" xfId="39" applyFont="1" applyBorder="1" applyAlignment="1">
      <alignment horizontal="left" vertical="center" wrapText="1"/>
    </xf>
    <xf numFmtId="0" fontId="38" fillId="0" borderId="32" xfId="39" applyFont="1" applyBorder="1" applyAlignment="1">
      <alignment horizontal="left" vertical="center" wrapText="1"/>
    </xf>
    <xf numFmtId="0" fontId="38" fillId="0" borderId="47" xfId="39" applyFont="1" applyBorder="1" applyAlignment="1">
      <alignment horizontal="left" vertical="top" wrapText="1"/>
    </xf>
    <xf numFmtId="0" fontId="38" fillId="0" borderId="25" xfId="39" applyFont="1" applyBorder="1" applyAlignment="1">
      <alignment horizontal="left" vertical="top" wrapText="1"/>
    </xf>
    <xf numFmtId="0" fontId="37" fillId="0" borderId="48" xfId="39" applyFont="1" applyBorder="1" applyAlignment="1">
      <alignment horizontal="center" vertical="center" wrapText="1"/>
    </xf>
    <xf numFmtId="0" fontId="37" fillId="0" borderId="49" xfId="39" applyFont="1" applyBorder="1" applyAlignment="1">
      <alignment horizontal="center" vertical="center" wrapText="1"/>
    </xf>
    <xf numFmtId="0" fontId="37" fillId="0" borderId="50" xfId="39" applyFont="1" applyBorder="1" applyAlignment="1">
      <alignment horizontal="center" vertical="center" wrapText="1"/>
    </xf>
    <xf numFmtId="0" fontId="38" fillId="0" borderId="51" xfId="39" applyFont="1" applyBorder="1" applyAlignment="1">
      <alignment horizontal="left" vertical="center" wrapText="1"/>
    </xf>
    <xf numFmtId="0" fontId="38" fillId="0" borderId="49" xfId="39" applyFont="1" applyBorder="1" applyAlignment="1">
      <alignment horizontal="left" vertical="center" wrapText="1"/>
    </xf>
    <xf numFmtId="0" fontId="39" fillId="0" borderId="0" xfId="39" applyFont="1" applyBorder="1" applyAlignment="1">
      <alignment horizontal="left" vertical="center" wrapText="1"/>
    </xf>
    <xf numFmtId="0" fontId="40" fillId="0" borderId="0" xfId="39" applyFont="1" applyAlignment="1">
      <alignment vertical="center"/>
    </xf>
    <xf numFmtId="0" fontId="41" fillId="0" borderId="0" xfId="39" applyFont="1" applyAlignment="1">
      <alignment vertical="center"/>
    </xf>
    <xf numFmtId="0" fontId="42" fillId="0" borderId="0" xfId="39" applyFont="1" applyAlignment="1">
      <alignment vertical="center"/>
    </xf>
    <xf numFmtId="0" fontId="43" fillId="0" borderId="0" xfId="39" applyFont="1" applyAlignment="1">
      <alignment vertical="center"/>
    </xf>
    <xf numFmtId="0" fontId="44" fillId="0" borderId="0" xfId="39" applyFont="1" applyAlignment="1">
      <alignment vertical="center"/>
    </xf>
    <xf numFmtId="0" fontId="43" fillId="0" borderId="52" xfId="39" applyFont="1" applyBorder="1" applyAlignment="1">
      <alignment horizontal="center" vertical="center"/>
    </xf>
    <xf numFmtId="0" fontId="38" fillId="0" borderId="53" xfId="39" applyFont="1" applyBorder="1" applyAlignment="1">
      <alignment horizontal="center" vertical="center"/>
    </xf>
    <xf numFmtId="0" fontId="38" fillId="0" borderId="42" xfId="39" applyFont="1" applyBorder="1" applyAlignment="1">
      <alignment horizontal="center" vertical="center"/>
    </xf>
    <xf numFmtId="0" fontId="38" fillId="0" borderId="54" xfId="39" applyFont="1" applyBorder="1" applyAlignment="1">
      <alignment horizontal="center" vertical="center"/>
    </xf>
    <xf numFmtId="0" fontId="38" fillId="0" borderId="55" xfId="39" applyFont="1" applyBorder="1" applyAlignment="1">
      <alignment horizontal="center" vertical="center"/>
    </xf>
    <xf numFmtId="0" fontId="43" fillId="0" borderId="56" xfId="39" applyFont="1" applyBorder="1" applyAlignment="1">
      <alignment horizontal="center" vertical="center"/>
    </xf>
    <xf numFmtId="0" fontId="38" fillId="0" borderId="57" xfId="39" applyFont="1" applyBorder="1" applyAlignment="1">
      <alignment horizontal="center" vertical="center"/>
    </xf>
    <xf numFmtId="0" fontId="38" fillId="0" borderId="49" xfId="39" applyFont="1" applyBorder="1" applyAlignment="1">
      <alignment horizontal="center" vertical="center"/>
    </xf>
    <xf numFmtId="0" fontId="38" fillId="0" borderId="49" xfId="39" applyFont="1" applyBorder="1" applyAlignment="1">
      <alignment horizontal="center" vertical="center" wrapText="1"/>
    </xf>
    <xf numFmtId="0" fontId="38" fillId="0" borderId="58" xfId="39" applyFont="1" applyBorder="1" applyAlignment="1">
      <alignment horizontal="center" vertical="center"/>
    </xf>
    <xf numFmtId="0" fontId="38" fillId="0" borderId="59" xfId="39" applyFont="1" applyBorder="1" applyAlignment="1">
      <alignment horizontal="center" vertical="center"/>
    </xf>
    <xf numFmtId="0" fontId="39" fillId="0" borderId="60" xfId="39" applyFont="1" applyBorder="1" applyAlignment="1">
      <alignment horizontal="center" vertical="center"/>
    </xf>
    <xf numFmtId="0" fontId="39" fillId="0" borderId="42" xfId="39" applyFont="1" applyBorder="1" applyAlignment="1">
      <alignment horizontal="center" vertical="center"/>
    </xf>
    <xf numFmtId="0" fontId="39" fillId="0" borderId="42" xfId="39" applyFont="1" applyBorder="1" applyAlignment="1">
      <alignment horizontal="center" vertical="center" wrapText="1"/>
    </xf>
    <xf numFmtId="0" fontId="39" fillId="0" borderId="61" xfId="39" applyFont="1" applyBorder="1" applyAlignment="1">
      <alignment horizontal="center" vertical="center"/>
    </xf>
    <xf numFmtId="0" fontId="43" fillId="0" borderId="62" xfId="39" applyFont="1" applyBorder="1" applyAlignment="1">
      <alignment horizontal="center" vertical="center"/>
    </xf>
    <xf numFmtId="0" fontId="39" fillId="0" borderId="25" xfId="39" applyFont="1" applyBorder="1" applyAlignment="1">
      <alignment horizontal="center" vertical="center"/>
    </xf>
    <xf numFmtId="0" fontId="39" fillId="0" borderId="32" xfId="39" applyFont="1" applyBorder="1" applyAlignment="1">
      <alignment horizontal="center" vertical="center"/>
    </xf>
    <xf numFmtId="0" fontId="39" fillId="0" borderId="32" xfId="39" applyFont="1" applyBorder="1" applyAlignment="1">
      <alignment horizontal="center" vertical="center" wrapText="1"/>
    </xf>
    <xf numFmtId="0" fontId="39" fillId="0" borderId="24" xfId="39" applyFont="1" applyBorder="1" applyAlignment="1">
      <alignment horizontal="center" vertical="center"/>
    </xf>
    <xf numFmtId="0" fontId="39" fillId="0" borderId="63" xfId="39" applyFont="1" applyBorder="1" applyAlignment="1">
      <alignment horizontal="center" vertical="center"/>
    </xf>
    <xf numFmtId="0" fontId="39" fillId="0" borderId="49" xfId="39" applyFont="1" applyBorder="1" applyAlignment="1">
      <alignment horizontal="center" vertical="center"/>
    </xf>
    <xf numFmtId="0" fontId="39" fillId="0" borderId="49" xfId="39" applyFont="1" applyBorder="1" applyAlignment="1">
      <alignment horizontal="center" vertical="center" wrapText="1"/>
    </xf>
    <xf numFmtId="0" fontId="39" fillId="0" borderId="64" xfId="39" applyFont="1" applyBorder="1" applyAlignment="1">
      <alignment horizontal="center" vertical="center"/>
    </xf>
    <xf numFmtId="0" fontId="43" fillId="0" borderId="65" xfId="39" applyFont="1" applyBorder="1" applyAlignment="1">
      <alignment horizontal="center" vertical="center"/>
    </xf>
    <xf numFmtId="0" fontId="39" fillId="0" borderId="14" xfId="39" applyFont="1" applyBorder="1" applyAlignment="1">
      <alignment horizontal="center" vertical="center"/>
    </xf>
    <xf numFmtId="0" fontId="45" fillId="0" borderId="33" xfId="39" applyFont="1" applyBorder="1" applyAlignment="1">
      <alignment vertical="center"/>
    </xf>
    <xf numFmtId="0" fontId="46" fillId="0" borderId="33" xfId="39" applyFont="1" applyBorder="1" applyAlignment="1">
      <alignment vertical="center" wrapText="1"/>
    </xf>
    <xf numFmtId="0" fontId="36" fillId="0" borderId="33" xfId="39" applyFont="1" applyBorder="1" applyAlignment="1">
      <alignment horizontal="center" vertical="center" wrapText="1"/>
    </xf>
    <xf numFmtId="0" fontId="36" fillId="0" borderId="15" xfId="39" applyFont="1" applyBorder="1" applyAlignment="1">
      <alignment horizontal="center" vertical="center"/>
    </xf>
    <xf numFmtId="0" fontId="36" fillId="0" borderId="14" xfId="39" applyFont="1" applyBorder="1" applyAlignment="1">
      <alignment horizontal="center" vertical="center"/>
    </xf>
    <xf numFmtId="0" fontId="45" fillId="0" borderId="32" xfId="39" applyFont="1" applyBorder="1" applyAlignment="1">
      <alignment vertical="center"/>
    </xf>
    <xf numFmtId="0" fontId="46" fillId="0" borderId="32" xfId="39" applyFont="1" applyBorder="1" applyAlignment="1">
      <alignment vertical="center" wrapText="1"/>
    </xf>
    <xf numFmtId="0" fontId="36" fillId="0" borderId="32" xfId="39" applyFont="1" applyBorder="1" applyAlignment="1">
      <alignment horizontal="center" vertical="center" wrapText="1"/>
    </xf>
    <xf numFmtId="0" fontId="36" fillId="0" borderId="24" xfId="39" applyFont="1" applyBorder="1" applyAlignment="1">
      <alignment horizontal="center" vertical="center"/>
    </xf>
    <xf numFmtId="0" fontId="36" fillId="0" borderId="25" xfId="39" applyFont="1" applyBorder="1" applyAlignment="1">
      <alignment horizontal="center" vertical="center"/>
    </xf>
    <xf numFmtId="0" fontId="43" fillId="0" borderId="66" xfId="39" applyFont="1" applyBorder="1" applyAlignment="1">
      <alignment horizontal="center" vertical="center"/>
    </xf>
    <xf numFmtId="0" fontId="39" fillId="0" borderId="17" xfId="39" applyFont="1" applyBorder="1" applyAlignment="1">
      <alignment horizontal="center" vertical="center"/>
    </xf>
    <xf numFmtId="0" fontId="45" fillId="0" borderId="30" xfId="39" applyFont="1" applyBorder="1" applyAlignment="1">
      <alignment vertical="center"/>
    </xf>
    <xf numFmtId="0" fontId="46" fillId="0" borderId="30" xfId="39" applyFont="1" applyBorder="1" applyAlignment="1">
      <alignment vertical="center" wrapText="1"/>
    </xf>
    <xf numFmtId="0" fontId="36" fillId="0" borderId="30" xfId="39" applyFont="1" applyBorder="1" applyAlignment="1">
      <alignment horizontal="center" vertical="center" wrapText="1"/>
    </xf>
    <xf numFmtId="0" fontId="36" fillId="0" borderId="18" xfId="39" applyFont="1" applyBorder="1" applyAlignment="1">
      <alignment horizontal="center" vertical="center"/>
    </xf>
    <xf numFmtId="0" fontId="36" fillId="0" borderId="17" xfId="39" applyFont="1" applyBorder="1" applyAlignment="1">
      <alignment horizontal="center" vertical="center"/>
    </xf>
    <xf numFmtId="0" fontId="45" fillId="0" borderId="42" xfId="39" applyFont="1" applyBorder="1" applyAlignment="1">
      <alignment vertical="center"/>
    </xf>
    <xf numFmtId="0" fontId="46" fillId="0" borderId="42" xfId="39" applyFont="1" applyBorder="1" applyAlignment="1">
      <alignment vertical="center" wrapText="1"/>
    </xf>
    <xf numFmtId="0" fontId="36" fillId="0" borderId="42" xfId="39" applyFont="1" applyBorder="1" applyAlignment="1">
      <alignment horizontal="center" vertical="center" wrapText="1"/>
    </xf>
    <xf numFmtId="0" fontId="36" fillId="0" borderId="61" xfId="39" applyFont="1" applyBorder="1" applyAlignment="1">
      <alignment horizontal="center" vertical="center"/>
    </xf>
    <xf numFmtId="0" fontId="36" fillId="0" borderId="60" xfId="39" applyFont="1" applyBorder="1" applyAlignment="1">
      <alignment horizontal="center" vertical="center"/>
    </xf>
    <xf numFmtId="0" fontId="45" fillId="0" borderId="49" xfId="39" applyFont="1" applyBorder="1" applyAlignment="1">
      <alignment vertical="center"/>
    </xf>
    <xf numFmtId="0" fontId="46" fillId="0" borderId="49" xfId="39" applyFont="1" applyBorder="1" applyAlignment="1">
      <alignment vertical="center" wrapText="1"/>
    </xf>
    <xf numFmtId="0" fontId="36" fillId="0" borderId="49" xfId="39" applyFont="1" applyBorder="1" applyAlignment="1">
      <alignment horizontal="center" vertical="center" wrapText="1"/>
    </xf>
    <xf numFmtId="0" fontId="36" fillId="0" borderId="64" xfId="39" applyFont="1" applyBorder="1" applyAlignment="1">
      <alignment horizontal="center" vertical="center"/>
    </xf>
    <xf numFmtId="0" fontId="36" fillId="0" borderId="63" xfId="39" applyFont="1" applyBorder="1" applyAlignment="1">
      <alignment horizontal="center" vertical="center"/>
    </xf>
    <xf numFmtId="0" fontId="47" fillId="0" borderId="0" xfId="39" applyFont="1" applyAlignment="1">
      <alignment vertical="center"/>
    </xf>
    <xf numFmtId="0" fontId="38" fillId="0" borderId="41" xfId="39" applyFont="1" applyBorder="1" applyAlignment="1">
      <alignment horizontal="left" vertical="center" wrapText="1"/>
    </xf>
    <xf numFmtId="0" fontId="38" fillId="0" borderId="44" xfId="39" applyFont="1" applyBorder="1" applyAlignment="1">
      <alignment horizontal="left" vertical="center" wrapText="1"/>
    </xf>
    <xf numFmtId="0" fontId="38" fillId="0" borderId="42" xfId="39" applyFont="1" applyBorder="1" applyAlignment="1">
      <alignment horizontal="left" vertical="center" wrapText="1"/>
    </xf>
    <xf numFmtId="0" fontId="48" fillId="0" borderId="42" xfId="39" applyFont="1" applyBorder="1" applyAlignment="1">
      <alignment horizontal="center" vertical="center" wrapText="1"/>
    </xf>
    <xf numFmtId="0" fontId="38" fillId="0" borderId="45" xfId="39" applyFont="1" applyBorder="1" applyAlignment="1">
      <alignment horizontal="left" vertical="center" wrapText="1"/>
    </xf>
    <xf numFmtId="0" fontId="48" fillId="0" borderId="32" xfId="39" applyFont="1" applyBorder="1" applyAlignment="1">
      <alignment horizontal="center" vertical="center" wrapText="1"/>
    </xf>
    <xf numFmtId="0" fontId="38" fillId="0" borderId="48" xfId="39" applyFont="1" applyBorder="1" applyAlignment="1">
      <alignment horizontal="left" vertical="center" wrapText="1"/>
    </xf>
    <xf numFmtId="0" fontId="48" fillId="0" borderId="49" xfId="39" applyFont="1" applyBorder="1" applyAlignment="1">
      <alignment horizontal="center" vertical="center" wrapText="1"/>
    </xf>
    <xf numFmtId="0" fontId="38" fillId="0" borderId="43" xfId="39" applyNumberFormat="1" applyFont="1" applyBorder="1" applyAlignment="1">
      <alignment horizontal="left" vertical="center" wrapText="1"/>
    </xf>
    <xf numFmtId="0" fontId="38" fillId="0" borderId="46" xfId="39" applyNumberFormat="1" applyFont="1" applyBorder="1" applyAlignment="1">
      <alignment horizontal="left" vertical="center" wrapText="1"/>
    </xf>
    <xf numFmtId="0" fontId="38" fillId="0" borderId="46" xfId="39" applyFont="1" applyBorder="1" applyAlignment="1">
      <alignment horizontal="left" vertical="center" wrapText="1"/>
    </xf>
    <xf numFmtId="0" fontId="38" fillId="0" borderId="67" xfId="39" applyFont="1" applyBorder="1" applyAlignment="1">
      <alignment horizontal="left" vertical="top" wrapText="1"/>
    </xf>
    <xf numFmtId="0" fontId="38" fillId="0" borderId="50" xfId="39" applyFont="1" applyBorder="1" applyAlignment="1">
      <alignment horizontal="left" vertical="center" wrapText="1"/>
    </xf>
    <xf numFmtId="0" fontId="38" fillId="0" borderId="68" xfId="39" applyFont="1" applyBorder="1" applyAlignment="1">
      <alignment horizontal="center" vertical="center"/>
    </xf>
    <xf numFmtId="0" fontId="38" fillId="0" borderId="43" xfId="39" applyFont="1" applyBorder="1" applyAlignment="1">
      <alignment horizontal="center" vertical="center"/>
    </xf>
    <xf numFmtId="0" fontId="38" fillId="0" borderId="69" xfId="39" applyFont="1" applyBorder="1" applyAlignment="1">
      <alignment horizontal="center" vertical="center"/>
    </xf>
    <xf numFmtId="0" fontId="38" fillId="0" borderId="50" xfId="39" applyFont="1" applyBorder="1" applyAlignment="1">
      <alignment horizontal="center" vertical="center"/>
    </xf>
    <xf numFmtId="0" fontId="39" fillId="0" borderId="44" xfId="39" applyFont="1" applyBorder="1" applyAlignment="1">
      <alignment horizontal="center" vertical="center"/>
    </xf>
    <xf numFmtId="0" fontId="39" fillId="0" borderId="70" xfId="39" applyFont="1" applyBorder="1" applyAlignment="1">
      <alignment horizontal="center" vertical="center"/>
    </xf>
    <xf numFmtId="0" fontId="39" fillId="0" borderId="26" xfId="39" applyFont="1" applyBorder="1" applyAlignment="1">
      <alignment horizontal="center" vertical="center"/>
    </xf>
    <xf numFmtId="0" fontId="39" fillId="0" borderId="71" xfId="39" applyFont="1" applyBorder="1" applyAlignment="1">
      <alignment horizontal="center" vertical="center"/>
    </xf>
    <xf numFmtId="0" fontId="39" fillId="0" borderId="51" xfId="39" applyFont="1" applyBorder="1" applyAlignment="1">
      <alignment horizontal="center" vertical="center"/>
    </xf>
    <xf numFmtId="0" fontId="39" fillId="0" borderId="72" xfId="39" applyFont="1" applyBorder="1" applyAlignment="1">
      <alignment horizontal="center" vertical="center"/>
    </xf>
    <xf numFmtId="0" fontId="36" fillId="0" borderId="8" xfId="39" applyFont="1" applyBorder="1" applyAlignment="1">
      <alignment horizontal="center" vertical="center"/>
    </xf>
    <xf numFmtId="0" fontId="36" fillId="0" borderId="33" xfId="39" applyFont="1" applyBorder="1" applyAlignment="1">
      <alignment horizontal="center" vertical="center"/>
    </xf>
    <xf numFmtId="0" fontId="36" fillId="0" borderId="73" xfId="39" applyFont="1" applyBorder="1" applyAlignment="1">
      <alignment horizontal="center" vertical="center"/>
    </xf>
    <xf numFmtId="0" fontId="36" fillId="0" borderId="26" xfId="39" applyFont="1" applyBorder="1" applyAlignment="1">
      <alignment horizontal="center" vertical="center"/>
    </xf>
    <xf numFmtId="0" fontId="36" fillId="0" borderId="32" xfId="39" applyFont="1" applyBorder="1" applyAlignment="1">
      <alignment horizontal="center" vertical="center"/>
    </xf>
    <xf numFmtId="0" fontId="36" fillId="0" borderId="46" xfId="39" applyFont="1" applyBorder="1" applyAlignment="1">
      <alignment horizontal="center" vertical="center"/>
    </xf>
    <xf numFmtId="0" fontId="36" fillId="0" borderId="12" xfId="39" applyFont="1" applyBorder="1" applyAlignment="1">
      <alignment horizontal="center" vertical="center"/>
    </xf>
    <xf numFmtId="0" fontId="36" fillId="0" borderId="30" xfId="39" applyFont="1" applyBorder="1" applyAlignment="1">
      <alignment horizontal="center" vertical="center"/>
    </xf>
    <xf numFmtId="0" fontId="36" fillId="0" borderId="74" xfId="39" applyFont="1" applyBorder="1" applyAlignment="1">
      <alignment horizontal="center" vertical="center"/>
    </xf>
    <xf numFmtId="0" fontId="36" fillId="0" borderId="44" xfId="39" applyFont="1" applyBorder="1" applyAlignment="1">
      <alignment horizontal="center" vertical="center"/>
    </xf>
    <xf numFmtId="0" fontId="36" fillId="0" borderId="42" xfId="39" applyFont="1" applyBorder="1" applyAlignment="1">
      <alignment horizontal="center" vertical="center"/>
    </xf>
    <xf numFmtId="0" fontId="36" fillId="0" borderId="43" xfId="39" applyFont="1" applyBorder="1" applyAlignment="1">
      <alignment horizontal="center" vertical="center"/>
    </xf>
    <xf numFmtId="0" fontId="36" fillId="0" borderId="51" xfId="39" applyFont="1" applyBorder="1" applyAlignment="1">
      <alignment horizontal="center" vertical="center"/>
    </xf>
    <xf numFmtId="0" fontId="36" fillId="0" borderId="49" xfId="39" applyFont="1" applyBorder="1" applyAlignment="1">
      <alignment horizontal="center" vertical="center"/>
    </xf>
    <xf numFmtId="0" fontId="36" fillId="0" borderId="50" xfId="39" applyFont="1" applyBorder="1" applyAlignment="1">
      <alignment horizontal="center" vertical="center"/>
    </xf>
    <xf numFmtId="0" fontId="48" fillId="0" borderId="43" xfId="39" applyFont="1" applyBorder="1" applyAlignment="1">
      <alignment horizontal="center" vertical="center" wrapText="1"/>
    </xf>
    <xf numFmtId="0" fontId="48" fillId="0" borderId="46" xfId="39" applyFont="1" applyBorder="1" applyAlignment="1">
      <alignment horizontal="center" vertical="center" wrapText="1"/>
    </xf>
    <xf numFmtId="0" fontId="48" fillId="0" borderId="50" xfId="39" applyFont="1" applyBorder="1" applyAlignment="1">
      <alignment horizontal="center" vertical="center" wrapText="1"/>
    </xf>
    <xf numFmtId="0" fontId="49" fillId="0" borderId="0" xfId="62" applyFont="1" applyAlignment="1">
      <alignment horizontal="center" vertical="center"/>
    </xf>
    <xf numFmtId="0" fontId="50" fillId="0" borderId="0" xfId="62" applyFont="1" applyAlignment="1">
      <alignment horizontal="left" vertical="center"/>
    </xf>
    <xf numFmtId="0" fontId="50" fillId="0" borderId="0" xfId="62" applyFont="1" applyAlignment="1">
      <alignment horizontal="center" vertical="center"/>
    </xf>
    <xf numFmtId="0" fontId="12" fillId="0" borderId="0" xfId="0" applyFont="1"/>
    <xf numFmtId="0" fontId="51" fillId="0" borderId="0" xfId="0" applyFont="1"/>
    <xf numFmtId="0" fontId="50" fillId="0" borderId="0" xfId="62" applyFont="1" applyAlignment="1">
      <alignment vertical="center"/>
    </xf>
    <xf numFmtId="0" fontId="51" fillId="0" borderId="0" xfId="62" applyFont="1" applyAlignment="1">
      <alignment vertical="center"/>
    </xf>
    <xf numFmtId="0" fontId="52" fillId="8" borderId="75" xfId="62" applyFont="1" applyFill="1" applyBorder="1" applyAlignment="1">
      <alignment horizontal="center" vertical="center"/>
    </xf>
    <xf numFmtId="0" fontId="52" fillId="8" borderId="76" xfId="62" applyFont="1" applyFill="1" applyBorder="1" applyAlignment="1">
      <alignment horizontal="center" vertical="center"/>
    </xf>
    <xf numFmtId="0" fontId="52" fillId="8" borderId="77" xfId="62" applyFont="1" applyFill="1" applyBorder="1" applyAlignment="1">
      <alignment horizontal="center" vertical="center"/>
    </xf>
    <xf numFmtId="0" fontId="53" fillId="0" borderId="78" xfId="62" applyFont="1" applyBorder="1" applyAlignment="1">
      <alignment horizontal="center" vertical="center"/>
    </xf>
    <xf numFmtId="0" fontId="53" fillId="0" borderId="33" xfId="62" applyFont="1" applyBorder="1" applyAlignment="1">
      <alignment vertical="center" wrapText="1"/>
    </xf>
    <xf numFmtId="0" fontId="53" fillId="0" borderId="33" xfId="0" applyFont="1" applyBorder="1" applyAlignment="1">
      <alignment horizontal="center" vertical="center"/>
    </xf>
    <xf numFmtId="0" fontId="53" fillId="0" borderId="33" xfId="0" applyFont="1" applyBorder="1" applyAlignment="1">
      <alignment vertical="center"/>
    </xf>
    <xf numFmtId="0" fontId="53" fillId="0" borderId="73" xfId="0" applyFont="1" applyBorder="1" applyAlignment="1">
      <alignment vertical="center"/>
    </xf>
    <xf numFmtId="0" fontId="53" fillId="0" borderId="45" xfId="62" applyFont="1" applyBorder="1" applyAlignment="1">
      <alignment horizontal="center" vertical="center"/>
    </xf>
    <xf numFmtId="0" fontId="53" fillId="0" borderId="32" xfId="62" applyFont="1" applyBorder="1" applyAlignment="1">
      <alignment vertical="center" wrapText="1"/>
    </xf>
    <xf numFmtId="0" fontId="53" fillId="0" borderId="32" xfId="0" applyFont="1" applyBorder="1" applyAlignment="1">
      <alignment horizontal="center" vertical="center"/>
    </xf>
    <xf numFmtId="0" fontId="53" fillId="0" borderId="32" xfId="0" applyFont="1" applyBorder="1" applyAlignment="1">
      <alignment vertical="center"/>
    </xf>
    <xf numFmtId="0" fontId="53" fillId="0" borderId="46" xfId="0" applyFont="1" applyBorder="1" applyAlignment="1">
      <alignment vertical="center"/>
    </xf>
    <xf numFmtId="0" fontId="53" fillId="0" borderId="32" xfId="62" applyFont="1" applyBorder="1" applyAlignment="1">
      <alignment horizontal="center" vertical="center"/>
    </xf>
    <xf numFmtId="0" fontId="53" fillId="2" borderId="45" xfId="62" applyFont="1" applyFill="1" applyBorder="1" applyAlignment="1">
      <alignment horizontal="center" vertical="center"/>
    </xf>
    <xf numFmtId="0" fontId="53" fillId="2" borderId="32" xfId="62" applyFont="1" applyFill="1" applyBorder="1" applyAlignment="1">
      <alignment vertical="center" wrapText="1"/>
    </xf>
    <xf numFmtId="0" fontId="53" fillId="2" borderId="32" xfId="62" applyFont="1" applyFill="1" applyBorder="1" applyAlignment="1">
      <alignment horizontal="center" vertical="center"/>
    </xf>
    <xf numFmtId="0" fontId="53" fillId="2" borderId="32" xfId="0" applyFont="1" applyFill="1" applyBorder="1" applyAlignment="1">
      <alignment vertical="center"/>
    </xf>
    <xf numFmtId="0" fontId="53" fillId="2" borderId="46" xfId="0" applyFont="1" applyFill="1" applyBorder="1" applyAlignment="1">
      <alignment vertical="center"/>
    </xf>
    <xf numFmtId="0" fontId="53" fillId="0" borderId="49" xfId="62" applyFont="1" applyBorder="1" applyAlignment="1">
      <alignment vertical="center" wrapText="1"/>
    </xf>
    <xf numFmtId="0" fontId="53" fillId="0" borderId="49" xfId="62" applyFont="1" applyBorder="1" applyAlignment="1">
      <alignment horizontal="center" vertical="center"/>
    </xf>
    <xf numFmtId="0" fontId="53" fillId="0" borderId="49" xfId="0" applyFont="1" applyBorder="1" applyAlignment="1">
      <alignment vertical="center"/>
    </xf>
    <xf numFmtId="0" fontId="53" fillId="0" borderId="50" xfId="0" applyFont="1" applyBorder="1" applyAlignment="1">
      <alignment vertical="center"/>
    </xf>
    <xf numFmtId="0" fontId="4" fillId="0" borderId="79" xfId="0" applyFont="1" applyBorder="1" applyAlignment="1">
      <alignment horizontal="left" vertical="top"/>
    </xf>
    <xf numFmtId="0" fontId="4" fillId="0" borderId="55" xfId="0" applyFont="1" applyBorder="1" applyAlignment="1">
      <alignment horizontal="left" vertical="top"/>
    </xf>
    <xf numFmtId="0" fontId="4" fillId="0" borderId="80" xfId="0" applyFont="1" applyBorder="1" applyAlignment="1">
      <alignment horizontal="left" vertical="top"/>
    </xf>
    <xf numFmtId="0" fontId="4" fillId="0" borderId="81" xfId="0" applyFont="1" applyBorder="1" applyAlignment="1">
      <alignment horizontal="left" vertical="top"/>
    </xf>
    <xf numFmtId="0" fontId="4" fillId="0" borderId="0" xfId="0" applyFont="1" applyBorder="1" applyAlignment="1">
      <alignment horizontal="left" vertical="top"/>
    </xf>
    <xf numFmtId="0" fontId="4" fillId="0" borderId="82" xfId="0" applyFont="1" applyBorder="1" applyAlignment="1">
      <alignment horizontal="left" vertical="top"/>
    </xf>
    <xf numFmtId="49" fontId="1" fillId="0" borderId="79" xfId="0" applyNumberFormat="1" applyFont="1" applyBorder="1" applyAlignment="1">
      <alignment horizontal="left" vertical="top" wrapText="1"/>
    </xf>
    <xf numFmtId="49" fontId="1" fillId="0" borderId="55" xfId="0" applyNumberFormat="1" applyFont="1" applyBorder="1" applyAlignment="1">
      <alignment horizontal="left" vertical="top"/>
    </xf>
    <xf numFmtId="49" fontId="1" fillId="0" borderId="80" xfId="0" applyNumberFormat="1" applyFont="1" applyBorder="1" applyAlignment="1">
      <alignment horizontal="left" vertical="top"/>
    </xf>
    <xf numFmtId="49" fontId="1" fillId="0" borderId="81" xfId="0" applyNumberFormat="1" applyFont="1" applyBorder="1" applyAlignment="1">
      <alignment horizontal="left" vertical="top"/>
    </xf>
    <xf numFmtId="49" fontId="1" fillId="0" borderId="0" xfId="0" applyNumberFormat="1" applyFont="1" applyBorder="1" applyAlignment="1">
      <alignment horizontal="left" vertical="top"/>
    </xf>
    <xf numFmtId="49" fontId="1" fillId="0" borderId="82" xfId="0" applyNumberFormat="1" applyFont="1" applyBorder="1" applyAlignment="1">
      <alignment horizontal="left" vertical="top"/>
    </xf>
    <xf numFmtId="49" fontId="1" fillId="0" borderId="83" xfId="0" applyNumberFormat="1" applyFont="1" applyBorder="1" applyAlignment="1">
      <alignment horizontal="left" vertical="top"/>
    </xf>
    <xf numFmtId="49" fontId="1" fillId="0" borderId="59" xfId="0" applyNumberFormat="1" applyFont="1" applyBorder="1" applyAlignment="1">
      <alignment horizontal="left" vertical="top"/>
    </xf>
    <xf numFmtId="49" fontId="1" fillId="0" borderId="84" xfId="0" applyNumberFormat="1" applyFont="1" applyBorder="1" applyAlignment="1">
      <alignment horizontal="left" vertical="top"/>
    </xf>
    <xf numFmtId="0" fontId="0" fillId="0" borderId="24" xfId="0" applyFont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2" xfId="0" applyFont="1" applyBorder="1"/>
    <xf numFmtId="0" fontId="0" fillId="0" borderId="32" xfId="0" applyBorder="1"/>
    <xf numFmtId="0" fontId="0" fillId="0" borderId="30" xfId="0" applyFont="1" applyBorder="1"/>
    <xf numFmtId="186" fontId="0" fillId="0" borderId="18" xfId="0" applyNumberFormat="1" applyBorder="1" applyAlignment="1">
      <alignment horizontal="left" vertical="top"/>
    </xf>
    <xf numFmtId="186" fontId="0" fillId="0" borderId="12" xfId="0" applyNumberFormat="1" applyBorder="1" applyAlignment="1">
      <alignment horizontal="left" vertical="top"/>
    </xf>
    <xf numFmtId="0" fontId="0" fillId="0" borderId="85" xfId="0" applyFont="1" applyBorder="1"/>
    <xf numFmtId="0" fontId="0" fillId="0" borderId="86" xfId="0" applyBorder="1" applyAlignment="1">
      <alignment horizontal="left" vertical="top"/>
    </xf>
    <xf numFmtId="0" fontId="0" fillId="0" borderId="87" xfId="0" applyBorder="1" applyAlignment="1">
      <alignment horizontal="left" vertical="top"/>
    </xf>
    <xf numFmtId="0" fontId="0" fillId="0" borderId="14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54" fillId="9" borderId="32" xfId="0" applyFont="1" applyFill="1" applyBorder="1" applyAlignment="1">
      <alignment horizontal="center" vertical="center" wrapText="1"/>
    </xf>
    <xf numFmtId="0" fontId="54" fillId="9" borderId="30" xfId="0" applyFont="1" applyFill="1" applyBorder="1" applyAlignment="1">
      <alignment horizontal="center" vertical="center" wrapText="1"/>
    </xf>
    <xf numFmtId="0" fontId="55" fillId="0" borderId="32" xfId="0" applyFont="1" applyBorder="1" applyAlignment="1" applyProtection="1">
      <alignment horizontal="center" vertical="center" wrapText="1"/>
      <protection locked="0" hidden="1"/>
    </xf>
    <xf numFmtId="0" fontId="54" fillId="9" borderId="31" xfId="0" applyFont="1" applyFill="1" applyBorder="1" applyAlignment="1">
      <alignment horizontal="center" vertical="center" wrapText="1"/>
    </xf>
    <xf numFmtId="0" fontId="54" fillId="9" borderId="0" xfId="0" applyFont="1" applyFill="1" applyBorder="1" applyAlignment="1">
      <alignment horizontal="center" vertical="center" wrapText="1"/>
    </xf>
    <xf numFmtId="2" fontId="56" fillId="0" borderId="30" xfId="0" applyNumberFormat="1" applyFont="1" applyBorder="1" applyAlignment="1" applyProtection="1">
      <alignment horizontal="center" vertical="center"/>
      <protection locked="0" hidden="1"/>
    </xf>
    <xf numFmtId="0" fontId="0" fillId="0" borderId="88" xfId="0" applyNumberFormat="1" applyBorder="1" applyAlignment="1">
      <alignment vertical="center"/>
    </xf>
    <xf numFmtId="2" fontId="57" fillId="0" borderId="88" xfId="0" applyNumberFormat="1" applyFont="1" applyBorder="1" applyAlignment="1">
      <alignment horizontal="left" vertical="center" wrapText="1"/>
    </xf>
    <xf numFmtId="1" fontId="56" fillId="0" borderId="31" xfId="0" applyNumberFormat="1" applyFont="1" applyBorder="1" applyAlignment="1" applyProtection="1">
      <alignment horizontal="center" vertical="center"/>
      <protection locked="0" hidden="1"/>
    </xf>
    <xf numFmtId="187" fontId="56" fillId="0" borderId="30" xfId="0" applyNumberFormat="1" applyFont="1" applyBorder="1" applyAlignment="1" applyProtection="1">
      <alignment vertical="center"/>
      <protection locked="0" hidden="1"/>
    </xf>
    <xf numFmtId="186" fontId="0" fillId="0" borderId="88" xfId="0" applyNumberFormat="1" applyBorder="1" applyAlignment="1">
      <alignment vertical="center"/>
    </xf>
    <xf numFmtId="0" fontId="0" fillId="0" borderId="88" xfId="0" applyBorder="1" applyAlignment="1">
      <alignment vertical="center"/>
    </xf>
    <xf numFmtId="188" fontId="56" fillId="0" borderId="30" xfId="0" applyNumberFormat="1" applyFont="1" applyBorder="1" applyAlignment="1" applyProtection="1">
      <alignment vertical="center"/>
      <protection locked="0" hidden="1"/>
    </xf>
    <xf numFmtId="1" fontId="56" fillId="0" borderId="31" xfId="0" applyNumberFormat="1" applyFont="1" applyBorder="1" applyAlignment="1" applyProtection="1">
      <alignment vertical="center"/>
      <protection locked="0" hidden="1"/>
    </xf>
    <xf numFmtId="3" fontId="56" fillId="0" borderId="31" xfId="2" applyNumberFormat="1" applyFont="1" applyBorder="1" applyAlignment="1" applyProtection="1">
      <alignment vertical="center"/>
      <protection locked="0" hidden="1"/>
    </xf>
    <xf numFmtId="1" fontId="56" fillId="0" borderId="33" xfId="0" applyNumberFormat="1" applyFont="1" applyBorder="1" applyAlignment="1" applyProtection="1">
      <alignment horizontal="center" vertical="center"/>
      <protection locked="0" hidden="1"/>
    </xf>
    <xf numFmtId="1" fontId="56" fillId="0" borderId="33" xfId="0" applyNumberFormat="1" applyFont="1" applyBorder="1" applyAlignment="1" applyProtection="1">
      <alignment vertical="center"/>
      <protection locked="0" hidden="1"/>
    </xf>
    <xf numFmtId="3" fontId="56" fillId="0" borderId="33" xfId="2" applyNumberFormat="1" applyFont="1" applyBorder="1" applyAlignment="1" applyProtection="1">
      <alignment vertical="center"/>
      <protection locked="0" hidden="1"/>
    </xf>
    <xf numFmtId="1" fontId="56" fillId="0" borderId="30" xfId="0" applyNumberFormat="1" applyFont="1" applyBorder="1" applyAlignment="1" applyProtection="1">
      <alignment horizontal="center" vertical="center"/>
      <protection locked="0" hidden="1"/>
    </xf>
    <xf numFmtId="189" fontId="55" fillId="0" borderId="24" xfId="0" applyNumberFormat="1" applyFont="1" applyBorder="1" applyAlignment="1" applyProtection="1">
      <alignment horizontal="center" wrapText="1"/>
      <protection locked="0" hidden="1"/>
    </xf>
    <xf numFmtId="189" fontId="55" fillId="0" borderId="26" xfId="0" applyNumberFormat="1" applyFont="1" applyBorder="1" applyAlignment="1" applyProtection="1">
      <alignment horizontal="center" wrapText="1"/>
      <protection locked="0" hidden="1"/>
    </xf>
    <xf numFmtId="189" fontId="55" fillId="0" borderId="32" xfId="0" applyNumberFormat="1" applyFont="1" applyBorder="1" applyAlignment="1" applyProtection="1">
      <alignment horizontal="center" wrapText="1"/>
      <protection locked="0" hidden="1"/>
    </xf>
    <xf numFmtId="189" fontId="56" fillId="0" borderId="31" xfId="44" applyNumberFormat="1" applyFont="1" applyBorder="1" applyAlignment="1" applyProtection="1">
      <alignment horizontal="center" vertical="center" wrapText="1"/>
      <protection locked="0" hidden="1"/>
    </xf>
    <xf numFmtId="189" fontId="56" fillId="0" borderId="33" xfId="44" applyNumberFormat="1" applyFont="1" applyBorder="1" applyAlignment="1" applyProtection="1">
      <alignment horizontal="center" vertical="center" wrapText="1"/>
      <protection locked="0" hidden="1"/>
    </xf>
    <xf numFmtId="186" fontId="0" fillId="0" borderId="0" xfId="0" applyNumberFormat="1"/>
    <xf numFmtId="0" fontId="0" fillId="0" borderId="0" xfId="24" applyAlignment="1">
      <alignment vertical="center"/>
    </xf>
    <xf numFmtId="0" fontId="0" fillId="0" borderId="0" xfId="24" applyFont="1" applyAlignment="1">
      <alignment horizontal="center" vertical="center"/>
    </xf>
    <xf numFmtId="0" fontId="0" fillId="0" borderId="0" xfId="24" applyFont="1" applyAlignment="1">
      <alignment vertical="center"/>
    </xf>
    <xf numFmtId="0" fontId="0" fillId="0" borderId="0" xfId="24" applyFont="1" applyAlignment="1">
      <alignment horizontal="left" vertical="center"/>
    </xf>
    <xf numFmtId="0" fontId="0" fillId="0" borderId="0" xfId="24" applyAlignment="1">
      <alignment horizontal="left" vertical="center"/>
    </xf>
    <xf numFmtId="1" fontId="0" fillId="0" borderId="0" xfId="24" applyNumberFormat="1" applyAlignment="1">
      <alignment vertical="center"/>
    </xf>
    <xf numFmtId="0" fontId="0" fillId="2" borderId="0" xfId="24" applyFill="1" applyAlignment="1">
      <alignment vertical="center"/>
    </xf>
    <xf numFmtId="0" fontId="0" fillId="0" borderId="0" xfId="24" applyAlignment="1">
      <alignment horizontal="center" vertical="center"/>
    </xf>
    <xf numFmtId="0" fontId="9" fillId="0" borderId="0" xfId="24" applyFont="1" applyAlignment="1">
      <alignment horizontal="center" vertical="center"/>
    </xf>
    <xf numFmtId="0" fontId="0" fillId="2" borderId="0" xfId="24" applyFont="1" applyFill="1" applyBorder="1" applyAlignment="1">
      <alignment horizontal="center" vertical="center"/>
    </xf>
    <xf numFmtId="0" fontId="0" fillId="0" borderId="0" xfId="24" applyFont="1" applyFill="1" applyBorder="1" applyAlignment="1">
      <alignment horizontal="center" vertical="center"/>
    </xf>
    <xf numFmtId="0" fontId="0" fillId="0" borderId="0" xfId="24" applyFill="1" applyBorder="1" applyAlignment="1">
      <alignment horizontal="center" vertical="center"/>
    </xf>
    <xf numFmtId="0" fontId="0" fillId="10" borderId="89" xfId="24" applyFont="1" applyFill="1" applyBorder="1" applyAlignment="1">
      <alignment vertical="center"/>
    </xf>
    <xf numFmtId="0" fontId="0" fillId="10" borderId="90" xfId="24" applyFont="1" applyFill="1" applyBorder="1" applyAlignment="1">
      <alignment horizontal="center" vertical="center"/>
    </xf>
    <xf numFmtId="0" fontId="0" fillId="7" borderId="89" xfId="24" applyFill="1" applyBorder="1" applyAlignment="1">
      <alignment horizontal="left" vertical="center"/>
    </xf>
    <xf numFmtId="0" fontId="0" fillId="7" borderId="90" xfId="24" applyFill="1" applyBorder="1" applyAlignment="1">
      <alignment horizontal="left" vertical="center"/>
    </xf>
    <xf numFmtId="0" fontId="0" fillId="7" borderId="91" xfId="24" applyFill="1" applyBorder="1" applyAlignment="1">
      <alignment horizontal="left" vertical="center"/>
    </xf>
    <xf numFmtId="0" fontId="0" fillId="10" borderId="92" xfId="24" applyFont="1" applyFill="1" applyBorder="1" applyAlignment="1">
      <alignment vertical="center"/>
    </xf>
    <xf numFmtId="0" fontId="0" fillId="10" borderId="93" xfId="24" applyFont="1" applyFill="1" applyBorder="1" applyAlignment="1">
      <alignment horizontal="center" vertical="center"/>
    </xf>
    <xf numFmtId="0" fontId="0" fillId="7" borderId="92" xfId="24" applyFont="1" applyFill="1" applyBorder="1" applyAlignment="1">
      <alignment horizontal="left" vertical="center"/>
    </xf>
    <xf numFmtId="0" fontId="0" fillId="7" borderId="93" xfId="24" applyFill="1" applyBorder="1" applyAlignment="1">
      <alignment horizontal="left" vertical="center"/>
    </xf>
    <xf numFmtId="0" fontId="0" fillId="7" borderId="94" xfId="24" applyFill="1" applyBorder="1" applyAlignment="1">
      <alignment horizontal="left" vertical="center"/>
    </xf>
    <xf numFmtId="0" fontId="0" fillId="7" borderId="93" xfId="24" applyFont="1" applyFill="1" applyBorder="1" applyAlignment="1">
      <alignment horizontal="left" vertical="center"/>
    </xf>
    <xf numFmtId="0" fontId="0" fillId="7" borderId="94" xfId="24" applyFont="1" applyFill="1" applyBorder="1" applyAlignment="1">
      <alignment horizontal="left" vertical="center"/>
    </xf>
    <xf numFmtId="0" fontId="0" fillId="10" borderId="92" xfId="24" applyFill="1" applyBorder="1" applyAlignment="1">
      <alignment vertical="center"/>
    </xf>
    <xf numFmtId="0" fontId="0" fillId="7" borderId="95" xfId="24" applyFill="1" applyBorder="1" applyAlignment="1">
      <alignment horizontal="center" vertical="center"/>
    </xf>
    <xf numFmtId="0" fontId="0" fillId="7" borderId="96" xfId="24" applyFont="1" applyFill="1" applyBorder="1" applyAlignment="1">
      <alignment horizontal="left" vertical="center"/>
    </xf>
    <xf numFmtId="0" fontId="0" fillId="10" borderId="97" xfId="24" applyFont="1" applyFill="1" applyBorder="1" applyAlignment="1">
      <alignment vertical="center"/>
    </xf>
    <xf numFmtId="0" fontId="0" fillId="10" borderId="98" xfId="24" applyFont="1" applyFill="1" applyBorder="1" applyAlignment="1">
      <alignment horizontal="center" vertical="center"/>
    </xf>
    <xf numFmtId="184" fontId="0" fillId="7" borderId="97" xfId="24" applyNumberFormat="1" applyFill="1" applyBorder="1" applyAlignment="1">
      <alignment horizontal="left" vertical="center"/>
    </xf>
    <xf numFmtId="184" fontId="0" fillId="7" borderId="98" xfId="24" applyNumberFormat="1" applyFill="1" applyBorder="1" applyAlignment="1">
      <alignment horizontal="left" vertical="center"/>
    </xf>
    <xf numFmtId="184" fontId="0" fillId="7" borderId="99" xfId="24" applyNumberFormat="1" applyFill="1" applyBorder="1" applyAlignment="1">
      <alignment horizontal="left" vertical="center"/>
    </xf>
    <xf numFmtId="0" fontId="0" fillId="10" borderId="100" xfId="24" applyFont="1" applyFill="1" applyBorder="1" applyAlignment="1">
      <alignment horizontal="left" vertical="center"/>
    </xf>
    <xf numFmtId="0" fontId="0" fillId="10" borderId="101" xfId="24" applyFill="1" applyBorder="1" applyAlignment="1">
      <alignment horizontal="center" vertical="center"/>
    </xf>
    <xf numFmtId="0" fontId="0" fillId="10" borderId="101" xfId="24" applyFill="1" applyBorder="1" applyAlignment="1">
      <alignment vertical="center"/>
    </xf>
    <xf numFmtId="0" fontId="0" fillId="10" borderId="100" xfId="24" applyFont="1" applyFill="1" applyBorder="1" applyAlignment="1">
      <alignment vertical="center"/>
    </xf>
    <xf numFmtId="0" fontId="0" fillId="10" borderId="102" xfId="24" applyFont="1" applyFill="1" applyBorder="1" applyAlignment="1">
      <alignment horizontal="center" vertical="center"/>
    </xf>
    <xf numFmtId="0" fontId="0" fillId="0" borderId="0" xfId="24" applyFill="1" applyBorder="1" applyAlignment="1">
      <alignment vertical="center"/>
    </xf>
    <xf numFmtId="0" fontId="0" fillId="10" borderId="86" xfId="24" applyFont="1" applyFill="1" applyBorder="1" applyAlignment="1">
      <alignment horizontal="left" vertical="center"/>
    </xf>
    <xf numFmtId="0" fontId="0" fillId="10" borderId="103" xfId="24" applyFill="1" applyBorder="1" applyAlignment="1">
      <alignment horizontal="center" vertical="center"/>
    </xf>
    <xf numFmtId="0" fontId="0" fillId="10" borderId="103" xfId="24" applyFill="1" applyBorder="1" applyAlignment="1">
      <alignment vertical="center"/>
    </xf>
    <xf numFmtId="0" fontId="0" fillId="10" borderId="86" xfId="24" applyFont="1" applyFill="1" applyBorder="1" applyAlignment="1">
      <alignment vertical="center"/>
    </xf>
    <xf numFmtId="0" fontId="0" fillId="10" borderId="87" xfId="24" applyFont="1" applyFill="1" applyBorder="1" applyAlignment="1">
      <alignment horizontal="center" vertical="center"/>
    </xf>
    <xf numFmtId="0" fontId="0" fillId="11" borderId="89" xfId="24" applyFont="1" applyFill="1" applyBorder="1" applyAlignment="1">
      <alignment horizontal="left" vertical="center"/>
    </xf>
    <xf numFmtId="0" fontId="0" fillId="11" borderId="102" xfId="24" applyFont="1" applyFill="1" applyBorder="1" applyAlignment="1">
      <alignment horizontal="center" vertical="center"/>
    </xf>
    <xf numFmtId="0" fontId="0" fillId="7" borderId="100" xfId="24" applyFont="1" applyFill="1" applyBorder="1" applyAlignment="1">
      <alignment horizontal="left" vertical="center" wrapText="1"/>
    </xf>
    <xf numFmtId="0" fontId="0" fillId="7" borderId="101" xfId="24" applyFill="1" applyBorder="1" applyAlignment="1">
      <alignment horizontal="left" vertical="center"/>
    </xf>
    <xf numFmtId="0" fontId="0" fillId="7" borderId="102" xfId="24" applyFill="1" applyBorder="1" applyAlignment="1">
      <alignment horizontal="left" vertical="center"/>
    </xf>
    <xf numFmtId="0" fontId="0" fillId="11" borderId="92" xfId="24" applyFont="1" applyFill="1" applyBorder="1" applyAlignment="1">
      <alignment horizontal="left" vertical="center"/>
    </xf>
    <xf numFmtId="0" fontId="0" fillId="11" borderId="10" xfId="24" applyFont="1" applyFill="1" applyBorder="1" applyAlignment="1">
      <alignment horizontal="center" vertical="center"/>
    </xf>
    <xf numFmtId="0" fontId="0" fillId="7" borderId="11" xfId="24" applyFont="1" applyFill="1" applyBorder="1" applyAlignment="1">
      <alignment horizontal="left" vertical="center" wrapText="1"/>
    </xf>
    <xf numFmtId="0" fontId="0" fillId="7" borderId="0" xfId="24" applyFill="1" applyBorder="1" applyAlignment="1">
      <alignment horizontal="left" vertical="center"/>
    </xf>
    <xf numFmtId="0" fontId="0" fillId="7" borderId="10" xfId="24" applyFill="1" applyBorder="1" applyAlignment="1">
      <alignment horizontal="left" vertical="center"/>
    </xf>
    <xf numFmtId="0" fontId="0" fillId="11" borderId="104" xfId="24" applyFont="1" applyFill="1" applyBorder="1" applyAlignment="1">
      <alignment horizontal="center" vertical="center"/>
    </xf>
    <xf numFmtId="0" fontId="0" fillId="7" borderId="105" xfId="24" applyFill="1" applyBorder="1" applyAlignment="1">
      <alignment horizontal="left" vertical="center"/>
    </xf>
    <xf numFmtId="0" fontId="0" fillId="7" borderId="106" xfId="24" applyFill="1" applyBorder="1" applyAlignment="1">
      <alignment horizontal="left" vertical="center"/>
    </xf>
    <xf numFmtId="0" fontId="0" fillId="7" borderId="104" xfId="24" applyFill="1" applyBorder="1" applyAlignment="1">
      <alignment horizontal="left" vertical="center"/>
    </xf>
    <xf numFmtId="0" fontId="0" fillId="11" borderId="106" xfId="24" applyFont="1" applyFill="1" applyBorder="1" applyAlignment="1">
      <alignment horizontal="center" vertical="center"/>
    </xf>
    <xf numFmtId="0" fontId="0" fillId="7" borderId="92" xfId="24" applyFill="1" applyBorder="1" applyAlignment="1">
      <alignment horizontal="left" vertical="center"/>
    </xf>
    <xf numFmtId="0" fontId="0" fillId="11" borderId="107" xfId="24" applyFont="1" applyFill="1" applyBorder="1" applyAlignment="1">
      <alignment horizontal="left" vertical="center"/>
    </xf>
    <xf numFmtId="0" fontId="0" fillId="11" borderId="108" xfId="24" applyFont="1" applyFill="1" applyBorder="1" applyAlignment="1">
      <alignment horizontal="center" vertical="center"/>
    </xf>
    <xf numFmtId="0" fontId="0" fillId="7" borderId="107" xfId="24" applyFill="1" applyBorder="1" applyAlignment="1">
      <alignment horizontal="left" vertical="center"/>
    </xf>
    <xf numFmtId="0" fontId="0" fillId="7" borderId="108" xfId="24" applyFill="1" applyBorder="1" applyAlignment="1">
      <alignment horizontal="left" vertical="center"/>
    </xf>
    <xf numFmtId="0" fontId="0" fillId="7" borderId="109" xfId="24" applyFill="1" applyBorder="1" applyAlignment="1">
      <alignment horizontal="left" vertical="center"/>
    </xf>
    <xf numFmtId="0" fontId="0" fillId="2" borderId="0" xfId="24" applyFont="1" applyFill="1" applyBorder="1" applyAlignment="1">
      <alignment horizontal="left" vertical="center"/>
    </xf>
    <xf numFmtId="0" fontId="0" fillId="2" borderId="0" xfId="24" applyFill="1" applyBorder="1" applyAlignment="1">
      <alignment horizontal="left" vertical="center"/>
    </xf>
    <xf numFmtId="0" fontId="0" fillId="2" borderId="0" xfId="24" applyFill="1" applyAlignment="1">
      <alignment horizontal="center" vertical="center"/>
    </xf>
    <xf numFmtId="0" fontId="0" fillId="12" borderId="89" xfId="24" applyFill="1" applyBorder="1" applyAlignment="1">
      <alignment vertical="center"/>
    </xf>
    <xf numFmtId="0" fontId="0" fillId="12" borderId="90" xfId="24" applyFont="1" applyFill="1" applyBorder="1" applyAlignment="1">
      <alignment horizontal="center" vertical="center"/>
    </xf>
    <xf numFmtId="0" fontId="0" fillId="7" borderId="89" xfId="24" applyFont="1" applyFill="1" applyBorder="1" applyAlignment="1">
      <alignment horizontal="left" vertical="center"/>
    </xf>
    <xf numFmtId="0" fontId="0" fillId="12" borderId="97" xfId="24" applyFill="1" applyBorder="1" applyAlignment="1">
      <alignment vertical="center"/>
    </xf>
    <xf numFmtId="0" fontId="0" fillId="12" borderId="98" xfId="24" applyFont="1" applyFill="1" applyBorder="1" applyAlignment="1">
      <alignment horizontal="center" vertical="center"/>
    </xf>
    <xf numFmtId="49" fontId="0" fillId="7" borderId="97" xfId="24" applyNumberFormat="1" applyFont="1" applyFill="1" applyBorder="1" applyAlignment="1">
      <alignment vertical="center"/>
    </xf>
    <xf numFmtId="0" fontId="0" fillId="7" borderId="98" xfId="24" applyFont="1" applyFill="1" applyBorder="1" applyAlignment="1">
      <alignment vertical="center"/>
    </xf>
    <xf numFmtId="0" fontId="0" fillId="7" borderId="98" xfId="24" applyFill="1" applyBorder="1" applyAlignment="1">
      <alignment vertical="center"/>
    </xf>
    <xf numFmtId="0" fontId="0" fillId="7" borderId="99" xfId="24" applyFill="1" applyBorder="1" applyAlignment="1">
      <alignment vertical="center"/>
    </xf>
    <xf numFmtId="0" fontId="0" fillId="12" borderId="18" xfId="24" applyFont="1" applyFill="1" applyBorder="1" applyAlignment="1">
      <alignment horizontal="left" vertical="center" wrapText="1"/>
    </xf>
    <xf numFmtId="0" fontId="0" fillId="12" borderId="12" xfId="24" applyFont="1" applyFill="1" applyBorder="1" applyAlignment="1">
      <alignment horizontal="center" vertical="center"/>
    </xf>
    <xf numFmtId="0" fontId="0" fillId="12" borderId="11" xfId="24" applyFont="1" applyFill="1" applyBorder="1" applyAlignment="1">
      <alignment horizontal="left" vertical="center" wrapText="1"/>
    </xf>
    <xf numFmtId="0" fontId="0" fillId="12" borderId="10" xfId="24" applyFont="1" applyFill="1" applyBorder="1" applyAlignment="1">
      <alignment horizontal="center" vertical="center"/>
    </xf>
    <xf numFmtId="0" fontId="0" fillId="12" borderId="15" xfId="24" applyFont="1" applyFill="1" applyBorder="1" applyAlignment="1">
      <alignment horizontal="left" vertical="center" wrapText="1"/>
    </xf>
    <xf numFmtId="0" fontId="0" fillId="7" borderId="110" xfId="24" applyFill="1" applyBorder="1" applyAlignment="1">
      <alignment horizontal="left" vertical="center"/>
    </xf>
    <xf numFmtId="0" fontId="0" fillId="7" borderId="111" xfId="24" applyFill="1" applyBorder="1" applyAlignment="1">
      <alignment horizontal="left" vertical="center"/>
    </xf>
    <xf numFmtId="0" fontId="0" fillId="7" borderId="112" xfId="24" applyFill="1" applyBorder="1" applyAlignment="1">
      <alignment horizontal="left" vertical="center"/>
    </xf>
    <xf numFmtId="0" fontId="0" fillId="12" borderId="100" xfId="24" applyFont="1" applyFill="1" applyBorder="1" applyAlignment="1">
      <alignment horizontal="left" vertical="center"/>
    </xf>
    <xf numFmtId="0" fontId="0" fillId="12" borderId="101" xfId="24" applyFill="1" applyBorder="1" applyAlignment="1">
      <alignment horizontal="center" vertical="center"/>
    </xf>
    <xf numFmtId="0" fontId="0" fillId="12" borderId="101" xfId="24" applyFill="1" applyBorder="1" applyAlignment="1">
      <alignment vertical="center"/>
    </xf>
    <xf numFmtId="0" fontId="0" fillId="12" borderId="100" xfId="24" applyFont="1" applyFill="1" applyBorder="1" applyAlignment="1">
      <alignment vertical="center"/>
    </xf>
    <xf numFmtId="0" fontId="0" fillId="12" borderId="102" xfId="24" applyFont="1" applyFill="1" applyBorder="1" applyAlignment="1">
      <alignment horizontal="center" vertical="center"/>
    </xf>
    <xf numFmtId="0" fontId="0" fillId="12" borderId="86" xfId="24" applyFont="1" applyFill="1" applyBorder="1" applyAlignment="1">
      <alignment horizontal="left" vertical="center"/>
    </xf>
    <xf numFmtId="0" fontId="0" fillId="12" borderId="103" xfId="24" applyFill="1" applyBorder="1" applyAlignment="1">
      <alignment horizontal="center" vertical="center"/>
    </xf>
    <xf numFmtId="0" fontId="0" fillId="12" borderId="103" xfId="24" applyFill="1" applyBorder="1" applyAlignment="1">
      <alignment vertical="center"/>
    </xf>
    <xf numFmtId="0" fontId="0" fillId="12" borderId="86" xfId="24" applyFont="1" applyFill="1" applyBorder="1" applyAlignment="1">
      <alignment vertical="center"/>
    </xf>
    <xf numFmtId="0" fontId="0" fillId="12" borderId="87" xfId="24" applyFont="1" applyFill="1" applyBorder="1" applyAlignment="1">
      <alignment horizontal="center" vertical="center"/>
    </xf>
    <xf numFmtId="0" fontId="0" fillId="12" borderId="89" xfId="24" applyFont="1" applyFill="1" applyBorder="1" applyAlignment="1">
      <alignment vertical="center" wrapText="1"/>
    </xf>
    <xf numFmtId="2" fontId="0" fillId="7" borderId="89" xfId="24" applyNumberFormat="1" applyFill="1" applyBorder="1" applyAlignment="1">
      <alignment horizontal="left" vertical="center"/>
    </xf>
    <xf numFmtId="0" fontId="0" fillId="7" borderId="90" xfId="24" applyFill="1" applyBorder="1" applyAlignment="1">
      <alignment vertical="center"/>
    </xf>
    <xf numFmtId="0" fontId="0" fillId="7" borderId="91" xfId="24" applyFill="1" applyBorder="1" applyAlignment="1">
      <alignment vertical="center"/>
    </xf>
    <xf numFmtId="0" fontId="0" fillId="12" borderId="110" xfId="24" applyFont="1" applyFill="1" applyBorder="1" applyAlignment="1">
      <alignment vertical="center" wrapText="1"/>
    </xf>
    <xf numFmtId="0" fontId="0" fillId="12" borderId="111" xfId="24" applyFont="1" applyFill="1" applyBorder="1" applyAlignment="1">
      <alignment horizontal="center" vertical="center"/>
    </xf>
    <xf numFmtId="2" fontId="0" fillId="7" borderId="110" xfId="24" applyNumberFormat="1" applyFont="1" applyFill="1" applyBorder="1" applyAlignment="1">
      <alignment horizontal="left" vertical="center"/>
    </xf>
    <xf numFmtId="0" fontId="58" fillId="7" borderId="111" xfId="24" applyFont="1" applyFill="1" applyBorder="1" applyAlignment="1">
      <alignment vertical="center"/>
    </xf>
    <xf numFmtId="0" fontId="0" fillId="7" borderId="111" xfId="24" applyFill="1" applyBorder="1" applyAlignment="1">
      <alignment vertical="center"/>
    </xf>
    <xf numFmtId="0" fontId="0" fillId="7" borderId="112" xfId="24" applyFill="1" applyBorder="1" applyAlignment="1">
      <alignment vertical="center"/>
    </xf>
    <xf numFmtId="0" fontId="0" fillId="12" borderId="97" xfId="24" applyFont="1" applyFill="1" applyBorder="1" applyAlignment="1">
      <alignment vertical="center" wrapText="1"/>
    </xf>
    <xf numFmtId="2" fontId="0" fillId="7" borderId="97" xfId="24" applyNumberFormat="1" applyFont="1" applyFill="1" applyBorder="1" applyAlignment="1">
      <alignment horizontal="left" vertical="center"/>
    </xf>
    <xf numFmtId="2" fontId="0" fillId="7" borderId="98" xfId="24" applyNumberFormat="1" applyFont="1" applyFill="1" applyBorder="1" applyAlignment="1">
      <alignment horizontal="left" vertical="center"/>
    </xf>
    <xf numFmtId="2" fontId="0" fillId="7" borderId="99" xfId="24" applyNumberFormat="1" applyFont="1" applyFill="1" applyBorder="1" applyAlignment="1">
      <alignment horizontal="left" vertical="center"/>
    </xf>
    <xf numFmtId="0" fontId="0" fillId="12" borderId="113" xfId="24" applyFont="1" applyFill="1" applyBorder="1" applyAlignment="1">
      <alignment horizontal="left" vertical="center" wrapText="1"/>
    </xf>
    <xf numFmtId="0" fontId="0" fillId="12" borderId="114" xfId="24" applyFont="1" applyFill="1" applyBorder="1" applyAlignment="1">
      <alignment horizontal="center" vertical="center"/>
    </xf>
    <xf numFmtId="0" fontId="0" fillId="7" borderId="113" xfId="24" applyFill="1" applyBorder="1" applyAlignment="1">
      <alignment vertical="center"/>
    </xf>
    <xf numFmtId="0" fontId="0" fillId="7" borderId="114" xfId="24" applyFill="1" applyBorder="1" applyAlignment="1">
      <alignment horizontal="left" vertical="center"/>
    </xf>
    <xf numFmtId="0" fontId="0" fillId="7" borderId="114" xfId="24" applyFill="1" applyBorder="1" applyAlignment="1">
      <alignment vertical="center"/>
    </xf>
    <xf numFmtId="0" fontId="0" fillId="7" borderId="115" xfId="24" applyFill="1" applyBorder="1" applyAlignment="1">
      <alignment horizontal="left" vertical="center"/>
    </xf>
    <xf numFmtId="0" fontId="0" fillId="12" borderId="97" xfId="24" applyFont="1" applyFill="1" applyBorder="1" applyAlignment="1">
      <alignment horizontal="left" vertical="center" wrapText="1"/>
    </xf>
    <xf numFmtId="0" fontId="0" fillId="12" borderId="14" xfId="24" applyFont="1" applyFill="1" applyBorder="1" applyAlignment="1">
      <alignment horizontal="center" vertical="center"/>
    </xf>
    <xf numFmtId="0" fontId="0" fillId="7" borderId="97" xfId="24" applyFill="1" applyBorder="1" applyAlignment="1">
      <alignment vertical="center"/>
    </xf>
    <xf numFmtId="0" fontId="0" fillId="7" borderId="98" xfId="24" applyFill="1" applyBorder="1" applyAlignment="1">
      <alignment horizontal="left" vertical="center"/>
    </xf>
    <xf numFmtId="0" fontId="0" fillId="7" borderId="99" xfId="24" applyFill="1" applyBorder="1" applyAlignment="1">
      <alignment horizontal="left" vertical="center"/>
    </xf>
    <xf numFmtId="0" fontId="0" fillId="12" borderId="100" xfId="24" applyFont="1" applyFill="1" applyBorder="1" applyAlignment="1">
      <alignment horizontal="center" vertical="center" wrapText="1"/>
    </xf>
    <xf numFmtId="0" fontId="0" fillId="12" borderId="101" xfId="24" applyFont="1" applyFill="1" applyBorder="1" applyAlignment="1">
      <alignment horizontal="center" vertical="center" wrapText="1"/>
    </xf>
    <xf numFmtId="0" fontId="0" fillId="12" borderId="102" xfId="24" applyFont="1" applyFill="1" applyBorder="1" applyAlignment="1">
      <alignment horizontal="center" vertical="center" wrapText="1"/>
    </xf>
    <xf numFmtId="0" fontId="0" fillId="12" borderId="90" xfId="24" applyFont="1" applyFill="1" applyBorder="1" applyAlignment="1">
      <alignment horizontal="left" vertical="center"/>
    </xf>
    <xf numFmtId="0" fontId="0" fillId="12" borderId="11" xfId="24" applyFont="1" applyFill="1" applyBorder="1" applyAlignment="1">
      <alignment horizontal="center" vertical="center" wrapText="1"/>
    </xf>
    <xf numFmtId="0" fontId="0" fillId="12" borderId="0" xfId="24" applyFont="1" applyFill="1" applyBorder="1" applyAlignment="1">
      <alignment horizontal="center" vertical="center" wrapText="1"/>
    </xf>
    <xf numFmtId="0" fontId="0" fillId="12" borderId="10" xfId="24" applyFont="1" applyFill="1" applyBorder="1" applyAlignment="1">
      <alignment horizontal="center" vertical="center" wrapText="1"/>
    </xf>
    <xf numFmtId="0" fontId="0" fillId="12" borderId="93" xfId="24" applyFont="1" applyFill="1" applyBorder="1" applyAlignment="1">
      <alignment horizontal="left" vertical="center"/>
    </xf>
    <xf numFmtId="0" fontId="0" fillId="7" borderId="116" xfId="24" applyFont="1" applyFill="1" applyBorder="1" applyAlignment="1">
      <alignment horizontal="left" vertical="center"/>
    </xf>
    <xf numFmtId="0" fontId="0" fillId="12" borderId="111" xfId="24" applyFont="1" applyFill="1" applyBorder="1" applyAlignment="1">
      <alignment horizontal="left" vertical="center"/>
    </xf>
    <xf numFmtId="0" fontId="0" fillId="12" borderId="15" xfId="24" applyFont="1" applyFill="1" applyBorder="1" applyAlignment="1">
      <alignment horizontal="center" vertical="center" wrapText="1"/>
    </xf>
    <xf numFmtId="0" fontId="0" fillId="12" borderId="14" xfId="24" applyFont="1" applyFill="1" applyBorder="1" applyAlignment="1">
      <alignment horizontal="center" vertical="center" wrapText="1"/>
    </xf>
    <xf numFmtId="0" fontId="0" fillId="12" borderId="8" xfId="24" applyFont="1" applyFill="1" applyBorder="1" applyAlignment="1">
      <alignment horizontal="center" vertical="center" wrapText="1"/>
    </xf>
    <xf numFmtId="0" fontId="0" fillId="12" borderId="97" xfId="24" applyFont="1" applyFill="1" applyBorder="1" applyAlignment="1">
      <alignment horizontal="left" vertical="center"/>
    </xf>
    <xf numFmtId="0" fontId="0" fillId="12" borderId="98" xfId="24" applyFont="1" applyFill="1" applyBorder="1" applyAlignment="1">
      <alignment horizontal="left" vertical="center"/>
    </xf>
    <xf numFmtId="0" fontId="0" fillId="12" borderId="8" xfId="24" applyFont="1" applyFill="1" applyBorder="1" applyAlignment="1">
      <alignment horizontal="center" vertical="center"/>
    </xf>
    <xf numFmtId="0" fontId="0" fillId="7" borderId="117" xfId="24" applyFont="1" applyFill="1" applyBorder="1" applyAlignment="1">
      <alignment horizontal="left" vertical="center"/>
    </xf>
    <xf numFmtId="0" fontId="0" fillId="7" borderId="15" xfId="24" applyFill="1" applyBorder="1" applyAlignment="1">
      <alignment horizontal="left" vertical="center"/>
    </xf>
    <xf numFmtId="0" fontId="0" fillId="7" borderId="26" xfId="24" applyFill="1" applyBorder="1" applyAlignment="1">
      <alignment horizontal="left" vertical="center"/>
    </xf>
    <xf numFmtId="0" fontId="0" fillId="7" borderId="14" xfId="24" applyFill="1" applyBorder="1" applyAlignment="1">
      <alignment vertical="center"/>
    </xf>
    <xf numFmtId="0" fontId="0" fillId="7" borderId="14" xfId="24" applyFill="1" applyBorder="1" applyAlignment="1">
      <alignment horizontal="left" vertical="center"/>
    </xf>
    <xf numFmtId="0" fontId="0" fillId="7" borderId="8" xfId="24" applyFill="1" applyBorder="1" applyAlignment="1">
      <alignment horizontal="left" vertical="center"/>
    </xf>
    <xf numFmtId="0" fontId="0" fillId="12" borderId="105" xfId="24" applyFont="1" applyFill="1" applyBorder="1" applyAlignment="1">
      <alignment vertical="center"/>
    </xf>
    <xf numFmtId="0" fontId="0" fillId="12" borderId="106" xfId="24" applyFont="1" applyFill="1" applyBorder="1" applyAlignment="1">
      <alignment horizontal="center" vertical="center"/>
    </xf>
    <xf numFmtId="0" fontId="0" fillId="12" borderId="92" xfId="24" applyFont="1" applyFill="1" applyBorder="1" applyAlignment="1">
      <alignment vertical="center"/>
    </xf>
    <xf numFmtId="0" fontId="0" fillId="12" borderId="93" xfId="24" applyFont="1" applyFill="1" applyBorder="1" applyAlignment="1">
      <alignment horizontal="center" vertical="center"/>
    </xf>
    <xf numFmtId="0" fontId="0" fillId="7" borderId="93" xfId="24" applyFont="1" applyFill="1" applyBorder="1" applyAlignment="1">
      <alignment vertical="center"/>
    </xf>
    <xf numFmtId="0" fontId="0" fillId="7" borderId="93" xfId="24" applyFont="1" applyFill="1" applyBorder="1" applyAlignment="1">
      <alignment horizontal="center" vertical="center"/>
    </xf>
    <xf numFmtId="0" fontId="0" fillId="7" borderId="94" xfId="24" applyFill="1" applyBorder="1" applyAlignment="1">
      <alignment vertical="center"/>
    </xf>
    <xf numFmtId="0" fontId="0" fillId="12" borderId="110" xfId="24" applyFont="1" applyFill="1" applyBorder="1" applyAlignment="1">
      <alignment vertical="center"/>
    </xf>
    <xf numFmtId="0" fontId="0" fillId="7" borderId="110" xfId="24" applyFont="1" applyFill="1" applyBorder="1" applyAlignment="1">
      <alignment horizontal="left" vertical="center"/>
    </xf>
    <xf numFmtId="0" fontId="0" fillId="7" borderId="111" xfId="24" applyFont="1" applyFill="1" applyBorder="1" applyAlignment="1">
      <alignment vertical="center"/>
    </xf>
    <xf numFmtId="0" fontId="0" fillId="7" borderId="111" xfId="24" applyFont="1" applyFill="1" applyBorder="1" applyAlignment="1">
      <alignment horizontal="center" vertical="center"/>
    </xf>
    <xf numFmtId="0" fontId="0" fillId="12" borderId="24" xfId="24" applyFont="1" applyFill="1" applyBorder="1" applyAlignment="1">
      <alignment horizontal="left" vertical="center" wrapText="1"/>
    </xf>
    <xf numFmtId="0" fontId="0" fillId="12" borderId="25" xfId="24" applyFont="1" applyFill="1" applyBorder="1" applyAlignment="1">
      <alignment horizontal="center" vertical="center"/>
    </xf>
    <xf numFmtId="0" fontId="0" fillId="7" borderId="32" xfId="24" applyFill="1" applyBorder="1" applyAlignment="1">
      <alignment horizontal="center" vertical="center"/>
    </xf>
    <xf numFmtId="0" fontId="0" fillId="7" borderId="24" xfId="24" applyFill="1" applyBorder="1" applyAlignment="1">
      <alignment horizontal="center" vertical="center"/>
    </xf>
    <xf numFmtId="0" fontId="0" fillId="7" borderId="25" xfId="24" applyFill="1" applyBorder="1" applyAlignment="1">
      <alignment horizontal="left" vertical="center"/>
    </xf>
    <xf numFmtId="0" fontId="0" fillId="12" borderId="11" xfId="24" applyFill="1" applyBorder="1" applyAlignment="1">
      <alignment vertical="center"/>
    </xf>
    <xf numFmtId="0" fontId="0" fillId="12" borderId="0" xfId="24" applyFont="1" applyFill="1" applyBorder="1" applyAlignment="1">
      <alignment horizontal="center" vertical="center"/>
    </xf>
    <xf numFmtId="0" fontId="0" fillId="12" borderId="107" xfId="24" applyFill="1" applyBorder="1" applyAlignment="1">
      <alignment vertical="center"/>
    </xf>
    <xf numFmtId="0" fontId="0" fillId="12" borderId="108" xfId="24" applyFont="1" applyFill="1" applyBorder="1" applyAlignment="1">
      <alignment horizontal="center" vertical="center"/>
    </xf>
    <xf numFmtId="0" fontId="0" fillId="7" borderId="107" xfId="24" applyFont="1" applyFill="1" applyBorder="1" applyAlignment="1">
      <alignment horizontal="left" vertical="center"/>
    </xf>
    <xf numFmtId="0" fontId="0" fillId="12" borderId="113" xfId="24" applyFill="1" applyBorder="1" applyAlignment="1">
      <alignment vertical="center"/>
    </xf>
    <xf numFmtId="0" fontId="0" fillId="7" borderId="113" xfId="24" applyFont="1" applyFill="1" applyBorder="1" applyAlignment="1">
      <alignment horizontal="left" vertical="center"/>
    </xf>
    <xf numFmtId="0" fontId="0" fillId="12" borderId="92" xfId="24" applyFill="1" applyBorder="1" applyAlignment="1">
      <alignment vertical="center"/>
    </xf>
    <xf numFmtId="0" fontId="0" fillId="7" borderId="92" xfId="24" applyFont="1" applyFill="1" applyBorder="1" applyAlignment="1">
      <alignment horizontal="right" vertical="center"/>
    </xf>
    <xf numFmtId="0" fontId="59" fillId="7" borderId="107" xfId="9" applyFill="1" applyBorder="1" applyAlignment="1">
      <alignment horizontal="left" vertical="center"/>
    </xf>
    <xf numFmtId="0" fontId="0" fillId="12" borderId="105" xfId="24" applyFill="1" applyBorder="1" applyAlignment="1">
      <alignment vertical="center"/>
    </xf>
    <xf numFmtId="184" fontId="0" fillId="7" borderId="11" xfId="24" applyNumberFormat="1" applyFill="1" applyBorder="1" applyAlignment="1">
      <alignment horizontal="left" vertical="center"/>
    </xf>
    <xf numFmtId="184" fontId="0" fillId="7" borderId="0" xfId="24" applyNumberFormat="1" applyFill="1" applyBorder="1" applyAlignment="1">
      <alignment horizontal="left" vertical="center"/>
    </xf>
    <xf numFmtId="184" fontId="0" fillId="7" borderId="10" xfId="24" applyNumberFormat="1" applyFill="1" applyBorder="1" applyAlignment="1">
      <alignment horizontal="left" vertical="center"/>
    </xf>
    <xf numFmtId="184" fontId="0" fillId="0" borderId="0" xfId="24" applyNumberFormat="1" applyAlignment="1">
      <alignment vertical="center"/>
    </xf>
    <xf numFmtId="0" fontId="0" fillId="7" borderId="39" xfId="24" applyFont="1" applyFill="1" applyBorder="1" applyAlignment="1" quotePrefix="1">
      <alignment horizontal="left" vertical="center"/>
    </xf>
    <xf numFmtId="0" fontId="0" fillId="7" borderId="92" xfId="24" applyFont="1" applyFill="1" applyBorder="1" applyAlignment="1" quotePrefix="1">
      <alignment horizontal="right" vertical="center"/>
    </xf>
    <xf numFmtId="0" fontId="8" fillId="0" borderId="38" xfId="62" applyFont="1" applyBorder="1" applyAlignment="1" quotePrefix="1">
      <alignment horizontal="left" vertical="center" indent="1"/>
    </xf>
    <xf numFmtId="0" fontId="9" fillId="4" borderId="25" xfId="62" applyFont="1" applyFill="1" applyBorder="1" applyAlignment="1" quotePrefix="1">
      <alignment vertical="center"/>
    </xf>
    <xf numFmtId="0" fontId="0" fillId="0" borderId="17" xfId="62" applyFont="1" applyBorder="1" applyAlignment="1" quotePrefix="1">
      <alignment vertical="center"/>
    </xf>
    <xf numFmtId="0" fontId="0" fillId="0" borderId="0" xfId="62" applyFont="1" applyBorder="1" applyAlignment="1" quotePrefix="1">
      <alignment vertical="center"/>
    </xf>
    <xf numFmtId="0" fontId="0" fillId="0" borderId="12" xfId="62" applyFont="1" applyBorder="1" applyAlignment="1" quotePrefix="1">
      <alignment vertical="center"/>
    </xf>
    <xf numFmtId="0" fontId="0" fillId="0" borderId="10" xfId="62" applyFont="1" applyBorder="1" applyAlignment="1" quotePrefix="1">
      <alignment vertical="center"/>
    </xf>
    <xf numFmtId="0" fontId="9" fillId="0" borderId="0" xfId="62" applyFont="1" applyFill="1" applyAlignment="1" quotePrefix="1">
      <alignment vertical="center"/>
    </xf>
    <xf numFmtId="2" fontId="19" fillId="0" borderId="0" xfId="62" applyNumberFormat="1" applyFont="1" applyFill="1" applyAlignment="1" quotePrefix="1">
      <alignment vertical="center"/>
    </xf>
    <xf numFmtId="0" fontId="8" fillId="0" borderId="0" xfId="62" applyFont="1" applyAlignment="1" quotePrefix="1">
      <alignment vertical="center"/>
    </xf>
    <xf numFmtId="0" fontId="0" fillId="0" borderId="8" xfId="62" applyFont="1" applyBorder="1" applyAlignment="1" quotePrefix="1">
      <alignment vertical="center"/>
    </xf>
    <xf numFmtId="0" fontId="1" fillId="5" borderId="26" xfId="62" applyFont="1" applyFill="1" applyBorder="1" applyAlignment="1" quotePrefix="1">
      <alignment vertical="center"/>
    </xf>
    <xf numFmtId="0" fontId="0" fillId="0" borderId="12" xfId="62" applyFont="1" applyFill="1" applyBorder="1" applyAlignment="1" quotePrefix="1">
      <alignment horizontal="center" vertical="center"/>
    </xf>
    <xf numFmtId="0" fontId="0" fillId="0" borderId="26" xfId="62" applyFont="1" applyBorder="1" applyAlignment="1" quotePrefix="1">
      <alignment vertical="center"/>
    </xf>
    <xf numFmtId="0" fontId="0" fillId="0" borderId="15" xfId="62" applyFont="1" applyBorder="1" applyAlignment="1" quotePrefix="1">
      <alignment vertical="center"/>
    </xf>
    <xf numFmtId="0" fontId="0" fillId="0" borderId="11" xfId="62" applyFont="1" applyBorder="1" applyAlignment="1" quotePrefix="1">
      <alignment vertical="center"/>
    </xf>
    <xf numFmtId="0" fontId="0" fillId="5" borderId="12" xfId="62" applyFont="1" applyFill="1" applyBorder="1" applyAlignment="1" quotePrefix="1">
      <alignment vertical="center"/>
    </xf>
    <xf numFmtId="0" fontId="0" fillId="5" borderId="8" xfId="62" applyFont="1" applyFill="1" applyBorder="1" applyAlignment="1" quotePrefix="1">
      <alignment vertical="center"/>
    </xf>
    <xf numFmtId="0" fontId="0" fillId="5" borderId="10" xfId="62" applyFont="1" applyFill="1" applyBorder="1" applyAlignment="1" quotePrefix="1">
      <alignment vertical="center"/>
    </xf>
    <xf numFmtId="0" fontId="0" fillId="5" borderId="26" xfId="62" applyFont="1" applyFill="1" applyBorder="1" applyAlignment="1" quotePrefix="1">
      <alignment vertical="center"/>
    </xf>
    <xf numFmtId="0" fontId="1" fillId="0" borderId="0" xfId="35" applyFont="1" applyBorder="1" applyAlignment="1" quotePrefix="1">
      <alignment vertical="center"/>
    </xf>
    <xf numFmtId="0" fontId="1" fillId="0" borderId="0" xfId="35" applyFont="1" applyBorder="1" applyAlignment="1" quotePrefix="1">
      <alignment horizontal="left" vertical="center"/>
    </xf>
    <xf numFmtId="0" fontId="1" fillId="0" borderId="14" xfId="35" applyFont="1" applyBorder="1" applyAlignment="1" quotePrefix="1">
      <alignment vertical="center"/>
    </xf>
    <xf numFmtId="0" fontId="1" fillId="0" borderId="2" xfId="35" applyFont="1" applyBorder="1" applyAlignment="1" quotePrefix="1">
      <alignment horizontal="left" vertical="center"/>
    </xf>
  </cellXfs>
  <cellStyles count="72">
    <cellStyle name="Normal" xfId="0" builtinId="0"/>
    <cellStyle name="40% - Accent1" xfId="1" builtinId="31"/>
    <cellStyle name="Comma" xfId="2" builtinId="3"/>
    <cellStyle name="Comma [0]" xfId="3" builtinId="6"/>
    <cellStyle name="VerdiQuantity" xfId="4"/>
    <cellStyle name="%" xfId="5"/>
    <cellStyle name="Currency [0]" xfId="6" builtinId="7"/>
    <cellStyle name="Currency" xfId="7" builtinId="4"/>
    <cellStyle name="Percent" xfId="8" builtinId="5"/>
    <cellStyle name="Hyperlink" xfId="9" builtinId="8"/>
    <cellStyle name="60% - Accent4" xfId="10" builtinId="44"/>
    <cellStyle name="Followed Hyperlink" xfId="11" builtinId="9"/>
    <cellStyle name="Check Cell" xfId="12" builtinId="23"/>
    <cellStyle name="Heading 2" xfId="13" builtinId="17"/>
    <cellStyle name="Note" xfId="14" builtinId="10"/>
    <cellStyle name="40% - Accent3" xfId="15" builtinId="39"/>
    <cellStyle name="Warning Text" xfId="16" builtinId="11"/>
    <cellStyle name="40% - Accent2" xfId="17" builtinId="35"/>
    <cellStyle name="Title" xfId="18" builtinId="15"/>
    <cellStyle name="CExplanatory Text" xfId="19" builtinId="53"/>
    <cellStyle name="Heading 1" xfId="20" builtinId="16"/>
    <cellStyle name="Heading 3" xfId="21" builtinId="18"/>
    <cellStyle name="Heading 4" xfId="22" builtinId="19"/>
    <cellStyle name="Input" xfId="23" builtinId="20"/>
    <cellStyle name="Normal 4" xfId="24"/>
    <cellStyle name="60% - Accent3" xfId="25" builtinId="40"/>
    <cellStyle name="Good" xfId="26" builtinId="26"/>
    <cellStyle name="Output" xfId="27" builtinId="21"/>
    <cellStyle name="20% - Accent1" xfId="28" builtinId="30"/>
    <cellStyle name="Calculation" xfId="29" builtinId="22"/>
    <cellStyle name="_Copy of Template CMDL RBS6201" xfId="30"/>
    <cellStyle name="Linked Cell" xfId="31" builtinId="24"/>
    <cellStyle name="Total" xfId="32" builtinId="25"/>
    <cellStyle name="Bad" xfId="33" builtinId="27"/>
    <cellStyle name="Neutral" xfId="34" builtinId="28"/>
    <cellStyle name="0,0_x000d__x000a_NA_x000d__x000a_ 2" xfId="35"/>
    <cellStyle name="Grey" xfId="36"/>
    <cellStyle name="Accent1" xfId="37" builtinId="29"/>
    <cellStyle name="_MDN017W Pancing 3107 32 64" xfId="38"/>
    <cellStyle name="Normal 2" xfId="39"/>
    <cellStyle name="20% - Accent5" xfId="40" builtinId="46"/>
    <cellStyle name="60% - Accent1" xfId="41" builtinId="32"/>
    <cellStyle name="Accent2" xfId="42" builtinId="33"/>
    <cellStyle name="20% - Accent2" xfId="43" builtinId="34"/>
    <cellStyle name="Normal 3" xfId="44"/>
    <cellStyle name="20% - Accent6" xfId="45" builtinId="50"/>
    <cellStyle name="60% - Accent2" xfId="46" builtinId="36"/>
    <cellStyle name="Accent3" xfId="47" builtinId="37"/>
    <cellStyle name="WHead - Style2" xfId="48"/>
    <cellStyle name="20% - Accent3" xfId="49" builtinId="38"/>
    <cellStyle name="Accent4" xfId="50" builtinId="41"/>
    <cellStyle name="20% - Accent4" xfId="51" builtinId="42"/>
    <cellStyle name="40% - Accent4" xfId="52" builtinId="43"/>
    <cellStyle name="Normal - Style1" xfId="53"/>
    <cellStyle name="Accent5" xfId="54" builtinId="45"/>
    <cellStyle name="40% - Accent5" xfId="55" builtinId="47"/>
    <cellStyle name="60% - Accent5" xfId="56" builtinId="48"/>
    <cellStyle name="Header - Style1" xfId="57"/>
    <cellStyle name="Input [yellow]" xfId="58"/>
    <cellStyle name="Accent6" xfId="59" builtinId="49"/>
    <cellStyle name="40% - Accent6" xfId="60" builtinId="51"/>
    <cellStyle name="60% - Accent6" xfId="61" builtinId="52"/>
    <cellStyle name="0,0_x000d__x000a_NA_x000d__x000a_" xfId="62"/>
    <cellStyle name="0,0_x000d__x000a_NA_x000d__x000a__BELAWAN ESR_new banget" xfId="63"/>
    <cellStyle name="Comma 2" xfId="64"/>
    <cellStyle name="Heading" xfId="65"/>
    <cellStyle name="Normal 5" xfId="66"/>
    <cellStyle name="Percent [2]" xfId="67"/>
    <cellStyle name="Table" xfId="68"/>
    <cellStyle name="Tusental_NPV" xfId="69"/>
    <cellStyle name="Valuta_NPV" xfId="70"/>
    <cellStyle name="VerdiProductNo" xfId="71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3" Type="http://schemas.openxmlformats.org/officeDocument/2006/relationships/sharedStrings" Target="sharedStrings.xml"/><Relationship Id="rId52" Type="http://schemas.openxmlformats.org/officeDocument/2006/relationships/styles" Target="styles.xml"/><Relationship Id="rId51" Type="http://schemas.openxmlformats.org/officeDocument/2006/relationships/theme" Target="theme/theme1.xml"/><Relationship Id="rId50" Type="http://schemas.openxmlformats.org/officeDocument/2006/relationships/externalLink" Target="externalLinks/externalLink27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23.xml"/><Relationship Id="rId45" Type="http://schemas.openxmlformats.org/officeDocument/2006/relationships/externalLink" Target="externalLinks/externalLink22.xml"/><Relationship Id="rId44" Type="http://schemas.openxmlformats.org/officeDocument/2006/relationships/externalLink" Target="externalLinks/externalLink21.xml"/><Relationship Id="rId43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18.xml"/><Relationship Id="rId40" Type="http://schemas.openxmlformats.org/officeDocument/2006/relationships/externalLink" Target="externalLinks/externalLink17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2.xml"/><Relationship Id="rId34" Type="http://schemas.openxmlformats.org/officeDocument/2006/relationships/externalLink" Target="externalLinks/externalLink11.xml"/><Relationship Id="rId33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9.xml"/><Relationship Id="rId31" Type="http://schemas.openxmlformats.org/officeDocument/2006/relationships/externalLink" Target="externalLinks/externalLink8.xml"/><Relationship Id="rId30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6.xml"/><Relationship Id="rId28" Type="http://schemas.openxmlformats.org/officeDocument/2006/relationships/externalLink" Target="externalLinks/externalLink5.xml"/><Relationship Id="rId27" Type="http://schemas.openxmlformats.org/officeDocument/2006/relationships/externalLink" Target="externalLinks/externalLink4.xml"/><Relationship Id="rId26" Type="http://schemas.openxmlformats.org/officeDocument/2006/relationships/externalLink" Target="externalLinks/externalLink3.xml"/><Relationship Id="rId25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checked="Checked" noThreeD="1" val="0"/>
</file>

<file path=xl/ctrlProps/ctrlProp2.xml><?xml version="1.0" encoding="utf-8"?>
<formControlPr xmlns="http://schemas.microsoft.com/office/spreadsheetml/2009/9/main" objectType="CheckBox" noThreeD="1" val="0"/>
</file>

<file path=xl/ctrlProps/ctrlProp3.xml><?xml version="1.0" encoding="utf-8"?>
<formControlPr xmlns="http://schemas.microsoft.com/office/spreadsheetml/2009/9/main" objectType="CheckBox" noThreeD="1" val="0"/>
</file>

<file path=xl/ctrlProps/ctrlProp4.xml><?xml version="1.0" encoding="utf-8"?>
<formControlPr xmlns="http://schemas.microsoft.com/office/spreadsheetml/2009/9/main" objectType="CheckBox" checked="Checked" noThreeD="1" val="0"/>
</file>

<file path=xl/ctrlProps/ctrlProp5.xml><?xml version="1.0" encoding="utf-8"?>
<formControlPr xmlns="http://schemas.microsoft.com/office/spreadsheetml/2009/9/main" objectType="CheckBox" noThreeD="1" val="0"/>
</file>

<file path=xl/ctrlProps/ctrlProp6.xml><?xml version="1.0" encoding="utf-8"?>
<formControlPr xmlns="http://schemas.microsoft.com/office/spreadsheetml/2009/9/main" objectType="CheckBox" checked="Checked" noThreeD="1" val="0"/>
</file>

<file path=xl/ctrlProps/ctrlProp7.xml><?xml version="1.0" encoding="utf-8"?>
<formControlPr xmlns="http://schemas.microsoft.com/office/spreadsheetml/2009/9/main" objectType="CheckBox" checked="Checked" noThreeD="1" val="0"/>
</file>

<file path=xl/ctrlProps/ctrlProp8.xml><?xml version="1.0" encoding="utf-8"?>
<formControlPr xmlns="http://schemas.microsoft.com/office/spreadsheetml/2009/9/main" objectType="CheckBox" checked="Checked" noThreeD="1" val="0"/>
</file>

<file path=xl/ctrlProps/ctrlProp9.xml><?xml version="1.0" encoding="utf-8"?>
<formControlPr xmlns="http://schemas.microsoft.com/office/spreadsheetml/2009/9/main" objectType="CheckBox" checked="Checked" noThreeD="1" val="0"/>
</file>

<file path=xl/ctrlProps/ctrlProp10.xml><?xml version="1.0" encoding="utf-8"?>
<formControlPr xmlns="http://schemas.microsoft.com/office/spreadsheetml/2009/9/main" objectType="CheckBox" checked="Checked" noThreeD="1" val="0"/>
</file>

<file path=xl/ctrlProps/ctrlProp11.xml><?xml version="1.0" encoding="utf-8"?>
<formControlPr xmlns="http://schemas.microsoft.com/office/spreadsheetml/2009/9/main" objectType="CheckBox" checked="Checked" noThreeD="1" val="0"/>
</file>

<file path=xl/ctrlProps/ctrlProp12.xml><?xml version="1.0" encoding="utf-8"?>
<formControlPr xmlns="http://schemas.microsoft.com/office/spreadsheetml/2009/9/main" objectType="CheckBox" checked="Checked" noThreeD="1" val="0"/>
</file>

<file path=xl/ctrlProps/ctrlProp13.xml><?xml version="1.0" encoding="utf-8"?>
<formControlPr xmlns="http://schemas.microsoft.com/office/spreadsheetml/2009/9/main" objectType="CheckBox" checked="Checked" noThreeD="1" val="0"/>
</file>

<file path=xl/ctrlProps/ctrlProp14.xml><?xml version="1.0" encoding="utf-8"?>
<formControlPr xmlns="http://schemas.microsoft.com/office/spreadsheetml/2009/9/main" objectType="CheckBox" checked="Checked" noThreeD="1" val="0"/>
</file>

<file path=xl/ctrlProps/ctrlProp15.xml><?xml version="1.0" encoding="utf-8"?>
<formControlPr xmlns="http://schemas.microsoft.com/office/spreadsheetml/2009/9/main" objectType="CheckBox" checked="Checked" noThreeD="1" val="0"/>
</file>

<file path=xl/ctrlProps/ctrlProp16.xml><?xml version="1.0" encoding="utf-8"?>
<formControlPr xmlns="http://schemas.microsoft.com/office/spreadsheetml/2009/9/main" objectType="CheckBox" noThreeD="1" val="0"/>
</file>

<file path=xl/ctrlProps/ctrlProp17.xml><?xml version="1.0" encoding="utf-8"?>
<formControlPr xmlns="http://schemas.microsoft.com/office/spreadsheetml/2009/9/main" objectType="CheckBox" noThreeD="1" val="0"/>
</file>

<file path=xl/ctrlProps/ctrlProp18.xml><?xml version="1.0" encoding="utf-8"?>
<formControlPr xmlns="http://schemas.microsoft.com/office/spreadsheetml/2009/9/main" objectType="CheckBox" noThreeD="1" val="0"/>
</file>

<file path=xl/ctrlProps/ctrlProp19.xml><?xml version="1.0" encoding="utf-8"?>
<formControlPr xmlns="http://schemas.microsoft.com/office/spreadsheetml/2009/9/main" objectType="CheckBox" checked="Checked" noThreeD="1" val="0"/>
</file>

<file path=xl/ctrlProps/ctrlProp20.xml><?xml version="1.0" encoding="utf-8"?>
<formControlPr xmlns="http://schemas.microsoft.com/office/spreadsheetml/2009/9/main" objectType="CheckBox" checked="Checked" noThreeD="1" val="0"/>
</file>

<file path=xl/ctrlProps/ctrlProp21.xml><?xml version="1.0" encoding="utf-8"?>
<formControlPr xmlns="http://schemas.microsoft.com/office/spreadsheetml/2009/9/main" objectType="CheckBox" checked="Checked" noThreeD="1" val="0"/>
</file>

<file path=xl/ctrlProps/ctrlProp22.xml><?xml version="1.0" encoding="utf-8"?>
<formControlPr xmlns="http://schemas.microsoft.com/office/spreadsheetml/2009/9/main" objectType="CheckBox" checked="Checked" noThreeD="1" val="0"/>
</file>

<file path=xl/ctrlProps/ctrlProp23.xml><?xml version="1.0" encoding="utf-8"?>
<formControlPr xmlns="http://schemas.microsoft.com/office/spreadsheetml/2009/9/main" objectType="CheckBox" checked="Checked" noThreeD="1" val="0"/>
</file>

<file path=xl/ctrlProps/ctrlProp24.xml><?xml version="1.0" encoding="utf-8"?>
<formControlPr xmlns="http://schemas.microsoft.com/office/spreadsheetml/2009/9/main" objectType="CheckBox" noThreeD="1" val="0"/>
</file>

<file path=xl/ctrlProps/ctrlProp25.xml><?xml version="1.0" encoding="utf-8"?>
<formControlPr xmlns="http://schemas.microsoft.com/office/spreadsheetml/2009/9/main" objectType="CheckBox" noThreeD="1" val="0"/>
</file>

<file path=xl/ctrlProps/ctrlProp26.xml><?xml version="1.0" encoding="utf-8"?>
<formControlPr xmlns="http://schemas.microsoft.com/office/spreadsheetml/2009/9/main" objectType="CheckBox" noThreeD="1" val="0"/>
</file>

<file path=xl/ctrlProps/ctrlProp27.xml><?xml version="1.0" encoding="utf-8"?>
<formControlPr xmlns="http://schemas.microsoft.com/office/spreadsheetml/2009/9/main" objectType="CheckBox" checked="Checked" noThreeD="1" val="0"/>
</file>

<file path=xl/ctrlProps/ctrlProp28.xml><?xml version="1.0" encoding="utf-8"?>
<formControlPr xmlns="http://schemas.microsoft.com/office/spreadsheetml/2009/9/main" objectType="CheckBox" noThreeD="1" val="0"/>
</file>

<file path=xl/ctrlProps/ctrlProp29.xml><?xml version="1.0" encoding="utf-8"?>
<formControlPr xmlns="http://schemas.microsoft.com/office/spreadsheetml/2009/9/main" objectType="CheckBox" noThreeD="1" val="0"/>
</file>

<file path=xl/ctrlProps/ctrlProp30.xml><?xml version="1.0" encoding="utf-8"?>
<formControlPr xmlns="http://schemas.microsoft.com/office/spreadsheetml/2009/9/main" objectType="CheckBox" noThreeD="1" val="0"/>
</file>

<file path=xl/ctrlProps/ctrlProp31.xml><?xml version="1.0" encoding="utf-8"?>
<formControlPr xmlns="http://schemas.microsoft.com/office/spreadsheetml/2009/9/main" objectType="CheckBox" noThreeD="1" val="0"/>
</file>

<file path=xl/ctrlProps/ctrlProp32.xml><?xml version="1.0" encoding="utf-8"?>
<formControlPr xmlns="http://schemas.microsoft.com/office/spreadsheetml/2009/9/main" objectType="CheckBox" checked="Checked" noThreeD="1" val="0"/>
</file>

<file path=xl/ctrlProps/ctrlProp33.xml><?xml version="1.0" encoding="utf-8"?>
<formControlPr xmlns="http://schemas.microsoft.com/office/spreadsheetml/2009/9/main" objectType="CheckBox" noThreeD="1" val="0"/>
</file>

<file path=xl/ctrlProps/ctrlProp34.xml><?xml version="1.0" encoding="utf-8"?>
<formControlPr xmlns="http://schemas.microsoft.com/office/spreadsheetml/2009/9/main" objectType="CheckBox" noThreeD="1" val="0"/>
</file>

<file path=xl/ctrlProps/ctrlProp35.xml><?xml version="1.0" encoding="utf-8"?>
<formControlPr xmlns="http://schemas.microsoft.com/office/spreadsheetml/2009/9/main" objectType="CheckBox" noThreeD="1" val="0"/>
</file>

<file path=xl/ctrlProps/ctrlProp36.xml><?xml version="1.0" encoding="utf-8"?>
<formControlPr xmlns="http://schemas.microsoft.com/office/spreadsheetml/2009/9/main" objectType="CheckBox" checked="Checked" noThreeD="1" val="0"/>
</file>

<file path=xl/ctrlProps/ctrlProp37.xml><?xml version="1.0" encoding="utf-8"?>
<formControlPr xmlns="http://schemas.microsoft.com/office/spreadsheetml/2009/9/main" objectType="CheckBox" checked="Checked" noThreeD="1" val="0"/>
</file>

<file path=xl/ctrlProps/ctrlProp38.xml><?xml version="1.0" encoding="utf-8"?>
<formControlPr xmlns="http://schemas.microsoft.com/office/spreadsheetml/2009/9/main" objectType="CheckBox" noThreeD="1" val="0"/>
</file>

<file path=xl/ctrlProps/ctrlProp39.xml><?xml version="1.0" encoding="utf-8"?>
<formControlPr xmlns="http://schemas.microsoft.com/office/spreadsheetml/2009/9/main" objectType="CheckBox" noThreeD="1" val="0"/>
</file>

<file path=xl/ctrlProps/ctrlProp40.xml><?xml version="1.0" encoding="utf-8"?>
<formControlPr xmlns="http://schemas.microsoft.com/office/spreadsheetml/2009/9/main" objectType="CheckBox" noThreeD="1" val="0"/>
</file>

<file path=xl/ctrlProps/ctrlProp41.xml><?xml version="1.0" encoding="utf-8"?>
<formControlPr xmlns="http://schemas.microsoft.com/office/spreadsheetml/2009/9/main" objectType="CheckBox" noThreeD="1" val="0"/>
</file>

<file path=xl/ctrlProps/ctrlProp42.xml><?xml version="1.0" encoding="utf-8"?>
<formControlPr xmlns="http://schemas.microsoft.com/office/spreadsheetml/2009/9/main" objectType="CheckBox" noThreeD="1" val="0"/>
</file>

<file path=xl/ctrlProps/ctrlProp43.xml><?xml version="1.0" encoding="utf-8"?>
<formControlPr xmlns="http://schemas.microsoft.com/office/spreadsheetml/2009/9/main" objectType="CheckBox" noThreeD="1" val="0"/>
</file>

<file path=xl/ctrlProps/ctrlProp44.xml><?xml version="1.0" encoding="utf-8"?>
<formControlPr xmlns="http://schemas.microsoft.com/office/spreadsheetml/2009/9/main" objectType="CheckBox" noThreeD="1" val="0"/>
</file>

<file path=xl/ctrlProps/ctrlProp45.xml><?xml version="1.0" encoding="utf-8"?>
<formControlPr xmlns="http://schemas.microsoft.com/office/spreadsheetml/2009/9/main" objectType="CheckBox" noThreeD="1" val="0"/>
</file>

<file path=xl/ctrlProps/ctrlProp46.xml><?xml version="1.0" encoding="utf-8"?>
<formControlPr xmlns="http://schemas.microsoft.com/office/spreadsheetml/2009/9/main" objectType="CheckBox" noThreeD="1" val="0"/>
</file>

<file path=xl/ctrlProps/ctrlProp47.xml><?xml version="1.0" encoding="utf-8"?>
<formControlPr xmlns="http://schemas.microsoft.com/office/spreadsheetml/2009/9/main" objectType="CheckBox" noThreeD="1" val="0"/>
</file>

<file path=xl/ctrlProps/ctrlProp48.xml><?xml version="1.0" encoding="utf-8"?>
<formControlPr xmlns="http://schemas.microsoft.com/office/spreadsheetml/2009/9/main" objectType="CheckBox" noThreeD="1" val="0"/>
</file>

<file path=xl/ctrlProps/ctrlProp49.xml><?xml version="1.0" encoding="utf-8"?>
<formControlPr xmlns="http://schemas.microsoft.com/office/spreadsheetml/2009/9/main" objectType="CheckBox" checked="Checked" noThreeD="1" val="0"/>
</file>

<file path=xl/ctrlProps/ctrlProp50.xml><?xml version="1.0" encoding="utf-8"?>
<formControlPr xmlns="http://schemas.microsoft.com/office/spreadsheetml/2009/9/main" objectType="CheckBox" noThreeD="1" val="0"/>
</file>

<file path=xl/ctrlProps/ctrlProp51.xml><?xml version="1.0" encoding="utf-8"?>
<formControlPr xmlns="http://schemas.microsoft.com/office/spreadsheetml/2009/9/main" objectType="CheckBox" noThreeD="1" val="0"/>
</file>

<file path=xl/ctrlProps/ctrlProp52.xml><?xml version="1.0" encoding="utf-8"?>
<formControlPr xmlns="http://schemas.microsoft.com/office/spreadsheetml/2009/9/main" objectType="CheckBox" checked="Checked" noThreeD="1" val="0"/>
</file>

<file path=xl/ctrlProps/ctrlProp53.xml><?xml version="1.0" encoding="utf-8"?>
<formControlPr xmlns="http://schemas.microsoft.com/office/spreadsheetml/2009/9/main" objectType="CheckBox" noThreeD="1" val="0"/>
</file>

<file path=xl/ctrlProps/ctrlProp54.xml><?xml version="1.0" encoding="utf-8"?>
<formControlPr xmlns="http://schemas.microsoft.com/office/spreadsheetml/2009/9/main" objectType="CheckBox" noThreeD="1" val="0"/>
</file>

<file path=xl/ctrlProps/ctrlProp55.xml><?xml version="1.0" encoding="utf-8"?>
<formControlPr xmlns="http://schemas.microsoft.com/office/spreadsheetml/2009/9/main" objectType="CheckBox" noThreeD="1" val="0"/>
</file>

<file path=xl/ctrlProps/ctrlProp56.xml><?xml version="1.0" encoding="utf-8"?>
<formControlPr xmlns="http://schemas.microsoft.com/office/spreadsheetml/2009/9/main" objectType="CheckBox" noThreeD="1" val="0"/>
</file>

<file path=xl/ctrlProps/ctrlProp57.xml><?xml version="1.0" encoding="utf-8"?>
<formControlPr xmlns="http://schemas.microsoft.com/office/spreadsheetml/2009/9/main" objectType="CheckBox" noThreeD="1" val="0"/>
</file>

<file path=xl/ctrlProps/ctrlProp58.xml><?xml version="1.0" encoding="utf-8"?>
<formControlPr xmlns="http://schemas.microsoft.com/office/spreadsheetml/2009/9/main" objectType="CheckBox" noThreeD="1" val="0"/>
</file>

<file path=xl/ctrlProps/ctrlProp59.xml><?xml version="1.0" encoding="utf-8"?>
<formControlPr xmlns="http://schemas.microsoft.com/office/spreadsheetml/2009/9/main" objectType="CheckBox" noThreeD="1" val="0"/>
</file>

<file path=xl/ctrlProps/ctrlProp60.xml><?xml version="1.0" encoding="utf-8"?>
<formControlPr xmlns="http://schemas.microsoft.com/office/spreadsheetml/2009/9/main" objectType="CheckBox" noThreeD="1" val="0"/>
</file>

<file path=xl/ctrlProps/ctrlProp61.xml><?xml version="1.0" encoding="utf-8"?>
<formControlPr xmlns="http://schemas.microsoft.com/office/spreadsheetml/2009/9/main" objectType="CheckBox" checked="Checked" noThreeD="1" val="0"/>
</file>

<file path=xl/ctrlProps/ctrlProp62.xml><?xml version="1.0" encoding="utf-8"?>
<formControlPr xmlns="http://schemas.microsoft.com/office/spreadsheetml/2009/9/main" objectType="CheckBox" noThreeD="1" val="0"/>
</file>

<file path=xl/ctrlProps/ctrlProp63.xml><?xml version="1.0" encoding="utf-8"?>
<formControlPr xmlns="http://schemas.microsoft.com/office/spreadsheetml/2009/9/main" objectType="CheckBox" noThreeD="1" val="0"/>
</file>

<file path=xl/ctrlProps/ctrlProp64.xml><?xml version="1.0" encoding="utf-8"?>
<formControlPr xmlns="http://schemas.microsoft.com/office/spreadsheetml/2009/9/main" objectType="CheckBox" noThreeD="1" val="0"/>
</file>

<file path=xl/ctrlProps/ctrlProp65.xml><?xml version="1.0" encoding="utf-8"?>
<formControlPr xmlns="http://schemas.microsoft.com/office/spreadsheetml/2009/9/main" objectType="CheckBox" noThreeD="1" val="0"/>
</file>

<file path=xl/ctrlProps/ctrlProp66.xml><?xml version="1.0" encoding="utf-8"?>
<formControlPr xmlns="http://schemas.microsoft.com/office/spreadsheetml/2009/9/main" objectType="CheckBox" noThreeD="1" val="0"/>
</file>

<file path=xl/ctrlProps/ctrlProp67.xml><?xml version="1.0" encoding="utf-8"?>
<formControlPr xmlns="http://schemas.microsoft.com/office/spreadsheetml/2009/9/main" objectType="CheckBox" noThreeD="1" val="0"/>
</file>

<file path=xl/ctrlProps/ctrlProp68.xml><?xml version="1.0" encoding="utf-8"?>
<formControlPr xmlns="http://schemas.microsoft.com/office/spreadsheetml/2009/9/main" objectType="CheckBox" noThreeD="1" val="0"/>
</file>

<file path=xl/ctrlProps/ctrlProp69.xml><?xml version="1.0" encoding="utf-8"?>
<formControlPr xmlns="http://schemas.microsoft.com/office/spreadsheetml/2009/9/main" objectType="CheckBox" noThreeD="1" val="0"/>
</file>

<file path=xl/ctrlProps/ctrlProp70.xml><?xml version="1.0" encoding="utf-8"?>
<formControlPr xmlns="http://schemas.microsoft.com/office/spreadsheetml/2009/9/main" objectType="CheckBox" noThreeD="1" val="0"/>
</file>

<file path=xl/ctrlProps/ctrlProp71.xml><?xml version="1.0" encoding="utf-8"?>
<formControlPr xmlns="http://schemas.microsoft.com/office/spreadsheetml/2009/9/main" objectType="CheckBox" noThreeD="1" val="0"/>
</file>

<file path=xl/ctrlProps/ctrlProp72.xml><?xml version="1.0" encoding="utf-8"?>
<formControlPr xmlns="http://schemas.microsoft.com/office/spreadsheetml/2009/9/main" objectType="CheckBox" noThreeD="1" val="0"/>
</file>

<file path=xl/ctrlProps/ctrlProp73.xml><?xml version="1.0" encoding="utf-8"?>
<formControlPr xmlns="http://schemas.microsoft.com/office/spreadsheetml/2009/9/main" objectType="CheckBox" noThreeD="1" val="0"/>
</file>

<file path=xl/ctrlProps/ctrlProp74.xml><?xml version="1.0" encoding="utf-8"?>
<formControlPr xmlns="http://schemas.microsoft.com/office/spreadsheetml/2009/9/main" objectType="CheckBox" noThreeD="1" val="0"/>
</file>

<file path=xl/ctrlProps/ctrlProp75.xml><?xml version="1.0" encoding="utf-8"?>
<formControlPr xmlns="http://schemas.microsoft.com/office/spreadsheetml/2009/9/main" objectType="CheckBox" noThreeD="1" val="0"/>
</file>

<file path=xl/ctrlProps/ctrlProp76.xml><?xml version="1.0" encoding="utf-8"?>
<formControlPr xmlns="http://schemas.microsoft.com/office/spreadsheetml/2009/9/main" objectType="CheckBox" noThreeD="1" val="0"/>
</file>

<file path=xl/ctrlProps/ctrlProp77.xml><?xml version="1.0" encoding="utf-8"?>
<formControlPr xmlns="http://schemas.microsoft.com/office/spreadsheetml/2009/9/main" objectType="CheckBox" noThreeD="1" val="0"/>
</file>

<file path=xl/ctrlProps/ctrlProp78.xml><?xml version="1.0" encoding="utf-8"?>
<formControlPr xmlns="http://schemas.microsoft.com/office/spreadsheetml/2009/9/main" objectType="CheckBox" noThreeD="1" val="0"/>
</file>

<file path=xl/ctrlProps/ctrlProp79.xml><?xml version="1.0" encoding="utf-8"?>
<formControlPr xmlns="http://schemas.microsoft.com/office/spreadsheetml/2009/9/main" objectType="CheckBox" noThreeD="1" val="0"/>
</file>

<file path=xl/ctrlProps/ctrlProp80.xml><?xml version="1.0" encoding="utf-8"?>
<formControlPr xmlns="http://schemas.microsoft.com/office/spreadsheetml/2009/9/main" objectType="CheckBox" noThreeD="1" val="0"/>
</file>

<file path=xl/ctrlProps/ctrlProp81.xml><?xml version="1.0" encoding="utf-8"?>
<formControlPr xmlns="http://schemas.microsoft.com/office/spreadsheetml/2009/9/main" objectType="CheckBox" noThreeD="1" val="0"/>
</file>

<file path=xl/ctrlProps/ctrlProp82.xml><?xml version="1.0" encoding="utf-8"?>
<formControlPr xmlns="http://schemas.microsoft.com/office/spreadsheetml/2009/9/main" objectType="CheckBox" noThreeD="1" val="0"/>
</file>

<file path=xl/ctrlProps/ctrlProp83.xml><?xml version="1.0" encoding="utf-8"?>
<formControlPr xmlns="http://schemas.microsoft.com/office/spreadsheetml/2009/9/main" objectType="CheckBox" noThreeD="1" val="0"/>
</file>

<file path=xl/ctrlProps/ctrlProp84.xml><?xml version="1.0" encoding="utf-8"?>
<formControlPr xmlns="http://schemas.microsoft.com/office/spreadsheetml/2009/9/main" objectType="CheckBox" noThreeD="1" val="0"/>
</file>

<file path=xl/ctrlProps/ctrlProp85.xml><?xml version="1.0" encoding="utf-8"?>
<formControlPr xmlns="http://schemas.microsoft.com/office/spreadsheetml/2009/9/main" objectType="CheckBox" noThreeD="1" val="0"/>
</file>

<file path=xl/ctrlProps/ctrlProp86.xml><?xml version="1.0" encoding="utf-8"?>
<formControlPr xmlns="http://schemas.microsoft.com/office/spreadsheetml/2009/9/main" objectType="CheckBox" checked="Checked" noThreeD="1" val="0"/>
</file>

<file path=xl/ctrlProps/ctrlProp87.xml><?xml version="1.0" encoding="utf-8"?>
<formControlPr xmlns="http://schemas.microsoft.com/office/spreadsheetml/2009/9/main" objectType="CheckBox" checked="Checked" noThreeD="1" val="0"/>
</file>

<file path=xl/ctrlProps/ctrlProp88.xml><?xml version="1.0" encoding="utf-8"?>
<formControlPr xmlns="http://schemas.microsoft.com/office/spreadsheetml/2009/9/main" objectType="CheckBox" checked="Checked" noThreeD="1" val="0"/>
</file>

<file path=xl/ctrlProps/ctrlProp89.xml><?xml version="1.0" encoding="utf-8"?>
<formControlPr xmlns="http://schemas.microsoft.com/office/spreadsheetml/2009/9/main" objectType="CheckBox" checked="Checked" noThreeD="1" val="0"/>
</file>

<file path=xl/ctrlProps/ctrlProp90.xml><?xml version="1.0" encoding="utf-8"?>
<formControlPr xmlns="http://schemas.microsoft.com/office/spreadsheetml/2009/9/main" objectType="CheckBox" checked="Checked" noThreeD="1" val="0"/>
</file>

<file path=xl/ctrlProps/ctrlProp91.xml><?xml version="1.0" encoding="utf-8"?>
<formControlPr xmlns="http://schemas.microsoft.com/office/spreadsheetml/2009/9/main" objectType="CheckBox" noThreeD="1" val="0"/>
</file>

<file path=xl/ctrlProps/ctrlProp92.xml><?xml version="1.0" encoding="utf-8"?>
<formControlPr xmlns="http://schemas.microsoft.com/office/spreadsheetml/2009/9/main" objectType="CheckBox" checked="Checked" noThreeD="1" val="0"/>
</file>

<file path=xl/ctrlProps/ctrlProp93.xml><?xml version="1.0" encoding="utf-8"?>
<formControlPr xmlns="http://schemas.microsoft.com/office/spreadsheetml/2009/9/main" objectType="CheckBox" noThreeD="1" val="0"/>
</file>

<file path=xl/ctrlProps/ctrlProp94.xml><?xml version="1.0" encoding="utf-8"?>
<formControlPr xmlns="http://schemas.microsoft.com/office/spreadsheetml/2009/9/main" objectType="CheckBox" noThreeD="1" val="0"/>
</file>

<file path=xl/ctrlProps/ctrlProp95.xml><?xml version="1.0" encoding="utf-8"?>
<formControlPr xmlns="http://schemas.microsoft.com/office/spreadsheetml/2009/9/main" objectType="CheckBox" checked="Checked" noThreeD="1" val="0"/>
</file>

<file path=xl/ctrlProps/ctrlProp96.xml><?xml version="1.0" encoding="utf-8"?>
<formControlPr xmlns="http://schemas.microsoft.com/office/spreadsheetml/2009/9/main" objectType="CheckBox" noThreeD="1" val="0"/>
</file>

<file path=xl/ctrlProps/ctrlProp97.xml><?xml version="1.0" encoding="utf-8"?>
<formControlPr xmlns="http://schemas.microsoft.com/office/spreadsheetml/2009/9/main" objectType="CheckBox" noThreeD="1" val="0"/>
</file>

<file path=xl/ctrlProps/ctrlProp98.xml><?xml version="1.0" encoding="utf-8"?>
<formControlPr xmlns="http://schemas.microsoft.com/office/spreadsheetml/2009/9/main" objectType="CheckBox" noThreeD="1" val="0"/>
</file>

<file path=xl/ctrlProps/ctrlProp99.xml><?xml version="1.0" encoding="utf-8"?>
<formControlPr xmlns="http://schemas.microsoft.com/office/spreadsheetml/2009/9/main" objectType="CheckBox" checked="Checked" noThreeD="1" val="0"/>
</file>

<file path=xl/ctrlProps/ctrlProp100.xml><?xml version="1.0" encoding="utf-8"?>
<formControlPr xmlns="http://schemas.microsoft.com/office/spreadsheetml/2009/9/main" objectType="CheckBox" noThreeD="1" val="0"/>
</file>

<file path=xl/ctrlProps/ctrlProp101.xml><?xml version="1.0" encoding="utf-8"?>
<formControlPr xmlns="http://schemas.microsoft.com/office/spreadsheetml/2009/9/main" objectType="CheckBox" checked="Checked" noThreeD="1" val="0"/>
</file>

<file path=xl/ctrlProps/ctrlProp102.xml><?xml version="1.0" encoding="utf-8"?>
<formControlPr xmlns="http://schemas.microsoft.com/office/spreadsheetml/2009/9/main" objectType="CheckBox" checked="Checked" noThreeD="1" val="0"/>
</file>

<file path=xl/ctrlProps/ctrlProp103.xml><?xml version="1.0" encoding="utf-8"?>
<formControlPr xmlns="http://schemas.microsoft.com/office/spreadsheetml/2009/9/main" objectType="CheckBox" noThreeD="1" val="0"/>
</file>

<file path=xl/ctrlProps/ctrlProp104.xml><?xml version="1.0" encoding="utf-8"?>
<formControlPr xmlns="http://schemas.microsoft.com/office/spreadsheetml/2009/9/main" objectType="CheckBox" noThreeD="1" val="0"/>
</file>

<file path=xl/ctrlProps/ctrlProp105.xml><?xml version="1.0" encoding="utf-8"?>
<formControlPr xmlns="http://schemas.microsoft.com/office/spreadsheetml/2009/9/main" objectType="CheckBox" checked="Checked" noThreeD="1" val="0"/>
</file>

<file path=xl/ctrlProps/ctrlProp106.xml><?xml version="1.0" encoding="utf-8"?>
<formControlPr xmlns="http://schemas.microsoft.com/office/spreadsheetml/2009/9/main" objectType="CheckBox" noThreeD="1" val="0"/>
</file>

<file path=xl/ctrlProps/ctrlProp107.xml><?xml version="1.0" encoding="utf-8"?>
<formControlPr xmlns="http://schemas.microsoft.com/office/spreadsheetml/2009/9/main" objectType="CheckBox" checked="Checked" noThreeD="1" val="0"/>
</file>

<file path=xl/ctrlProps/ctrlProp108.xml><?xml version="1.0" encoding="utf-8"?>
<formControlPr xmlns="http://schemas.microsoft.com/office/spreadsheetml/2009/9/main" objectType="CheckBox" noThreeD="1" val="0"/>
</file>

<file path=xl/ctrlProps/ctrlProp109.xml><?xml version="1.0" encoding="utf-8"?>
<formControlPr xmlns="http://schemas.microsoft.com/office/spreadsheetml/2009/9/main" objectType="CheckBox" checked="Checked" noThreeD="1" val="0"/>
</file>

<file path=xl/ctrlProps/ctrlProp110.xml><?xml version="1.0" encoding="utf-8"?>
<formControlPr xmlns="http://schemas.microsoft.com/office/spreadsheetml/2009/9/main" objectType="CheckBox" checked="Checked" noThreeD="1" val="0"/>
</file>

<file path=xl/ctrlProps/ctrlProp111.xml><?xml version="1.0" encoding="utf-8"?>
<formControlPr xmlns="http://schemas.microsoft.com/office/spreadsheetml/2009/9/main" objectType="CheckBox" noThreeD="1" val="0"/>
</file>

<file path=xl/ctrlProps/ctrlProp112.xml><?xml version="1.0" encoding="utf-8"?>
<formControlPr xmlns="http://schemas.microsoft.com/office/spreadsheetml/2009/9/main" objectType="CheckBox" noThreeD="1" val="0"/>
</file>

<file path=xl/ctrlProps/ctrlProp113.xml><?xml version="1.0" encoding="utf-8"?>
<formControlPr xmlns="http://schemas.microsoft.com/office/spreadsheetml/2009/9/main" objectType="CheckBox" noThreeD="1" val="0"/>
</file>

<file path=xl/ctrlProps/ctrlProp114.xml><?xml version="1.0" encoding="utf-8"?>
<formControlPr xmlns="http://schemas.microsoft.com/office/spreadsheetml/2009/9/main" objectType="CheckBox" checked="Checked" noThreeD="1" val="0"/>
</file>

<file path=xl/ctrlProps/ctrlProp115.xml><?xml version="1.0" encoding="utf-8"?>
<formControlPr xmlns="http://schemas.microsoft.com/office/spreadsheetml/2009/9/main" objectType="CheckBox" checked="Checked" noThreeD="1" val="0"/>
</file>

<file path=xl/ctrlProps/ctrlProp116.xml><?xml version="1.0" encoding="utf-8"?>
<formControlPr xmlns="http://schemas.microsoft.com/office/spreadsheetml/2009/9/main" objectType="CheckBox" checked="Checked" noThreeD="1" val="0"/>
</file>

<file path=xl/ctrlProps/ctrlProp117.xml><?xml version="1.0" encoding="utf-8"?>
<formControlPr xmlns="http://schemas.microsoft.com/office/spreadsheetml/2009/9/main" objectType="CheckBox" checked="Checked" noThreeD="1" val="0"/>
</file>

<file path=xl/ctrlProps/ctrlProp118.xml><?xml version="1.0" encoding="utf-8"?>
<formControlPr xmlns="http://schemas.microsoft.com/office/spreadsheetml/2009/9/main" objectType="CheckBox" checked="Checked" noThreeD="1" val="0"/>
</file>

<file path=xl/ctrlProps/ctrlProp119.xml><?xml version="1.0" encoding="utf-8"?>
<formControlPr xmlns="http://schemas.microsoft.com/office/spreadsheetml/2009/9/main" objectType="CheckBox" noThreeD="1" val="0"/>
</file>

<file path=xl/ctrlProps/ctrlProp120.xml><?xml version="1.0" encoding="utf-8"?>
<formControlPr xmlns="http://schemas.microsoft.com/office/spreadsheetml/2009/9/main" objectType="CheckBox" checked="Checked" noThreeD="1" val="0"/>
</file>

<file path=xl/ctrlProps/ctrlProp121.xml><?xml version="1.0" encoding="utf-8"?>
<formControlPr xmlns="http://schemas.microsoft.com/office/spreadsheetml/2009/9/main" objectType="CheckBox" checked="Checked" noThreeD="1" val="0"/>
</file>

<file path=xl/ctrlProps/ctrlProp122.xml><?xml version="1.0" encoding="utf-8"?>
<formControlPr xmlns="http://schemas.microsoft.com/office/spreadsheetml/2009/9/main" objectType="CheckBox" checked="Checked" noThreeD="1" val="0"/>
</file>

<file path=xl/ctrlProps/ctrlProp123.xml><?xml version="1.0" encoding="utf-8"?>
<formControlPr xmlns="http://schemas.microsoft.com/office/spreadsheetml/2009/9/main" objectType="CheckBox" checked="Checked" noThreeD="1" val="0"/>
</file>

<file path=xl/ctrlProps/ctrlProp124.xml><?xml version="1.0" encoding="utf-8"?>
<formControlPr xmlns="http://schemas.microsoft.com/office/spreadsheetml/2009/9/main" objectType="CheckBox" checked="Checked" noThreeD="1" val="0"/>
</file>

<file path=xl/ctrlProps/ctrlProp125.xml><?xml version="1.0" encoding="utf-8"?>
<formControlPr xmlns="http://schemas.microsoft.com/office/spreadsheetml/2009/9/main" objectType="CheckBox" checked="Checked" noThreeD="1" val="0"/>
</file>

<file path=xl/ctrlProps/ctrlProp126.xml><?xml version="1.0" encoding="utf-8"?>
<formControlPr xmlns="http://schemas.microsoft.com/office/spreadsheetml/2009/9/main" objectType="CheckBox" checked="Checked" noThreeD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9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5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1.jpeg"/><Relationship Id="rId1" Type="http://schemas.openxmlformats.org/officeDocument/2006/relationships/image" Target="../media/image17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eg"/><Relationship Id="rId1" Type="http://schemas.openxmlformats.org/officeDocument/2006/relationships/image" Target="../media/image18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image" Target="../media/image20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eg"/><Relationship Id="rId1" Type="http://schemas.openxmlformats.org/officeDocument/2006/relationships/image" Target="../media/image18.jpeg"/></Relationships>
</file>

<file path=xl/drawings/_rels/drawing17.xml.rels><?xml version="1.0" encoding="UTF-8" standalone="yes"?>
<Relationships xmlns="http://schemas.openxmlformats.org/package/2006/relationships"><Relationship Id="rId4" Type="http://schemas.openxmlformats.org/officeDocument/2006/relationships/image" Target="../media/image25.png"/><Relationship Id="rId3" Type="http://schemas.openxmlformats.org/officeDocument/2006/relationships/image" Target="../media/image24.png"/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jpeg"/><Relationship Id="rId1" Type="http://schemas.openxmlformats.org/officeDocument/2006/relationships/image" Target="../media/image26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eg"/><Relationship Id="rId1" Type="http://schemas.openxmlformats.org/officeDocument/2006/relationships/image" Target="../media/image18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2</xdr:row>
      <xdr:rowOff>38100</xdr:rowOff>
    </xdr:from>
    <xdr:to>
      <xdr:col>2</xdr:col>
      <xdr:colOff>9525</xdr:colOff>
      <xdr:row>3</xdr:row>
      <xdr:rowOff>85725</xdr:rowOff>
    </xdr:to>
    <xdr:sp>
      <xdr:nvSpPr>
        <xdr:cNvPr id="2" name="TextBox 1"/>
        <xdr:cNvSpPr txBox="1"/>
      </xdr:nvSpPr>
      <xdr:spPr>
        <a:xfrm>
          <a:off x="28575" y="457200"/>
          <a:ext cx="1428750" cy="285750"/>
        </a:xfrm>
        <a:prstGeom prst="rect">
          <a:avLst/>
        </a:prstGeom>
        <a:solidFill>
          <a:srgbClr val="92D050"/>
        </a:solidFill>
        <a:ln w="9525" cmpd="sng">
          <a:solidFill>
            <a:srgbClr val="00B0F0"/>
          </a:solidFill>
        </a:ln>
        <a:scene3d>
          <a:camera prst="orthographicFront"/>
          <a:lightRig rig="threePt" dir="t"/>
        </a:scene3d>
        <a:sp3d>
          <a:bevelT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XL </a:t>
          </a:r>
          <a:r>
            <a:rPr lang="en-US" sz="1100" b="1" baseline="0">
              <a:solidFill>
                <a:sysClr val="windowText" lastClr="000000"/>
              </a:solidFill>
            </a:rPr>
            <a:t> DATA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14</xdr:row>
      <xdr:rowOff>47625</xdr:rowOff>
    </xdr:from>
    <xdr:to>
      <xdr:col>1</xdr:col>
      <xdr:colOff>95250</xdr:colOff>
      <xdr:row>15</xdr:row>
      <xdr:rowOff>142875</xdr:rowOff>
    </xdr:to>
    <xdr:sp>
      <xdr:nvSpPr>
        <xdr:cNvPr id="3" name="TextBox 2"/>
        <xdr:cNvSpPr txBox="1"/>
      </xdr:nvSpPr>
      <xdr:spPr>
        <a:xfrm>
          <a:off x="0" y="2733675"/>
          <a:ext cx="1428750" cy="285750"/>
        </a:xfrm>
        <a:prstGeom prst="rect">
          <a:avLst/>
        </a:prstGeom>
        <a:solidFill>
          <a:srgbClr val="00B0F0"/>
        </a:solidFill>
        <a:ln w="9525" cmpd="sng">
          <a:solidFill>
            <a:srgbClr val="00B0F0"/>
          </a:solidFill>
        </a:ln>
        <a:scene3d>
          <a:camera prst="orthographicFront"/>
          <a:lightRig rig="threePt" dir="t"/>
        </a:scene3d>
        <a:sp3d>
          <a:bevelT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002060"/>
              </a:solidFill>
            </a:rPr>
            <a:t>TBG.SYS</a:t>
          </a:r>
          <a:r>
            <a:rPr lang="en-US" sz="1100" b="1" baseline="0">
              <a:solidFill>
                <a:srgbClr val="002060"/>
              </a:solidFill>
            </a:rPr>
            <a:t> DATA</a:t>
          </a:r>
          <a:endParaRPr lang="en-US" sz="1100" b="1">
            <a:solidFill>
              <a:srgbClr val="002060"/>
            </a:solidFill>
          </a:endParaRPr>
        </a:p>
        <a:p>
          <a:pPr algn="ctr"/>
          <a:endParaRPr lang="en-US" sz="11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21</xdr:row>
      <xdr:rowOff>56030</xdr:rowOff>
    </xdr:from>
    <xdr:to>
      <xdr:col>1</xdr:col>
      <xdr:colOff>95250</xdr:colOff>
      <xdr:row>22</xdr:row>
      <xdr:rowOff>151280</xdr:rowOff>
    </xdr:to>
    <xdr:sp>
      <xdr:nvSpPr>
        <xdr:cNvPr id="4" name="TextBox 3"/>
        <xdr:cNvSpPr txBox="1"/>
      </xdr:nvSpPr>
      <xdr:spPr>
        <a:xfrm>
          <a:off x="0" y="4227830"/>
          <a:ext cx="1428750" cy="28575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rgbClr val="00B0F0"/>
          </a:solidFill>
        </a:ln>
        <a:scene3d>
          <a:camera prst="orthographicFront"/>
          <a:lightRig rig="threePt" dir="t"/>
        </a:scene3d>
        <a:sp3d>
          <a:bevelT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002060"/>
              </a:solidFill>
            </a:rPr>
            <a:t>ESR DATA</a:t>
          </a:r>
          <a:endParaRPr lang="en-US" sz="1100" b="1">
            <a:solidFill>
              <a:srgbClr val="002060"/>
            </a:solidFill>
          </a:endParaRPr>
        </a:p>
        <a:p>
          <a:pPr algn="ctr"/>
          <a:endParaRPr lang="en-US" sz="11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163286</xdr:colOff>
      <xdr:row>0</xdr:row>
      <xdr:rowOff>108858</xdr:rowOff>
    </xdr:from>
    <xdr:to>
      <xdr:col>1</xdr:col>
      <xdr:colOff>227187</xdr:colOff>
      <xdr:row>3</xdr:row>
      <xdr:rowOff>332015</xdr:rowOff>
    </xdr:to>
    <xdr:pic>
      <xdr:nvPicPr>
        <xdr:cNvPr id="3" name="Picture 8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63195" y="108585"/>
          <a:ext cx="1425575" cy="1032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19</xdr:row>
      <xdr:rowOff>76200</xdr:rowOff>
    </xdr:from>
    <xdr:to>
      <xdr:col>5</xdr:col>
      <xdr:colOff>3086100</xdr:colOff>
      <xdr:row>27</xdr:row>
      <xdr:rowOff>123825</xdr:rowOff>
    </xdr:to>
    <xdr:grpSp>
      <xdr:nvGrpSpPr>
        <xdr:cNvPr id="3703" name="Group 7"/>
        <xdr:cNvGrpSpPr/>
      </xdr:nvGrpSpPr>
      <xdr:grpSpPr>
        <a:xfrm>
          <a:off x="57150" y="0"/>
          <a:ext cx="8896350" cy="0"/>
          <a:chOff x="6" y="443"/>
          <a:chExt cx="896" cy="169"/>
        </a:xfrm>
      </xdr:grpSpPr>
      <xdr:sp>
        <xdr:nvSpPr>
          <xdr:cNvPr id="1027" name="Text Box 3"/>
          <xdr:cNvSpPr txBox="1">
            <a:spLocks noChangeArrowheads="1"/>
          </xdr:cNvSpPr>
        </xdr:nvSpPr>
        <xdr:spPr>
          <a:xfrm>
            <a:off x="11937364117350" y="0"/>
            <a:ext cx="0" cy="0"/>
          </a:xfrm>
          <a:prstGeom prst="rect">
            <a:avLst/>
          </a:prstGeom>
          <a:noFill/>
          <a:ln w="9525">
            <a:noFill/>
            <a:miter lim="800000"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Approved by : XL</a:t>
            </a: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Name :</a:t>
            </a: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Date</a:t>
            </a: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</xdr:txBody>
      </xdr:sp>
      <xdr:sp>
        <xdr:nvSpPr>
          <xdr:cNvPr id="1028" name="Text Box 4"/>
          <xdr:cNvSpPr txBox="1">
            <a:spLocks noChangeArrowheads="1"/>
          </xdr:cNvSpPr>
        </xdr:nvSpPr>
        <xdr:spPr>
          <a:xfrm>
            <a:off x="19561050911475" y="0"/>
            <a:ext cx="0" cy="0"/>
          </a:xfrm>
          <a:prstGeom prst="rect">
            <a:avLst/>
          </a:prstGeom>
          <a:noFill/>
          <a:ln w="9525">
            <a:noFill/>
            <a:miter lim="800000"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Released to vendor by :</a:t>
            </a: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Name :</a:t>
            </a: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Date :</a:t>
            </a: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</xdr:txBody>
      </xdr:sp>
      <xdr:sp>
        <xdr:nvSpPr>
          <xdr:cNvPr id="1029" name="Text Box 5"/>
          <xdr:cNvSpPr txBox="1">
            <a:spLocks noChangeArrowheads="1"/>
          </xdr:cNvSpPr>
        </xdr:nvSpPr>
        <xdr:spPr>
          <a:xfrm>
            <a:off x="4585125249975" y="0"/>
            <a:ext cx="0" cy="0"/>
          </a:xfrm>
          <a:prstGeom prst="rect">
            <a:avLst/>
          </a:prstGeom>
          <a:noFill/>
          <a:ln w="9525">
            <a:noFill/>
            <a:miter lim="800000"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Prepared by :</a:t>
            </a: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PT.</a:t>
            </a:r>
            <a:endParaRPr lang="en-US" sz="11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r>
              <a:rPr lang="en-US" sz="11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PIC : </a:t>
            </a:r>
            <a:endParaRPr lang="en-US" sz="11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r>
              <a:rPr lang="en-US" sz="11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Date : </a:t>
            </a:r>
            <a:endParaRPr lang="en-US" sz="11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1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1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PIC: NANANG S</a:t>
            </a: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</xdr:txBody>
      </xdr:sp>
      <xdr:sp>
        <xdr:nvSpPr>
          <xdr:cNvPr id="1030" name="Text Box 6"/>
          <xdr:cNvSpPr txBox="1">
            <a:spLocks noChangeArrowheads="1"/>
          </xdr:cNvSpPr>
        </xdr:nvSpPr>
        <xdr:spPr>
          <a:xfrm>
            <a:off x="13329455016379" y="0"/>
            <a:ext cx="216" cy="0"/>
          </a:xfrm>
          <a:prstGeom prst="rect">
            <a:avLst/>
          </a:prstGeom>
          <a:noFill/>
          <a:ln w="9525">
            <a:noFill/>
            <a:miter lim="800000"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Reviewed by :</a:t>
            </a: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Name :</a:t>
            </a: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Date :</a:t>
            </a: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</xdr:txBody>
      </xdr:sp>
    </xdr:grpSp>
    <xdr:clientData/>
  </xdr:twoCellAnchor>
  <xdr:twoCellAnchor>
    <xdr:from>
      <xdr:col>0</xdr:col>
      <xdr:colOff>57150</xdr:colOff>
      <xdr:row>70</xdr:row>
      <xdr:rowOff>0</xdr:rowOff>
    </xdr:from>
    <xdr:to>
      <xdr:col>5</xdr:col>
      <xdr:colOff>2981325</xdr:colOff>
      <xdr:row>70</xdr:row>
      <xdr:rowOff>0</xdr:rowOff>
    </xdr:to>
    <xdr:grpSp>
      <xdr:nvGrpSpPr>
        <xdr:cNvPr id="3704" name="Group 13"/>
        <xdr:cNvGrpSpPr/>
      </xdr:nvGrpSpPr>
      <xdr:grpSpPr>
        <a:xfrm>
          <a:off x="57150" y="8646795"/>
          <a:ext cx="8791575" cy="0"/>
          <a:chOff x="6" y="443"/>
          <a:chExt cx="896" cy="169"/>
        </a:xfrm>
      </xdr:grpSpPr>
      <xdr:sp>
        <xdr:nvSpPr>
          <xdr:cNvPr id="1038" name="Text Box 14"/>
          <xdr:cNvSpPr txBox="1">
            <a:spLocks noChangeArrowheads="1"/>
          </xdr:cNvSpPr>
        </xdr:nvSpPr>
        <xdr:spPr>
          <a:xfrm>
            <a:off x="766844305365" y="6877050"/>
            <a:ext cx="196" cy="0"/>
          </a:xfrm>
          <a:prstGeom prst="rect">
            <a:avLst/>
          </a:prstGeom>
          <a:noFill/>
          <a:ln w="9525">
            <a:noFill/>
            <a:miter lim="800000"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Approved by : XL</a:t>
            </a: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Name :</a:t>
            </a: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Date</a:t>
            </a: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</xdr:txBody>
      </xdr:sp>
      <xdr:sp>
        <xdr:nvSpPr>
          <xdr:cNvPr id="1039" name="Text Box 15"/>
          <xdr:cNvSpPr txBox="1">
            <a:spLocks noChangeArrowheads="1"/>
          </xdr:cNvSpPr>
        </xdr:nvSpPr>
        <xdr:spPr>
          <a:xfrm>
            <a:off x="-11461257487650" y="6877050"/>
            <a:ext cx="0" cy="0"/>
          </a:xfrm>
          <a:prstGeom prst="rect">
            <a:avLst/>
          </a:prstGeom>
          <a:noFill/>
          <a:ln w="9525">
            <a:noFill/>
            <a:miter lim="800000"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Released to vendor by :</a:t>
            </a: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Name :</a:t>
            </a: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Date :</a:t>
            </a: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</xdr:txBody>
      </xdr:sp>
      <xdr:sp>
        <xdr:nvSpPr>
          <xdr:cNvPr id="1040" name="Text Box 16"/>
          <xdr:cNvSpPr txBox="1">
            <a:spLocks noChangeArrowheads="1"/>
          </xdr:cNvSpPr>
        </xdr:nvSpPr>
        <xdr:spPr>
          <a:xfrm>
            <a:off x="461724375" y="6877050"/>
            <a:ext cx="0" cy="0"/>
          </a:xfrm>
          <a:prstGeom prst="rect">
            <a:avLst/>
          </a:prstGeom>
          <a:noFill/>
          <a:ln w="9525">
            <a:noFill/>
            <a:miter lim="800000"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Prepared by :</a:t>
            </a: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PT. Inti Samudra Prakarsa</a:t>
            </a: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PIC: Herman Effendi</a:t>
            </a: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</xdr:txBody>
      </xdr:sp>
      <xdr:sp>
        <xdr:nvSpPr>
          <xdr:cNvPr id="1041" name="Text Box 17"/>
          <xdr:cNvSpPr txBox="1">
            <a:spLocks noChangeArrowheads="1"/>
          </xdr:cNvSpPr>
        </xdr:nvSpPr>
        <xdr:spPr>
          <a:xfrm>
            <a:off x="13823974652173" y="6877050"/>
            <a:ext cx="229" cy="0"/>
          </a:xfrm>
          <a:prstGeom prst="rect">
            <a:avLst/>
          </a:prstGeom>
          <a:noFill/>
          <a:ln w="9525">
            <a:noFill/>
            <a:miter lim="800000"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Reviewed by :</a:t>
            </a: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Name :</a:t>
            </a: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Date :</a:t>
            </a:r>
            <a:endParaRPr lang="en-US" sz="1200" b="0" i="0" u="none" strike="noStrike" baseline="0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57150</xdr:colOff>
          <xdr:row>17</xdr:row>
          <xdr:rowOff>38100</xdr:rowOff>
        </xdr:from>
        <xdr:to>
          <xdr:col>5</xdr:col>
          <xdr:colOff>9525</xdr:colOff>
          <xdr:row>17</xdr:row>
          <xdr:rowOff>209550</xdr:rowOff>
        </xdr:to>
        <xdr:sp>
          <xdr:nvSpPr>
            <xdr:cNvPr id="23553" name="Check Box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2124075" y="4944745"/>
              <a:ext cx="238125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</xdr:colOff>
          <xdr:row>17</xdr:row>
          <xdr:rowOff>28575</xdr:rowOff>
        </xdr:from>
        <xdr:to>
          <xdr:col>9</xdr:col>
          <xdr:colOff>9525</xdr:colOff>
          <xdr:row>17</xdr:row>
          <xdr:rowOff>209550</xdr:rowOff>
        </xdr:to>
        <xdr:sp>
          <xdr:nvSpPr>
            <xdr:cNvPr id="23554" name="Check Box 2" hidden="1">
              <a:extLst>
                <a:ext uri="{63B3BB69-23CF-44E3-9099-C40C66FF867C}">
                  <a14:compatExt spid="_x0000_s23554"/>
                </a:ext>
              </a:extLst>
            </xdr:cNvPr>
            <xdr:cNvSpPr/>
          </xdr:nvSpPr>
          <xdr:spPr>
            <a:xfrm>
              <a:off x="3143250" y="4935220"/>
              <a:ext cx="228600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66675</xdr:colOff>
          <xdr:row>17</xdr:row>
          <xdr:rowOff>38100</xdr:rowOff>
        </xdr:from>
        <xdr:to>
          <xdr:col>13</xdr:col>
          <xdr:colOff>304800</xdr:colOff>
          <xdr:row>17</xdr:row>
          <xdr:rowOff>209550</xdr:rowOff>
        </xdr:to>
        <xdr:sp>
          <xdr:nvSpPr>
            <xdr:cNvPr id="23555" name="Check Box 3" hidden="1">
              <a:extLst>
                <a:ext uri="{63B3BB69-23CF-44E3-9099-C40C66FF867C}">
                  <a14:compatExt spid="_x0000_s23555"/>
                </a:ext>
              </a:extLst>
            </xdr:cNvPr>
            <xdr:cNvSpPr/>
          </xdr:nvSpPr>
          <xdr:spPr>
            <a:xfrm>
              <a:off x="4810125" y="4944745"/>
              <a:ext cx="238125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19</xdr:row>
          <xdr:rowOff>38100</xdr:rowOff>
        </xdr:from>
        <xdr:to>
          <xdr:col>5</xdr:col>
          <xdr:colOff>19050</xdr:colOff>
          <xdr:row>19</xdr:row>
          <xdr:rowOff>209550</xdr:rowOff>
        </xdr:to>
        <xdr:sp>
          <xdr:nvSpPr>
            <xdr:cNvPr id="23556" name="Check Box 4" hidden="1">
              <a:extLst>
                <a:ext uri="{63B3BB69-23CF-44E3-9099-C40C66FF867C}">
                  <a14:compatExt spid="_x0000_s23556"/>
                </a:ext>
              </a:extLst>
            </xdr:cNvPr>
            <xdr:cNvSpPr/>
          </xdr:nvSpPr>
          <xdr:spPr>
            <a:xfrm>
              <a:off x="2133600" y="5445125"/>
              <a:ext cx="238125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28575</xdr:colOff>
          <xdr:row>19</xdr:row>
          <xdr:rowOff>38100</xdr:rowOff>
        </xdr:from>
        <xdr:to>
          <xdr:col>9</xdr:col>
          <xdr:colOff>9525</xdr:colOff>
          <xdr:row>19</xdr:row>
          <xdr:rowOff>209550</xdr:rowOff>
        </xdr:to>
        <xdr:sp>
          <xdr:nvSpPr>
            <xdr:cNvPr id="23557" name="Check Box 5" hidden="1">
              <a:extLst>
                <a:ext uri="{63B3BB69-23CF-44E3-9099-C40C66FF867C}">
                  <a14:compatExt spid="_x0000_s23557"/>
                </a:ext>
              </a:extLst>
            </xdr:cNvPr>
            <xdr:cNvSpPr/>
          </xdr:nvSpPr>
          <xdr:spPr>
            <a:xfrm>
              <a:off x="3133725" y="5445125"/>
              <a:ext cx="238125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</xdr:colOff>
          <xdr:row>28</xdr:row>
          <xdr:rowOff>38100</xdr:rowOff>
        </xdr:from>
        <xdr:to>
          <xdr:col>5</xdr:col>
          <xdr:colOff>0</xdr:colOff>
          <xdr:row>28</xdr:row>
          <xdr:rowOff>209550</xdr:rowOff>
        </xdr:to>
        <xdr:sp>
          <xdr:nvSpPr>
            <xdr:cNvPr id="23558" name="Check Box 6" hidden="1">
              <a:extLst>
                <a:ext uri="{63B3BB69-23CF-44E3-9099-C40C66FF867C}">
                  <a14:compatExt spid="_x0000_s23558"/>
                </a:ext>
              </a:extLst>
            </xdr:cNvPr>
            <xdr:cNvSpPr/>
          </xdr:nvSpPr>
          <xdr:spPr>
            <a:xfrm>
              <a:off x="2114550" y="7527290"/>
              <a:ext cx="238125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27</xdr:row>
          <xdr:rowOff>38100</xdr:rowOff>
        </xdr:from>
        <xdr:to>
          <xdr:col>1</xdr:col>
          <xdr:colOff>247650</xdr:colOff>
          <xdr:row>27</xdr:row>
          <xdr:rowOff>209550</xdr:rowOff>
        </xdr:to>
        <xdr:sp>
          <xdr:nvSpPr>
            <xdr:cNvPr id="23559" name="Check Box 7" hidden="1">
              <a:extLst>
                <a:ext uri="{63B3BB69-23CF-44E3-9099-C40C66FF867C}">
                  <a14:compatExt spid="_x0000_s23559"/>
                </a:ext>
              </a:extLst>
            </xdr:cNvPr>
            <xdr:cNvSpPr/>
          </xdr:nvSpPr>
          <xdr:spPr>
            <a:xfrm>
              <a:off x="180975" y="7272020"/>
              <a:ext cx="238125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28</xdr:row>
          <xdr:rowOff>38100</xdr:rowOff>
        </xdr:from>
        <xdr:to>
          <xdr:col>1</xdr:col>
          <xdr:colOff>247650</xdr:colOff>
          <xdr:row>28</xdr:row>
          <xdr:rowOff>209550</xdr:rowOff>
        </xdr:to>
        <xdr:sp>
          <xdr:nvSpPr>
            <xdr:cNvPr id="23560" name="Check Box 8" hidden="1">
              <a:extLst>
                <a:ext uri="{63B3BB69-23CF-44E3-9099-C40C66FF867C}">
                  <a14:compatExt spid="_x0000_s23560"/>
                </a:ext>
              </a:extLst>
            </xdr:cNvPr>
            <xdr:cNvSpPr/>
          </xdr:nvSpPr>
          <xdr:spPr>
            <a:xfrm>
              <a:off x="180975" y="7527290"/>
              <a:ext cx="238125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</xdr:colOff>
          <xdr:row>32</xdr:row>
          <xdr:rowOff>47625</xdr:rowOff>
        </xdr:from>
        <xdr:to>
          <xdr:col>5</xdr:col>
          <xdr:colOff>0</xdr:colOff>
          <xdr:row>32</xdr:row>
          <xdr:rowOff>219075</xdr:rowOff>
        </xdr:to>
        <xdr:sp>
          <xdr:nvSpPr>
            <xdr:cNvPr id="23561" name="Check Box 9" hidden="1">
              <a:extLst>
                <a:ext uri="{63B3BB69-23CF-44E3-9099-C40C66FF867C}">
                  <a14:compatExt spid="_x0000_s23561"/>
                </a:ext>
              </a:extLst>
            </xdr:cNvPr>
            <xdr:cNvSpPr/>
          </xdr:nvSpPr>
          <xdr:spPr>
            <a:xfrm>
              <a:off x="2114550" y="8552815"/>
              <a:ext cx="238125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</xdr:colOff>
          <xdr:row>33</xdr:row>
          <xdr:rowOff>47625</xdr:rowOff>
        </xdr:from>
        <xdr:to>
          <xdr:col>5</xdr:col>
          <xdr:colOff>0</xdr:colOff>
          <xdr:row>33</xdr:row>
          <xdr:rowOff>219075</xdr:rowOff>
        </xdr:to>
        <xdr:sp>
          <xdr:nvSpPr>
            <xdr:cNvPr id="23562" name="Check Box 10" hidden="1">
              <a:extLst>
                <a:ext uri="{63B3BB69-23CF-44E3-9099-C40C66FF867C}">
                  <a14:compatExt spid="_x0000_s23562"/>
                </a:ext>
              </a:extLst>
            </xdr:cNvPr>
            <xdr:cNvSpPr/>
          </xdr:nvSpPr>
          <xdr:spPr>
            <a:xfrm>
              <a:off x="2114550" y="8808085"/>
              <a:ext cx="238125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</xdr:colOff>
          <xdr:row>34</xdr:row>
          <xdr:rowOff>47625</xdr:rowOff>
        </xdr:from>
        <xdr:to>
          <xdr:col>5</xdr:col>
          <xdr:colOff>0</xdr:colOff>
          <xdr:row>34</xdr:row>
          <xdr:rowOff>219075</xdr:rowOff>
        </xdr:to>
        <xdr:sp>
          <xdr:nvSpPr>
            <xdr:cNvPr id="23563" name="Check Box 11" hidden="1">
              <a:extLst>
                <a:ext uri="{63B3BB69-23CF-44E3-9099-C40C66FF867C}">
                  <a14:compatExt spid="_x0000_s23563"/>
                </a:ext>
              </a:extLst>
            </xdr:cNvPr>
            <xdr:cNvSpPr/>
          </xdr:nvSpPr>
          <xdr:spPr>
            <a:xfrm>
              <a:off x="2114550" y="9063355"/>
              <a:ext cx="238125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</xdr:colOff>
          <xdr:row>35</xdr:row>
          <xdr:rowOff>47625</xdr:rowOff>
        </xdr:from>
        <xdr:to>
          <xdr:col>5</xdr:col>
          <xdr:colOff>0</xdr:colOff>
          <xdr:row>35</xdr:row>
          <xdr:rowOff>219075</xdr:rowOff>
        </xdr:to>
        <xdr:sp>
          <xdr:nvSpPr>
            <xdr:cNvPr id="23564" name="Check Box 12" hidden="1">
              <a:extLst>
                <a:ext uri="{63B3BB69-23CF-44E3-9099-C40C66FF867C}">
                  <a14:compatExt spid="_x0000_s23564"/>
                </a:ext>
              </a:extLst>
            </xdr:cNvPr>
            <xdr:cNvSpPr/>
          </xdr:nvSpPr>
          <xdr:spPr>
            <a:xfrm>
              <a:off x="2114550" y="9318625"/>
              <a:ext cx="238125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</xdr:colOff>
          <xdr:row>36</xdr:row>
          <xdr:rowOff>47625</xdr:rowOff>
        </xdr:from>
        <xdr:to>
          <xdr:col>5</xdr:col>
          <xdr:colOff>0</xdr:colOff>
          <xdr:row>36</xdr:row>
          <xdr:rowOff>219075</xdr:rowOff>
        </xdr:to>
        <xdr:sp>
          <xdr:nvSpPr>
            <xdr:cNvPr id="23565" name="Check Box 13" hidden="1">
              <a:extLst>
                <a:ext uri="{63B3BB69-23CF-44E3-9099-C40C66FF867C}">
                  <a14:compatExt spid="_x0000_s23565"/>
                </a:ext>
              </a:extLst>
            </xdr:cNvPr>
            <xdr:cNvSpPr/>
          </xdr:nvSpPr>
          <xdr:spPr>
            <a:xfrm>
              <a:off x="2114550" y="9573895"/>
              <a:ext cx="238125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</xdr:colOff>
          <xdr:row>37</xdr:row>
          <xdr:rowOff>38100</xdr:rowOff>
        </xdr:from>
        <xdr:to>
          <xdr:col>5</xdr:col>
          <xdr:colOff>0</xdr:colOff>
          <xdr:row>37</xdr:row>
          <xdr:rowOff>209550</xdr:rowOff>
        </xdr:to>
        <xdr:sp>
          <xdr:nvSpPr>
            <xdr:cNvPr id="23566" name="Check Box 14" hidden="1">
              <a:extLst>
                <a:ext uri="{63B3BB69-23CF-44E3-9099-C40C66FF867C}">
                  <a14:compatExt spid="_x0000_s23566"/>
                </a:ext>
              </a:extLst>
            </xdr:cNvPr>
            <xdr:cNvSpPr/>
          </xdr:nvSpPr>
          <xdr:spPr>
            <a:xfrm>
              <a:off x="2114550" y="9819640"/>
              <a:ext cx="238125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38100</xdr:colOff>
          <xdr:row>39</xdr:row>
          <xdr:rowOff>28575</xdr:rowOff>
        </xdr:from>
        <xdr:to>
          <xdr:col>4</xdr:col>
          <xdr:colOff>209550</xdr:colOff>
          <xdr:row>39</xdr:row>
          <xdr:rowOff>200025</xdr:rowOff>
        </xdr:to>
        <xdr:sp>
          <xdr:nvSpPr>
            <xdr:cNvPr id="23567" name="Check Box 15" hidden="1">
              <a:extLst>
                <a:ext uri="{63B3BB69-23CF-44E3-9099-C40C66FF867C}">
                  <a14:compatExt spid="_x0000_s23567"/>
                </a:ext>
              </a:extLst>
            </xdr:cNvPr>
            <xdr:cNvSpPr/>
          </xdr:nvSpPr>
          <xdr:spPr>
            <a:xfrm>
              <a:off x="2105025" y="10320655"/>
              <a:ext cx="238125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28575</xdr:colOff>
          <xdr:row>39</xdr:row>
          <xdr:rowOff>28575</xdr:rowOff>
        </xdr:from>
        <xdr:to>
          <xdr:col>9</xdr:col>
          <xdr:colOff>0</xdr:colOff>
          <xdr:row>39</xdr:row>
          <xdr:rowOff>200025</xdr:rowOff>
        </xdr:to>
        <xdr:sp>
          <xdr:nvSpPr>
            <xdr:cNvPr id="23568" name="Check Box 16" hidden="1">
              <a:extLst>
                <a:ext uri="{63B3BB69-23CF-44E3-9099-C40C66FF867C}">
                  <a14:compatExt spid="_x0000_s23568"/>
                </a:ext>
              </a:extLst>
            </xdr:cNvPr>
            <xdr:cNvSpPr/>
          </xdr:nvSpPr>
          <xdr:spPr>
            <a:xfrm>
              <a:off x="3133725" y="10320655"/>
              <a:ext cx="228600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57150</xdr:colOff>
          <xdr:row>39</xdr:row>
          <xdr:rowOff>28575</xdr:rowOff>
        </xdr:from>
        <xdr:to>
          <xdr:col>13</xdr:col>
          <xdr:colOff>285750</xdr:colOff>
          <xdr:row>39</xdr:row>
          <xdr:rowOff>200025</xdr:rowOff>
        </xdr:to>
        <xdr:sp>
          <xdr:nvSpPr>
            <xdr:cNvPr id="23569" name="Check Box 17" hidden="1">
              <a:extLst>
                <a:ext uri="{63B3BB69-23CF-44E3-9099-C40C66FF867C}">
                  <a14:compatExt spid="_x0000_s23569"/>
                </a:ext>
              </a:extLst>
            </xdr:cNvPr>
            <xdr:cNvSpPr/>
          </xdr:nvSpPr>
          <xdr:spPr>
            <a:xfrm>
              <a:off x="4800600" y="10320655"/>
              <a:ext cx="228600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190500</xdr:colOff>
          <xdr:row>39</xdr:row>
          <xdr:rowOff>19050</xdr:rowOff>
        </xdr:from>
        <xdr:to>
          <xdr:col>17</xdr:col>
          <xdr:colOff>19050</xdr:colOff>
          <xdr:row>39</xdr:row>
          <xdr:rowOff>190500</xdr:rowOff>
        </xdr:to>
        <xdr:sp>
          <xdr:nvSpPr>
            <xdr:cNvPr id="23570" name="Check Box 18" hidden="1">
              <a:extLst>
                <a:ext uri="{63B3BB69-23CF-44E3-9099-C40C66FF867C}">
                  <a14:compatExt spid="_x0000_s23570"/>
                </a:ext>
              </a:extLst>
            </xdr:cNvPr>
            <xdr:cNvSpPr/>
          </xdr:nvSpPr>
          <xdr:spPr>
            <a:xfrm>
              <a:off x="6448425" y="10311130"/>
              <a:ext cx="228600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</xdr:row>
          <xdr:rowOff>38100</xdr:rowOff>
        </xdr:from>
        <xdr:to>
          <xdr:col>1</xdr:col>
          <xdr:colOff>228600</xdr:colOff>
          <xdr:row>41</xdr:row>
          <xdr:rowOff>209550</xdr:rowOff>
        </xdr:to>
        <xdr:sp>
          <xdr:nvSpPr>
            <xdr:cNvPr id="23571" name="Check Box 19" hidden="1">
              <a:extLst>
                <a:ext uri="{63B3BB69-23CF-44E3-9099-C40C66FF867C}">
                  <a14:compatExt spid="_x0000_s23571"/>
                </a:ext>
              </a:extLst>
            </xdr:cNvPr>
            <xdr:cNvSpPr/>
          </xdr:nvSpPr>
          <xdr:spPr>
            <a:xfrm>
              <a:off x="171450" y="10840720"/>
              <a:ext cx="228600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</xdr:colOff>
          <xdr:row>41</xdr:row>
          <xdr:rowOff>28575</xdr:rowOff>
        </xdr:from>
        <xdr:to>
          <xdr:col>4</xdr:col>
          <xdr:colOff>209550</xdr:colOff>
          <xdr:row>41</xdr:row>
          <xdr:rowOff>209550</xdr:rowOff>
        </xdr:to>
        <xdr:sp>
          <xdr:nvSpPr>
            <xdr:cNvPr id="23572" name="Check Box 20" hidden="1">
              <a:extLst>
                <a:ext uri="{63B3BB69-23CF-44E3-9099-C40C66FF867C}">
                  <a14:compatExt spid="_x0000_s23572"/>
                </a:ext>
              </a:extLst>
            </xdr:cNvPr>
            <xdr:cNvSpPr/>
          </xdr:nvSpPr>
          <xdr:spPr>
            <a:xfrm>
              <a:off x="2114550" y="10831195"/>
              <a:ext cx="228600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47</xdr:row>
          <xdr:rowOff>28575</xdr:rowOff>
        </xdr:from>
        <xdr:to>
          <xdr:col>5</xdr:col>
          <xdr:colOff>9525</xdr:colOff>
          <xdr:row>47</xdr:row>
          <xdr:rowOff>200025</xdr:rowOff>
        </xdr:to>
        <xdr:sp>
          <xdr:nvSpPr>
            <xdr:cNvPr id="23573" name="Check Box 21" hidden="1">
              <a:extLst>
                <a:ext uri="{63B3BB69-23CF-44E3-9099-C40C66FF867C}">
                  <a14:compatExt spid="_x0000_s23573"/>
                </a:ext>
              </a:extLst>
            </xdr:cNvPr>
            <xdr:cNvSpPr/>
          </xdr:nvSpPr>
          <xdr:spPr>
            <a:xfrm>
              <a:off x="2133600" y="12362815"/>
              <a:ext cx="228600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28575</xdr:rowOff>
        </xdr:from>
        <xdr:to>
          <xdr:col>8</xdr:col>
          <xdr:colOff>238125</xdr:colOff>
          <xdr:row>47</xdr:row>
          <xdr:rowOff>209550</xdr:rowOff>
        </xdr:to>
        <xdr:sp>
          <xdr:nvSpPr>
            <xdr:cNvPr id="23574" name="Check Box 22" hidden="1">
              <a:extLst>
                <a:ext uri="{63B3BB69-23CF-44E3-9099-C40C66FF867C}">
                  <a14:compatExt spid="_x0000_s23574"/>
                </a:ext>
              </a:extLst>
            </xdr:cNvPr>
            <xdr:cNvSpPr/>
          </xdr:nvSpPr>
          <xdr:spPr>
            <a:xfrm>
              <a:off x="3105150" y="1236281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</xdr:colOff>
          <xdr:row>47</xdr:row>
          <xdr:rowOff>28575</xdr:rowOff>
        </xdr:from>
        <xdr:to>
          <xdr:col>13</xdr:col>
          <xdr:colOff>276225</xdr:colOff>
          <xdr:row>47</xdr:row>
          <xdr:rowOff>200025</xdr:rowOff>
        </xdr:to>
        <xdr:sp>
          <xdr:nvSpPr>
            <xdr:cNvPr id="23575" name="Check Box 23" hidden="1">
              <a:extLst>
                <a:ext uri="{63B3BB69-23CF-44E3-9099-C40C66FF867C}">
                  <a14:compatExt spid="_x0000_s23575"/>
                </a:ext>
              </a:extLst>
            </xdr:cNvPr>
            <xdr:cNvSpPr/>
          </xdr:nvSpPr>
          <xdr:spPr>
            <a:xfrm>
              <a:off x="4791075" y="12362815"/>
              <a:ext cx="228600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60</xdr:row>
          <xdr:rowOff>85725</xdr:rowOff>
        </xdr:from>
        <xdr:to>
          <xdr:col>8</xdr:col>
          <xdr:colOff>247650</xdr:colOff>
          <xdr:row>60</xdr:row>
          <xdr:rowOff>257175</xdr:rowOff>
        </xdr:to>
        <xdr:sp>
          <xdr:nvSpPr>
            <xdr:cNvPr id="23576" name="Check Box 24" hidden="1">
              <a:extLst>
                <a:ext uri="{63B3BB69-23CF-44E3-9099-C40C66FF867C}">
                  <a14:compatExt spid="_x0000_s23576"/>
                </a:ext>
              </a:extLst>
            </xdr:cNvPr>
            <xdr:cNvSpPr/>
          </xdr:nvSpPr>
          <xdr:spPr>
            <a:xfrm>
              <a:off x="3124200" y="15866745"/>
              <a:ext cx="228600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85725</xdr:colOff>
          <xdr:row>60</xdr:row>
          <xdr:rowOff>85725</xdr:rowOff>
        </xdr:from>
        <xdr:to>
          <xdr:col>12</xdr:col>
          <xdr:colOff>314325</xdr:colOff>
          <xdr:row>60</xdr:row>
          <xdr:rowOff>257175</xdr:rowOff>
        </xdr:to>
        <xdr:sp>
          <xdr:nvSpPr>
            <xdr:cNvPr id="23577" name="Check Box 25" hidden="1">
              <a:extLst>
                <a:ext uri="{63B3BB69-23CF-44E3-9099-C40C66FF867C}">
                  <a14:compatExt spid="_x0000_s23577"/>
                </a:ext>
              </a:extLst>
            </xdr:cNvPr>
            <xdr:cNvSpPr/>
          </xdr:nvSpPr>
          <xdr:spPr>
            <a:xfrm>
              <a:off x="4505325" y="15866745"/>
              <a:ext cx="228600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61</xdr:row>
          <xdr:rowOff>76200</xdr:rowOff>
        </xdr:from>
        <xdr:to>
          <xdr:col>8</xdr:col>
          <xdr:colOff>247650</xdr:colOff>
          <xdr:row>61</xdr:row>
          <xdr:rowOff>247650</xdr:rowOff>
        </xdr:to>
        <xdr:sp>
          <xdr:nvSpPr>
            <xdr:cNvPr id="23578" name="Check Box 26" hidden="1">
              <a:extLst>
                <a:ext uri="{63B3BB69-23CF-44E3-9099-C40C66FF867C}">
                  <a14:compatExt spid="_x0000_s23578"/>
                </a:ext>
              </a:extLst>
            </xdr:cNvPr>
            <xdr:cNvSpPr/>
          </xdr:nvSpPr>
          <xdr:spPr>
            <a:xfrm>
              <a:off x="3124200" y="16190595"/>
              <a:ext cx="228600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85725</xdr:colOff>
          <xdr:row>61</xdr:row>
          <xdr:rowOff>76200</xdr:rowOff>
        </xdr:from>
        <xdr:to>
          <xdr:col>12</xdr:col>
          <xdr:colOff>304800</xdr:colOff>
          <xdr:row>61</xdr:row>
          <xdr:rowOff>247650</xdr:rowOff>
        </xdr:to>
        <xdr:sp>
          <xdr:nvSpPr>
            <xdr:cNvPr id="23579" name="Check Box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4505325" y="16190595"/>
              <a:ext cx="219075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74</xdr:row>
          <xdr:rowOff>104775</xdr:rowOff>
        </xdr:from>
        <xdr:to>
          <xdr:col>8</xdr:col>
          <xdr:colOff>247650</xdr:colOff>
          <xdr:row>74</xdr:row>
          <xdr:rowOff>276225</xdr:rowOff>
        </xdr:to>
        <xdr:sp>
          <xdr:nvSpPr>
            <xdr:cNvPr id="23580" name="Check Box 28" hidden="1">
              <a:extLst>
                <a:ext uri="{63B3BB69-23CF-44E3-9099-C40C66FF867C}">
                  <a14:compatExt spid="_x0000_s23580"/>
                </a:ext>
              </a:extLst>
            </xdr:cNvPr>
            <xdr:cNvSpPr/>
          </xdr:nvSpPr>
          <xdr:spPr>
            <a:xfrm>
              <a:off x="3124200" y="19634835"/>
              <a:ext cx="228600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57150</xdr:colOff>
          <xdr:row>74</xdr:row>
          <xdr:rowOff>104775</xdr:rowOff>
        </xdr:from>
        <xdr:to>
          <xdr:col>13</xdr:col>
          <xdr:colOff>285750</xdr:colOff>
          <xdr:row>74</xdr:row>
          <xdr:rowOff>276225</xdr:rowOff>
        </xdr:to>
        <xdr:sp>
          <xdr:nvSpPr>
            <xdr:cNvPr id="23581" name="Check Box 29" hidden="1">
              <a:extLst>
                <a:ext uri="{63B3BB69-23CF-44E3-9099-C40C66FF867C}">
                  <a14:compatExt spid="_x0000_s23581"/>
                </a:ext>
              </a:extLst>
            </xdr:cNvPr>
            <xdr:cNvSpPr/>
          </xdr:nvSpPr>
          <xdr:spPr>
            <a:xfrm>
              <a:off x="4800600" y="19634835"/>
              <a:ext cx="228600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108</xdr:row>
          <xdr:rowOff>38100</xdr:rowOff>
        </xdr:from>
        <xdr:to>
          <xdr:col>8</xdr:col>
          <xdr:colOff>247650</xdr:colOff>
          <xdr:row>108</xdr:row>
          <xdr:rowOff>209550</xdr:rowOff>
        </xdr:to>
        <xdr:sp>
          <xdr:nvSpPr>
            <xdr:cNvPr id="23582" name="Check Box 30" hidden="1">
              <a:extLst>
                <a:ext uri="{63B3BB69-23CF-44E3-9099-C40C66FF867C}">
                  <a14:compatExt spid="_x0000_s23582"/>
                </a:ext>
              </a:extLst>
            </xdr:cNvPr>
            <xdr:cNvSpPr/>
          </xdr:nvSpPr>
          <xdr:spPr>
            <a:xfrm>
              <a:off x="3124200" y="28683585"/>
              <a:ext cx="228600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66675</xdr:colOff>
          <xdr:row>108</xdr:row>
          <xdr:rowOff>38100</xdr:rowOff>
        </xdr:from>
        <xdr:to>
          <xdr:col>13</xdr:col>
          <xdr:colOff>285750</xdr:colOff>
          <xdr:row>108</xdr:row>
          <xdr:rowOff>209550</xdr:rowOff>
        </xdr:to>
        <xdr:sp>
          <xdr:nvSpPr>
            <xdr:cNvPr id="23583" name="Check Box 31" hidden="1">
              <a:extLst>
                <a:ext uri="{63B3BB69-23CF-44E3-9099-C40C66FF867C}">
                  <a14:compatExt spid="_x0000_s23583"/>
                </a:ext>
              </a:extLst>
            </xdr:cNvPr>
            <xdr:cNvSpPr/>
          </xdr:nvSpPr>
          <xdr:spPr>
            <a:xfrm>
              <a:off x="4810125" y="28683585"/>
              <a:ext cx="219075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114</xdr:row>
          <xdr:rowOff>47625</xdr:rowOff>
        </xdr:from>
        <xdr:to>
          <xdr:col>5</xdr:col>
          <xdr:colOff>38100</xdr:colOff>
          <xdr:row>114</xdr:row>
          <xdr:rowOff>219075</xdr:rowOff>
        </xdr:to>
        <xdr:sp>
          <xdr:nvSpPr>
            <xdr:cNvPr id="23584" name="Check Box 32" hidden="1">
              <a:extLst>
                <a:ext uri="{63B3BB69-23CF-44E3-9099-C40C66FF867C}">
                  <a14:compatExt spid="_x0000_s23584"/>
                </a:ext>
              </a:extLst>
            </xdr:cNvPr>
            <xdr:cNvSpPr/>
          </xdr:nvSpPr>
          <xdr:spPr>
            <a:xfrm>
              <a:off x="2162175" y="30247590"/>
              <a:ext cx="228600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200025</xdr:colOff>
          <xdr:row>114</xdr:row>
          <xdr:rowOff>47625</xdr:rowOff>
        </xdr:from>
        <xdr:to>
          <xdr:col>10</xdr:col>
          <xdr:colOff>85725</xdr:colOff>
          <xdr:row>114</xdr:row>
          <xdr:rowOff>219075</xdr:rowOff>
        </xdr:to>
        <xdr:sp>
          <xdr:nvSpPr>
            <xdr:cNvPr id="23585" name="Check Box 33" hidden="1">
              <a:extLst>
                <a:ext uri="{63B3BB69-23CF-44E3-9099-C40C66FF867C}">
                  <a14:compatExt spid="_x0000_s23585"/>
                </a:ext>
              </a:extLst>
            </xdr:cNvPr>
            <xdr:cNvSpPr/>
          </xdr:nvSpPr>
          <xdr:spPr>
            <a:xfrm>
              <a:off x="3305175" y="30247590"/>
              <a:ext cx="219075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38100</xdr:colOff>
          <xdr:row>114</xdr:row>
          <xdr:rowOff>38100</xdr:rowOff>
        </xdr:from>
        <xdr:to>
          <xdr:col>13</xdr:col>
          <xdr:colOff>257175</xdr:colOff>
          <xdr:row>114</xdr:row>
          <xdr:rowOff>209550</xdr:rowOff>
        </xdr:to>
        <xdr:sp>
          <xdr:nvSpPr>
            <xdr:cNvPr id="23586" name="Check Box 34" hidden="1">
              <a:extLst>
                <a:ext uri="{63B3BB69-23CF-44E3-9099-C40C66FF867C}">
                  <a14:compatExt spid="_x0000_s23586"/>
                </a:ext>
              </a:extLst>
            </xdr:cNvPr>
            <xdr:cNvSpPr/>
          </xdr:nvSpPr>
          <xdr:spPr>
            <a:xfrm>
              <a:off x="4781550" y="30238065"/>
              <a:ext cx="219075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116</xdr:row>
          <xdr:rowOff>28575</xdr:rowOff>
        </xdr:from>
        <xdr:to>
          <xdr:col>5</xdr:col>
          <xdr:colOff>47625</xdr:colOff>
          <xdr:row>116</xdr:row>
          <xdr:rowOff>200025</xdr:rowOff>
        </xdr:to>
        <xdr:sp>
          <xdr:nvSpPr>
            <xdr:cNvPr id="23587" name="Check Box 35" hidden="1">
              <a:extLst>
                <a:ext uri="{63B3BB69-23CF-44E3-9099-C40C66FF867C}">
                  <a14:compatExt spid="_x0000_s23587"/>
                </a:ext>
              </a:extLst>
            </xdr:cNvPr>
            <xdr:cNvSpPr/>
          </xdr:nvSpPr>
          <xdr:spPr>
            <a:xfrm>
              <a:off x="2162175" y="30739080"/>
              <a:ext cx="238125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117</xdr:row>
          <xdr:rowOff>38100</xdr:rowOff>
        </xdr:from>
        <xdr:to>
          <xdr:col>5</xdr:col>
          <xdr:colOff>47625</xdr:colOff>
          <xdr:row>117</xdr:row>
          <xdr:rowOff>219075</xdr:rowOff>
        </xdr:to>
        <xdr:sp>
          <xdr:nvSpPr>
            <xdr:cNvPr id="23588" name="Check Box 36" hidden="1">
              <a:extLst>
                <a:ext uri="{63B3BB69-23CF-44E3-9099-C40C66FF867C}">
                  <a14:compatExt spid="_x0000_s23588"/>
                </a:ext>
              </a:extLst>
            </xdr:cNvPr>
            <xdr:cNvSpPr/>
          </xdr:nvSpPr>
          <xdr:spPr>
            <a:xfrm>
              <a:off x="2162175" y="3100387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118</xdr:row>
          <xdr:rowOff>38100</xdr:rowOff>
        </xdr:from>
        <xdr:to>
          <xdr:col>5</xdr:col>
          <xdr:colOff>47625</xdr:colOff>
          <xdr:row>118</xdr:row>
          <xdr:rowOff>219075</xdr:rowOff>
        </xdr:to>
        <xdr:sp>
          <xdr:nvSpPr>
            <xdr:cNvPr id="23589" name="Check Box 37" hidden="1">
              <a:extLst>
                <a:ext uri="{63B3BB69-23CF-44E3-9099-C40C66FF867C}">
                  <a14:compatExt spid="_x0000_s23589"/>
                </a:ext>
              </a:extLst>
            </xdr:cNvPr>
            <xdr:cNvSpPr/>
          </xdr:nvSpPr>
          <xdr:spPr>
            <a:xfrm>
              <a:off x="2162175" y="3125914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119</xdr:row>
          <xdr:rowOff>114300</xdr:rowOff>
        </xdr:from>
        <xdr:to>
          <xdr:col>5</xdr:col>
          <xdr:colOff>47625</xdr:colOff>
          <xdr:row>119</xdr:row>
          <xdr:rowOff>295275</xdr:rowOff>
        </xdr:to>
        <xdr:sp>
          <xdr:nvSpPr>
            <xdr:cNvPr id="23590" name="Check Box 38" hidden="1">
              <a:extLst>
                <a:ext uri="{63B3BB69-23CF-44E3-9099-C40C66FF867C}">
                  <a14:compatExt spid="_x0000_s23590"/>
                </a:ext>
              </a:extLst>
            </xdr:cNvPr>
            <xdr:cNvSpPr/>
          </xdr:nvSpPr>
          <xdr:spPr>
            <a:xfrm>
              <a:off x="2162175" y="3159061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28575</xdr:colOff>
          <xdr:row>116</xdr:row>
          <xdr:rowOff>28575</xdr:rowOff>
        </xdr:from>
        <xdr:to>
          <xdr:col>9</xdr:col>
          <xdr:colOff>9525</xdr:colOff>
          <xdr:row>116</xdr:row>
          <xdr:rowOff>200025</xdr:rowOff>
        </xdr:to>
        <xdr:sp>
          <xdr:nvSpPr>
            <xdr:cNvPr id="23591" name="Check Box 39" hidden="1">
              <a:extLst>
                <a:ext uri="{63B3BB69-23CF-44E3-9099-C40C66FF867C}">
                  <a14:compatExt spid="_x0000_s23591"/>
                </a:ext>
              </a:extLst>
            </xdr:cNvPr>
            <xdr:cNvSpPr/>
          </xdr:nvSpPr>
          <xdr:spPr>
            <a:xfrm>
              <a:off x="3133725" y="30739080"/>
              <a:ext cx="238125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28575</xdr:colOff>
          <xdr:row>117</xdr:row>
          <xdr:rowOff>38100</xdr:rowOff>
        </xdr:from>
        <xdr:to>
          <xdr:col>9</xdr:col>
          <xdr:colOff>9525</xdr:colOff>
          <xdr:row>117</xdr:row>
          <xdr:rowOff>219075</xdr:rowOff>
        </xdr:to>
        <xdr:sp>
          <xdr:nvSpPr>
            <xdr:cNvPr id="23592" name="Check Box 40" hidden="1">
              <a:extLst>
                <a:ext uri="{63B3BB69-23CF-44E3-9099-C40C66FF867C}">
                  <a14:compatExt spid="_x0000_s23592"/>
                </a:ext>
              </a:extLst>
            </xdr:cNvPr>
            <xdr:cNvSpPr/>
          </xdr:nvSpPr>
          <xdr:spPr>
            <a:xfrm>
              <a:off x="3133725" y="3100387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28575</xdr:colOff>
          <xdr:row>118</xdr:row>
          <xdr:rowOff>38100</xdr:rowOff>
        </xdr:from>
        <xdr:to>
          <xdr:col>9</xdr:col>
          <xdr:colOff>9525</xdr:colOff>
          <xdr:row>118</xdr:row>
          <xdr:rowOff>219075</xdr:rowOff>
        </xdr:to>
        <xdr:sp>
          <xdr:nvSpPr>
            <xdr:cNvPr id="23593" name="Check Box 41" hidden="1">
              <a:extLst>
                <a:ext uri="{63B3BB69-23CF-44E3-9099-C40C66FF867C}">
                  <a14:compatExt spid="_x0000_s23593"/>
                </a:ext>
              </a:extLst>
            </xdr:cNvPr>
            <xdr:cNvSpPr/>
          </xdr:nvSpPr>
          <xdr:spPr>
            <a:xfrm>
              <a:off x="3133725" y="3125914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28575</xdr:colOff>
          <xdr:row>119</xdr:row>
          <xdr:rowOff>114300</xdr:rowOff>
        </xdr:from>
        <xdr:to>
          <xdr:col>9</xdr:col>
          <xdr:colOff>9525</xdr:colOff>
          <xdr:row>119</xdr:row>
          <xdr:rowOff>295275</xdr:rowOff>
        </xdr:to>
        <xdr:sp>
          <xdr:nvSpPr>
            <xdr:cNvPr id="23594" name="Check Box 42" hidden="1">
              <a:extLst>
                <a:ext uri="{63B3BB69-23CF-44E3-9099-C40C66FF867C}">
                  <a14:compatExt spid="_x0000_s23594"/>
                </a:ext>
              </a:extLst>
            </xdr:cNvPr>
            <xdr:cNvSpPr/>
          </xdr:nvSpPr>
          <xdr:spPr>
            <a:xfrm>
              <a:off x="3133725" y="3159061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28575</xdr:colOff>
          <xdr:row>116</xdr:row>
          <xdr:rowOff>28575</xdr:rowOff>
        </xdr:from>
        <xdr:to>
          <xdr:col>13</xdr:col>
          <xdr:colOff>266700</xdr:colOff>
          <xdr:row>116</xdr:row>
          <xdr:rowOff>200025</xdr:rowOff>
        </xdr:to>
        <xdr:sp>
          <xdr:nvSpPr>
            <xdr:cNvPr id="23595" name="Check Box 43" hidden="1">
              <a:extLst>
                <a:ext uri="{63B3BB69-23CF-44E3-9099-C40C66FF867C}">
                  <a14:compatExt spid="_x0000_s23595"/>
                </a:ext>
              </a:extLst>
            </xdr:cNvPr>
            <xdr:cNvSpPr/>
          </xdr:nvSpPr>
          <xdr:spPr>
            <a:xfrm>
              <a:off x="4772025" y="30739080"/>
              <a:ext cx="238125" cy="171450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28575</xdr:colOff>
          <xdr:row>117</xdr:row>
          <xdr:rowOff>38100</xdr:rowOff>
        </xdr:from>
        <xdr:to>
          <xdr:col>13</xdr:col>
          <xdr:colOff>266700</xdr:colOff>
          <xdr:row>117</xdr:row>
          <xdr:rowOff>219075</xdr:rowOff>
        </xdr:to>
        <xdr:sp>
          <xdr:nvSpPr>
            <xdr:cNvPr id="23596" name="Check Box 44" hidden="1">
              <a:extLst>
                <a:ext uri="{63B3BB69-23CF-44E3-9099-C40C66FF867C}">
                  <a14:compatExt spid="_x0000_s23596"/>
                </a:ext>
              </a:extLst>
            </xdr:cNvPr>
            <xdr:cNvSpPr/>
          </xdr:nvSpPr>
          <xdr:spPr>
            <a:xfrm>
              <a:off x="4772025" y="3100387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28575</xdr:colOff>
          <xdr:row>118</xdr:row>
          <xdr:rowOff>38100</xdr:rowOff>
        </xdr:from>
        <xdr:to>
          <xdr:col>13</xdr:col>
          <xdr:colOff>266700</xdr:colOff>
          <xdr:row>118</xdr:row>
          <xdr:rowOff>219075</xdr:rowOff>
        </xdr:to>
        <xdr:sp>
          <xdr:nvSpPr>
            <xdr:cNvPr id="23597" name="Check Box 45" hidden="1">
              <a:extLst>
                <a:ext uri="{63B3BB69-23CF-44E3-9099-C40C66FF867C}">
                  <a14:compatExt spid="_x0000_s23597"/>
                </a:ext>
              </a:extLst>
            </xdr:cNvPr>
            <xdr:cNvSpPr/>
          </xdr:nvSpPr>
          <xdr:spPr>
            <a:xfrm>
              <a:off x="4772025" y="3125914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28575</xdr:colOff>
          <xdr:row>119</xdr:row>
          <xdr:rowOff>114300</xdr:rowOff>
        </xdr:from>
        <xdr:to>
          <xdr:col>13</xdr:col>
          <xdr:colOff>266700</xdr:colOff>
          <xdr:row>119</xdr:row>
          <xdr:rowOff>295275</xdr:rowOff>
        </xdr:to>
        <xdr:sp>
          <xdr:nvSpPr>
            <xdr:cNvPr id="23598" name="Check Box 46" hidden="1">
              <a:extLst>
                <a:ext uri="{63B3BB69-23CF-44E3-9099-C40C66FF867C}">
                  <a14:compatExt spid="_x0000_s23598"/>
                </a:ext>
              </a:extLst>
            </xdr:cNvPr>
            <xdr:cNvSpPr/>
          </xdr:nvSpPr>
          <xdr:spPr>
            <a:xfrm>
              <a:off x="4772025" y="3159061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123</xdr:row>
          <xdr:rowOff>38100</xdr:rowOff>
        </xdr:from>
        <xdr:to>
          <xdr:col>5</xdr:col>
          <xdr:colOff>28575</xdr:colOff>
          <xdr:row>123</xdr:row>
          <xdr:rowOff>219075</xdr:rowOff>
        </xdr:to>
        <xdr:sp>
          <xdr:nvSpPr>
            <xdr:cNvPr id="23599" name="Check Box 47" hidden="1">
              <a:extLst>
                <a:ext uri="{63B3BB69-23CF-44E3-9099-C40C66FF867C}">
                  <a14:compatExt spid="_x0000_s23599"/>
                </a:ext>
              </a:extLst>
            </xdr:cNvPr>
            <xdr:cNvSpPr/>
          </xdr:nvSpPr>
          <xdr:spPr>
            <a:xfrm>
              <a:off x="2143125" y="3262503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124</xdr:row>
          <xdr:rowOff>38100</xdr:rowOff>
        </xdr:from>
        <xdr:to>
          <xdr:col>5</xdr:col>
          <xdr:colOff>28575</xdr:colOff>
          <xdr:row>124</xdr:row>
          <xdr:rowOff>219075</xdr:rowOff>
        </xdr:to>
        <xdr:sp>
          <xdr:nvSpPr>
            <xdr:cNvPr id="23600" name="Check Box 48" hidden="1">
              <a:extLst>
                <a:ext uri="{63B3BB69-23CF-44E3-9099-C40C66FF867C}">
                  <a14:compatExt spid="_x0000_s23600"/>
                </a:ext>
              </a:extLst>
            </xdr:cNvPr>
            <xdr:cNvSpPr/>
          </xdr:nvSpPr>
          <xdr:spPr>
            <a:xfrm>
              <a:off x="2143125" y="3288030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123</xdr:row>
          <xdr:rowOff>38100</xdr:rowOff>
        </xdr:from>
        <xdr:to>
          <xdr:col>9</xdr:col>
          <xdr:colOff>0</xdr:colOff>
          <xdr:row>123</xdr:row>
          <xdr:rowOff>219075</xdr:rowOff>
        </xdr:to>
        <xdr:sp>
          <xdr:nvSpPr>
            <xdr:cNvPr id="23601" name="Check Box 49" hidden="1">
              <a:extLst>
                <a:ext uri="{63B3BB69-23CF-44E3-9099-C40C66FF867C}">
                  <a14:compatExt spid="_x0000_s23601"/>
                </a:ext>
              </a:extLst>
            </xdr:cNvPr>
            <xdr:cNvSpPr/>
          </xdr:nvSpPr>
          <xdr:spPr>
            <a:xfrm>
              <a:off x="3124200" y="3262503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124</xdr:row>
          <xdr:rowOff>38100</xdr:rowOff>
        </xdr:from>
        <xdr:to>
          <xdr:col>9</xdr:col>
          <xdr:colOff>0</xdr:colOff>
          <xdr:row>124</xdr:row>
          <xdr:rowOff>219075</xdr:rowOff>
        </xdr:to>
        <xdr:sp>
          <xdr:nvSpPr>
            <xdr:cNvPr id="23602" name="Check Box 50" hidden="1">
              <a:extLst>
                <a:ext uri="{63B3BB69-23CF-44E3-9099-C40C66FF867C}">
                  <a14:compatExt spid="_x0000_s23602"/>
                </a:ext>
              </a:extLst>
            </xdr:cNvPr>
            <xdr:cNvSpPr/>
          </xdr:nvSpPr>
          <xdr:spPr>
            <a:xfrm>
              <a:off x="3124200" y="3288030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28575</xdr:colOff>
          <xdr:row>123</xdr:row>
          <xdr:rowOff>38100</xdr:rowOff>
        </xdr:from>
        <xdr:to>
          <xdr:col>12</xdr:col>
          <xdr:colOff>266700</xdr:colOff>
          <xdr:row>123</xdr:row>
          <xdr:rowOff>219075</xdr:rowOff>
        </xdr:to>
        <xdr:sp>
          <xdr:nvSpPr>
            <xdr:cNvPr id="23603" name="Check Box 51" hidden="1">
              <a:extLst>
                <a:ext uri="{63B3BB69-23CF-44E3-9099-C40C66FF867C}">
                  <a14:compatExt spid="_x0000_s23603"/>
                </a:ext>
              </a:extLst>
            </xdr:cNvPr>
            <xdr:cNvSpPr/>
          </xdr:nvSpPr>
          <xdr:spPr>
            <a:xfrm>
              <a:off x="4448175" y="3262503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28575</xdr:colOff>
          <xdr:row>124</xdr:row>
          <xdr:rowOff>38100</xdr:rowOff>
        </xdr:from>
        <xdr:to>
          <xdr:col>12</xdr:col>
          <xdr:colOff>266700</xdr:colOff>
          <xdr:row>124</xdr:row>
          <xdr:rowOff>219075</xdr:rowOff>
        </xdr:to>
        <xdr:sp>
          <xdr:nvSpPr>
            <xdr:cNvPr id="23604" name="Check Box 52" hidden="1">
              <a:extLst>
                <a:ext uri="{63B3BB69-23CF-44E3-9099-C40C66FF867C}">
                  <a14:compatExt spid="_x0000_s23604"/>
                </a:ext>
              </a:extLst>
            </xdr:cNvPr>
            <xdr:cNvSpPr/>
          </xdr:nvSpPr>
          <xdr:spPr>
            <a:xfrm>
              <a:off x="4448175" y="3288030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180975</xdr:colOff>
          <xdr:row>123</xdr:row>
          <xdr:rowOff>38100</xdr:rowOff>
        </xdr:from>
        <xdr:to>
          <xdr:col>17</xdr:col>
          <xdr:colOff>19050</xdr:colOff>
          <xdr:row>123</xdr:row>
          <xdr:rowOff>219075</xdr:rowOff>
        </xdr:to>
        <xdr:sp>
          <xdr:nvSpPr>
            <xdr:cNvPr id="23605" name="Check Box 53" hidden="1">
              <a:extLst>
                <a:ext uri="{63B3BB69-23CF-44E3-9099-C40C66FF867C}">
                  <a14:compatExt spid="_x0000_s23605"/>
                </a:ext>
              </a:extLst>
            </xdr:cNvPr>
            <xdr:cNvSpPr/>
          </xdr:nvSpPr>
          <xdr:spPr>
            <a:xfrm>
              <a:off x="6438900" y="3262503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126</xdr:row>
          <xdr:rowOff>38100</xdr:rowOff>
        </xdr:from>
        <xdr:to>
          <xdr:col>5</xdr:col>
          <xdr:colOff>28575</xdr:colOff>
          <xdr:row>126</xdr:row>
          <xdr:rowOff>219075</xdr:rowOff>
        </xdr:to>
        <xdr:sp>
          <xdr:nvSpPr>
            <xdr:cNvPr id="23607" name="Check Box 55" hidden="1">
              <a:extLst>
                <a:ext uri="{63B3BB69-23CF-44E3-9099-C40C66FF867C}">
                  <a14:compatExt spid="_x0000_s23607"/>
                </a:ext>
              </a:extLst>
            </xdr:cNvPr>
            <xdr:cNvSpPr/>
          </xdr:nvSpPr>
          <xdr:spPr>
            <a:xfrm>
              <a:off x="2143125" y="3339084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127</xdr:row>
          <xdr:rowOff>38100</xdr:rowOff>
        </xdr:from>
        <xdr:to>
          <xdr:col>5</xdr:col>
          <xdr:colOff>28575</xdr:colOff>
          <xdr:row>127</xdr:row>
          <xdr:rowOff>219075</xdr:rowOff>
        </xdr:to>
        <xdr:sp>
          <xdr:nvSpPr>
            <xdr:cNvPr id="23608" name="Check Box 56" hidden="1">
              <a:extLst>
                <a:ext uri="{63B3BB69-23CF-44E3-9099-C40C66FF867C}">
                  <a14:compatExt spid="_x0000_s23608"/>
                </a:ext>
              </a:extLst>
            </xdr:cNvPr>
            <xdr:cNvSpPr/>
          </xdr:nvSpPr>
          <xdr:spPr>
            <a:xfrm>
              <a:off x="2143125" y="3364611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128</xdr:row>
          <xdr:rowOff>38100</xdr:rowOff>
        </xdr:from>
        <xdr:to>
          <xdr:col>5</xdr:col>
          <xdr:colOff>28575</xdr:colOff>
          <xdr:row>128</xdr:row>
          <xdr:rowOff>219075</xdr:rowOff>
        </xdr:to>
        <xdr:sp>
          <xdr:nvSpPr>
            <xdr:cNvPr id="23609" name="Check Box 57" hidden="1">
              <a:extLst>
                <a:ext uri="{63B3BB69-23CF-44E3-9099-C40C66FF867C}">
                  <a14:compatExt spid="_x0000_s23609"/>
                </a:ext>
              </a:extLst>
            </xdr:cNvPr>
            <xdr:cNvSpPr/>
          </xdr:nvSpPr>
          <xdr:spPr>
            <a:xfrm>
              <a:off x="2143125" y="3390138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126</xdr:row>
          <xdr:rowOff>38100</xdr:rowOff>
        </xdr:from>
        <xdr:to>
          <xdr:col>8</xdr:col>
          <xdr:colOff>247650</xdr:colOff>
          <xdr:row>126</xdr:row>
          <xdr:rowOff>219075</xdr:rowOff>
        </xdr:to>
        <xdr:sp>
          <xdr:nvSpPr>
            <xdr:cNvPr id="23610" name="Check Box 58" hidden="1">
              <a:extLst>
                <a:ext uri="{63B3BB69-23CF-44E3-9099-C40C66FF867C}">
                  <a14:compatExt spid="_x0000_s23610"/>
                </a:ext>
              </a:extLst>
            </xdr:cNvPr>
            <xdr:cNvSpPr/>
          </xdr:nvSpPr>
          <xdr:spPr>
            <a:xfrm>
              <a:off x="3114675" y="3339084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127</xdr:row>
          <xdr:rowOff>38100</xdr:rowOff>
        </xdr:from>
        <xdr:to>
          <xdr:col>8</xdr:col>
          <xdr:colOff>247650</xdr:colOff>
          <xdr:row>127</xdr:row>
          <xdr:rowOff>219075</xdr:rowOff>
        </xdr:to>
        <xdr:sp>
          <xdr:nvSpPr>
            <xdr:cNvPr id="23611" name="Check Box 59" hidden="1">
              <a:extLst>
                <a:ext uri="{63B3BB69-23CF-44E3-9099-C40C66FF867C}">
                  <a14:compatExt spid="_x0000_s23611"/>
                </a:ext>
              </a:extLst>
            </xdr:cNvPr>
            <xdr:cNvSpPr/>
          </xdr:nvSpPr>
          <xdr:spPr>
            <a:xfrm>
              <a:off x="3114675" y="3364611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128</xdr:row>
          <xdr:rowOff>38100</xdr:rowOff>
        </xdr:from>
        <xdr:to>
          <xdr:col>8</xdr:col>
          <xdr:colOff>247650</xdr:colOff>
          <xdr:row>128</xdr:row>
          <xdr:rowOff>219075</xdr:rowOff>
        </xdr:to>
        <xdr:sp>
          <xdr:nvSpPr>
            <xdr:cNvPr id="23612" name="Check Box 60" hidden="1">
              <a:extLst>
                <a:ext uri="{63B3BB69-23CF-44E3-9099-C40C66FF867C}">
                  <a14:compatExt spid="_x0000_s23612"/>
                </a:ext>
              </a:extLst>
            </xdr:cNvPr>
            <xdr:cNvSpPr/>
          </xdr:nvSpPr>
          <xdr:spPr>
            <a:xfrm>
              <a:off x="3114675" y="3390138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</xdr:colOff>
          <xdr:row>126</xdr:row>
          <xdr:rowOff>38100</xdr:rowOff>
        </xdr:from>
        <xdr:to>
          <xdr:col>13</xdr:col>
          <xdr:colOff>285750</xdr:colOff>
          <xdr:row>126</xdr:row>
          <xdr:rowOff>219075</xdr:rowOff>
        </xdr:to>
        <xdr:sp>
          <xdr:nvSpPr>
            <xdr:cNvPr id="23613" name="Check Box 61" hidden="1">
              <a:extLst>
                <a:ext uri="{63B3BB69-23CF-44E3-9099-C40C66FF867C}">
                  <a14:compatExt spid="_x0000_s23613"/>
                </a:ext>
              </a:extLst>
            </xdr:cNvPr>
            <xdr:cNvSpPr/>
          </xdr:nvSpPr>
          <xdr:spPr>
            <a:xfrm>
              <a:off x="4791075" y="3339084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</xdr:colOff>
          <xdr:row>127</xdr:row>
          <xdr:rowOff>38100</xdr:rowOff>
        </xdr:from>
        <xdr:to>
          <xdr:col>13</xdr:col>
          <xdr:colOff>285750</xdr:colOff>
          <xdr:row>127</xdr:row>
          <xdr:rowOff>219075</xdr:rowOff>
        </xdr:to>
        <xdr:sp>
          <xdr:nvSpPr>
            <xdr:cNvPr id="23614" name="Check Box 62" hidden="1">
              <a:extLst>
                <a:ext uri="{63B3BB69-23CF-44E3-9099-C40C66FF867C}">
                  <a14:compatExt spid="_x0000_s23614"/>
                </a:ext>
              </a:extLst>
            </xdr:cNvPr>
            <xdr:cNvSpPr/>
          </xdr:nvSpPr>
          <xdr:spPr>
            <a:xfrm>
              <a:off x="4791075" y="3364611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</xdr:colOff>
          <xdr:row>128</xdr:row>
          <xdr:rowOff>38100</xdr:rowOff>
        </xdr:from>
        <xdr:to>
          <xdr:col>13</xdr:col>
          <xdr:colOff>285750</xdr:colOff>
          <xdr:row>128</xdr:row>
          <xdr:rowOff>219075</xdr:rowOff>
        </xdr:to>
        <xdr:sp>
          <xdr:nvSpPr>
            <xdr:cNvPr id="23615" name="Check Box 63" hidden="1">
              <a:extLst>
                <a:ext uri="{63B3BB69-23CF-44E3-9099-C40C66FF867C}">
                  <a14:compatExt spid="_x0000_s23615"/>
                </a:ext>
              </a:extLst>
            </xdr:cNvPr>
            <xdr:cNvSpPr/>
          </xdr:nvSpPr>
          <xdr:spPr>
            <a:xfrm>
              <a:off x="4791075" y="3390138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180975</xdr:colOff>
          <xdr:row>126</xdr:row>
          <xdr:rowOff>38100</xdr:rowOff>
        </xdr:from>
        <xdr:to>
          <xdr:col>17</xdr:col>
          <xdr:colOff>28575</xdr:colOff>
          <xdr:row>126</xdr:row>
          <xdr:rowOff>219075</xdr:rowOff>
        </xdr:to>
        <xdr:sp>
          <xdr:nvSpPr>
            <xdr:cNvPr id="23616" name="Check Box 64" hidden="1">
              <a:extLst>
                <a:ext uri="{63B3BB69-23CF-44E3-9099-C40C66FF867C}">
                  <a14:compatExt spid="_x0000_s23616"/>
                </a:ext>
              </a:extLst>
            </xdr:cNvPr>
            <xdr:cNvSpPr/>
          </xdr:nvSpPr>
          <xdr:spPr>
            <a:xfrm>
              <a:off x="6438900" y="33390840"/>
              <a:ext cx="247650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180975</xdr:colOff>
          <xdr:row>127</xdr:row>
          <xdr:rowOff>38100</xdr:rowOff>
        </xdr:from>
        <xdr:to>
          <xdr:col>17</xdr:col>
          <xdr:colOff>28575</xdr:colOff>
          <xdr:row>127</xdr:row>
          <xdr:rowOff>219075</xdr:rowOff>
        </xdr:to>
        <xdr:sp>
          <xdr:nvSpPr>
            <xdr:cNvPr id="23617" name="Check Box 65" hidden="1">
              <a:extLst>
                <a:ext uri="{63B3BB69-23CF-44E3-9099-C40C66FF867C}">
                  <a14:compatExt spid="_x0000_s23617"/>
                </a:ext>
              </a:extLst>
            </xdr:cNvPr>
            <xdr:cNvSpPr/>
          </xdr:nvSpPr>
          <xdr:spPr>
            <a:xfrm>
              <a:off x="6438900" y="33646110"/>
              <a:ext cx="247650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141</xdr:row>
          <xdr:rowOff>85725</xdr:rowOff>
        </xdr:from>
        <xdr:to>
          <xdr:col>5</xdr:col>
          <xdr:colOff>28575</xdr:colOff>
          <xdr:row>141</xdr:row>
          <xdr:rowOff>266700</xdr:rowOff>
        </xdr:to>
        <xdr:sp>
          <xdr:nvSpPr>
            <xdr:cNvPr id="23619" name="Check Box 67" hidden="1">
              <a:extLst>
                <a:ext uri="{63B3BB69-23CF-44E3-9099-C40C66FF867C}">
                  <a14:compatExt spid="_x0000_s23619"/>
                </a:ext>
              </a:extLst>
            </xdr:cNvPr>
            <xdr:cNvSpPr/>
          </xdr:nvSpPr>
          <xdr:spPr>
            <a:xfrm>
              <a:off x="2143125" y="3733609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142</xdr:row>
          <xdr:rowOff>123825</xdr:rowOff>
        </xdr:from>
        <xdr:to>
          <xdr:col>5</xdr:col>
          <xdr:colOff>28575</xdr:colOff>
          <xdr:row>142</xdr:row>
          <xdr:rowOff>304800</xdr:rowOff>
        </xdr:to>
        <xdr:sp>
          <xdr:nvSpPr>
            <xdr:cNvPr id="23620" name="Check Box 68" hidden="1">
              <a:extLst>
                <a:ext uri="{63B3BB69-23CF-44E3-9099-C40C66FF867C}">
                  <a14:compatExt spid="_x0000_s23620"/>
                </a:ext>
              </a:extLst>
            </xdr:cNvPr>
            <xdr:cNvSpPr/>
          </xdr:nvSpPr>
          <xdr:spPr>
            <a:xfrm>
              <a:off x="2143125" y="3770757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142</xdr:row>
          <xdr:rowOff>123825</xdr:rowOff>
        </xdr:from>
        <xdr:to>
          <xdr:col>8</xdr:col>
          <xdr:colOff>247650</xdr:colOff>
          <xdr:row>142</xdr:row>
          <xdr:rowOff>304800</xdr:rowOff>
        </xdr:to>
        <xdr:sp>
          <xdr:nvSpPr>
            <xdr:cNvPr id="23622" name="Check Box 70" hidden="1">
              <a:extLst>
                <a:ext uri="{63B3BB69-23CF-44E3-9099-C40C66FF867C}">
                  <a14:compatExt spid="_x0000_s23622"/>
                </a:ext>
              </a:extLst>
            </xdr:cNvPr>
            <xdr:cNvSpPr/>
          </xdr:nvSpPr>
          <xdr:spPr>
            <a:xfrm>
              <a:off x="3114675" y="3770757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85725</xdr:colOff>
          <xdr:row>141</xdr:row>
          <xdr:rowOff>85725</xdr:rowOff>
        </xdr:from>
        <xdr:to>
          <xdr:col>13</xdr:col>
          <xdr:colOff>314325</xdr:colOff>
          <xdr:row>141</xdr:row>
          <xdr:rowOff>266700</xdr:rowOff>
        </xdr:to>
        <xdr:sp>
          <xdr:nvSpPr>
            <xdr:cNvPr id="23627" name="Check Box 75" hidden="1">
              <a:extLst>
                <a:ext uri="{63B3BB69-23CF-44E3-9099-C40C66FF867C}">
                  <a14:compatExt spid="_x0000_s23627"/>
                </a:ext>
              </a:extLst>
            </xdr:cNvPr>
            <xdr:cNvSpPr/>
          </xdr:nvSpPr>
          <xdr:spPr>
            <a:xfrm>
              <a:off x="4829175" y="37336095"/>
              <a:ext cx="228600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85725</xdr:colOff>
          <xdr:row>142</xdr:row>
          <xdr:rowOff>123825</xdr:rowOff>
        </xdr:from>
        <xdr:to>
          <xdr:col>13</xdr:col>
          <xdr:colOff>314325</xdr:colOff>
          <xdr:row>142</xdr:row>
          <xdr:rowOff>304800</xdr:rowOff>
        </xdr:to>
        <xdr:sp>
          <xdr:nvSpPr>
            <xdr:cNvPr id="23628" name="Check Box 76" hidden="1">
              <a:extLst>
                <a:ext uri="{63B3BB69-23CF-44E3-9099-C40C66FF867C}">
                  <a14:compatExt spid="_x0000_s23628"/>
                </a:ext>
              </a:extLst>
            </xdr:cNvPr>
            <xdr:cNvSpPr/>
          </xdr:nvSpPr>
          <xdr:spPr>
            <a:xfrm>
              <a:off x="4829175" y="37707570"/>
              <a:ext cx="228600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171450</xdr:colOff>
          <xdr:row>141</xdr:row>
          <xdr:rowOff>85725</xdr:rowOff>
        </xdr:from>
        <xdr:to>
          <xdr:col>17</xdr:col>
          <xdr:colOff>9525</xdr:colOff>
          <xdr:row>141</xdr:row>
          <xdr:rowOff>266700</xdr:rowOff>
        </xdr:to>
        <xdr:sp>
          <xdr:nvSpPr>
            <xdr:cNvPr id="23629" name="Check Box 77" hidden="1">
              <a:extLst>
                <a:ext uri="{63B3BB69-23CF-44E3-9099-C40C66FF867C}">
                  <a14:compatExt spid="_x0000_s23629"/>
                </a:ext>
              </a:extLst>
            </xdr:cNvPr>
            <xdr:cNvSpPr/>
          </xdr:nvSpPr>
          <xdr:spPr>
            <a:xfrm>
              <a:off x="6429375" y="3733609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171450</xdr:colOff>
          <xdr:row>142</xdr:row>
          <xdr:rowOff>123825</xdr:rowOff>
        </xdr:from>
        <xdr:to>
          <xdr:col>17</xdr:col>
          <xdr:colOff>9525</xdr:colOff>
          <xdr:row>142</xdr:row>
          <xdr:rowOff>304800</xdr:rowOff>
        </xdr:to>
        <xdr:sp>
          <xdr:nvSpPr>
            <xdr:cNvPr id="23630" name="Check Box 78" hidden="1">
              <a:extLst>
                <a:ext uri="{63B3BB69-23CF-44E3-9099-C40C66FF867C}">
                  <a14:compatExt spid="_x0000_s23630"/>
                </a:ext>
              </a:extLst>
            </xdr:cNvPr>
            <xdr:cNvSpPr/>
          </xdr:nvSpPr>
          <xdr:spPr>
            <a:xfrm>
              <a:off x="6429375" y="3770757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147</xdr:row>
          <xdr:rowOff>38100</xdr:rowOff>
        </xdr:from>
        <xdr:to>
          <xdr:col>5</xdr:col>
          <xdr:colOff>28575</xdr:colOff>
          <xdr:row>147</xdr:row>
          <xdr:rowOff>219075</xdr:rowOff>
        </xdr:to>
        <xdr:sp>
          <xdr:nvSpPr>
            <xdr:cNvPr id="23631" name="Check Box 79" hidden="1">
              <a:extLst>
                <a:ext uri="{63B3BB69-23CF-44E3-9099-C40C66FF867C}">
                  <a14:compatExt spid="_x0000_s23631"/>
                </a:ext>
              </a:extLst>
            </xdr:cNvPr>
            <xdr:cNvSpPr/>
          </xdr:nvSpPr>
          <xdr:spPr>
            <a:xfrm>
              <a:off x="2143125" y="3907155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148</xdr:row>
          <xdr:rowOff>28575</xdr:rowOff>
        </xdr:from>
        <xdr:to>
          <xdr:col>5</xdr:col>
          <xdr:colOff>28575</xdr:colOff>
          <xdr:row>148</xdr:row>
          <xdr:rowOff>209550</xdr:rowOff>
        </xdr:to>
        <xdr:sp>
          <xdr:nvSpPr>
            <xdr:cNvPr id="23632" name="Check Box 80" hidden="1">
              <a:extLst>
                <a:ext uri="{63B3BB69-23CF-44E3-9099-C40C66FF867C}">
                  <a14:compatExt spid="_x0000_s23632"/>
                </a:ext>
              </a:extLst>
            </xdr:cNvPr>
            <xdr:cNvSpPr/>
          </xdr:nvSpPr>
          <xdr:spPr>
            <a:xfrm>
              <a:off x="2143125" y="3931729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28575</xdr:colOff>
          <xdr:row>147</xdr:row>
          <xdr:rowOff>38100</xdr:rowOff>
        </xdr:from>
        <xdr:to>
          <xdr:col>9</xdr:col>
          <xdr:colOff>9525</xdr:colOff>
          <xdr:row>147</xdr:row>
          <xdr:rowOff>219075</xdr:rowOff>
        </xdr:to>
        <xdr:sp>
          <xdr:nvSpPr>
            <xdr:cNvPr id="23633" name="Check Box 81" hidden="1">
              <a:extLst>
                <a:ext uri="{63B3BB69-23CF-44E3-9099-C40C66FF867C}">
                  <a14:compatExt spid="_x0000_s23633"/>
                </a:ext>
              </a:extLst>
            </xdr:cNvPr>
            <xdr:cNvSpPr/>
          </xdr:nvSpPr>
          <xdr:spPr>
            <a:xfrm>
              <a:off x="3133725" y="3907155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28575</xdr:colOff>
          <xdr:row>148</xdr:row>
          <xdr:rowOff>28575</xdr:rowOff>
        </xdr:from>
        <xdr:to>
          <xdr:col>9</xdr:col>
          <xdr:colOff>9525</xdr:colOff>
          <xdr:row>148</xdr:row>
          <xdr:rowOff>209550</xdr:rowOff>
        </xdr:to>
        <xdr:sp>
          <xdr:nvSpPr>
            <xdr:cNvPr id="23634" name="Check Box 82" hidden="1">
              <a:extLst>
                <a:ext uri="{63B3BB69-23CF-44E3-9099-C40C66FF867C}">
                  <a14:compatExt spid="_x0000_s23634"/>
                </a:ext>
              </a:extLst>
            </xdr:cNvPr>
            <xdr:cNvSpPr/>
          </xdr:nvSpPr>
          <xdr:spPr>
            <a:xfrm>
              <a:off x="3133725" y="3931729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150</xdr:row>
          <xdr:rowOff>28575</xdr:rowOff>
        </xdr:from>
        <xdr:to>
          <xdr:col>5</xdr:col>
          <xdr:colOff>28575</xdr:colOff>
          <xdr:row>150</xdr:row>
          <xdr:rowOff>209550</xdr:rowOff>
        </xdr:to>
        <xdr:sp>
          <xdr:nvSpPr>
            <xdr:cNvPr id="23635" name="Check Box 83" hidden="1">
              <a:extLst>
                <a:ext uri="{63B3BB69-23CF-44E3-9099-C40C66FF867C}">
                  <a14:compatExt spid="_x0000_s23635"/>
                </a:ext>
              </a:extLst>
            </xdr:cNvPr>
            <xdr:cNvSpPr/>
          </xdr:nvSpPr>
          <xdr:spPr>
            <a:xfrm>
              <a:off x="2143125" y="3982783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28575</xdr:colOff>
          <xdr:row>150</xdr:row>
          <xdr:rowOff>28575</xdr:rowOff>
        </xdr:from>
        <xdr:to>
          <xdr:col>9</xdr:col>
          <xdr:colOff>9525</xdr:colOff>
          <xdr:row>150</xdr:row>
          <xdr:rowOff>209550</xdr:rowOff>
        </xdr:to>
        <xdr:sp>
          <xdr:nvSpPr>
            <xdr:cNvPr id="23636" name="Check Box 84" hidden="1">
              <a:extLst>
                <a:ext uri="{63B3BB69-23CF-44E3-9099-C40C66FF867C}">
                  <a14:compatExt spid="_x0000_s23636"/>
                </a:ext>
              </a:extLst>
            </xdr:cNvPr>
            <xdr:cNvSpPr/>
          </xdr:nvSpPr>
          <xdr:spPr>
            <a:xfrm>
              <a:off x="3133725" y="3982783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152</xdr:row>
          <xdr:rowOff>28575</xdr:rowOff>
        </xdr:from>
        <xdr:to>
          <xdr:col>5</xdr:col>
          <xdr:colOff>28575</xdr:colOff>
          <xdr:row>152</xdr:row>
          <xdr:rowOff>209550</xdr:rowOff>
        </xdr:to>
        <xdr:sp>
          <xdr:nvSpPr>
            <xdr:cNvPr id="23637" name="Check Box 85" hidden="1">
              <a:extLst>
                <a:ext uri="{63B3BB69-23CF-44E3-9099-C40C66FF867C}">
                  <a14:compatExt spid="_x0000_s23637"/>
                </a:ext>
              </a:extLst>
            </xdr:cNvPr>
            <xdr:cNvSpPr/>
          </xdr:nvSpPr>
          <xdr:spPr>
            <a:xfrm>
              <a:off x="2143125" y="4033837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28575</xdr:colOff>
          <xdr:row>152</xdr:row>
          <xdr:rowOff>28575</xdr:rowOff>
        </xdr:from>
        <xdr:to>
          <xdr:col>9</xdr:col>
          <xdr:colOff>9525</xdr:colOff>
          <xdr:row>152</xdr:row>
          <xdr:rowOff>209550</xdr:rowOff>
        </xdr:to>
        <xdr:sp>
          <xdr:nvSpPr>
            <xdr:cNvPr id="23638" name="Check Box 86" hidden="1">
              <a:extLst>
                <a:ext uri="{63B3BB69-23CF-44E3-9099-C40C66FF867C}">
                  <a14:compatExt spid="_x0000_s23638"/>
                </a:ext>
              </a:extLst>
            </xdr:cNvPr>
            <xdr:cNvSpPr/>
          </xdr:nvSpPr>
          <xdr:spPr>
            <a:xfrm>
              <a:off x="3133725" y="4033837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155</xdr:row>
          <xdr:rowOff>28575</xdr:rowOff>
        </xdr:from>
        <xdr:to>
          <xdr:col>5</xdr:col>
          <xdr:colOff>28575</xdr:colOff>
          <xdr:row>155</xdr:row>
          <xdr:rowOff>209550</xdr:rowOff>
        </xdr:to>
        <xdr:sp>
          <xdr:nvSpPr>
            <xdr:cNvPr id="23639" name="Check Box 87" hidden="1">
              <a:extLst>
                <a:ext uri="{63B3BB69-23CF-44E3-9099-C40C66FF867C}">
                  <a14:compatExt spid="_x0000_s23639"/>
                </a:ext>
              </a:extLst>
            </xdr:cNvPr>
            <xdr:cNvSpPr/>
          </xdr:nvSpPr>
          <xdr:spPr>
            <a:xfrm>
              <a:off x="2143125" y="4110418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28575</xdr:colOff>
          <xdr:row>155</xdr:row>
          <xdr:rowOff>28575</xdr:rowOff>
        </xdr:from>
        <xdr:to>
          <xdr:col>9</xdr:col>
          <xdr:colOff>9525</xdr:colOff>
          <xdr:row>155</xdr:row>
          <xdr:rowOff>209550</xdr:rowOff>
        </xdr:to>
        <xdr:sp>
          <xdr:nvSpPr>
            <xdr:cNvPr id="23640" name="Check Box 88" hidden="1">
              <a:extLst>
                <a:ext uri="{63B3BB69-23CF-44E3-9099-C40C66FF867C}">
                  <a14:compatExt spid="_x0000_s23640"/>
                </a:ext>
              </a:extLst>
            </xdr:cNvPr>
            <xdr:cNvSpPr/>
          </xdr:nvSpPr>
          <xdr:spPr>
            <a:xfrm>
              <a:off x="3133725" y="4110418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166</xdr:row>
          <xdr:rowOff>38100</xdr:rowOff>
        </xdr:from>
        <xdr:to>
          <xdr:col>5</xdr:col>
          <xdr:colOff>28575</xdr:colOff>
          <xdr:row>166</xdr:row>
          <xdr:rowOff>219075</xdr:rowOff>
        </xdr:to>
        <xdr:sp>
          <xdr:nvSpPr>
            <xdr:cNvPr id="23641" name="Check Box 89" hidden="1">
              <a:extLst>
                <a:ext uri="{63B3BB69-23CF-44E3-9099-C40C66FF867C}">
                  <a14:compatExt spid="_x0000_s23641"/>
                </a:ext>
              </a:extLst>
            </xdr:cNvPr>
            <xdr:cNvSpPr/>
          </xdr:nvSpPr>
          <xdr:spPr>
            <a:xfrm>
              <a:off x="2143125" y="4372737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167</xdr:row>
          <xdr:rowOff>28575</xdr:rowOff>
        </xdr:from>
        <xdr:to>
          <xdr:col>5</xdr:col>
          <xdr:colOff>28575</xdr:colOff>
          <xdr:row>167</xdr:row>
          <xdr:rowOff>209550</xdr:rowOff>
        </xdr:to>
        <xdr:sp>
          <xdr:nvSpPr>
            <xdr:cNvPr id="23642" name="Check Box 90" hidden="1">
              <a:extLst>
                <a:ext uri="{63B3BB69-23CF-44E3-9099-C40C66FF867C}">
                  <a14:compatExt spid="_x0000_s23642"/>
                </a:ext>
              </a:extLst>
            </xdr:cNvPr>
            <xdr:cNvSpPr/>
          </xdr:nvSpPr>
          <xdr:spPr>
            <a:xfrm>
              <a:off x="2143125" y="4397311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168</xdr:row>
          <xdr:rowOff>38100</xdr:rowOff>
        </xdr:from>
        <xdr:to>
          <xdr:col>5</xdr:col>
          <xdr:colOff>28575</xdr:colOff>
          <xdr:row>168</xdr:row>
          <xdr:rowOff>219075</xdr:rowOff>
        </xdr:to>
        <xdr:sp>
          <xdr:nvSpPr>
            <xdr:cNvPr id="23643" name="Check Box 91" hidden="1">
              <a:extLst>
                <a:ext uri="{63B3BB69-23CF-44E3-9099-C40C66FF867C}">
                  <a14:compatExt spid="_x0000_s23643"/>
                </a:ext>
              </a:extLst>
            </xdr:cNvPr>
            <xdr:cNvSpPr/>
          </xdr:nvSpPr>
          <xdr:spPr>
            <a:xfrm>
              <a:off x="2143125" y="4423791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169</xdr:row>
          <xdr:rowOff>28575</xdr:rowOff>
        </xdr:from>
        <xdr:to>
          <xdr:col>5</xdr:col>
          <xdr:colOff>28575</xdr:colOff>
          <xdr:row>169</xdr:row>
          <xdr:rowOff>209550</xdr:rowOff>
        </xdr:to>
        <xdr:sp>
          <xdr:nvSpPr>
            <xdr:cNvPr id="23644" name="Check Box 92" hidden="1">
              <a:extLst>
                <a:ext uri="{63B3BB69-23CF-44E3-9099-C40C66FF867C}">
                  <a14:compatExt spid="_x0000_s23644"/>
                </a:ext>
              </a:extLst>
            </xdr:cNvPr>
            <xdr:cNvSpPr/>
          </xdr:nvSpPr>
          <xdr:spPr>
            <a:xfrm>
              <a:off x="2143125" y="4448365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166</xdr:row>
          <xdr:rowOff>38100</xdr:rowOff>
        </xdr:from>
        <xdr:to>
          <xdr:col>8</xdr:col>
          <xdr:colOff>247650</xdr:colOff>
          <xdr:row>166</xdr:row>
          <xdr:rowOff>219075</xdr:rowOff>
        </xdr:to>
        <xdr:sp>
          <xdr:nvSpPr>
            <xdr:cNvPr id="23645" name="Check Box 93" hidden="1">
              <a:extLst>
                <a:ext uri="{63B3BB69-23CF-44E3-9099-C40C66FF867C}">
                  <a14:compatExt spid="_x0000_s23645"/>
                </a:ext>
              </a:extLst>
            </xdr:cNvPr>
            <xdr:cNvSpPr/>
          </xdr:nvSpPr>
          <xdr:spPr>
            <a:xfrm>
              <a:off x="3114675" y="4372737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167</xdr:row>
          <xdr:rowOff>28575</xdr:rowOff>
        </xdr:from>
        <xdr:to>
          <xdr:col>8</xdr:col>
          <xdr:colOff>247650</xdr:colOff>
          <xdr:row>167</xdr:row>
          <xdr:rowOff>209550</xdr:rowOff>
        </xdr:to>
        <xdr:sp>
          <xdr:nvSpPr>
            <xdr:cNvPr id="23646" name="Check Box 94" hidden="1">
              <a:extLst>
                <a:ext uri="{63B3BB69-23CF-44E3-9099-C40C66FF867C}">
                  <a14:compatExt spid="_x0000_s23646"/>
                </a:ext>
              </a:extLst>
            </xdr:cNvPr>
            <xdr:cNvSpPr/>
          </xdr:nvSpPr>
          <xdr:spPr>
            <a:xfrm>
              <a:off x="3114675" y="4397311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168</xdr:row>
          <xdr:rowOff>38100</xdr:rowOff>
        </xdr:from>
        <xdr:to>
          <xdr:col>8</xdr:col>
          <xdr:colOff>247650</xdr:colOff>
          <xdr:row>168</xdr:row>
          <xdr:rowOff>219075</xdr:rowOff>
        </xdr:to>
        <xdr:sp>
          <xdr:nvSpPr>
            <xdr:cNvPr id="23647" name="Check Box 95" hidden="1">
              <a:extLst>
                <a:ext uri="{63B3BB69-23CF-44E3-9099-C40C66FF867C}">
                  <a14:compatExt spid="_x0000_s23647"/>
                </a:ext>
              </a:extLst>
            </xdr:cNvPr>
            <xdr:cNvSpPr/>
          </xdr:nvSpPr>
          <xdr:spPr>
            <a:xfrm>
              <a:off x="3114675" y="4423791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169</xdr:row>
          <xdr:rowOff>28575</xdr:rowOff>
        </xdr:from>
        <xdr:to>
          <xdr:col>8</xdr:col>
          <xdr:colOff>247650</xdr:colOff>
          <xdr:row>169</xdr:row>
          <xdr:rowOff>209550</xdr:rowOff>
        </xdr:to>
        <xdr:sp>
          <xdr:nvSpPr>
            <xdr:cNvPr id="23648" name="Check Box 96" hidden="1">
              <a:extLst>
                <a:ext uri="{63B3BB69-23CF-44E3-9099-C40C66FF867C}">
                  <a14:compatExt spid="_x0000_s23648"/>
                </a:ext>
              </a:extLst>
            </xdr:cNvPr>
            <xdr:cNvSpPr/>
          </xdr:nvSpPr>
          <xdr:spPr>
            <a:xfrm>
              <a:off x="3114675" y="4448365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172</xdr:row>
          <xdr:rowOff>38100</xdr:rowOff>
        </xdr:from>
        <xdr:to>
          <xdr:col>5</xdr:col>
          <xdr:colOff>28575</xdr:colOff>
          <xdr:row>172</xdr:row>
          <xdr:rowOff>219075</xdr:rowOff>
        </xdr:to>
        <xdr:sp>
          <xdr:nvSpPr>
            <xdr:cNvPr id="23649" name="Check Box 97" hidden="1">
              <a:extLst>
                <a:ext uri="{63B3BB69-23CF-44E3-9099-C40C66FF867C}">
                  <a14:compatExt spid="_x0000_s23649"/>
                </a:ext>
              </a:extLst>
            </xdr:cNvPr>
            <xdr:cNvSpPr/>
          </xdr:nvSpPr>
          <xdr:spPr>
            <a:xfrm>
              <a:off x="2143125" y="4521327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173</xdr:row>
          <xdr:rowOff>28575</xdr:rowOff>
        </xdr:from>
        <xdr:to>
          <xdr:col>5</xdr:col>
          <xdr:colOff>28575</xdr:colOff>
          <xdr:row>173</xdr:row>
          <xdr:rowOff>209550</xdr:rowOff>
        </xdr:to>
        <xdr:sp>
          <xdr:nvSpPr>
            <xdr:cNvPr id="23650" name="Check Box 98" hidden="1">
              <a:extLst>
                <a:ext uri="{63B3BB69-23CF-44E3-9099-C40C66FF867C}">
                  <a14:compatExt spid="_x0000_s23650"/>
                </a:ext>
              </a:extLst>
            </xdr:cNvPr>
            <xdr:cNvSpPr/>
          </xdr:nvSpPr>
          <xdr:spPr>
            <a:xfrm>
              <a:off x="2143125" y="4545901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172</xdr:row>
          <xdr:rowOff>38100</xdr:rowOff>
        </xdr:from>
        <xdr:to>
          <xdr:col>8</xdr:col>
          <xdr:colOff>247650</xdr:colOff>
          <xdr:row>172</xdr:row>
          <xdr:rowOff>219075</xdr:rowOff>
        </xdr:to>
        <xdr:sp>
          <xdr:nvSpPr>
            <xdr:cNvPr id="23651" name="Check Box 99" hidden="1">
              <a:extLst>
                <a:ext uri="{63B3BB69-23CF-44E3-9099-C40C66FF867C}">
                  <a14:compatExt spid="_x0000_s23651"/>
                </a:ext>
              </a:extLst>
            </xdr:cNvPr>
            <xdr:cNvSpPr/>
          </xdr:nvSpPr>
          <xdr:spPr>
            <a:xfrm>
              <a:off x="3114675" y="4521327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173</xdr:row>
          <xdr:rowOff>28575</xdr:rowOff>
        </xdr:from>
        <xdr:to>
          <xdr:col>8</xdr:col>
          <xdr:colOff>247650</xdr:colOff>
          <xdr:row>173</xdr:row>
          <xdr:rowOff>209550</xdr:rowOff>
        </xdr:to>
        <xdr:sp>
          <xdr:nvSpPr>
            <xdr:cNvPr id="23652" name="Check Box 100" hidden="1">
              <a:extLst>
                <a:ext uri="{63B3BB69-23CF-44E3-9099-C40C66FF867C}">
                  <a14:compatExt spid="_x0000_s23652"/>
                </a:ext>
              </a:extLst>
            </xdr:cNvPr>
            <xdr:cNvSpPr/>
          </xdr:nvSpPr>
          <xdr:spPr>
            <a:xfrm>
              <a:off x="3114675" y="4545901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</xdr:colOff>
          <xdr:row>173</xdr:row>
          <xdr:rowOff>28575</xdr:rowOff>
        </xdr:from>
        <xdr:to>
          <xdr:col>13</xdr:col>
          <xdr:colOff>285750</xdr:colOff>
          <xdr:row>173</xdr:row>
          <xdr:rowOff>209550</xdr:rowOff>
        </xdr:to>
        <xdr:sp>
          <xdr:nvSpPr>
            <xdr:cNvPr id="23653" name="Check Box 101" hidden="1">
              <a:extLst>
                <a:ext uri="{63B3BB69-23CF-44E3-9099-C40C66FF867C}">
                  <a14:compatExt spid="_x0000_s23653"/>
                </a:ext>
              </a:extLst>
            </xdr:cNvPr>
            <xdr:cNvSpPr/>
          </xdr:nvSpPr>
          <xdr:spPr>
            <a:xfrm>
              <a:off x="4791075" y="4545901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185</xdr:row>
          <xdr:rowOff>38100</xdr:rowOff>
        </xdr:from>
        <xdr:to>
          <xdr:col>5</xdr:col>
          <xdr:colOff>28575</xdr:colOff>
          <xdr:row>185</xdr:row>
          <xdr:rowOff>219075</xdr:rowOff>
        </xdr:to>
        <xdr:sp>
          <xdr:nvSpPr>
            <xdr:cNvPr id="23654" name="Check Box 102" hidden="1">
              <a:extLst>
                <a:ext uri="{63B3BB69-23CF-44E3-9099-C40C66FF867C}">
                  <a14:compatExt spid="_x0000_s23654"/>
                </a:ext>
              </a:extLst>
            </xdr:cNvPr>
            <xdr:cNvSpPr/>
          </xdr:nvSpPr>
          <xdr:spPr>
            <a:xfrm>
              <a:off x="2143125" y="4834509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186</xdr:row>
          <xdr:rowOff>28575</xdr:rowOff>
        </xdr:from>
        <xdr:to>
          <xdr:col>5</xdr:col>
          <xdr:colOff>28575</xdr:colOff>
          <xdr:row>186</xdr:row>
          <xdr:rowOff>209550</xdr:rowOff>
        </xdr:to>
        <xdr:sp>
          <xdr:nvSpPr>
            <xdr:cNvPr id="23655" name="Check Box 103" hidden="1">
              <a:extLst>
                <a:ext uri="{63B3BB69-23CF-44E3-9099-C40C66FF867C}">
                  <a14:compatExt spid="_x0000_s23655"/>
                </a:ext>
              </a:extLst>
            </xdr:cNvPr>
            <xdr:cNvSpPr/>
          </xdr:nvSpPr>
          <xdr:spPr>
            <a:xfrm>
              <a:off x="2143125" y="4859083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790575</xdr:colOff>
          <xdr:row>185</xdr:row>
          <xdr:rowOff>38100</xdr:rowOff>
        </xdr:from>
        <xdr:to>
          <xdr:col>12</xdr:col>
          <xdr:colOff>47625</xdr:colOff>
          <xdr:row>185</xdr:row>
          <xdr:rowOff>219075</xdr:rowOff>
        </xdr:to>
        <xdr:sp>
          <xdr:nvSpPr>
            <xdr:cNvPr id="23656" name="Check Box 104" hidden="1">
              <a:extLst>
                <a:ext uri="{63B3BB69-23CF-44E3-9099-C40C66FF867C}">
                  <a14:compatExt spid="_x0000_s23656"/>
                </a:ext>
              </a:extLst>
            </xdr:cNvPr>
            <xdr:cNvSpPr/>
          </xdr:nvSpPr>
          <xdr:spPr>
            <a:xfrm>
              <a:off x="4229100" y="4834509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790575</xdr:colOff>
          <xdr:row>186</xdr:row>
          <xdr:rowOff>28575</xdr:rowOff>
        </xdr:from>
        <xdr:to>
          <xdr:col>12</xdr:col>
          <xdr:colOff>47625</xdr:colOff>
          <xdr:row>186</xdr:row>
          <xdr:rowOff>209550</xdr:rowOff>
        </xdr:to>
        <xdr:sp>
          <xdr:nvSpPr>
            <xdr:cNvPr id="23657" name="Check Box 105" hidden="1">
              <a:extLst>
                <a:ext uri="{63B3BB69-23CF-44E3-9099-C40C66FF867C}">
                  <a14:compatExt spid="_x0000_s23657"/>
                </a:ext>
              </a:extLst>
            </xdr:cNvPr>
            <xdr:cNvSpPr/>
          </xdr:nvSpPr>
          <xdr:spPr>
            <a:xfrm>
              <a:off x="4229100" y="4859083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184</xdr:row>
          <xdr:rowOff>28575</xdr:rowOff>
        </xdr:from>
        <xdr:to>
          <xdr:col>9</xdr:col>
          <xdr:colOff>0</xdr:colOff>
          <xdr:row>184</xdr:row>
          <xdr:rowOff>209550</xdr:rowOff>
        </xdr:to>
        <xdr:sp>
          <xdr:nvSpPr>
            <xdr:cNvPr id="23658" name="Check Box 106" hidden="1">
              <a:extLst>
                <a:ext uri="{63B3BB69-23CF-44E3-9099-C40C66FF867C}">
                  <a14:compatExt spid="_x0000_s23658"/>
                </a:ext>
              </a:extLst>
            </xdr:cNvPr>
            <xdr:cNvSpPr/>
          </xdr:nvSpPr>
          <xdr:spPr>
            <a:xfrm>
              <a:off x="3124200" y="4808029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19050</xdr:colOff>
          <xdr:row>184</xdr:row>
          <xdr:rowOff>28575</xdr:rowOff>
        </xdr:from>
        <xdr:to>
          <xdr:col>13</xdr:col>
          <xdr:colOff>257175</xdr:colOff>
          <xdr:row>184</xdr:row>
          <xdr:rowOff>209550</xdr:rowOff>
        </xdr:to>
        <xdr:sp>
          <xdr:nvSpPr>
            <xdr:cNvPr id="23659" name="Check Box 107" hidden="1">
              <a:extLst>
                <a:ext uri="{63B3BB69-23CF-44E3-9099-C40C66FF867C}">
                  <a14:compatExt spid="_x0000_s23659"/>
                </a:ext>
              </a:extLst>
            </xdr:cNvPr>
            <xdr:cNvSpPr/>
          </xdr:nvSpPr>
          <xdr:spPr>
            <a:xfrm>
              <a:off x="4762500" y="4808029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190</xdr:row>
          <xdr:rowOff>38100</xdr:rowOff>
        </xdr:from>
        <xdr:to>
          <xdr:col>5</xdr:col>
          <xdr:colOff>28575</xdr:colOff>
          <xdr:row>190</xdr:row>
          <xdr:rowOff>219075</xdr:rowOff>
        </xdr:to>
        <xdr:sp>
          <xdr:nvSpPr>
            <xdr:cNvPr id="23660" name="Check Box 108" hidden="1">
              <a:extLst>
                <a:ext uri="{63B3BB69-23CF-44E3-9099-C40C66FF867C}">
                  <a14:compatExt spid="_x0000_s23660"/>
                </a:ext>
              </a:extLst>
            </xdr:cNvPr>
            <xdr:cNvSpPr/>
          </xdr:nvSpPr>
          <xdr:spPr>
            <a:xfrm>
              <a:off x="2143125" y="4955667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191</xdr:row>
          <xdr:rowOff>28575</xdr:rowOff>
        </xdr:from>
        <xdr:to>
          <xdr:col>5</xdr:col>
          <xdr:colOff>28575</xdr:colOff>
          <xdr:row>191</xdr:row>
          <xdr:rowOff>209550</xdr:rowOff>
        </xdr:to>
        <xdr:sp>
          <xdr:nvSpPr>
            <xdr:cNvPr id="23661" name="Check Box 109" hidden="1">
              <a:extLst>
                <a:ext uri="{63B3BB69-23CF-44E3-9099-C40C66FF867C}">
                  <a14:compatExt spid="_x0000_s23661"/>
                </a:ext>
              </a:extLst>
            </xdr:cNvPr>
            <xdr:cNvSpPr/>
          </xdr:nvSpPr>
          <xdr:spPr>
            <a:xfrm>
              <a:off x="2143125" y="4980241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190</xdr:row>
          <xdr:rowOff>38100</xdr:rowOff>
        </xdr:from>
        <xdr:to>
          <xdr:col>8</xdr:col>
          <xdr:colOff>247650</xdr:colOff>
          <xdr:row>190</xdr:row>
          <xdr:rowOff>219075</xdr:rowOff>
        </xdr:to>
        <xdr:sp>
          <xdr:nvSpPr>
            <xdr:cNvPr id="23664" name="Check Box 112" hidden="1">
              <a:extLst>
                <a:ext uri="{63B3BB69-23CF-44E3-9099-C40C66FF867C}">
                  <a14:compatExt spid="_x0000_s23664"/>
                </a:ext>
              </a:extLst>
            </xdr:cNvPr>
            <xdr:cNvSpPr/>
          </xdr:nvSpPr>
          <xdr:spPr>
            <a:xfrm>
              <a:off x="3114675" y="49556670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191</xdr:row>
          <xdr:rowOff>28575</xdr:rowOff>
        </xdr:from>
        <xdr:to>
          <xdr:col>8</xdr:col>
          <xdr:colOff>247650</xdr:colOff>
          <xdr:row>191</xdr:row>
          <xdr:rowOff>209550</xdr:rowOff>
        </xdr:to>
        <xdr:sp>
          <xdr:nvSpPr>
            <xdr:cNvPr id="23665" name="Check Box 113" hidden="1">
              <a:extLst>
                <a:ext uri="{63B3BB69-23CF-44E3-9099-C40C66FF867C}">
                  <a14:compatExt spid="_x0000_s23665"/>
                </a:ext>
              </a:extLst>
            </xdr:cNvPr>
            <xdr:cNvSpPr/>
          </xdr:nvSpPr>
          <xdr:spPr>
            <a:xfrm>
              <a:off x="3114675" y="4980241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28575</xdr:colOff>
          <xdr:row>199</xdr:row>
          <xdr:rowOff>28575</xdr:rowOff>
        </xdr:from>
        <xdr:to>
          <xdr:col>9</xdr:col>
          <xdr:colOff>9525</xdr:colOff>
          <xdr:row>199</xdr:row>
          <xdr:rowOff>209550</xdr:rowOff>
        </xdr:to>
        <xdr:sp>
          <xdr:nvSpPr>
            <xdr:cNvPr id="23666" name="Check Box 114" hidden="1">
              <a:extLst>
                <a:ext uri="{63B3BB69-23CF-44E3-9099-C40C66FF867C}">
                  <a14:compatExt spid="_x0000_s23666"/>
                </a:ext>
              </a:extLst>
            </xdr:cNvPr>
            <xdr:cNvSpPr/>
          </xdr:nvSpPr>
          <xdr:spPr>
            <a:xfrm>
              <a:off x="3133725" y="5188648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57150</xdr:colOff>
          <xdr:row>199</xdr:row>
          <xdr:rowOff>28575</xdr:rowOff>
        </xdr:from>
        <xdr:to>
          <xdr:col>13</xdr:col>
          <xdr:colOff>295275</xdr:colOff>
          <xdr:row>199</xdr:row>
          <xdr:rowOff>209550</xdr:rowOff>
        </xdr:to>
        <xdr:sp>
          <xdr:nvSpPr>
            <xdr:cNvPr id="23667" name="Check Box 115" hidden="1">
              <a:extLst>
                <a:ext uri="{63B3BB69-23CF-44E3-9099-C40C66FF867C}">
                  <a14:compatExt spid="_x0000_s23667"/>
                </a:ext>
              </a:extLst>
            </xdr:cNvPr>
            <xdr:cNvSpPr/>
          </xdr:nvSpPr>
          <xdr:spPr>
            <a:xfrm>
              <a:off x="4800600" y="5188648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205</xdr:row>
          <xdr:rowOff>28575</xdr:rowOff>
        </xdr:from>
        <xdr:to>
          <xdr:col>5</xdr:col>
          <xdr:colOff>28575</xdr:colOff>
          <xdr:row>205</xdr:row>
          <xdr:rowOff>209550</xdr:rowOff>
        </xdr:to>
        <xdr:sp>
          <xdr:nvSpPr>
            <xdr:cNvPr id="23668" name="Check Box 116" hidden="1">
              <a:extLst>
                <a:ext uri="{63B3BB69-23CF-44E3-9099-C40C66FF867C}">
                  <a14:compatExt spid="_x0000_s23668"/>
                </a:ext>
              </a:extLst>
            </xdr:cNvPr>
            <xdr:cNvSpPr/>
          </xdr:nvSpPr>
          <xdr:spPr>
            <a:xfrm>
              <a:off x="2143125" y="5335333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205</xdr:row>
          <xdr:rowOff>28575</xdr:rowOff>
        </xdr:from>
        <xdr:to>
          <xdr:col>8</xdr:col>
          <xdr:colOff>247650</xdr:colOff>
          <xdr:row>205</xdr:row>
          <xdr:rowOff>209550</xdr:rowOff>
        </xdr:to>
        <xdr:sp>
          <xdr:nvSpPr>
            <xdr:cNvPr id="23669" name="Check Box 117" hidden="1">
              <a:extLst>
                <a:ext uri="{63B3BB69-23CF-44E3-9099-C40C66FF867C}">
                  <a14:compatExt spid="_x0000_s23669"/>
                </a:ext>
              </a:extLst>
            </xdr:cNvPr>
            <xdr:cNvSpPr/>
          </xdr:nvSpPr>
          <xdr:spPr>
            <a:xfrm>
              <a:off x="3114675" y="5335333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208</xdr:row>
          <xdr:rowOff>28575</xdr:rowOff>
        </xdr:from>
        <xdr:to>
          <xdr:col>5</xdr:col>
          <xdr:colOff>28575</xdr:colOff>
          <xdr:row>208</xdr:row>
          <xdr:rowOff>209550</xdr:rowOff>
        </xdr:to>
        <xdr:sp>
          <xdr:nvSpPr>
            <xdr:cNvPr id="23670" name="Check Box 118" hidden="1">
              <a:extLst>
                <a:ext uri="{63B3BB69-23CF-44E3-9099-C40C66FF867C}">
                  <a14:compatExt spid="_x0000_s23670"/>
                </a:ext>
              </a:extLst>
            </xdr:cNvPr>
            <xdr:cNvSpPr/>
          </xdr:nvSpPr>
          <xdr:spPr>
            <a:xfrm>
              <a:off x="2143125" y="5414962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85725</xdr:colOff>
          <xdr:row>208</xdr:row>
          <xdr:rowOff>28575</xdr:rowOff>
        </xdr:from>
        <xdr:to>
          <xdr:col>9</xdr:col>
          <xdr:colOff>66675</xdr:colOff>
          <xdr:row>208</xdr:row>
          <xdr:rowOff>209550</xdr:rowOff>
        </xdr:to>
        <xdr:sp>
          <xdr:nvSpPr>
            <xdr:cNvPr id="23671" name="Check Box 119" hidden="1">
              <a:extLst>
                <a:ext uri="{63B3BB69-23CF-44E3-9099-C40C66FF867C}">
                  <a14:compatExt spid="_x0000_s23671"/>
                </a:ext>
              </a:extLst>
            </xdr:cNvPr>
            <xdr:cNvSpPr/>
          </xdr:nvSpPr>
          <xdr:spPr>
            <a:xfrm>
              <a:off x="3190875" y="5414962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85725</xdr:colOff>
          <xdr:row>208</xdr:row>
          <xdr:rowOff>28575</xdr:rowOff>
        </xdr:from>
        <xdr:to>
          <xdr:col>13</xdr:col>
          <xdr:colOff>0</xdr:colOff>
          <xdr:row>208</xdr:row>
          <xdr:rowOff>209550</xdr:rowOff>
        </xdr:to>
        <xdr:sp>
          <xdr:nvSpPr>
            <xdr:cNvPr id="23672" name="Check Box 120" hidden="1">
              <a:extLst>
                <a:ext uri="{63B3BB69-23CF-44E3-9099-C40C66FF867C}">
                  <a14:compatExt spid="_x0000_s23672"/>
                </a:ext>
              </a:extLst>
            </xdr:cNvPr>
            <xdr:cNvSpPr/>
          </xdr:nvSpPr>
          <xdr:spPr>
            <a:xfrm>
              <a:off x="4505325" y="5414962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216</xdr:row>
          <xdr:rowOff>28575</xdr:rowOff>
        </xdr:from>
        <xdr:to>
          <xdr:col>8</xdr:col>
          <xdr:colOff>247650</xdr:colOff>
          <xdr:row>216</xdr:row>
          <xdr:rowOff>209550</xdr:rowOff>
        </xdr:to>
        <xdr:sp>
          <xdr:nvSpPr>
            <xdr:cNvPr id="23673" name="Check Box 121" hidden="1">
              <a:extLst>
                <a:ext uri="{63B3BB69-23CF-44E3-9099-C40C66FF867C}">
                  <a14:compatExt spid="_x0000_s23673"/>
                </a:ext>
              </a:extLst>
            </xdr:cNvPr>
            <xdr:cNvSpPr/>
          </xdr:nvSpPr>
          <xdr:spPr>
            <a:xfrm>
              <a:off x="3114675" y="5614606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57150</xdr:colOff>
          <xdr:row>216</xdr:row>
          <xdr:rowOff>28575</xdr:rowOff>
        </xdr:from>
        <xdr:to>
          <xdr:col>13</xdr:col>
          <xdr:colOff>295275</xdr:colOff>
          <xdr:row>216</xdr:row>
          <xdr:rowOff>209550</xdr:rowOff>
        </xdr:to>
        <xdr:sp>
          <xdr:nvSpPr>
            <xdr:cNvPr id="23674" name="Check Box 122" hidden="1">
              <a:extLst>
                <a:ext uri="{63B3BB69-23CF-44E3-9099-C40C66FF867C}">
                  <a14:compatExt spid="_x0000_s23674"/>
                </a:ext>
              </a:extLst>
            </xdr:cNvPr>
            <xdr:cNvSpPr/>
          </xdr:nvSpPr>
          <xdr:spPr>
            <a:xfrm>
              <a:off x="4800600" y="5614606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223</xdr:row>
          <xdr:rowOff>28575</xdr:rowOff>
        </xdr:from>
        <xdr:to>
          <xdr:col>1</xdr:col>
          <xdr:colOff>238125</xdr:colOff>
          <xdr:row>223</xdr:row>
          <xdr:rowOff>209550</xdr:rowOff>
        </xdr:to>
        <xdr:sp>
          <xdr:nvSpPr>
            <xdr:cNvPr id="23675" name="Check Box 123" hidden="1">
              <a:extLst>
                <a:ext uri="{63B3BB69-23CF-44E3-9099-C40C66FF867C}">
                  <a14:compatExt spid="_x0000_s23675"/>
                </a:ext>
              </a:extLst>
            </xdr:cNvPr>
            <xdr:cNvSpPr/>
          </xdr:nvSpPr>
          <xdr:spPr>
            <a:xfrm>
              <a:off x="171450" y="5793295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224</xdr:row>
          <xdr:rowOff>28575</xdr:rowOff>
        </xdr:from>
        <xdr:to>
          <xdr:col>1</xdr:col>
          <xdr:colOff>238125</xdr:colOff>
          <xdr:row>224</xdr:row>
          <xdr:rowOff>209550</xdr:rowOff>
        </xdr:to>
        <xdr:sp>
          <xdr:nvSpPr>
            <xdr:cNvPr id="23676" name="Check Box 124" hidden="1">
              <a:extLst>
                <a:ext uri="{63B3BB69-23CF-44E3-9099-C40C66FF867C}">
                  <a14:compatExt spid="_x0000_s23676"/>
                </a:ext>
              </a:extLst>
            </xdr:cNvPr>
            <xdr:cNvSpPr/>
          </xdr:nvSpPr>
          <xdr:spPr>
            <a:xfrm>
              <a:off x="171450" y="5818822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225</xdr:row>
          <xdr:rowOff>28575</xdr:rowOff>
        </xdr:from>
        <xdr:to>
          <xdr:col>1</xdr:col>
          <xdr:colOff>238125</xdr:colOff>
          <xdr:row>225</xdr:row>
          <xdr:rowOff>209550</xdr:rowOff>
        </xdr:to>
        <xdr:sp>
          <xdr:nvSpPr>
            <xdr:cNvPr id="23677" name="Check Box 125" hidden="1">
              <a:extLst>
                <a:ext uri="{63B3BB69-23CF-44E3-9099-C40C66FF867C}">
                  <a14:compatExt spid="_x0000_s23677"/>
                </a:ext>
              </a:extLst>
            </xdr:cNvPr>
            <xdr:cNvSpPr/>
          </xdr:nvSpPr>
          <xdr:spPr>
            <a:xfrm>
              <a:off x="171450" y="5844349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226</xdr:row>
          <xdr:rowOff>28575</xdr:rowOff>
        </xdr:from>
        <xdr:to>
          <xdr:col>1</xdr:col>
          <xdr:colOff>238125</xdr:colOff>
          <xdr:row>226</xdr:row>
          <xdr:rowOff>209550</xdr:rowOff>
        </xdr:to>
        <xdr:sp>
          <xdr:nvSpPr>
            <xdr:cNvPr id="23678" name="Check Box 126" hidden="1">
              <a:extLst>
                <a:ext uri="{63B3BB69-23CF-44E3-9099-C40C66FF867C}">
                  <a14:compatExt spid="_x0000_s23678"/>
                </a:ext>
              </a:extLst>
            </xdr:cNvPr>
            <xdr:cNvSpPr/>
          </xdr:nvSpPr>
          <xdr:spPr>
            <a:xfrm>
              <a:off x="171450" y="5869876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227</xdr:row>
          <xdr:rowOff>28575</xdr:rowOff>
        </xdr:from>
        <xdr:to>
          <xdr:col>1</xdr:col>
          <xdr:colOff>238125</xdr:colOff>
          <xdr:row>227</xdr:row>
          <xdr:rowOff>209550</xdr:rowOff>
        </xdr:to>
        <xdr:sp>
          <xdr:nvSpPr>
            <xdr:cNvPr id="23679" name="Check Box 127" hidden="1">
              <a:extLst>
                <a:ext uri="{63B3BB69-23CF-44E3-9099-C40C66FF867C}">
                  <a14:compatExt spid="_x0000_s23679"/>
                </a:ext>
              </a:extLst>
            </xdr:cNvPr>
            <xdr:cNvSpPr/>
          </xdr:nvSpPr>
          <xdr:spPr>
            <a:xfrm>
              <a:off x="171450" y="5895403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228</xdr:row>
          <xdr:rowOff>28575</xdr:rowOff>
        </xdr:from>
        <xdr:to>
          <xdr:col>1</xdr:col>
          <xdr:colOff>238125</xdr:colOff>
          <xdr:row>228</xdr:row>
          <xdr:rowOff>209550</xdr:rowOff>
        </xdr:to>
        <xdr:sp>
          <xdr:nvSpPr>
            <xdr:cNvPr id="23680" name="Check Box 128" hidden="1">
              <a:extLst>
                <a:ext uri="{63B3BB69-23CF-44E3-9099-C40C66FF867C}">
                  <a14:compatExt spid="_x0000_s23680"/>
                </a:ext>
              </a:extLst>
            </xdr:cNvPr>
            <xdr:cNvSpPr/>
          </xdr:nvSpPr>
          <xdr:spPr>
            <a:xfrm>
              <a:off x="171450" y="5920930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229</xdr:row>
          <xdr:rowOff>28575</xdr:rowOff>
        </xdr:from>
        <xdr:to>
          <xdr:col>1</xdr:col>
          <xdr:colOff>238125</xdr:colOff>
          <xdr:row>229</xdr:row>
          <xdr:rowOff>209550</xdr:rowOff>
        </xdr:to>
        <xdr:sp>
          <xdr:nvSpPr>
            <xdr:cNvPr id="23681" name="Check Box 129" hidden="1">
              <a:extLst>
                <a:ext uri="{63B3BB69-23CF-44E3-9099-C40C66FF867C}">
                  <a14:compatExt spid="_x0000_s23681"/>
                </a:ext>
              </a:extLst>
            </xdr:cNvPr>
            <xdr:cNvSpPr/>
          </xdr:nvSpPr>
          <xdr:spPr>
            <a:xfrm>
              <a:off x="171450" y="5946457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230</xdr:row>
          <xdr:rowOff>28575</xdr:rowOff>
        </xdr:from>
        <xdr:to>
          <xdr:col>1</xdr:col>
          <xdr:colOff>238125</xdr:colOff>
          <xdr:row>230</xdr:row>
          <xdr:rowOff>209550</xdr:rowOff>
        </xdr:to>
        <xdr:sp>
          <xdr:nvSpPr>
            <xdr:cNvPr id="23682" name="Check Box 130" hidden="1">
              <a:extLst>
                <a:ext uri="{63B3BB69-23CF-44E3-9099-C40C66FF867C}">
                  <a14:compatExt spid="_x0000_s23682"/>
                </a:ext>
              </a:extLst>
            </xdr:cNvPr>
            <xdr:cNvSpPr/>
          </xdr:nvSpPr>
          <xdr:spPr>
            <a:xfrm>
              <a:off x="171450" y="5971984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231</xdr:row>
          <xdr:rowOff>28575</xdr:rowOff>
        </xdr:from>
        <xdr:to>
          <xdr:col>1</xdr:col>
          <xdr:colOff>238125</xdr:colOff>
          <xdr:row>231</xdr:row>
          <xdr:rowOff>209550</xdr:rowOff>
        </xdr:to>
        <xdr:sp>
          <xdr:nvSpPr>
            <xdr:cNvPr id="23683" name="Check Box 131" hidden="1">
              <a:extLst>
                <a:ext uri="{63B3BB69-23CF-44E3-9099-C40C66FF867C}">
                  <a14:compatExt spid="_x0000_s23683"/>
                </a:ext>
              </a:extLst>
            </xdr:cNvPr>
            <xdr:cNvSpPr/>
          </xdr:nvSpPr>
          <xdr:spPr>
            <a:xfrm>
              <a:off x="171450" y="5997511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232</xdr:row>
          <xdr:rowOff>28575</xdr:rowOff>
        </xdr:from>
        <xdr:to>
          <xdr:col>1</xdr:col>
          <xdr:colOff>238125</xdr:colOff>
          <xdr:row>232</xdr:row>
          <xdr:rowOff>209550</xdr:rowOff>
        </xdr:to>
        <xdr:sp>
          <xdr:nvSpPr>
            <xdr:cNvPr id="23684" name="Check Box 132" hidden="1">
              <a:extLst>
                <a:ext uri="{63B3BB69-23CF-44E3-9099-C40C66FF867C}">
                  <a14:compatExt spid="_x0000_s23684"/>
                </a:ext>
              </a:extLst>
            </xdr:cNvPr>
            <xdr:cNvSpPr/>
          </xdr:nvSpPr>
          <xdr:spPr>
            <a:xfrm>
              <a:off x="171450" y="6023038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233</xdr:row>
          <xdr:rowOff>28575</xdr:rowOff>
        </xdr:from>
        <xdr:to>
          <xdr:col>1</xdr:col>
          <xdr:colOff>238125</xdr:colOff>
          <xdr:row>233</xdr:row>
          <xdr:rowOff>209550</xdr:rowOff>
        </xdr:to>
        <xdr:sp>
          <xdr:nvSpPr>
            <xdr:cNvPr id="23685" name="Check Box 133" hidden="1">
              <a:extLst>
                <a:ext uri="{63B3BB69-23CF-44E3-9099-C40C66FF867C}">
                  <a14:compatExt spid="_x0000_s23685"/>
                </a:ext>
              </a:extLst>
            </xdr:cNvPr>
            <xdr:cNvSpPr/>
          </xdr:nvSpPr>
          <xdr:spPr>
            <a:xfrm>
              <a:off x="171450" y="6048565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234</xdr:row>
          <xdr:rowOff>28575</xdr:rowOff>
        </xdr:from>
        <xdr:to>
          <xdr:col>1</xdr:col>
          <xdr:colOff>238125</xdr:colOff>
          <xdr:row>234</xdr:row>
          <xdr:rowOff>209550</xdr:rowOff>
        </xdr:to>
        <xdr:sp>
          <xdr:nvSpPr>
            <xdr:cNvPr id="23686" name="Check Box 134" hidden="1">
              <a:extLst>
                <a:ext uri="{63B3BB69-23CF-44E3-9099-C40C66FF867C}">
                  <a14:compatExt spid="_x0000_s23686"/>
                </a:ext>
              </a:extLst>
            </xdr:cNvPr>
            <xdr:cNvSpPr/>
          </xdr:nvSpPr>
          <xdr:spPr>
            <a:xfrm>
              <a:off x="171450" y="6074092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235</xdr:row>
          <xdr:rowOff>28575</xdr:rowOff>
        </xdr:from>
        <xdr:to>
          <xdr:col>1</xdr:col>
          <xdr:colOff>238125</xdr:colOff>
          <xdr:row>235</xdr:row>
          <xdr:rowOff>209550</xdr:rowOff>
        </xdr:to>
        <xdr:sp>
          <xdr:nvSpPr>
            <xdr:cNvPr id="23687" name="Check Box 135" hidden="1">
              <a:extLst>
                <a:ext uri="{63B3BB69-23CF-44E3-9099-C40C66FF867C}">
                  <a14:compatExt spid="_x0000_s23687"/>
                </a:ext>
              </a:extLst>
            </xdr:cNvPr>
            <xdr:cNvSpPr/>
          </xdr:nvSpPr>
          <xdr:spPr>
            <a:xfrm>
              <a:off x="171450" y="60996195"/>
              <a:ext cx="238125" cy="180975"/>
            </a:xfrm>
            <a:prstGeom prst="rect">
              <a:avLst/>
            </a:prstGeom>
          </xdr:spPr>
          <xdr:txBody>
            <a:bodyPr upright="1"/>
            <a:p>
              <a:endParaRPr lang="en-US"/>
            </a:p>
          </xdr:txBody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275590</xdr:colOff>
      <xdr:row>6</xdr:row>
      <xdr:rowOff>102235</xdr:rowOff>
    </xdr:from>
    <xdr:to>
      <xdr:col>5</xdr:col>
      <xdr:colOff>758243</xdr:colOff>
      <xdr:row>26</xdr:row>
      <xdr:rowOff>135856</xdr:rowOff>
    </xdr:to>
    <xdr:sp>
      <xdr:nvSpPr>
        <xdr:cNvPr id="4" name="Rectangle 3"/>
        <xdr:cNvSpPr/>
      </xdr:nvSpPr>
      <xdr:spPr>
        <a:xfrm>
          <a:off x="1304290" y="1542415"/>
          <a:ext cx="3968750" cy="327152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268946</xdr:colOff>
      <xdr:row>27</xdr:row>
      <xdr:rowOff>68319</xdr:rowOff>
    </xdr:from>
    <xdr:to>
      <xdr:col>5</xdr:col>
      <xdr:colOff>751599</xdr:colOff>
      <xdr:row>28</xdr:row>
      <xdr:rowOff>145272</xdr:rowOff>
    </xdr:to>
    <xdr:sp>
      <xdr:nvSpPr>
        <xdr:cNvPr id="5" name="TextBox 4"/>
        <xdr:cNvSpPr txBox="1"/>
      </xdr:nvSpPr>
      <xdr:spPr>
        <a:xfrm>
          <a:off x="1297305" y="4908550"/>
          <a:ext cx="3968750" cy="238760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GPS DMS</a:t>
          </a:r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050" b="1"/>
        </a:p>
      </xdr:txBody>
    </xdr:sp>
    <xdr:clientData/>
  </xdr:twoCellAnchor>
  <xdr:twoCellAnchor editAs="oneCell">
    <xdr:from>
      <xdr:col>2</xdr:col>
      <xdr:colOff>1237932</xdr:colOff>
      <xdr:row>7</xdr:row>
      <xdr:rowOff>90487</xdr:rowOff>
    </xdr:from>
    <xdr:to>
      <xdr:col>4</xdr:col>
      <xdr:colOff>764222</xdr:colOff>
      <xdr:row>25</xdr:row>
      <xdr:rowOff>133667</xdr:rowOff>
    </xdr:to>
    <xdr:pic>
      <xdr:nvPicPr>
        <xdr:cNvPr id="3" name="Picture 2" descr="TimePhoto_20221208_09420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5400000">
          <a:off x="1888490" y="2069465"/>
          <a:ext cx="2957830" cy="220281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30</xdr:row>
      <xdr:rowOff>19050</xdr:rowOff>
    </xdr:from>
    <xdr:to>
      <xdr:col>5</xdr:col>
      <xdr:colOff>790575</xdr:colOff>
      <xdr:row>48</xdr:row>
      <xdr:rowOff>28575</xdr:rowOff>
    </xdr:to>
    <xdr:pic>
      <xdr:nvPicPr>
        <xdr:cNvPr id="6" name="Picture 5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1143000" y="5345430"/>
          <a:ext cx="4162425" cy="2924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154940</xdr:colOff>
      <xdr:row>7</xdr:row>
      <xdr:rowOff>73025</xdr:rowOff>
    </xdr:from>
    <xdr:to>
      <xdr:col>6</xdr:col>
      <xdr:colOff>1351932</xdr:colOff>
      <xdr:row>33</xdr:row>
      <xdr:rowOff>84885</xdr:rowOff>
    </xdr:to>
    <xdr:sp>
      <xdr:nvSpPr>
        <xdr:cNvPr id="4" name="Rectangle 3"/>
        <xdr:cNvSpPr/>
      </xdr:nvSpPr>
      <xdr:spPr>
        <a:xfrm>
          <a:off x="154940" y="1675130"/>
          <a:ext cx="5207000" cy="422148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85725</xdr:colOff>
      <xdr:row>10</xdr:row>
      <xdr:rowOff>133350</xdr:rowOff>
    </xdr:from>
    <xdr:to>
      <xdr:col>6</xdr:col>
      <xdr:colOff>1308100</xdr:colOff>
      <xdr:row>28</xdr:row>
      <xdr:rowOff>67945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l="17825" t="10359" r="-1341" b="4474"/>
        <a:stretch>
          <a:fillRect/>
        </a:stretch>
      </xdr:blipFill>
      <xdr:spPr>
        <a:xfrm>
          <a:off x="247650" y="2221230"/>
          <a:ext cx="5070475" cy="28492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227734</xdr:colOff>
      <xdr:row>7</xdr:row>
      <xdr:rowOff>22192</xdr:rowOff>
    </xdr:from>
    <xdr:to>
      <xdr:col>5</xdr:col>
      <xdr:colOff>701387</xdr:colOff>
      <xdr:row>25</xdr:row>
      <xdr:rowOff>142875</xdr:rowOff>
    </xdr:to>
    <xdr:sp>
      <xdr:nvSpPr>
        <xdr:cNvPr id="2" name="Rectangle 1"/>
        <xdr:cNvSpPr/>
      </xdr:nvSpPr>
      <xdr:spPr>
        <a:xfrm>
          <a:off x="1256030" y="1623695"/>
          <a:ext cx="3293110" cy="3074035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197541</xdr:colOff>
      <xdr:row>28</xdr:row>
      <xdr:rowOff>62732</xdr:rowOff>
    </xdr:from>
    <xdr:to>
      <xdr:col>5</xdr:col>
      <xdr:colOff>673791</xdr:colOff>
      <xdr:row>47</xdr:row>
      <xdr:rowOff>123825</xdr:rowOff>
    </xdr:to>
    <xdr:sp>
      <xdr:nvSpPr>
        <xdr:cNvPr id="8" name="Rectangle 7"/>
        <xdr:cNvSpPr/>
      </xdr:nvSpPr>
      <xdr:spPr>
        <a:xfrm>
          <a:off x="1226185" y="5102860"/>
          <a:ext cx="3295650" cy="313817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219075</xdr:colOff>
      <xdr:row>26</xdr:row>
      <xdr:rowOff>66617</xdr:rowOff>
    </xdr:from>
    <xdr:to>
      <xdr:col>5</xdr:col>
      <xdr:colOff>695325</xdr:colOff>
      <xdr:row>27</xdr:row>
      <xdr:rowOff>135805</xdr:rowOff>
    </xdr:to>
    <xdr:sp>
      <xdr:nvSpPr>
        <xdr:cNvPr id="3" name="TextBox 2"/>
        <xdr:cNvSpPr txBox="1"/>
      </xdr:nvSpPr>
      <xdr:spPr>
        <a:xfrm>
          <a:off x="1247775" y="4782820"/>
          <a:ext cx="3295650" cy="231140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  <a:endParaRPr lang="en-US" sz="1050" b="1"/>
        </a:p>
      </xdr:txBody>
    </xdr:sp>
    <xdr:clientData/>
  </xdr:twoCellAnchor>
  <xdr:twoCellAnchor>
    <xdr:from>
      <xdr:col>2</xdr:col>
      <xdr:colOff>197541</xdr:colOff>
      <xdr:row>49</xdr:row>
      <xdr:rowOff>30547</xdr:rowOff>
    </xdr:from>
    <xdr:to>
      <xdr:col>5</xdr:col>
      <xdr:colOff>673791</xdr:colOff>
      <xdr:row>50</xdr:row>
      <xdr:rowOff>102101</xdr:rowOff>
    </xdr:to>
    <xdr:sp>
      <xdr:nvSpPr>
        <xdr:cNvPr id="9" name="TextBox 8"/>
        <xdr:cNvSpPr txBox="1"/>
      </xdr:nvSpPr>
      <xdr:spPr>
        <a:xfrm>
          <a:off x="1226185" y="8471535"/>
          <a:ext cx="3295650" cy="233045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30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  <a:endParaRPr lang="en-US" sz="1050" b="1"/>
        </a:p>
      </xdr:txBody>
    </xdr:sp>
    <xdr:clientData/>
  </xdr:twoCellAnchor>
  <xdr:twoCellAnchor editAs="oneCell">
    <xdr:from>
      <xdr:col>2</xdr:col>
      <xdr:colOff>288290</xdr:colOff>
      <xdr:row>8</xdr:row>
      <xdr:rowOff>161290</xdr:rowOff>
    </xdr:from>
    <xdr:to>
      <xdr:col>5</xdr:col>
      <xdr:colOff>657860</xdr:colOff>
      <xdr:row>23</xdr:row>
      <xdr:rowOff>86360</xdr:rowOff>
    </xdr:to>
    <xdr:pic>
      <xdr:nvPicPr>
        <xdr:cNvPr id="5" name="Picture 4" descr="TimePhoto_20221214_10334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16990" y="1925320"/>
          <a:ext cx="3188970" cy="2392045"/>
        </a:xfrm>
        <a:prstGeom prst="rect">
          <a:avLst/>
        </a:prstGeom>
      </xdr:spPr>
    </xdr:pic>
    <xdr:clientData/>
  </xdr:twoCellAnchor>
  <xdr:twoCellAnchor editAs="oneCell">
    <xdr:from>
      <xdr:col>2</xdr:col>
      <xdr:colOff>253365</xdr:colOff>
      <xdr:row>30</xdr:row>
      <xdr:rowOff>53975</xdr:rowOff>
    </xdr:from>
    <xdr:to>
      <xdr:col>5</xdr:col>
      <xdr:colOff>612775</xdr:colOff>
      <xdr:row>45</xdr:row>
      <xdr:rowOff>9525</xdr:rowOff>
    </xdr:to>
    <xdr:pic>
      <xdr:nvPicPr>
        <xdr:cNvPr id="6" name="Picture 5" descr="TimePhoto_20221214_103347"/>
        <xdr:cNvPicPr>
          <a:picLocks noChangeAspect="1"/>
        </xdr:cNvPicPr>
      </xdr:nvPicPr>
      <xdr:blipFill>
        <a:blip r:embed="rId2">
          <a:lum contrast="24000"/>
        </a:blip>
        <a:stretch>
          <a:fillRect/>
        </a:stretch>
      </xdr:blipFill>
      <xdr:spPr>
        <a:xfrm>
          <a:off x="1282065" y="5418455"/>
          <a:ext cx="3178810" cy="23844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23554</xdr:colOff>
      <xdr:row>26</xdr:row>
      <xdr:rowOff>42003</xdr:rowOff>
    </xdr:from>
    <xdr:to>
      <xdr:col>5</xdr:col>
      <xdr:colOff>495001</xdr:colOff>
      <xdr:row>27</xdr:row>
      <xdr:rowOff>124729</xdr:rowOff>
    </xdr:to>
    <xdr:sp>
      <xdr:nvSpPr>
        <xdr:cNvPr id="8" name="TextBox 7"/>
        <xdr:cNvSpPr txBox="1"/>
      </xdr:nvSpPr>
      <xdr:spPr>
        <a:xfrm>
          <a:off x="1052195" y="4720590"/>
          <a:ext cx="3290570" cy="244475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60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  <a:endParaRPr lang="en-US" sz="1050" b="1"/>
        </a:p>
      </xdr:txBody>
    </xdr:sp>
    <xdr:clientData/>
  </xdr:twoCellAnchor>
  <xdr:twoCellAnchor>
    <xdr:from>
      <xdr:col>1</xdr:col>
      <xdr:colOff>98136</xdr:colOff>
      <xdr:row>48</xdr:row>
      <xdr:rowOff>46646</xdr:rowOff>
    </xdr:from>
    <xdr:to>
      <xdr:col>5</xdr:col>
      <xdr:colOff>465674</xdr:colOff>
      <xdr:row>49</xdr:row>
      <xdr:rowOff>111194</xdr:rowOff>
    </xdr:to>
    <xdr:sp>
      <xdr:nvSpPr>
        <xdr:cNvPr id="9" name="TextBox 8"/>
        <xdr:cNvSpPr txBox="1"/>
      </xdr:nvSpPr>
      <xdr:spPr>
        <a:xfrm>
          <a:off x="1021715" y="8287385"/>
          <a:ext cx="3291840" cy="226695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90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  <a:endParaRPr lang="en-US" sz="1050" b="1"/>
        </a:p>
      </xdr:txBody>
    </xdr:sp>
    <xdr:clientData/>
  </xdr:twoCellAnchor>
  <xdr:twoCellAnchor>
    <xdr:from>
      <xdr:col>2</xdr:col>
      <xdr:colOff>30193</xdr:colOff>
      <xdr:row>7</xdr:row>
      <xdr:rowOff>0</xdr:rowOff>
    </xdr:from>
    <xdr:to>
      <xdr:col>5</xdr:col>
      <xdr:colOff>500383</xdr:colOff>
      <xdr:row>25</xdr:row>
      <xdr:rowOff>112024</xdr:rowOff>
    </xdr:to>
    <xdr:sp>
      <xdr:nvSpPr>
        <xdr:cNvPr id="10" name="Rectangle 9"/>
        <xdr:cNvSpPr/>
      </xdr:nvSpPr>
      <xdr:spPr>
        <a:xfrm>
          <a:off x="1058545" y="1602105"/>
          <a:ext cx="3289935" cy="302641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28</xdr:row>
      <xdr:rowOff>24088</xdr:rowOff>
    </xdr:from>
    <xdr:to>
      <xdr:col>5</xdr:col>
      <xdr:colOff>472787</xdr:colOff>
      <xdr:row>47</xdr:row>
      <xdr:rowOff>35824</xdr:rowOff>
    </xdr:to>
    <xdr:sp>
      <xdr:nvSpPr>
        <xdr:cNvPr id="11" name="Rectangle 10"/>
        <xdr:cNvSpPr/>
      </xdr:nvSpPr>
      <xdr:spPr>
        <a:xfrm>
          <a:off x="1028700" y="5026025"/>
          <a:ext cx="3291840" cy="308864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89535</xdr:colOff>
      <xdr:row>8</xdr:row>
      <xdr:rowOff>135255</xdr:rowOff>
    </xdr:from>
    <xdr:to>
      <xdr:col>5</xdr:col>
      <xdr:colOff>439420</xdr:colOff>
      <xdr:row>23</xdr:row>
      <xdr:rowOff>27940</xdr:rowOff>
    </xdr:to>
    <xdr:pic>
      <xdr:nvPicPr>
        <xdr:cNvPr id="4" name="Picture 3" descr="TimePhoto_20221214_10335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18235" y="1899285"/>
          <a:ext cx="3169285" cy="2321560"/>
        </a:xfrm>
        <a:prstGeom prst="rect">
          <a:avLst/>
        </a:prstGeom>
      </xdr:spPr>
    </xdr:pic>
    <xdr:clientData/>
  </xdr:twoCellAnchor>
  <xdr:twoCellAnchor editAs="oneCell">
    <xdr:from>
      <xdr:col>2</xdr:col>
      <xdr:colOff>36830</xdr:colOff>
      <xdr:row>30</xdr:row>
      <xdr:rowOff>10795</xdr:rowOff>
    </xdr:from>
    <xdr:to>
      <xdr:col>5</xdr:col>
      <xdr:colOff>422275</xdr:colOff>
      <xdr:row>44</xdr:row>
      <xdr:rowOff>100330</xdr:rowOff>
    </xdr:to>
    <xdr:pic>
      <xdr:nvPicPr>
        <xdr:cNvPr id="5" name="Picture 4" descr="TimePhoto_20221214_103354"/>
        <xdr:cNvPicPr>
          <a:picLocks noChangeAspect="1"/>
        </xdr:cNvPicPr>
      </xdr:nvPicPr>
      <xdr:blipFill>
        <a:blip r:embed="rId2">
          <a:lum contrast="12000"/>
        </a:blip>
        <a:stretch>
          <a:fillRect/>
        </a:stretch>
      </xdr:blipFill>
      <xdr:spPr>
        <a:xfrm>
          <a:off x="1065530" y="5337175"/>
          <a:ext cx="3204845" cy="235648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15184</xdr:colOff>
      <xdr:row>26</xdr:row>
      <xdr:rowOff>82248</xdr:rowOff>
    </xdr:from>
    <xdr:to>
      <xdr:col>5</xdr:col>
      <xdr:colOff>491167</xdr:colOff>
      <xdr:row>28</xdr:row>
      <xdr:rowOff>6346</xdr:rowOff>
    </xdr:to>
    <xdr:sp>
      <xdr:nvSpPr>
        <xdr:cNvPr id="10" name="TextBox 9"/>
        <xdr:cNvSpPr txBox="1"/>
      </xdr:nvSpPr>
      <xdr:spPr>
        <a:xfrm>
          <a:off x="1043305" y="4760595"/>
          <a:ext cx="3295650" cy="247650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120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  <a:endParaRPr lang="en-US" sz="1050" b="1"/>
        </a:p>
      </xdr:txBody>
    </xdr:sp>
    <xdr:clientData/>
  </xdr:twoCellAnchor>
  <xdr:twoCellAnchor>
    <xdr:from>
      <xdr:col>1</xdr:col>
      <xdr:colOff>98425</xdr:colOff>
      <xdr:row>48</xdr:row>
      <xdr:rowOff>80623</xdr:rowOff>
    </xdr:from>
    <xdr:to>
      <xdr:col>5</xdr:col>
      <xdr:colOff>469633</xdr:colOff>
      <xdr:row>49</xdr:row>
      <xdr:rowOff>151644</xdr:rowOff>
    </xdr:to>
    <xdr:sp>
      <xdr:nvSpPr>
        <xdr:cNvPr id="11" name="TextBox 10"/>
        <xdr:cNvSpPr txBox="1"/>
      </xdr:nvSpPr>
      <xdr:spPr>
        <a:xfrm>
          <a:off x="1022350" y="8321040"/>
          <a:ext cx="3295015" cy="233045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150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  <a:endParaRPr lang="en-US" sz="1050" b="1"/>
        </a:p>
      </xdr:txBody>
    </xdr:sp>
    <xdr:clientData/>
  </xdr:twoCellAnchor>
  <xdr:twoCellAnchor>
    <xdr:from>
      <xdr:col>2</xdr:col>
      <xdr:colOff>30193</xdr:colOff>
      <xdr:row>7</xdr:row>
      <xdr:rowOff>0</xdr:rowOff>
    </xdr:from>
    <xdr:to>
      <xdr:col>5</xdr:col>
      <xdr:colOff>503846</xdr:colOff>
      <xdr:row>25</xdr:row>
      <xdr:rowOff>158783</xdr:rowOff>
    </xdr:to>
    <xdr:sp>
      <xdr:nvSpPr>
        <xdr:cNvPr id="8" name="Rectangle 7"/>
        <xdr:cNvSpPr/>
      </xdr:nvSpPr>
      <xdr:spPr>
        <a:xfrm>
          <a:off x="1058545" y="1602105"/>
          <a:ext cx="3293110" cy="307340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28</xdr:row>
      <xdr:rowOff>78640</xdr:rowOff>
    </xdr:from>
    <xdr:to>
      <xdr:col>5</xdr:col>
      <xdr:colOff>476250</xdr:colOff>
      <xdr:row>47</xdr:row>
      <xdr:rowOff>139733</xdr:rowOff>
    </xdr:to>
    <xdr:sp>
      <xdr:nvSpPr>
        <xdr:cNvPr id="9" name="Rectangle 8"/>
        <xdr:cNvSpPr/>
      </xdr:nvSpPr>
      <xdr:spPr>
        <a:xfrm>
          <a:off x="1028700" y="5080635"/>
          <a:ext cx="3295650" cy="313817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85090</xdr:colOff>
      <xdr:row>9</xdr:row>
      <xdr:rowOff>0</xdr:rowOff>
    </xdr:from>
    <xdr:to>
      <xdr:col>5</xdr:col>
      <xdr:colOff>454660</xdr:colOff>
      <xdr:row>23</xdr:row>
      <xdr:rowOff>125095</xdr:rowOff>
    </xdr:to>
    <xdr:pic>
      <xdr:nvPicPr>
        <xdr:cNvPr id="3" name="Picture 2" descr="TimePhoto_20221214_10335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13790" y="1925955"/>
          <a:ext cx="3188970" cy="2392045"/>
        </a:xfrm>
        <a:prstGeom prst="rect">
          <a:avLst/>
        </a:prstGeom>
      </xdr:spPr>
    </xdr:pic>
    <xdr:clientData/>
  </xdr:twoCellAnchor>
  <xdr:twoCellAnchor editAs="oneCell">
    <xdr:from>
      <xdr:col>2</xdr:col>
      <xdr:colOff>27305</xdr:colOff>
      <xdr:row>30</xdr:row>
      <xdr:rowOff>151130</xdr:rowOff>
    </xdr:from>
    <xdr:to>
      <xdr:col>5</xdr:col>
      <xdr:colOff>421640</xdr:colOff>
      <xdr:row>45</xdr:row>
      <xdr:rowOff>133350</xdr:rowOff>
    </xdr:to>
    <xdr:pic>
      <xdr:nvPicPr>
        <xdr:cNvPr id="4" name="Picture 3" descr="TimePhoto_20221214_10335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56005" y="5477510"/>
          <a:ext cx="3213735" cy="241109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40584</xdr:colOff>
      <xdr:row>26</xdr:row>
      <xdr:rowOff>133048</xdr:rowOff>
    </xdr:from>
    <xdr:to>
      <xdr:col>5</xdr:col>
      <xdr:colOff>514700</xdr:colOff>
      <xdr:row>28</xdr:row>
      <xdr:rowOff>58453</xdr:rowOff>
    </xdr:to>
    <xdr:sp>
      <xdr:nvSpPr>
        <xdr:cNvPr id="10" name="TextBox 9"/>
        <xdr:cNvSpPr txBox="1"/>
      </xdr:nvSpPr>
      <xdr:spPr>
        <a:xfrm>
          <a:off x="1068705" y="4811395"/>
          <a:ext cx="3293745" cy="249555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180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  <a:endParaRPr lang="en-US" sz="1050" b="1"/>
        </a:p>
      </xdr:txBody>
    </xdr:sp>
    <xdr:clientData/>
  </xdr:twoCellAnchor>
  <xdr:twoCellAnchor>
    <xdr:from>
      <xdr:col>1</xdr:col>
      <xdr:colOff>85725</xdr:colOff>
      <xdr:row>48</xdr:row>
      <xdr:rowOff>97245</xdr:rowOff>
    </xdr:from>
    <xdr:to>
      <xdr:col>5</xdr:col>
      <xdr:colOff>455066</xdr:colOff>
      <xdr:row>49</xdr:row>
      <xdr:rowOff>161356</xdr:rowOff>
    </xdr:to>
    <xdr:sp>
      <xdr:nvSpPr>
        <xdr:cNvPr id="11" name="TextBox 10"/>
        <xdr:cNvSpPr txBox="1"/>
      </xdr:nvSpPr>
      <xdr:spPr>
        <a:xfrm>
          <a:off x="1009650" y="8338185"/>
          <a:ext cx="3293110" cy="226060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210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  <a:endParaRPr lang="en-US" sz="1050" b="1"/>
        </a:p>
      </xdr:txBody>
    </xdr:sp>
    <xdr:clientData/>
  </xdr:twoCellAnchor>
  <xdr:twoCellAnchor>
    <xdr:from>
      <xdr:col>2</xdr:col>
      <xdr:colOff>11143</xdr:colOff>
      <xdr:row>7</xdr:row>
      <xdr:rowOff>19050</xdr:rowOff>
    </xdr:from>
    <xdr:to>
      <xdr:col>5</xdr:col>
      <xdr:colOff>484796</xdr:colOff>
      <xdr:row>26</xdr:row>
      <xdr:rowOff>15908</xdr:rowOff>
    </xdr:to>
    <xdr:sp>
      <xdr:nvSpPr>
        <xdr:cNvPr id="12" name="Rectangle 11"/>
        <xdr:cNvSpPr/>
      </xdr:nvSpPr>
      <xdr:spPr>
        <a:xfrm>
          <a:off x="1039495" y="1621155"/>
          <a:ext cx="3293110" cy="307340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85725</xdr:colOff>
      <xdr:row>28</xdr:row>
      <xdr:rowOff>97690</xdr:rowOff>
    </xdr:from>
    <xdr:to>
      <xdr:col>5</xdr:col>
      <xdr:colOff>457200</xdr:colOff>
      <xdr:row>47</xdr:row>
      <xdr:rowOff>158783</xdr:rowOff>
    </xdr:to>
    <xdr:sp>
      <xdr:nvSpPr>
        <xdr:cNvPr id="13" name="Rectangle 12"/>
        <xdr:cNvSpPr/>
      </xdr:nvSpPr>
      <xdr:spPr>
        <a:xfrm>
          <a:off x="1009650" y="5099685"/>
          <a:ext cx="3295650" cy="313817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53340</xdr:colOff>
      <xdr:row>9</xdr:row>
      <xdr:rowOff>56515</xdr:rowOff>
    </xdr:from>
    <xdr:to>
      <xdr:col>5</xdr:col>
      <xdr:colOff>440690</xdr:colOff>
      <xdr:row>24</xdr:row>
      <xdr:rowOff>33020</xdr:rowOff>
    </xdr:to>
    <xdr:pic>
      <xdr:nvPicPr>
        <xdr:cNvPr id="4" name="Picture 3" descr="TimePhoto_20221214_1034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82040" y="1982470"/>
          <a:ext cx="3206750" cy="240538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</xdr:colOff>
      <xdr:row>30</xdr:row>
      <xdr:rowOff>161290</xdr:rowOff>
    </xdr:from>
    <xdr:to>
      <xdr:col>5</xdr:col>
      <xdr:colOff>418465</xdr:colOff>
      <xdr:row>45</xdr:row>
      <xdr:rowOff>156845</xdr:rowOff>
    </xdr:to>
    <xdr:pic>
      <xdr:nvPicPr>
        <xdr:cNvPr id="5" name="Picture 4" descr="TimePhoto_20221214_10340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34415" y="5487670"/>
          <a:ext cx="3232150" cy="242443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221776</xdr:colOff>
      <xdr:row>26</xdr:row>
      <xdr:rowOff>149412</xdr:rowOff>
    </xdr:from>
    <xdr:to>
      <xdr:col>5</xdr:col>
      <xdr:colOff>686554</xdr:colOff>
      <xdr:row>28</xdr:row>
      <xdr:rowOff>70205</xdr:rowOff>
    </xdr:to>
    <xdr:sp>
      <xdr:nvSpPr>
        <xdr:cNvPr id="10" name="TextBox 9"/>
        <xdr:cNvSpPr txBox="1"/>
      </xdr:nvSpPr>
      <xdr:spPr>
        <a:xfrm>
          <a:off x="1250315" y="4827905"/>
          <a:ext cx="3284220" cy="244475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240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  <a:endParaRPr lang="en-US" sz="1050" b="1"/>
        </a:p>
      </xdr:txBody>
    </xdr:sp>
    <xdr:clientData/>
  </xdr:twoCellAnchor>
  <xdr:twoCellAnchor>
    <xdr:from>
      <xdr:col>2</xdr:col>
      <xdr:colOff>161171</xdr:colOff>
      <xdr:row>49</xdr:row>
      <xdr:rowOff>38540</xdr:rowOff>
    </xdr:from>
    <xdr:to>
      <xdr:col>5</xdr:col>
      <xdr:colOff>625949</xdr:colOff>
      <xdr:row>50</xdr:row>
      <xdr:rowOff>112866</xdr:rowOff>
    </xdr:to>
    <xdr:sp>
      <xdr:nvSpPr>
        <xdr:cNvPr id="11" name="TextBox 10"/>
        <xdr:cNvSpPr txBox="1"/>
      </xdr:nvSpPr>
      <xdr:spPr>
        <a:xfrm>
          <a:off x="1189355" y="8441055"/>
          <a:ext cx="3284220" cy="236220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270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  <a:endParaRPr lang="en-US" sz="1050" b="1"/>
        </a:p>
      </xdr:txBody>
    </xdr:sp>
    <xdr:clientData/>
  </xdr:twoCellAnchor>
  <xdr:twoCellAnchor>
    <xdr:from>
      <xdr:col>2</xdr:col>
      <xdr:colOff>205143</xdr:colOff>
      <xdr:row>7</xdr:row>
      <xdr:rowOff>106910</xdr:rowOff>
    </xdr:from>
    <xdr:to>
      <xdr:col>5</xdr:col>
      <xdr:colOff>669854</xdr:colOff>
      <xdr:row>26</xdr:row>
      <xdr:rowOff>40981</xdr:rowOff>
    </xdr:to>
    <xdr:sp>
      <xdr:nvSpPr>
        <xdr:cNvPr id="8" name="Rectangle 7"/>
        <xdr:cNvSpPr/>
      </xdr:nvSpPr>
      <xdr:spPr>
        <a:xfrm>
          <a:off x="1233805" y="1708785"/>
          <a:ext cx="3283585" cy="3010535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136072</xdr:colOff>
      <xdr:row>29</xdr:row>
      <xdr:rowOff>67556</xdr:rowOff>
    </xdr:from>
    <xdr:to>
      <xdr:col>5</xdr:col>
      <xdr:colOff>603380</xdr:colOff>
      <xdr:row>48</xdr:row>
      <xdr:rowOff>65862</xdr:rowOff>
    </xdr:to>
    <xdr:sp>
      <xdr:nvSpPr>
        <xdr:cNvPr id="9" name="Rectangle 8"/>
        <xdr:cNvSpPr/>
      </xdr:nvSpPr>
      <xdr:spPr>
        <a:xfrm>
          <a:off x="1164590" y="5231765"/>
          <a:ext cx="3286760" cy="307467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241935</xdr:colOff>
      <xdr:row>10</xdr:row>
      <xdr:rowOff>10160</xdr:rowOff>
    </xdr:from>
    <xdr:to>
      <xdr:col>5</xdr:col>
      <xdr:colOff>642620</xdr:colOff>
      <xdr:row>24</xdr:row>
      <xdr:rowOff>118110</xdr:rowOff>
    </xdr:to>
    <xdr:pic>
      <xdr:nvPicPr>
        <xdr:cNvPr id="4" name="Picture 3" descr="TimePhoto_20221214_10340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635" y="2098040"/>
          <a:ext cx="3220085" cy="2374900"/>
        </a:xfrm>
        <a:prstGeom prst="rect">
          <a:avLst/>
        </a:prstGeom>
      </xdr:spPr>
    </xdr:pic>
    <xdr:clientData/>
  </xdr:twoCellAnchor>
  <xdr:twoCellAnchor editAs="oneCell">
    <xdr:from>
      <xdr:col>2</xdr:col>
      <xdr:colOff>166370</xdr:colOff>
      <xdr:row>31</xdr:row>
      <xdr:rowOff>47625</xdr:rowOff>
    </xdr:from>
    <xdr:to>
      <xdr:col>5</xdr:col>
      <xdr:colOff>579755</xdr:colOff>
      <xdr:row>46</xdr:row>
      <xdr:rowOff>11430</xdr:rowOff>
    </xdr:to>
    <xdr:pic>
      <xdr:nvPicPr>
        <xdr:cNvPr id="6" name="Picture 5" descr="TimePhoto_20221214_1034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95070" y="5535930"/>
          <a:ext cx="3232785" cy="239268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39277</xdr:colOff>
      <xdr:row>27</xdr:row>
      <xdr:rowOff>70482</xdr:rowOff>
    </xdr:from>
    <xdr:to>
      <xdr:col>5</xdr:col>
      <xdr:colOff>505922</xdr:colOff>
      <xdr:row>28</xdr:row>
      <xdr:rowOff>160240</xdr:rowOff>
    </xdr:to>
    <xdr:sp>
      <xdr:nvSpPr>
        <xdr:cNvPr id="10" name="TextBox 9"/>
        <xdr:cNvSpPr txBox="1"/>
      </xdr:nvSpPr>
      <xdr:spPr>
        <a:xfrm>
          <a:off x="1067435" y="4910455"/>
          <a:ext cx="3286125" cy="252095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300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  <a:endParaRPr lang="en-US" sz="1050" b="1"/>
        </a:p>
      </xdr:txBody>
    </xdr:sp>
    <xdr:clientData/>
  </xdr:twoCellAnchor>
  <xdr:twoCellAnchor>
    <xdr:from>
      <xdr:col>2</xdr:col>
      <xdr:colOff>27268</xdr:colOff>
      <xdr:row>49</xdr:row>
      <xdr:rowOff>63627</xdr:rowOff>
    </xdr:from>
    <xdr:to>
      <xdr:col>5</xdr:col>
      <xdr:colOff>493913</xdr:colOff>
      <xdr:row>50</xdr:row>
      <xdr:rowOff>133341</xdr:rowOff>
    </xdr:to>
    <xdr:sp>
      <xdr:nvSpPr>
        <xdr:cNvPr id="11" name="TextBox 10"/>
        <xdr:cNvSpPr txBox="1"/>
      </xdr:nvSpPr>
      <xdr:spPr>
        <a:xfrm>
          <a:off x="1055370" y="8466455"/>
          <a:ext cx="3286125" cy="231140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330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  <a:endParaRPr lang="en-US" sz="1050" b="1"/>
        </a:p>
      </xdr:txBody>
    </xdr:sp>
    <xdr:clientData/>
  </xdr:twoCellAnchor>
  <xdr:twoCellAnchor>
    <xdr:from>
      <xdr:col>2</xdr:col>
      <xdr:colOff>30193</xdr:colOff>
      <xdr:row>8</xdr:row>
      <xdr:rowOff>0</xdr:rowOff>
    </xdr:from>
    <xdr:to>
      <xdr:col>5</xdr:col>
      <xdr:colOff>503846</xdr:colOff>
      <xdr:row>26</xdr:row>
      <xdr:rowOff>158783</xdr:rowOff>
    </xdr:to>
    <xdr:sp>
      <xdr:nvSpPr>
        <xdr:cNvPr id="12" name="Rectangle 11"/>
        <xdr:cNvSpPr/>
      </xdr:nvSpPr>
      <xdr:spPr>
        <a:xfrm>
          <a:off x="1058545" y="1764030"/>
          <a:ext cx="3293110" cy="307340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29</xdr:row>
      <xdr:rowOff>78105</xdr:rowOff>
    </xdr:from>
    <xdr:to>
      <xdr:col>5</xdr:col>
      <xdr:colOff>495300</xdr:colOff>
      <xdr:row>48</xdr:row>
      <xdr:rowOff>139198</xdr:rowOff>
    </xdr:to>
    <xdr:sp>
      <xdr:nvSpPr>
        <xdr:cNvPr id="13" name="Rectangle 12"/>
        <xdr:cNvSpPr/>
      </xdr:nvSpPr>
      <xdr:spPr>
        <a:xfrm>
          <a:off x="1047750" y="5242560"/>
          <a:ext cx="3295650" cy="3137535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59690</xdr:colOff>
      <xdr:row>10</xdr:row>
      <xdr:rowOff>15240</xdr:rowOff>
    </xdr:from>
    <xdr:to>
      <xdr:col>5</xdr:col>
      <xdr:colOff>466725</xdr:colOff>
      <xdr:row>25</xdr:row>
      <xdr:rowOff>6350</xdr:rowOff>
    </xdr:to>
    <xdr:pic>
      <xdr:nvPicPr>
        <xdr:cNvPr id="4" name="Picture 3" descr="TimePhoto_20221214_1034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88390" y="2103120"/>
          <a:ext cx="3226435" cy="2419985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</xdr:colOff>
      <xdr:row>31</xdr:row>
      <xdr:rowOff>66040</xdr:rowOff>
    </xdr:from>
    <xdr:to>
      <xdr:col>5</xdr:col>
      <xdr:colOff>454025</xdr:colOff>
      <xdr:row>46</xdr:row>
      <xdr:rowOff>66675</xdr:rowOff>
    </xdr:to>
    <xdr:pic>
      <xdr:nvPicPr>
        <xdr:cNvPr id="5" name="Picture 4" descr="TimePhoto_20221214_10341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62990" y="5554345"/>
          <a:ext cx="3239135" cy="242951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587188</xdr:colOff>
      <xdr:row>6</xdr:row>
      <xdr:rowOff>112056</xdr:rowOff>
    </xdr:from>
    <xdr:to>
      <xdr:col>5</xdr:col>
      <xdr:colOff>358588</xdr:colOff>
      <xdr:row>20</xdr:row>
      <xdr:rowOff>99700</xdr:rowOff>
    </xdr:to>
    <xdr:sp>
      <xdr:nvSpPr>
        <xdr:cNvPr id="19" name="Rectangle 18"/>
        <xdr:cNvSpPr/>
      </xdr:nvSpPr>
      <xdr:spPr>
        <a:xfrm>
          <a:off x="1615440" y="1551940"/>
          <a:ext cx="2590800" cy="2254885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585631</xdr:colOff>
      <xdr:row>23</xdr:row>
      <xdr:rowOff>46281</xdr:rowOff>
    </xdr:from>
    <xdr:to>
      <xdr:col>5</xdr:col>
      <xdr:colOff>357031</xdr:colOff>
      <xdr:row>37</xdr:row>
      <xdr:rowOff>25155</xdr:rowOff>
    </xdr:to>
    <xdr:sp>
      <xdr:nvSpPr>
        <xdr:cNvPr id="21" name="Rectangle 20"/>
        <xdr:cNvSpPr/>
      </xdr:nvSpPr>
      <xdr:spPr>
        <a:xfrm>
          <a:off x="1614170" y="4171950"/>
          <a:ext cx="2590800" cy="2245995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589040</xdr:colOff>
      <xdr:row>39</xdr:row>
      <xdr:rowOff>119361</xdr:rowOff>
    </xdr:from>
    <xdr:to>
      <xdr:col>5</xdr:col>
      <xdr:colOff>360440</xdr:colOff>
      <xdr:row>53</xdr:row>
      <xdr:rowOff>96773</xdr:rowOff>
    </xdr:to>
    <xdr:sp>
      <xdr:nvSpPr>
        <xdr:cNvPr id="23" name="Rectangle 22"/>
        <xdr:cNvSpPr/>
      </xdr:nvSpPr>
      <xdr:spPr>
        <a:xfrm>
          <a:off x="1617345" y="6769100"/>
          <a:ext cx="2590800" cy="2244725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587188</xdr:colOff>
      <xdr:row>20</xdr:row>
      <xdr:rowOff>111581</xdr:rowOff>
    </xdr:from>
    <xdr:to>
      <xdr:col>5</xdr:col>
      <xdr:colOff>358588</xdr:colOff>
      <xdr:row>22</xdr:row>
      <xdr:rowOff>56309</xdr:rowOff>
    </xdr:to>
    <xdr:sp>
      <xdr:nvSpPr>
        <xdr:cNvPr id="20" name="TextBox 19"/>
        <xdr:cNvSpPr txBox="1"/>
      </xdr:nvSpPr>
      <xdr:spPr>
        <a:xfrm>
          <a:off x="1615440" y="3818255"/>
          <a:ext cx="2590800" cy="201930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30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  <a:endParaRPr lang="en-US" sz="1050" b="1"/>
        </a:p>
      </xdr:txBody>
    </xdr:sp>
    <xdr:clientData/>
  </xdr:twoCellAnchor>
  <xdr:twoCellAnchor>
    <xdr:from>
      <xdr:col>2</xdr:col>
      <xdr:colOff>585631</xdr:colOff>
      <xdr:row>37</xdr:row>
      <xdr:rowOff>31676</xdr:rowOff>
    </xdr:from>
    <xdr:to>
      <xdr:col>5</xdr:col>
      <xdr:colOff>357031</xdr:colOff>
      <xdr:row>38</xdr:row>
      <xdr:rowOff>142057</xdr:rowOff>
    </xdr:to>
    <xdr:sp>
      <xdr:nvSpPr>
        <xdr:cNvPr id="22" name="TextBox 21"/>
        <xdr:cNvSpPr txBox="1"/>
      </xdr:nvSpPr>
      <xdr:spPr>
        <a:xfrm>
          <a:off x="1614170" y="6424295"/>
          <a:ext cx="2590800" cy="205740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210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  <a:endParaRPr lang="en-US" sz="1050" b="1"/>
        </a:p>
      </xdr:txBody>
    </xdr:sp>
    <xdr:clientData/>
  </xdr:twoCellAnchor>
  <xdr:twoCellAnchor>
    <xdr:from>
      <xdr:col>2</xdr:col>
      <xdr:colOff>589040</xdr:colOff>
      <xdr:row>53</xdr:row>
      <xdr:rowOff>92088</xdr:rowOff>
    </xdr:from>
    <xdr:to>
      <xdr:col>5</xdr:col>
      <xdr:colOff>360440</xdr:colOff>
      <xdr:row>54</xdr:row>
      <xdr:rowOff>146441</xdr:rowOff>
    </xdr:to>
    <xdr:sp>
      <xdr:nvSpPr>
        <xdr:cNvPr id="24" name="TextBox 23"/>
        <xdr:cNvSpPr txBox="1"/>
      </xdr:nvSpPr>
      <xdr:spPr>
        <a:xfrm>
          <a:off x="1617345" y="9009380"/>
          <a:ext cx="2590800" cy="215900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270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  <a:endParaRPr lang="en-US" sz="1050" b="1"/>
        </a:p>
      </xdr:txBody>
    </xdr:sp>
    <xdr:clientData/>
  </xdr:twoCellAnchor>
  <xdr:twoCellAnchor editAs="oneCell">
    <xdr:from>
      <xdr:col>2</xdr:col>
      <xdr:colOff>615950</xdr:colOff>
      <xdr:row>7</xdr:row>
      <xdr:rowOff>133350</xdr:rowOff>
    </xdr:from>
    <xdr:to>
      <xdr:col>5</xdr:col>
      <xdr:colOff>334645</xdr:colOff>
      <xdr:row>19</xdr:row>
      <xdr:rowOff>114935</xdr:rowOff>
    </xdr:to>
    <xdr:pic>
      <xdr:nvPicPr>
        <xdr:cNvPr id="5" name="Picture 4" descr="TimePhoto_20221214_10334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4650" y="1735455"/>
          <a:ext cx="2538095" cy="1924685"/>
        </a:xfrm>
        <a:prstGeom prst="rect">
          <a:avLst/>
        </a:prstGeom>
      </xdr:spPr>
    </xdr:pic>
    <xdr:clientData/>
  </xdr:twoCellAnchor>
  <xdr:twoCellAnchor editAs="oneCell">
    <xdr:from>
      <xdr:col>2</xdr:col>
      <xdr:colOff>612140</xdr:colOff>
      <xdr:row>24</xdr:row>
      <xdr:rowOff>21590</xdr:rowOff>
    </xdr:from>
    <xdr:to>
      <xdr:col>5</xdr:col>
      <xdr:colOff>334645</xdr:colOff>
      <xdr:row>36</xdr:row>
      <xdr:rowOff>20320</xdr:rowOff>
    </xdr:to>
    <xdr:pic>
      <xdr:nvPicPr>
        <xdr:cNvPr id="7" name="Picture 6" descr="TimePhoto_20221214_10340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40840" y="4309745"/>
          <a:ext cx="2541905" cy="1941830"/>
        </a:xfrm>
        <a:prstGeom prst="rect">
          <a:avLst/>
        </a:prstGeom>
      </xdr:spPr>
    </xdr:pic>
    <xdr:clientData/>
  </xdr:twoCellAnchor>
  <xdr:twoCellAnchor editAs="oneCell">
    <xdr:from>
      <xdr:col>2</xdr:col>
      <xdr:colOff>612140</xdr:colOff>
      <xdr:row>40</xdr:row>
      <xdr:rowOff>71120</xdr:rowOff>
    </xdr:from>
    <xdr:to>
      <xdr:col>5</xdr:col>
      <xdr:colOff>342265</xdr:colOff>
      <xdr:row>52</xdr:row>
      <xdr:rowOff>73025</xdr:rowOff>
    </xdr:to>
    <xdr:pic>
      <xdr:nvPicPr>
        <xdr:cNvPr id="8" name="Picture 7" descr="TimePhoto_20221214_1034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0840" y="6883400"/>
          <a:ext cx="2549525" cy="19450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88210</xdr:colOff>
      <xdr:row>26</xdr:row>
      <xdr:rowOff>101111</xdr:rowOff>
    </xdr:from>
    <xdr:to>
      <xdr:col>5</xdr:col>
      <xdr:colOff>546184</xdr:colOff>
      <xdr:row>28</xdr:row>
      <xdr:rowOff>20674</xdr:rowOff>
    </xdr:to>
    <xdr:sp>
      <xdr:nvSpPr>
        <xdr:cNvPr id="12" name="TextBox 11"/>
        <xdr:cNvSpPr txBox="1"/>
      </xdr:nvSpPr>
      <xdr:spPr>
        <a:xfrm>
          <a:off x="1116330" y="4779645"/>
          <a:ext cx="3277870" cy="243205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TAMPAK ATAS BAGIAN DEPAN SITE</a:t>
          </a:r>
          <a:endParaRPr lang="en-US" sz="1050" b="1"/>
        </a:p>
      </xdr:txBody>
    </xdr:sp>
    <xdr:clientData/>
  </xdr:twoCellAnchor>
  <xdr:twoCellAnchor>
    <xdr:from>
      <xdr:col>2</xdr:col>
      <xdr:colOff>57151</xdr:colOff>
      <xdr:row>48</xdr:row>
      <xdr:rowOff>75447</xdr:rowOff>
    </xdr:from>
    <xdr:to>
      <xdr:col>5</xdr:col>
      <xdr:colOff>515125</xdr:colOff>
      <xdr:row>49</xdr:row>
      <xdr:rowOff>138757</xdr:rowOff>
    </xdr:to>
    <xdr:sp>
      <xdr:nvSpPr>
        <xdr:cNvPr id="13" name="TextBox 12"/>
        <xdr:cNvSpPr txBox="1"/>
      </xdr:nvSpPr>
      <xdr:spPr>
        <a:xfrm>
          <a:off x="1085850" y="8315960"/>
          <a:ext cx="3277235" cy="225425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TAMPAK ATAS BAGIAN BELAKANG SITE</a:t>
          </a:r>
          <a:endParaRPr lang="en-US" sz="1050" b="1"/>
        </a:p>
      </xdr:txBody>
    </xdr:sp>
    <xdr:clientData/>
  </xdr:twoCellAnchor>
  <xdr:twoCellAnchor>
    <xdr:from>
      <xdr:col>2</xdr:col>
      <xdr:colOff>106393</xdr:colOff>
      <xdr:row>7</xdr:row>
      <xdr:rowOff>28575</xdr:rowOff>
    </xdr:from>
    <xdr:to>
      <xdr:col>5</xdr:col>
      <xdr:colOff>580046</xdr:colOff>
      <xdr:row>26</xdr:row>
      <xdr:rowOff>25433</xdr:rowOff>
    </xdr:to>
    <xdr:sp>
      <xdr:nvSpPr>
        <xdr:cNvPr id="8" name="Rectangle 7"/>
        <xdr:cNvSpPr/>
      </xdr:nvSpPr>
      <xdr:spPr>
        <a:xfrm>
          <a:off x="1134745" y="1630680"/>
          <a:ext cx="3293110" cy="307340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76200</xdr:colOff>
      <xdr:row>28</xdr:row>
      <xdr:rowOff>107215</xdr:rowOff>
    </xdr:from>
    <xdr:to>
      <xdr:col>5</xdr:col>
      <xdr:colOff>552450</xdr:colOff>
      <xdr:row>48</xdr:row>
      <xdr:rowOff>6383</xdr:rowOff>
    </xdr:to>
    <xdr:sp>
      <xdr:nvSpPr>
        <xdr:cNvPr id="9" name="Rectangle 8"/>
        <xdr:cNvSpPr/>
      </xdr:nvSpPr>
      <xdr:spPr>
        <a:xfrm>
          <a:off x="1104900" y="5109210"/>
          <a:ext cx="3295650" cy="313817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103505</xdr:colOff>
      <xdr:row>30</xdr:row>
      <xdr:rowOff>20320</xdr:rowOff>
    </xdr:from>
    <xdr:to>
      <xdr:col>5</xdr:col>
      <xdr:colOff>520065</xdr:colOff>
      <xdr:row>45</xdr:row>
      <xdr:rowOff>19050</xdr:rowOff>
    </xdr:to>
    <xdr:pic>
      <xdr:nvPicPr>
        <xdr:cNvPr id="4" name="Picture 3" descr="TimePhoto_20221208_09425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32205" y="5346700"/>
          <a:ext cx="3235960" cy="2427605"/>
        </a:xfrm>
        <a:prstGeom prst="rect">
          <a:avLst/>
        </a:prstGeom>
      </xdr:spPr>
    </xdr:pic>
    <xdr:clientData/>
  </xdr:twoCellAnchor>
  <xdr:twoCellAnchor editAs="oneCell">
    <xdr:from>
      <xdr:col>2</xdr:col>
      <xdr:colOff>139065</xdr:colOff>
      <xdr:row>8</xdr:row>
      <xdr:rowOff>142240</xdr:rowOff>
    </xdr:from>
    <xdr:to>
      <xdr:col>5</xdr:col>
      <xdr:colOff>546735</xdr:colOff>
      <xdr:row>23</xdr:row>
      <xdr:rowOff>133985</xdr:rowOff>
    </xdr:to>
    <xdr:pic>
      <xdr:nvPicPr>
        <xdr:cNvPr id="5" name="Picture 4" descr="TimePhoto_20221208_09422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7765" y="1906270"/>
          <a:ext cx="3227070" cy="242062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34483</xdr:colOff>
      <xdr:row>26</xdr:row>
      <xdr:rowOff>29282</xdr:rowOff>
    </xdr:from>
    <xdr:to>
      <xdr:col>5</xdr:col>
      <xdr:colOff>442564</xdr:colOff>
      <xdr:row>27</xdr:row>
      <xdr:rowOff>106234</xdr:rowOff>
    </xdr:to>
    <xdr:sp>
      <xdr:nvSpPr>
        <xdr:cNvPr id="15" name="TextBox 14"/>
        <xdr:cNvSpPr txBox="1"/>
      </xdr:nvSpPr>
      <xdr:spPr>
        <a:xfrm>
          <a:off x="1062990" y="4707890"/>
          <a:ext cx="3227070" cy="238760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TAMPAK ATAS BAGIAN KANAN SITE</a:t>
          </a:r>
          <a:endParaRPr lang="en-US" sz="1050" b="1"/>
        </a:p>
      </xdr:txBody>
    </xdr:sp>
    <xdr:clientData/>
  </xdr:twoCellAnchor>
  <xdr:twoCellAnchor>
    <xdr:from>
      <xdr:col>2</xdr:col>
      <xdr:colOff>13814</xdr:colOff>
      <xdr:row>47</xdr:row>
      <xdr:rowOff>159276</xdr:rowOff>
    </xdr:from>
    <xdr:to>
      <xdr:col>5</xdr:col>
      <xdr:colOff>421895</xdr:colOff>
      <xdr:row>49</xdr:row>
      <xdr:rowOff>58063</xdr:rowOff>
    </xdr:to>
    <xdr:sp>
      <xdr:nvSpPr>
        <xdr:cNvPr id="16" name="TextBox 15"/>
        <xdr:cNvSpPr txBox="1"/>
      </xdr:nvSpPr>
      <xdr:spPr>
        <a:xfrm>
          <a:off x="1042035" y="8237855"/>
          <a:ext cx="3227705" cy="222885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TAMPAK ATAS BAGIAN KIRI SITE</a:t>
          </a:r>
          <a:endParaRPr lang="en-US" sz="1050" b="1"/>
        </a:p>
      </xdr:txBody>
    </xdr:sp>
    <xdr:clientData/>
  </xdr:twoCellAnchor>
  <xdr:twoCellAnchor>
    <xdr:from>
      <xdr:col>2</xdr:col>
      <xdr:colOff>12700</xdr:colOff>
      <xdr:row>7</xdr:row>
      <xdr:rowOff>0</xdr:rowOff>
    </xdr:from>
    <xdr:to>
      <xdr:col>5</xdr:col>
      <xdr:colOff>482890</xdr:colOff>
      <xdr:row>25</xdr:row>
      <xdr:rowOff>112024</xdr:rowOff>
    </xdr:to>
    <xdr:sp>
      <xdr:nvSpPr>
        <xdr:cNvPr id="8" name="Rectangle 7"/>
        <xdr:cNvSpPr/>
      </xdr:nvSpPr>
      <xdr:spPr>
        <a:xfrm>
          <a:off x="1041400" y="1602105"/>
          <a:ext cx="3289300" cy="302641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28</xdr:row>
      <xdr:rowOff>24088</xdr:rowOff>
    </xdr:from>
    <xdr:to>
      <xdr:col>5</xdr:col>
      <xdr:colOff>472787</xdr:colOff>
      <xdr:row>47</xdr:row>
      <xdr:rowOff>35824</xdr:rowOff>
    </xdr:to>
    <xdr:sp>
      <xdr:nvSpPr>
        <xdr:cNvPr id="9" name="Rectangle 8"/>
        <xdr:cNvSpPr/>
      </xdr:nvSpPr>
      <xdr:spPr>
        <a:xfrm>
          <a:off x="1028700" y="5026025"/>
          <a:ext cx="3291840" cy="308864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60960</xdr:colOff>
      <xdr:row>8</xdr:row>
      <xdr:rowOff>150495</xdr:rowOff>
    </xdr:from>
    <xdr:to>
      <xdr:col>5</xdr:col>
      <xdr:colOff>447040</xdr:colOff>
      <xdr:row>23</xdr:row>
      <xdr:rowOff>81915</xdr:rowOff>
    </xdr:to>
    <xdr:pic>
      <xdr:nvPicPr>
        <xdr:cNvPr id="2" name="Picture 1" descr="TimePhoto_20221208_09424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89660" y="1914525"/>
          <a:ext cx="3205480" cy="2360295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</xdr:colOff>
      <xdr:row>29</xdr:row>
      <xdr:rowOff>139700</xdr:rowOff>
    </xdr:from>
    <xdr:to>
      <xdr:col>5</xdr:col>
      <xdr:colOff>435610</xdr:colOff>
      <xdr:row>44</xdr:row>
      <xdr:rowOff>96520</xdr:rowOff>
    </xdr:to>
    <xdr:pic>
      <xdr:nvPicPr>
        <xdr:cNvPr id="3" name="Picture 2" descr="TimePhoto_20221208_09423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52830" y="5304155"/>
          <a:ext cx="3230880" cy="238569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1177745</xdr:colOff>
      <xdr:row>16</xdr:row>
      <xdr:rowOff>85536</xdr:rowOff>
    </xdr:from>
    <xdr:ext cx="184731" cy="264560"/>
    <xdr:sp>
      <xdr:nvSpPr>
        <xdr:cNvPr id="11" name="TextBox 10"/>
        <xdr:cNvSpPr txBox="1"/>
      </xdr:nvSpPr>
      <xdr:spPr>
        <a:xfrm>
          <a:off x="5025390" y="3144520"/>
          <a:ext cx="184785" cy="2647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2</xdr:col>
      <xdr:colOff>290114</xdr:colOff>
      <xdr:row>27</xdr:row>
      <xdr:rowOff>86994</xdr:rowOff>
    </xdr:from>
    <xdr:to>
      <xdr:col>5</xdr:col>
      <xdr:colOff>701082</xdr:colOff>
      <xdr:row>29</xdr:row>
      <xdr:rowOff>10968</xdr:rowOff>
    </xdr:to>
    <xdr:sp>
      <xdr:nvSpPr>
        <xdr:cNvPr id="20" name="TextBox 19"/>
        <xdr:cNvSpPr txBox="1"/>
      </xdr:nvSpPr>
      <xdr:spPr>
        <a:xfrm>
          <a:off x="1318260" y="4926965"/>
          <a:ext cx="3230880" cy="248285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 b="1"/>
            <a:t>Proposed  Antenna</a:t>
          </a:r>
          <a:endParaRPr lang="en-US" sz="1050" b="1"/>
        </a:p>
      </xdr:txBody>
    </xdr:sp>
    <xdr:clientData/>
  </xdr:twoCellAnchor>
  <xdr:twoCellAnchor>
    <xdr:from>
      <xdr:col>2</xdr:col>
      <xdr:colOff>311723</xdr:colOff>
      <xdr:row>49</xdr:row>
      <xdr:rowOff>126495</xdr:rowOff>
    </xdr:from>
    <xdr:to>
      <xdr:col>5</xdr:col>
      <xdr:colOff>722691</xdr:colOff>
      <xdr:row>51</xdr:row>
      <xdr:rowOff>36828</xdr:rowOff>
    </xdr:to>
    <xdr:sp>
      <xdr:nvSpPr>
        <xdr:cNvPr id="21" name="TextBox 20"/>
        <xdr:cNvSpPr txBox="1"/>
      </xdr:nvSpPr>
      <xdr:spPr>
        <a:xfrm>
          <a:off x="1339850" y="8529320"/>
          <a:ext cx="3230880" cy="233680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Proposed  RBS</a:t>
          </a:r>
          <a:endParaRPr lang="en-US" sz="1050" b="1"/>
        </a:p>
      </xdr:txBody>
    </xdr:sp>
    <xdr:clientData/>
  </xdr:twoCellAnchor>
  <xdr:twoCellAnchor>
    <xdr:from>
      <xdr:col>2</xdr:col>
      <xdr:colOff>265516</xdr:colOff>
      <xdr:row>7</xdr:row>
      <xdr:rowOff>56029</xdr:rowOff>
    </xdr:from>
    <xdr:to>
      <xdr:col>5</xdr:col>
      <xdr:colOff>734686</xdr:colOff>
      <xdr:row>26</xdr:row>
      <xdr:rowOff>148698</xdr:rowOff>
    </xdr:to>
    <xdr:sp>
      <xdr:nvSpPr>
        <xdr:cNvPr id="9" name="Rectangle 8"/>
        <xdr:cNvSpPr/>
      </xdr:nvSpPr>
      <xdr:spPr>
        <a:xfrm>
          <a:off x="1294130" y="1657985"/>
          <a:ext cx="3288030" cy="3169285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235323</xdr:colOff>
      <xdr:row>29</xdr:row>
      <xdr:rowOff>83683</xdr:rowOff>
    </xdr:from>
    <xdr:to>
      <xdr:col>5</xdr:col>
      <xdr:colOff>707090</xdr:colOff>
      <xdr:row>49</xdr:row>
      <xdr:rowOff>83704</xdr:rowOff>
    </xdr:to>
    <xdr:sp>
      <xdr:nvSpPr>
        <xdr:cNvPr id="10" name="Rectangle 9"/>
        <xdr:cNvSpPr/>
      </xdr:nvSpPr>
      <xdr:spPr>
        <a:xfrm>
          <a:off x="1263650" y="5247640"/>
          <a:ext cx="3291205" cy="323850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292100</xdr:colOff>
      <xdr:row>9</xdr:row>
      <xdr:rowOff>107950</xdr:rowOff>
    </xdr:from>
    <xdr:to>
      <xdr:col>5</xdr:col>
      <xdr:colOff>713740</xdr:colOff>
      <xdr:row>24</xdr:row>
      <xdr:rowOff>68580</xdr:rowOff>
    </xdr:to>
    <xdr:pic>
      <xdr:nvPicPr>
        <xdr:cNvPr id="3" name="Picture 2" descr="TimePhoto_20221208_09425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20800" y="2033905"/>
          <a:ext cx="3241040" cy="2389505"/>
        </a:xfrm>
        <a:prstGeom prst="rect">
          <a:avLst/>
        </a:prstGeom>
      </xdr:spPr>
    </xdr:pic>
    <xdr:clientData/>
  </xdr:twoCellAnchor>
  <xdr:twoCellAnchor editAs="oneCell">
    <xdr:from>
      <xdr:col>2</xdr:col>
      <xdr:colOff>255905</xdr:colOff>
      <xdr:row>31</xdr:row>
      <xdr:rowOff>152400</xdr:rowOff>
    </xdr:from>
    <xdr:to>
      <xdr:col>5</xdr:col>
      <xdr:colOff>692785</xdr:colOff>
      <xdr:row>46</xdr:row>
      <xdr:rowOff>117475</xdr:rowOff>
    </xdr:to>
    <xdr:pic>
      <xdr:nvPicPr>
        <xdr:cNvPr id="4" name="Picture 3" descr="TimePhoto_20221208_09422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84605" y="5640705"/>
          <a:ext cx="3256280" cy="23939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295275</xdr:colOff>
      <xdr:row>140</xdr:row>
      <xdr:rowOff>104775</xdr:rowOff>
    </xdr:from>
    <xdr:to>
      <xdr:col>5</xdr:col>
      <xdr:colOff>602494</xdr:colOff>
      <xdr:row>157</xdr:row>
      <xdr:rowOff>3552</xdr:rowOff>
    </xdr:to>
    <xdr:sp>
      <xdr:nvSpPr>
        <xdr:cNvPr id="85" name="Rectangle 84"/>
        <xdr:cNvSpPr/>
      </xdr:nvSpPr>
      <xdr:spPr>
        <a:xfrm>
          <a:off x="1323975" y="23681055"/>
          <a:ext cx="3297555" cy="2651125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295275</xdr:colOff>
      <xdr:row>116</xdr:row>
      <xdr:rowOff>19050</xdr:rowOff>
    </xdr:from>
    <xdr:to>
      <xdr:col>5</xdr:col>
      <xdr:colOff>602494</xdr:colOff>
      <xdr:row>132</xdr:row>
      <xdr:rowOff>79752</xdr:rowOff>
    </xdr:to>
    <xdr:sp>
      <xdr:nvSpPr>
        <xdr:cNvPr id="83" name="Rectangle 82"/>
        <xdr:cNvSpPr/>
      </xdr:nvSpPr>
      <xdr:spPr>
        <a:xfrm>
          <a:off x="1323975" y="19709130"/>
          <a:ext cx="3297555" cy="2651125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9</xdr:col>
      <xdr:colOff>285750</xdr:colOff>
      <xdr:row>19</xdr:row>
      <xdr:rowOff>152400</xdr:rowOff>
    </xdr:from>
    <xdr:ext cx="1107996" cy="264560"/>
    <xdr:sp>
      <xdr:nvSpPr>
        <xdr:cNvPr id="7" name="TextBox 6"/>
        <xdr:cNvSpPr txBox="1"/>
      </xdr:nvSpPr>
      <xdr:spPr>
        <a:xfrm>
          <a:off x="7839075" y="3697605"/>
          <a:ext cx="1107440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	</a:t>
          </a:r>
          <a:endParaRPr lang="en-US" sz="1100"/>
        </a:p>
      </xdr:txBody>
    </xdr:sp>
    <xdr:clientData/>
  </xdr:oneCellAnchor>
  <xdr:twoCellAnchor>
    <xdr:from>
      <xdr:col>2</xdr:col>
      <xdr:colOff>40018</xdr:colOff>
      <xdr:row>26</xdr:row>
      <xdr:rowOff>98871</xdr:rowOff>
    </xdr:from>
    <xdr:to>
      <xdr:col>5</xdr:col>
      <xdr:colOff>346046</xdr:colOff>
      <xdr:row>28</xdr:row>
      <xdr:rowOff>183</xdr:rowOff>
    </xdr:to>
    <xdr:sp>
      <xdr:nvSpPr>
        <xdr:cNvPr id="28" name="TextBox 27"/>
        <xdr:cNvSpPr txBox="1"/>
      </xdr:nvSpPr>
      <xdr:spPr>
        <a:xfrm>
          <a:off x="1068705" y="4777105"/>
          <a:ext cx="3296285" cy="244475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ACCESS TO SITE</a:t>
          </a:r>
          <a:endParaRPr lang="en-US" sz="1050" b="1"/>
        </a:p>
      </xdr:txBody>
    </xdr:sp>
    <xdr:clientData/>
  </xdr:twoCellAnchor>
  <xdr:twoCellAnchor>
    <xdr:from>
      <xdr:col>2</xdr:col>
      <xdr:colOff>56584</xdr:colOff>
      <xdr:row>48</xdr:row>
      <xdr:rowOff>103969</xdr:rowOff>
    </xdr:from>
    <xdr:to>
      <xdr:col>5</xdr:col>
      <xdr:colOff>362612</xdr:colOff>
      <xdr:row>50</xdr:row>
      <xdr:rowOff>6155</xdr:rowOff>
    </xdr:to>
    <xdr:sp>
      <xdr:nvSpPr>
        <xdr:cNvPr id="29" name="TextBox 28"/>
        <xdr:cNvSpPr txBox="1"/>
      </xdr:nvSpPr>
      <xdr:spPr>
        <a:xfrm>
          <a:off x="1085215" y="8344535"/>
          <a:ext cx="3296920" cy="226060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ACCESS TO SITE</a:t>
          </a:r>
          <a:endParaRPr lang="en-US" sz="1050" b="1"/>
        </a:p>
      </xdr:txBody>
    </xdr:sp>
    <xdr:clientData/>
  </xdr:twoCellAnchor>
  <xdr:oneCellAnchor>
    <xdr:from>
      <xdr:col>9</xdr:col>
      <xdr:colOff>285750</xdr:colOff>
      <xdr:row>73</xdr:row>
      <xdr:rowOff>152400</xdr:rowOff>
    </xdr:from>
    <xdr:ext cx="194455" cy="255111"/>
    <xdr:sp>
      <xdr:nvSpPr>
        <xdr:cNvPr id="34" name="TextBox 33"/>
        <xdr:cNvSpPr txBox="1"/>
      </xdr:nvSpPr>
      <xdr:spPr>
        <a:xfrm>
          <a:off x="7839075" y="12879705"/>
          <a:ext cx="194310" cy="2546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</xdr:col>
      <xdr:colOff>40018</xdr:colOff>
      <xdr:row>80</xdr:row>
      <xdr:rowOff>60771</xdr:rowOff>
    </xdr:from>
    <xdr:to>
      <xdr:col>5</xdr:col>
      <xdr:colOff>346046</xdr:colOff>
      <xdr:row>81</xdr:row>
      <xdr:rowOff>124008</xdr:rowOff>
    </xdr:to>
    <xdr:sp>
      <xdr:nvSpPr>
        <xdr:cNvPr id="38" name="TextBox 37"/>
        <xdr:cNvSpPr txBox="1"/>
      </xdr:nvSpPr>
      <xdr:spPr>
        <a:xfrm>
          <a:off x="1068705" y="13921105"/>
          <a:ext cx="3296285" cy="244475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ACCESS TO SITE</a:t>
          </a:r>
          <a:endParaRPr lang="en-US" sz="1050" b="1"/>
        </a:p>
      </xdr:txBody>
    </xdr:sp>
    <xdr:clientData/>
  </xdr:twoCellAnchor>
  <xdr:twoCellAnchor>
    <xdr:from>
      <xdr:col>2</xdr:col>
      <xdr:colOff>8959</xdr:colOff>
      <xdr:row>102</xdr:row>
      <xdr:rowOff>113494</xdr:rowOff>
    </xdr:from>
    <xdr:to>
      <xdr:col>5</xdr:col>
      <xdr:colOff>314987</xdr:colOff>
      <xdr:row>104</xdr:row>
      <xdr:rowOff>15680</xdr:rowOff>
    </xdr:to>
    <xdr:sp>
      <xdr:nvSpPr>
        <xdr:cNvPr id="39" name="TextBox 38"/>
        <xdr:cNvSpPr txBox="1"/>
      </xdr:nvSpPr>
      <xdr:spPr>
        <a:xfrm>
          <a:off x="1037590" y="17536160"/>
          <a:ext cx="3296920" cy="226060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ACCESS TO SITE</a:t>
          </a:r>
          <a:endParaRPr lang="en-US" sz="1050" b="1"/>
        </a:p>
      </xdr:txBody>
    </xdr:sp>
    <xdr:clientData/>
  </xdr:twoCellAnchor>
  <xdr:twoCellAnchor>
    <xdr:from>
      <xdr:col>9</xdr:col>
      <xdr:colOff>168728</xdr:colOff>
      <xdr:row>15</xdr:row>
      <xdr:rowOff>1</xdr:rowOff>
    </xdr:from>
    <xdr:to>
      <xdr:col>10</xdr:col>
      <xdr:colOff>254138</xdr:colOff>
      <xdr:row>17</xdr:row>
      <xdr:rowOff>8729</xdr:rowOff>
    </xdr:to>
    <xdr:sp>
      <xdr:nvSpPr>
        <xdr:cNvPr id="30" name="Rectangle 29"/>
        <xdr:cNvSpPr/>
      </xdr:nvSpPr>
      <xdr:spPr>
        <a:xfrm rot="21295119">
          <a:off x="7721600" y="2897505"/>
          <a:ext cx="695325" cy="332105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492578</xdr:colOff>
      <xdr:row>15</xdr:row>
      <xdr:rowOff>28575</xdr:rowOff>
    </xdr:from>
    <xdr:to>
      <xdr:col>17</xdr:col>
      <xdr:colOff>577988</xdr:colOff>
      <xdr:row>17</xdr:row>
      <xdr:rowOff>37303</xdr:rowOff>
    </xdr:to>
    <xdr:sp>
      <xdr:nvSpPr>
        <xdr:cNvPr id="31" name="Rectangle 30"/>
        <xdr:cNvSpPr/>
      </xdr:nvSpPr>
      <xdr:spPr>
        <a:xfrm rot="21295119">
          <a:off x="12312650" y="2926080"/>
          <a:ext cx="695325" cy="332105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295275</xdr:colOff>
      <xdr:row>132</xdr:row>
      <xdr:rowOff>79751</xdr:rowOff>
    </xdr:from>
    <xdr:to>
      <xdr:col>5</xdr:col>
      <xdr:colOff>602494</xdr:colOff>
      <xdr:row>134</xdr:row>
      <xdr:rowOff>112</xdr:rowOff>
    </xdr:to>
    <xdr:sp>
      <xdr:nvSpPr>
        <xdr:cNvPr id="84" name="TextBox 83"/>
        <xdr:cNvSpPr txBox="1"/>
      </xdr:nvSpPr>
      <xdr:spPr>
        <a:xfrm>
          <a:off x="1323975" y="22360255"/>
          <a:ext cx="3297555" cy="244475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ACCESS TO SITE</a:t>
          </a:r>
          <a:endParaRPr lang="en-US" sz="1050" b="1"/>
        </a:p>
      </xdr:txBody>
    </xdr:sp>
    <xdr:clientData/>
  </xdr:twoCellAnchor>
  <xdr:twoCellAnchor>
    <xdr:from>
      <xdr:col>2</xdr:col>
      <xdr:colOff>295275</xdr:colOff>
      <xdr:row>157</xdr:row>
      <xdr:rowOff>3551</xdr:rowOff>
    </xdr:from>
    <xdr:to>
      <xdr:col>5</xdr:col>
      <xdr:colOff>602494</xdr:colOff>
      <xdr:row>158</xdr:row>
      <xdr:rowOff>85837</xdr:rowOff>
    </xdr:to>
    <xdr:sp>
      <xdr:nvSpPr>
        <xdr:cNvPr id="86" name="TextBox 85"/>
        <xdr:cNvSpPr txBox="1"/>
      </xdr:nvSpPr>
      <xdr:spPr>
        <a:xfrm>
          <a:off x="1323975" y="26332180"/>
          <a:ext cx="3297555" cy="244475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ACCESS TO SITE</a:t>
          </a:r>
          <a:endParaRPr lang="en-US" sz="1050" b="1"/>
        </a:p>
      </xdr:txBody>
    </xdr:sp>
    <xdr:clientData/>
  </xdr:twoCellAnchor>
  <xdr:twoCellAnchor>
    <xdr:from>
      <xdr:col>2</xdr:col>
      <xdr:colOff>1133475</xdr:colOff>
      <xdr:row>92</xdr:row>
      <xdr:rowOff>9525</xdr:rowOff>
    </xdr:from>
    <xdr:to>
      <xdr:col>3</xdr:col>
      <xdr:colOff>323850</xdr:colOff>
      <xdr:row>96</xdr:row>
      <xdr:rowOff>142875</xdr:rowOff>
    </xdr:to>
    <xdr:cxnSp>
      <xdr:nvCxnSpPr>
        <xdr:cNvPr id="15" name="Straight Arrow Connector 14"/>
        <xdr:cNvCxnSpPr/>
      </xdr:nvCxnSpPr>
      <xdr:spPr>
        <a:xfrm flipV="1">
          <a:off x="2162175" y="15832455"/>
          <a:ext cx="981075" cy="762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1733550</xdr:colOff>
      <xdr:row>73</xdr:row>
      <xdr:rowOff>38100</xdr:rowOff>
    </xdr:from>
    <xdr:to>
      <xdr:col>3</xdr:col>
      <xdr:colOff>57150</xdr:colOff>
      <xdr:row>77</xdr:row>
      <xdr:rowOff>104775</xdr:rowOff>
    </xdr:to>
    <xdr:cxnSp>
      <xdr:nvCxnSpPr>
        <xdr:cNvPr id="26" name="Straight Arrow Connector 25"/>
        <xdr:cNvCxnSpPr/>
      </xdr:nvCxnSpPr>
      <xdr:spPr>
        <a:xfrm flipH="1" flipV="1">
          <a:off x="2762250" y="12765405"/>
          <a:ext cx="114300" cy="7143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238125</xdr:colOff>
      <xdr:row>38</xdr:row>
      <xdr:rowOff>95250</xdr:rowOff>
    </xdr:from>
    <xdr:to>
      <xdr:col>3</xdr:col>
      <xdr:colOff>247650</xdr:colOff>
      <xdr:row>42</xdr:row>
      <xdr:rowOff>85725</xdr:rowOff>
    </xdr:to>
    <xdr:cxnSp>
      <xdr:nvCxnSpPr>
        <xdr:cNvPr id="33" name="Straight Arrow Connector 32"/>
        <xdr:cNvCxnSpPr/>
      </xdr:nvCxnSpPr>
      <xdr:spPr>
        <a:xfrm flipV="1">
          <a:off x="3057525" y="6736080"/>
          <a:ext cx="9525" cy="6191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1752600</xdr:colOff>
      <xdr:row>18</xdr:row>
      <xdr:rowOff>133350</xdr:rowOff>
    </xdr:from>
    <xdr:to>
      <xdr:col>3</xdr:col>
      <xdr:colOff>38100</xdr:colOff>
      <xdr:row>23</xdr:row>
      <xdr:rowOff>114300</xdr:rowOff>
    </xdr:to>
    <xdr:cxnSp>
      <xdr:nvCxnSpPr>
        <xdr:cNvPr id="40" name="Straight Arrow Connector 39"/>
        <xdr:cNvCxnSpPr/>
      </xdr:nvCxnSpPr>
      <xdr:spPr>
        <a:xfrm flipV="1">
          <a:off x="2781300" y="3516630"/>
          <a:ext cx="76200" cy="7905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30193</xdr:colOff>
      <xdr:row>7</xdr:row>
      <xdr:rowOff>0</xdr:rowOff>
    </xdr:from>
    <xdr:to>
      <xdr:col>5</xdr:col>
      <xdr:colOff>332396</xdr:colOff>
      <xdr:row>25</xdr:row>
      <xdr:rowOff>158783</xdr:rowOff>
    </xdr:to>
    <xdr:sp>
      <xdr:nvSpPr>
        <xdr:cNvPr id="24" name="Rectangle 23"/>
        <xdr:cNvSpPr/>
      </xdr:nvSpPr>
      <xdr:spPr>
        <a:xfrm>
          <a:off x="1058545" y="1602105"/>
          <a:ext cx="3293110" cy="307340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28</xdr:row>
      <xdr:rowOff>59590</xdr:rowOff>
    </xdr:from>
    <xdr:to>
      <xdr:col>5</xdr:col>
      <xdr:colOff>304800</xdr:colOff>
      <xdr:row>47</xdr:row>
      <xdr:rowOff>139733</xdr:rowOff>
    </xdr:to>
    <xdr:sp>
      <xdr:nvSpPr>
        <xdr:cNvPr id="25" name="Rectangle 24"/>
        <xdr:cNvSpPr/>
      </xdr:nvSpPr>
      <xdr:spPr>
        <a:xfrm>
          <a:off x="1028700" y="5080635"/>
          <a:ext cx="3295650" cy="313817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39370</xdr:colOff>
      <xdr:row>61</xdr:row>
      <xdr:rowOff>0</xdr:rowOff>
    </xdr:from>
    <xdr:to>
      <xdr:col>5</xdr:col>
      <xdr:colOff>341573</xdr:colOff>
      <xdr:row>79</xdr:row>
      <xdr:rowOff>158783</xdr:rowOff>
    </xdr:to>
    <xdr:sp>
      <xdr:nvSpPr>
        <xdr:cNvPr id="32" name="Rectangle 31"/>
        <xdr:cNvSpPr/>
      </xdr:nvSpPr>
      <xdr:spPr>
        <a:xfrm>
          <a:off x="1068070" y="10784205"/>
          <a:ext cx="3292475" cy="307340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82</xdr:row>
      <xdr:rowOff>59590</xdr:rowOff>
    </xdr:from>
    <xdr:to>
      <xdr:col>5</xdr:col>
      <xdr:colOff>304800</xdr:colOff>
      <xdr:row>101</xdr:row>
      <xdr:rowOff>139733</xdr:rowOff>
    </xdr:to>
    <xdr:sp>
      <xdr:nvSpPr>
        <xdr:cNvPr id="35" name="Rectangle 34"/>
        <xdr:cNvSpPr/>
      </xdr:nvSpPr>
      <xdr:spPr>
        <a:xfrm>
          <a:off x="1028700" y="14262735"/>
          <a:ext cx="3295650" cy="313817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50165</xdr:colOff>
      <xdr:row>62</xdr:row>
      <xdr:rowOff>131445</xdr:rowOff>
    </xdr:from>
    <xdr:to>
      <xdr:col>5</xdr:col>
      <xdr:colOff>306070</xdr:colOff>
      <xdr:row>77</xdr:row>
      <xdr:rowOff>73025</xdr:rowOff>
    </xdr:to>
    <xdr:pic>
      <xdr:nvPicPr>
        <xdr:cNvPr id="4" name="Picture 3" descr="TimePhoto_20221214_10345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78865" y="11077575"/>
          <a:ext cx="3246755" cy="2370455"/>
        </a:xfrm>
        <a:prstGeom prst="rect">
          <a:avLst/>
        </a:prstGeom>
      </xdr:spPr>
    </xdr:pic>
    <xdr:clientData/>
  </xdr:twoCellAnchor>
  <xdr:twoCellAnchor>
    <xdr:from>
      <xdr:col>2</xdr:col>
      <xdr:colOff>949960</xdr:colOff>
      <xdr:row>73</xdr:row>
      <xdr:rowOff>1270</xdr:rowOff>
    </xdr:from>
    <xdr:to>
      <xdr:col>3</xdr:col>
      <xdr:colOff>33020</xdr:colOff>
      <xdr:row>74</xdr:row>
      <xdr:rowOff>80645</xdr:rowOff>
    </xdr:to>
    <xdr:cxnSp>
      <xdr:nvCxnSpPr>
        <xdr:cNvPr id="6" name="Straight Arrow Connector 5"/>
        <xdr:cNvCxnSpPr/>
      </xdr:nvCxnSpPr>
      <xdr:spPr>
        <a:xfrm flipV="1">
          <a:off x="1978660" y="12728575"/>
          <a:ext cx="873760" cy="2413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15875</xdr:colOff>
      <xdr:row>84</xdr:row>
      <xdr:rowOff>95885</xdr:rowOff>
    </xdr:from>
    <xdr:to>
      <xdr:col>5</xdr:col>
      <xdr:colOff>278765</xdr:colOff>
      <xdr:row>99</xdr:row>
      <xdr:rowOff>67310</xdr:rowOff>
    </xdr:to>
    <xdr:pic>
      <xdr:nvPicPr>
        <xdr:cNvPr id="11" name="Picture 10" descr="TimePhoto_20221214_10343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44575" y="14623415"/>
          <a:ext cx="3253740" cy="2381250"/>
        </a:xfrm>
        <a:prstGeom prst="rect">
          <a:avLst/>
        </a:prstGeom>
      </xdr:spPr>
    </xdr:pic>
    <xdr:clientData/>
  </xdr:twoCellAnchor>
  <xdr:twoCellAnchor>
    <xdr:from>
      <xdr:col>2</xdr:col>
      <xdr:colOff>1473835</xdr:colOff>
      <xdr:row>92</xdr:row>
      <xdr:rowOff>36195</xdr:rowOff>
    </xdr:from>
    <xdr:to>
      <xdr:col>2</xdr:col>
      <xdr:colOff>1733550</xdr:colOff>
      <xdr:row>97</xdr:row>
      <xdr:rowOff>69215</xdr:rowOff>
    </xdr:to>
    <xdr:cxnSp>
      <xdr:nvCxnSpPr>
        <xdr:cNvPr id="18" name="Straight Arrow Connector 17"/>
        <xdr:cNvCxnSpPr/>
      </xdr:nvCxnSpPr>
      <xdr:spPr>
        <a:xfrm flipV="1">
          <a:off x="2502535" y="15859125"/>
          <a:ext cx="259715" cy="82359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36195</xdr:colOff>
      <xdr:row>9</xdr:row>
      <xdr:rowOff>127000</xdr:rowOff>
    </xdr:from>
    <xdr:to>
      <xdr:col>5</xdr:col>
      <xdr:colOff>323850</xdr:colOff>
      <xdr:row>23</xdr:row>
      <xdr:rowOff>43815</xdr:rowOff>
    </xdr:to>
    <xdr:pic>
      <xdr:nvPicPr>
        <xdr:cNvPr id="20" name="Picture 19"/>
        <xdr:cNvPicPr>
          <a:picLocks noChangeAspect="1"/>
        </xdr:cNvPicPr>
      </xdr:nvPicPr>
      <xdr:blipFill>
        <a:blip r:embed="rId3"/>
        <a:srcRect l="31151" t="15282" r="11739" b="31637"/>
        <a:stretch>
          <a:fillRect/>
        </a:stretch>
      </xdr:blipFill>
      <xdr:spPr>
        <a:xfrm>
          <a:off x="1064895" y="2052955"/>
          <a:ext cx="3278505" cy="2183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1652270</xdr:colOff>
      <xdr:row>19</xdr:row>
      <xdr:rowOff>57150</xdr:rowOff>
    </xdr:from>
    <xdr:to>
      <xdr:col>3</xdr:col>
      <xdr:colOff>402590</xdr:colOff>
      <xdr:row>22</xdr:row>
      <xdr:rowOff>21590</xdr:rowOff>
    </xdr:to>
    <xdr:cxnSp>
      <xdr:nvCxnSpPr>
        <xdr:cNvPr id="21" name="Straight Arrow Connector 20"/>
        <xdr:cNvCxnSpPr/>
      </xdr:nvCxnSpPr>
      <xdr:spPr>
        <a:xfrm flipV="1">
          <a:off x="2680970" y="3602355"/>
          <a:ext cx="541020" cy="45021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26035</xdr:colOff>
      <xdr:row>31</xdr:row>
      <xdr:rowOff>114300</xdr:rowOff>
    </xdr:from>
    <xdr:to>
      <xdr:col>5</xdr:col>
      <xdr:colOff>297180</xdr:colOff>
      <xdr:row>44</xdr:row>
      <xdr:rowOff>137795</xdr:rowOff>
    </xdr:to>
    <xdr:pic>
      <xdr:nvPicPr>
        <xdr:cNvPr id="22" name="Picture 21"/>
        <xdr:cNvPicPr>
          <a:picLocks noChangeAspect="1"/>
        </xdr:cNvPicPr>
      </xdr:nvPicPr>
      <xdr:blipFill>
        <a:blip r:embed="rId4"/>
        <a:srcRect l="26032" t="14598" r="22893" b="31148"/>
        <a:stretch>
          <a:fillRect/>
        </a:stretch>
      </xdr:blipFill>
      <xdr:spPr>
        <a:xfrm>
          <a:off x="1054735" y="5621655"/>
          <a:ext cx="3261995" cy="2109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1675130</xdr:colOff>
      <xdr:row>41</xdr:row>
      <xdr:rowOff>128270</xdr:rowOff>
    </xdr:from>
    <xdr:to>
      <xdr:col>3</xdr:col>
      <xdr:colOff>271145</xdr:colOff>
      <xdr:row>42</xdr:row>
      <xdr:rowOff>80010</xdr:rowOff>
    </xdr:to>
    <xdr:cxnSp>
      <xdr:nvCxnSpPr>
        <xdr:cNvPr id="23" name="Straight Arrow Connector 22"/>
        <xdr:cNvCxnSpPr/>
      </xdr:nvCxnSpPr>
      <xdr:spPr>
        <a:xfrm flipV="1">
          <a:off x="2703830" y="7235825"/>
          <a:ext cx="386715" cy="11366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28</xdr:row>
      <xdr:rowOff>78640</xdr:rowOff>
    </xdr:from>
    <xdr:to>
      <xdr:col>5</xdr:col>
      <xdr:colOff>476250</xdr:colOff>
      <xdr:row>47</xdr:row>
      <xdr:rowOff>139733</xdr:rowOff>
    </xdr:to>
    <xdr:sp>
      <xdr:nvSpPr>
        <xdr:cNvPr id="9" name="Rectangle 8"/>
        <xdr:cNvSpPr/>
      </xdr:nvSpPr>
      <xdr:spPr>
        <a:xfrm>
          <a:off x="1028700" y="5080635"/>
          <a:ext cx="3295650" cy="313817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56459</xdr:colOff>
      <xdr:row>26</xdr:row>
      <xdr:rowOff>77766</xdr:rowOff>
    </xdr:from>
    <xdr:to>
      <xdr:col>5</xdr:col>
      <xdr:colOff>527587</xdr:colOff>
      <xdr:row>28</xdr:row>
      <xdr:rowOff>1303</xdr:rowOff>
    </xdr:to>
    <xdr:sp>
      <xdr:nvSpPr>
        <xdr:cNvPr id="12" name="TextBox 11"/>
        <xdr:cNvSpPr txBox="1"/>
      </xdr:nvSpPr>
      <xdr:spPr>
        <a:xfrm>
          <a:off x="1084580" y="4756150"/>
          <a:ext cx="3290570" cy="247650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POLE PLN jarak terdekat </a:t>
          </a:r>
          <a:r>
            <a:rPr lang="en-GB" alt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</a:t>
          </a:r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</a:t>
          </a:r>
          <a:endParaRPr lang="en-US" sz="1050" b="1"/>
        </a:p>
      </xdr:txBody>
    </xdr:sp>
    <xdr:clientData/>
  </xdr:twoCellAnchor>
  <xdr:twoCellAnchor>
    <xdr:from>
      <xdr:col>2</xdr:col>
      <xdr:colOff>44450</xdr:colOff>
      <xdr:row>48</xdr:row>
      <xdr:rowOff>51114</xdr:rowOff>
    </xdr:from>
    <xdr:to>
      <xdr:col>5</xdr:col>
      <xdr:colOff>515578</xdr:colOff>
      <xdr:row>49</xdr:row>
      <xdr:rowOff>121575</xdr:rowOff>
    </xdr:to>
    <xdr:sp>
      <xdr:nvSpPr>
        <xdr:cNvPr id="13" name="TextBox 12"/>
        <xdr:cNvSpPr txBox="1"/>
      </xdr:nvSpPr>
      <xdr:spPr>
        <a:xfrm>
          <a:off x="1073150" y="8291830"/>
          <a:ext cx="3289935" cy="232410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TRAFO PLN</a:t>
          </a:r>
          <a:r>
            <a:rPr lang="id-ID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jarak </a:t>
          </a:r>
          <a:r>
            <a:rPr lang="en-GB" altLang="id-ID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500</a:t>
          </a:r>
          <a:r>
            <a:rPr lang="en-GB" sz="11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d-ID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</a:t>
          </a:r>
          <a:endParaRPr lang="en-US" sz="1050" b="1"/>
        </a:p>
      </xdr:txBody>
    </xdr:sp>
    <xdr:clientData/>
  </xdr:twoCellAnchor>
  <xdr:twoCellAnchor>
    <xdr:from>
      <xdr:col>2</xdr:col>
      <xdr:colOff>30193</xdr:colOff>
      <xdr:row>7</xdr:row>
      <xdr:rowOff>0</xdr:rowOff>
    </xdr:from>
    <xdr:to>
      <xdr:col>5</xdr:col>
      <xdr:colOff>503846</xdr:colOff>
      <xdr:row>25</xdr:row>
      <xdr:rowOff>158783</xdr:rowOff>
    </xdr:to>
    <xdr:sp>
      <xdr:nvSpPr>
        <xdr:cNvPr id="8" name="Rectangle 7"/>
        <xdr:cNvSpPr/>
      </xdr:nvSpPr>
      <xdr:spPr>
        <a:xfrm>
          <a:off x="1058545" y="1602105"/>
          <a:ext cx="3293110" cy="307340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521970</xdr:colOff>
      <xdr:row>28</xdr:row>
      <xdr:rowOff>102870</xdr:rowOff>
    </xdr:from>
    <xdr:to>
      <xdr:col>5</xdr:col>
      <xdr:colOff>17780</xdr:colOff>
      <xdr:row>47</xdr:row>
      <xdr:rowOff>112395</xdr:rowOff>
    </xdr:to>
    <xdr:pic>
      <xdr:nvPicPr>
        <xdr:cNvPr id="5" name="Picture 4" descr="TimePhoto_20221020_12575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5400000">
          <a:off x="1165225" y="5490845"/>
          <a:ext cx="3086100" cy="2315210"/>
        </a:xfrm>
        <a:prstGeom prst="rect">
          <a:avLst/>
        </a:prstGeom>
      </xdr:spPr>
    </xdr:pic>
    <xdr:clientData/>
  </xdr:twoCellAnchor>
  <xdr:twoCellAnchor editAs="oneCell">
    <xdr:from>
      <xdr:col>2</xdr:col>
      <xdr:colOff>628967</xdr:colOff>
      <xdr:row>7</xdr:row>
      <xdr:rowOff>42227</xdr:rowOff>
    </xdr:from>
    <xdr:to>
      <xdr:col>5</xdr:col>
      <xdr:colOff>58102</xdr:colOff>
      <xdr:row>25</xdr:row>
      <xdr:rowOff>129857</xdr:rowOff>
    </xdr:to>
    <xdr:pic>
      <xdr:nvPicPr>
        <xdr:cNvPr id="3" name="Picture 2" descr="TimePhoto_20221208_094304"/>
        <xdr:cNvPicPr>
          <a:picLocks noChangeAspect="1"/>
        </xdr:cNvPicPr>
      </xdr:nvPicPr>
      <xdr:blipFill>
        <a:blip r:embed="rId2">
          <a:lum bright="24000" contrast="24000"/>
        </a:blip>
        <a:stretch>
          <a:fillRect/>
        </a:stretch>
      </xdr:blipFill>
      <xdr:spPr>
        <a:xfrm rot="5400000">
          <a:off x="1280160" y="2020570"/>
          <a:ext cx="3002280" cy="224853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14810</xdr:colOff>
      <xdr:row>27</xdr:row>
      <xdr:rowOff>28459</xdr:rowOff>
    </xdr:from>
    <xdr:to>
      <xdr:col>5</xdr:col>
      <xdr:colOff>479588</xdr:colOff>
      <xdr:row>28</xdr:row>
      <xdr:rowOff>117096</xdr:rowOff>
    </xdr:to>
    <xdr:sp>
      <xdr:nvSpPr>
        <xdr:cNvPr id="8" name="TextBox 7"/>
        <xdr:cNvSpPr txBox="1"/>
      </xdr:nvSpPr>
      <xdr:spPr>
        <a:xfrm>
          <a:off x="1043305" y="4868545"/>
          <a:ext cx="3284220" cy="250825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SITUATION 1</a:t>
          </a:r>
          <a:endParaRPr lang="en-US" sz="1050" b="1"/>
        </a:p>
      </xdr:txBody>
    </xdr:sp>
    <xdr:clientData/>
  </xdr:twoCellAnchor>
  <xdr:twoCellAnchor>
    <xdr:from>
      <xdr:col>2</xdr:col>
      <xdr:colOff>2802</xdr:colOff>
      <xdr:row>49</xdr:row>
      <xdr:rowOff>92576</xdr:rowOff>
    </xdr:from>
    <xdr:to>
      <xdr:col>5</xdr:col>
      <xdr:colOff>467580</xdr:colOff>
      <xdr:row>51</xdr:row>
      <xdr:rowOff>9330</xdr:rowOff>
    </xdr:to>
    <xdr:sp>
      <xdr:nvSpPr>
        <xdr:cNvPr id="9" name="TextBox 8"/>
        <xdr:cNvSpPr txBox="1"/>
      </xdr:nvSpPr>
      <xdr:spPr>
        <a:xfrm>
          <a:off x="1031240" y="8495030"/>
          <a:ext cx="3284220" cy="240665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SITUATION 2</a:t>
          </a:r>
          <a:endParaRPr lang="en-US" sz="1050" b="1"/>
        </a:p>
      </xdr:txBody>
    </xdr:sp>
    <xdr:clientData/>
  </xdr:twoCellAnchor>
  <xdr:twoCellAnchor>
    <xdr:from>
      <xdr:col>3</xdr:col>
      <xdr:colOff>515471</xdr:colOff>
      <xdr:row>10</xdr:row>
      <xdr:rowOff>123264</xdr:rowOff>
    </xdr:from>
    <xdr:to>
      <xdr:col>3</xdr:col>
      <xdr:colOff>728383</xdr:colOff>
      <xdr:row>14</xdr:row>
      <xdr:rowOff>78441</xdr:rowOff>
    </xdr:to>
    <xdr:cxnSp>
      <xdr:nvCxnSpPr>
        <xdr:cNvPr id="13" name="Straight Arrow Connector 12"/>
        <xdr:cNvCxnSpPr/>
      </xdr:nvCxnSpPr>
      <xdr:spPr>
        <a:xfrm>
          <a:off x="3162935" y="2211070"/>
          <a:ext cx="213360" cy="60261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30193</xdr:colOff>
      <xdr:row>7</xdr:row>
      <xdr:rowOff>0</xdr:rowOff>
    </xdr:from>
    <xdr:to>
      <xdr:col>5</xdr:col>
      <xdr:colOff>499363</xdr:colOff>
      <xdr:row>26</xdr:row>
      <xdr:rowOff>92669</xdr:rowOff>
    </xdr:to>
    <xdr:sp>
      <xdr:nvSpPr>
        <xdr:cNvPr id="10" name="Rectangle 9"/>
        <xdr:cNvSpPr/>
      </xdr:nvSpPr>
      <xdr:spPr>
        <a:xfrm>
          <a:off x="1058545" y="1602105"/>
          <a:ext cx="3288665" cy="316865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29</xdr:row>
      <xdr:rowOff>27654</xdr:rowOff>
    </xdr:from>
    <xdr:to>
      <xdr:col>5</xdr:col>
      <xdr:colOff>471767</xdr:colOff>
      <xdr:row>49</xdr:row>
      <xdr:rowOff>27675</xdr:rowOff>
    </xdr:to>
    <xdr:sp>
      <xdr:nvSpPr>
        <xdr:cNvPr id="11" name="Rectangle 10"/>
        <xdr:cNvSpPr/>
      </xdr:nvSpPr>
      <xdr:spPr>
        <a:xfrm>
          <a:off x="1028700" y="5191760"/>
          <a:ext cx="3290570" cy="323850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66675</xdr:colOff>
      <xdr:row>8</xdr:row>
      <xdr:rowOff>133350</xdr:rowOff>
    </xdr:from>
    <xdr:to>
      <xdr:col>5</xdr:col>
      <xdr:colOff>478790</xdr:colOff>
      <xdr:row>23</xdr:row>
      <xdr:rowOff>129540</xdr:rowOff>
    </xdr:to>
    <xdr:pic>
      <xdr:nvPicPr>
        <xdr:cNvPr id="6" name="Picture 5" descr="TimePhoto_20221208_09425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95375" y="1897380"/>
          <a:ext cx="3231515" cy="2425065"/>
        </a:xfrm>
        <a:prstGeom prst="rect">
          <a:avLst/>
        </a:prstGeom>
      </xdr:spPr>
    </xdr:pic>
    <xdr:clientData/>
  </xdr:twoCellAnchor>
  <xdr:twoCellAnchor editAs="oneCell">
    <xdr:from>
      <xdr:col>2</xdr:col>
      <xdr:colOff>22225</xdr:colOff>
      <xdr:row>31</xdr:row>
      <xdr:rowOff>31115</xdr:rowOff>
    </xdr:from>
    <xdr:to>
      <xdr:col>5</xdr:col>
      <xdr:colOff>437515</xdr:colOff>
      <xdr:row>46</xdr:row>
      <xdr:rowOff>28575</xdr:rowOff>
    </xdr:to>
    <xdr:pic>
      <xdr:nvPicPr>
        <xdr:cNvPr id="7" name="Picture 6" descr="TimePhoto_20221214_10345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50925" y="5519420"/>
          <a:ext cx="3234690" cy="242633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297758</xdr:colOff>
      <xdr:row>8</xdr:row>
      <xdr:rowOff>70509</xdr:rowOff>
    </xdr:from>
    <xdr:to>
      <xdr:col>5</xdr:col>
      <xdr:colOff>1688522</xdr:colOff>
      <xdr:row>34</xdr:row>
      <xdr:rowOff>108857</xdr:rowOff>
    </xdr:to>
    <xdr:sp>
      <xdr:nvSpPr>
        <xdr:cNvPr id="9" name="Rectangle 8"/>
        <xdr:cNvSpPr/>
      </xdr:nvSpPr>
      <xdr:spPr>
        <a:xfrm>
          <a:off x="297180" y="1834515"/>
          <a:ext cx="5420360" cy="424815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299357</xdr:colOff>
      <xdr:row>38</xdr:row>
      <xdr:rowOff>145129</xdr:rowOff>
    </xdr:from>
    <xdr:to>
      <xdr:col>5</xdr:col>
      <xdr:colOff>1690121</xdr:colOff>
      <xdr:row>65</xdr:row>
      <xdr:rowOff>24727</xdr:rowOff>
    </xdr:to>
    <xdr:sp>
      <xdr:nvSpPr>
        <xdr:cNvPr id="14" name="Rectangle 13"/>
        <xdr:cNvSpPr/>
      </xdr:nvSpPr>
      <xdr:spPr>
        <a:xfrm>
          <a:off x="299085" y="6766560"/>
          <a:ext cx="5419725" cy="4251325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317500</xdr:colOff>
      <xdr:row>11</xdr:row>
      <xdr:rowOff>101600</xdr:rowOff>
    </xdr:from>
    <xdr:to>
      <xdr:col>5</xdr:col>
      <xdr:colOff>1674495</xdr:colOff>
      <xdr:row>31</xdr:row>
      <xdr:rowOff>63500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l="18292" t="8429" b="5232"/>
        <a:stretch>
          <a:fillRect/>
        </a:stretch>
      </xdr:blipFill>
      <xdr:spPr>
        <a:xfrm>
          <a:off x="317500" y="2351405"/>
          <a:ext cx="5386070" cy="3200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3\GroupID\Documents%20and%20Settings\qhadhad\My%20Documents\New%20Template...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0\GroupID\EID\eid_z\Transmission\Telkomsel%20Project%20Inst.%20Binder%20&amp;%20C-Module\site\to%20partner\EID_Z_P%2003%200084_TS%20UEN\BTM050%20%20WATER%20FRONT%201800%20222%20Q3%202002%20ASS%200084%20TS%20PM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TSEL%203G\Installation%20Binder\final%20template%20SID\ML-E\Template%20SID%20Tebing%20Tinggi%20-%20Sei%20Rampah_ML-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3\GroupID\LABEL%20TRM\Cluster%2033\1.Batan%20-%20Mansur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555509120292\Downloads\Template%20CMDL%20RBS6000%202G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2\AdvanceEng\Document%20RBS\Document%20Dasri\001-02%20C-Module\Excelcom%20Project\Jakarta%20Area\PC185,%20Plaza%20Mandiri%20(NY)\PC185,%20Plaza%20Mandiri.xls\PC185,%20Plaza%20Mandiri%20+%20Map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3\GroupID\kerjaan\IM3_Status\Site034F,%20%20Kertanegara\034F,Kertanegar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1\rbs%20data\RBS%20Survey%202\RBS%20BOT(REIME)\Telkomsel\Telkomsel%20Micro\C-Module\Padang%20Area\PAD406,%20Matahari\C-Module\Data\PAD406,%20Matahar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bby\rbs%20survey\IM-3%20GSM%201800%20Indosat\METRO%20AREA\METRO%20I%20(JAKARTA)\SITE%20140G,%20Duta%203\C-MODULE\140G,Duta%203DAT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aks1\EID\eid_z\EngineeringAndDesign\Mobile\Engineering\PROJECT\CamMobitel\0000rbs\Master%20Template%20RBS%20220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aks1\EID\eid_z\EngineeringAndDesign\Mobile\Engineering\PROJECT\zimbabwe\Template\Document\Master%20Template%20RBS%20200.xlt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Tinem%202\TRM\Aceh\Template%20trial%20Rev%202%20TSEL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3\GroupID\LABEL%20TRM\Cluster%2034\1.Cinangka%20B14%20-%20NASIHUN%20B14\Cinangka%20B14%20-%20NASIHUN%20B1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3\AdvanceEng\Project\Natrindo%20Telphone%20Selular\Master\PLAN%20SPEC%20SITE\TRM\BTKT021%20SMA%20Markus-BTKT014%20PT%20Udipa%20Jaya%2023EHP-4x2-0.6HP%20NP%20TN_6p%20-%2020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MOTOROLA\Plant%20Spec_hendra\Labelling\Label%20Nanggung%20-%20Leuwiliang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0\GroupID\EID\eid_z\Transmission\Progress%20Telkomsel%202001\DDF%20Label%20Telkomsel3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2\AdvanceEng\Documents%20and%20Settings\TOTANAN\My%20Documents\MY%20JOB\ERICSSON-JABOTABEK\PLAN%20SPEC\LENGKAP%20IB-PS\CLUSTER%20TRIAL\Revision\Pantai%20Indah%20Kapuk%20JK1095-P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de\d\EID%20PROJECT\MICRO\Outdoor\TELKOMSEL\Q1\BATAM\PURI%20GARDEN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uaca\d\My%20Documents\Doc%20Project\Ericssons%20Project\Indoor%20Survey%20Project\Exellcom\For%20Editing\Sentra%20Mulia\Sentra%20Mulia%20cable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1\rbs%20data\RBS%20Data\RBS%20Survey%202\RBS%20ADC\Excelcomindo\Micro%20Indoor\Sample%20IBC\PC194,%20Mall%20Lembusawana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wik\e\RBS%20FLEXTRONIC\Excelcomindo\C-Module\Jakarta%20Area\Data\S1070,%20Puri%20Kembangan\S1070,%20Puri%20Kembangan,%20ML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\FAIRCO%20-%20REP.%20PELNI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3\GroupID\EID\obsolete\EngineeringAndDesign\Mobile\Engineering\Project\Telkomsel\Telkomsel%20Inst%20Binder%20&amp;%20C-Module\Template%20C-Module%20RBS%20Telkomsel\Telkomsel%20Minilink\DDF%20Label%20Telkomsel3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3\GroupID\Jakarta%20Area\Data\PC079%20Bank%20Bali%20Building\PC079,%20Bank%20Bal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2\AdvanceEng\Documents%20and%20Settings\qshiuta\Local%20Settings\Temporary%20Internet%20Files\OLK76\PC477PS%20CIPULIR-PC372ITC%20CIPULIR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2\AdvanceEng\Documents%20and%20Settings\TOTANAN\My%20Documents\MY%20JOB\ERICSSON-JABOTABEK\PLAN%20SPEC\Biodo_July-12\2206%20tsel\BNT182,%20Trikora%20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aks1\EID\eid_z\EngineeringAndDesign\Mobile\Engineering\PROJECT\Telkomsel\0000RBS\RBS200.xlt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PS"/>
      <sheetName val="Sheet2"/>
      <sheetName val="Sheet3"/>
      <sheetName val="General"/>
      <sheetName val="Configuration"/>
      <sheetName val="Revisions"/>
      <sheetName val="DATA-BASE"/>
      <sheetName val="COVER (General)"/>
      <sheetName val="Index- General site docs"/>
      <sheetName val="COVER (C)"/>
      <sheetName val="LIST OF HEADINGS (C)"/>
      <sheetName val="DOCUMENT LIST (C)"/>
      <sheetName val="TRM, CONFIGURATION DATA"/>
      <sheetName val="TRM, PLANT SPECIFICATION"/>
      <sheetName val="PLANT SPECIFICATION"/>
      <sheetName val="RBS, PRODUCT LIST C"/>
      <sheetName val="TRM, PRODUCT LIST"/>
      <sheetName val="DF and DDF labels"/>
      <sheetName val="COVER(General)"/>
      <sheetName val="Index-General site docs"/>
      <sheetName val="COVER(C)"/>
      <sheetName val="LIST OF HEADINGS(C)"/>
      <sheetName val="DOCUMENT LIST(C)"/>
      <sheetName val="COVER (Inst)"/>
      <sheetName val="LIST OF HEADINGS (Inst.)"/>
      <sheetName val="DOCUMENT LIST (Inst.)"/>
      <sheetName val="Check List"/>
      <sheetName val="RBS, CONFIGURATION DATA"/>
      <sheetName val="SITUATION PLAN"/>
      <sheetName val="3206 PRODUCT LIST"/>
      <sheetName val="3206 ALARM ALLOCATION TABLE "/>
      <sheetName val="RBS PRODUCTLIST"/>
      <sheetName val="428ra-RBS Installation and Test"/>
      <sheetName val="CHECK LIST (Inst.) Internal"/>
      <sheetName val="CHECK LIST (Inst.) External"/>
      <sheetName val="TEST CHECK LIST (Inst.)"/>
      <sheetName val="CHECK LIST (Inst.)"/>
      <sheetName val="RBS LABEL SHEET 3206 "/>
      <sheetName val="BoQ ATP RBS"/>
      <sheetName val="BoQ ATP TRM"/>
      <sheetName val="Back  "/>
      <sheetName val="macro's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eneral"/>
      <sheetName val="PLANT SPECIFICATION"/>
      <sheetName val="DATA-BASE"/>
      <sheetName val="DATA_BASE"/>
      <sheetName val=""/>
      <sheetName val="COVER (Inst.)"/>
      <sheetName val="Revisions"/>
      <sheetName val="RBS SID CHECLIST"/>
      <sheetName val="Configuration"/>
      <sheetName val="LIST OF HEADINGS (Inst.)"/>
      <sheetName val="DOCUMENT LIST (Inst.)"/>
      <sheetName val="RBS, CONFIGURATION DATA"/>
      <sheetName val="SITUATING PLAN"/>
      <sheetName val="ALARM ALLOCATION TABLE"/>
      <sheetName val="RBS, PRODUCT LIST"/>
      <sheetName val="Check List RBS 2000 &amp; 3000 NTS"/>
      <sheetName val="macro's"/>
      <sheetName val="Ā_x0008_ø_x0001_"/>
      <sheetName val="Back"/>
      <sheetName val="CAPTION LIST RBS (Inst)"/>
      <sheetName val="COVER (General)"/>
      <sheetName val=""/>
      <sheetName val="CHECK LIST (Inst.) External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eneral"/>
      <sheetName val="Configuration"/>
      <sheetName val="Revisions"/>
      <sheetName val="DATA-BASE"/>
      <sheetName val="COVER (General)"/>
      <sheetName val="Index- General site docs"/>
      <sheetName val="COVER (C)"/>
      <sheetName val="LIST OF HEADINGS (C)"/>
      <sheetName val="DOCUMENT LIST (C)"/>
      <sheetName val="TRM, CONFIGURATION DATA"/>
      <sheetName val="TRM, PLANT SPECIFICATION"/>
      <sheetName val="PLANT SPECIFICATION"/>
      <sheetName val="RBS, PRODUCT LIST C"/>
      <sheetName val="TRM, PRODUCT LIST"/>
      <sheetName val="DF and DDF labels"/>
      <sheetName val="COVER(General)"/>
      <sheetName val="Index-General site docs"/>
      <sheetName val="COVER(C)"/>
      <sheetName val="LIST OF HEADINGS(C)"/>
      <sheetName val="DOCUMENT LIST(C)"/>
      <sheetName val="COVER (Inst)"/>
      <sheetName val="LIST OF HEADINGS (Inst.)"/>
      <sheetName val="DOCUMENT LIST (Inst.)"/>
      <sheetName val="RBS, CONFIGURATION DATA"/>
      <sheetName val="SITUATION PLAN"/>
      <sheetName val="ALARM ALLOCATION TABLE "/>
      <sheetName val="RBS PRODUCTLIST"/>
      <sheetName val="RBS PRODUCTLIST (2)"/>
      <sheetName val="428ra-RBS Installation and Test"/>
      <sheetName val="CHECK LIST (Inst.) Internal"/>
      <sheetName val="CHECK LIST (Inst.) External"/>
      <sheetName val="TEST CHECK LIST (Inst.)"/>
      <sheetName val="CHECK LIST (Inst.)"/>
      <sheetName val="RBS LABEL SHEET 3206 "/>
      <sheetName val="BoQ ATP RBS"/>
      <sheetName val="BoQ ATP TRM"/>
      <sheetName val="macro's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  <sheetName val="Trm-labels ML-HC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/>
      <sheetData sheetId="37" refreshError="1"/>
      <sheetData sheetId="38"/>
      <sheetData sheetId="39" refreshError="1"/>
      <sheetData sheetId="40" refreshError="1"/>
      <sheetData sheetId="41"/>
      <sheetData sheetId="42"/>
      <sheetData sheetId="43"/>
      <sheetData sheetId="44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General Information"/>
      <sheetName val="Cover PS"/>
      <sheetName val="TRM, PLANT SPECIFICATION"/>
      <sheetName val="DF and DDF labels 2E1 &amp; 4E1"/>
      <sheetName val="DF and DDF labels 8E1"/>
      <sheetName val="DF and DDF labels 16E1"/>
      <sheetName val="DF and DDF labels 32E1"/>
      <sheetName val="Label"/>
      <sheetName val="DATA-BASE"/>
      <sheetName val="macro's"/>
      <sheetName val="General"/>
      <sheetName val="Configuration"/>
      <sheetName val="Revisions"/>
      <sheetName val="COVER (General)"/>
      <sheetName val="Index- General site docs"/>
      <sheetName val="COVER (C)"/>
      <sheetName val="LIST OF HEADINGS (C)"/>
      <sheetName val="DOCUMENT LIST (C)"/>
      <sheetName val="TRM, CONFIGURATION DATA"/>
      <sheetName val="PLANT SPECIFICATION"/>
      <sheetName val="RBS, PRODUCT LIST C"/>
      <sheetName val="TRM, PRODUCT LIST"/>
      <sheetName val="DF and DDF labels"/>
      <sheetName val="COVER(General)"/>
      <sheetName val="Index-General site docs"/>
      <sheetName val="COVER(C)"/>
      <sheetName val="LIST OF HEADINGS(C)"/>
      <sheetName val="DOCUMENT LIST(C)"/>
      <sheetName val="COVER (Inst)"/>
      <sheetName val="LIST OF HEADINGS (Inst.)"/>
      <sheetName val="DOCUMENT LIST (Inst.)"/>
      <sheetName val="Check List"/>
      <sheetName val="RBS, CONFIGURATION DATA"/>
      <sheetName val="SITUATION PLAN"/>
      <sheetName val="RBS, PRODUCTLIST"/>
      <sheetName val="3206 ALARM ALLOCATION TABLE "/>
      <sheetName val="RBS PRODUCTLIST"/>
      <sheetName val="428ra-RBS Installation and Test"/>
      <sheetName val="CHECK LIST (Inst.) Internal"/>
      <sheetName val="CHECK LIST (Inst.) External"/>
      <sheetName val="TEST CHECK LIST (Inst.)"/>
      <sheetName val="CHECK LIST (Inst.)"/>
      <sheetName val="RBS LABEL SHEET 3206 "/>
      <sheetName val="BoQ ATP RBS"/>
      <sheetName val="BoQ ATP TRM"/>
      <sheetName val="Back  "/>
      <sheetName val="LIST OF HEADINGS (Invt.)"/>
      <sheetName val="DOCUMENT LIST (Invt.)"/>
      <sheetName val="General Information."/>
      <sheetName val="INSTALLATION INSTR."/>
      <sheetName val="Index original"/>
      <sheetName val="CONTENTS LIST (Inst.)"/>
    </sheetNames>
    <sheetDataSet>
      <sheetData sheetId="0" refreshError="1"/>
      <sheetData sheetId="1"/>
      <sheetData sheetId="2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  <sheetData sheetId="10"/>
      <sheetData sheetId="11"/>
      <sheetData sheetId="12"/>
      <sheetData sheetId="13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eneral"/>
      <sheetName val="Configuration"/>
      <sheetName val="Revisions"/>
      <sheetName val="DF and DDF labels"/>
      <sheetName val="COVER(C)"/>
      <sheetName val="LIST OF HEADINGS(C)"/>
      <sheetName val="DOCUMENT LIST(C)"/>
      <sheetName val="DATA-BASE"/>
      <sheetName val="COVER (Inst)"/>
      <sheetName val="COVER (CMDL)"/>
      <sheetName val="LIST OF HEADINGS"/>
      <sheetName val="LIST OF HEADINGS (CMDL)"/>
      <sheetName val="DOCUMENT LIST (Inst.)"/>
      <sheetName val="DOCUMENT LIST (CMDL)"/>
      <sheetName val="Check List"/>
      <sheetName val="RBS, CONFIGURATION DATA"/>
      <sheetName val="SITUATING PLAN"/>
      <sheetName val="3106 ALARM ALLOCATION TABLE "/>
      <sheetName val="6102 RUS 900 PRODUCT LIST"/>
      <sheetName val="RBS PRODUCTLIST"/>
      <sheetName val="6102 RUS 1800 PRODUCT LIST (2)"/>
      <sheetName val="6102 RUG 1800 PRODUCT LIST (3)"/>
      <sheetName val="Check List  RBS 6000 Tsel"/>
      <sheetName val="Label RBS 6201"/>
      <sheetName val="Label RBS 6601"/>
      <sheetName val="RBS LABEL SHEET 3206 "/>
      <sheetName val="Back  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eneral"/>
      <sheetName val="Revisions"/>
      <sheetName val="DATA-BASE"/>
      <sheetName val="Doc. Cont."/>
      <sheetName val="General C- Module DAS"/>
      <sheetName val="C- Module DAS"/>
      <sheetName val="COVER (G) "/>
      <sheetName val="COVER (C)"/>
      <sheetName val="Index- General site docs"/>
      <sheetName val="LIST OF HEADINGS (C)"/>
      <sheetName val="DOCUMENT LIST (C)"/>
      <sheetName val="Configuration"/>
      <sheetName val="RBS, CONFIGURATION DATA"/>
      <sheetName val="COVER (Inst.)"/>
      <sheetName val="LIST OF HEADINGS (Inst.)"/>
      <sheetName val="DOCUMENT LIST (Inst.)"/>
      <sheetName val="TRM, CONFIGURATION DATA"/>
      <sheetName val="PLAN SPEC"/>
      <sheetName val="PLAN SITUATION"/>
      <sheetName val="CABLE MARKING"/>
      <sheetName val="ANTENNA PLACEMENTS PHOTO"/>
      <sheetName val="ALARM ALLOCATION TABLE (2)"/>
      <sheetName val="ALARM ALLOCATION TABLE"/>
      <sheetName val="TRM, PRODUCT LIST"/>
      <sheetName val="RBS, PRODUCT LIST"/>
      <sheetName val="CHECK LIST (Inst.)"/>
      <sheetName val="DF and DDF labels"/>
      <sheetName val="COVER REPORT"/>
      <sheetName val="GENERAL INFORMATION"/>
      <sheetName val="RESPONSIBILITY"/>
      <sheetName val="NOTE"/>
      <sheetName val="INSTALLATION INSTR."/>
      <sheetName val="CONTENTS LIST (Inst.)"/>
      <sheetName val="CONTENTS LIST"/>
      <sheetName val="LIST OF HEADINGS (report)"/>
      <sheetName val="DOCUMENT LIST (report)"/>
      <sheetName val="LIST OF HEADINGS (G)"/>
      <sheetName val="Index original"/>
      <sheetName val="Front"/>
      <sheetName val="Back"/>
      <sheetName val="macro's"/>
      <sheetName val="RBS ATP Form"/>
      <sheetName val="ACCEPTANCE COVER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General"/>
      <sheetName val="Revisions"/>
      <sheetName val="Configuration"/>
      <sheetName val="COVER (Inst.)"/>
      <sheetName val="LIST OF HEADINGS (Inst.)"/>
      <sheetName val="DOCUMENT LIST (Inst.)"/>
      <sheetName val="CHECK LIST (Inst.)"/>
      <sheetName val="RBS, CONFIGURATION DATA"/>
      <sheetName val="TRM, CONFIGURATION DATA"/>
      <sheetName val="SITUATION PLAN"/>
      <sheetName val="ALARM ALLOCATION TABLE"/>
      <sheetName val="RBS, PRODUCT LIST"/>
      <sheetName val="TRM, PRODUCT LIST"/>
      <sheetName val="DF and DDF labels"/>
      <sheetName val="COVER (C)"/>
      <sheetName val="COVER (G)"/>
      <sheetName val="LIST OF HEADINGS (C)"/>
      <sheetName val="DOCUMENT LIST (C)"/>
      <sheetName val="Index- General site docs"/>
      <sheetName val="Front"/>
      <sheetName val="Back"/>
      <sheetName val="LIST OF HEADINGS (Invt.)"/>
      <sheetName val="Index original"/>
      <sheetName val="DATA-BASE"/>
      <sheetName val="macro's"/>
      <sheetName val="DATA_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General"/>
      <sheetName val="Revisions"/>
      <sheetName val="DATA-BASE"/>
      <sheetName val="Configuration"/>
      <sheetName val="COVER (Inst.)"/>
      <sheetName val="LIST OF HEADINGS (Inst.)"/>
      <sheetName val="DOCUMENT LIST (Inst.)"/>
      <sheetName val="RBS, CONFIGURATION DATA"/>
      <sheetName val="PLANT SPECIFICATION"/>
      <sheetName val="TRM, CONFIGURATION DATA"/>
      <sheetName val="SITUATION PLAN"/>
      <sheetName val="ALARM ALLOCATION TABLE"/>
      <sheetName val="RBS, PRODUCT LIST"/>
      <sheetName val="TRM, PRODUCT LIST"/>
      <sheetName val="CHECK LIST (Inst.)"/>
      <sheetName val="DF and DDF labels"/>
      <sheetName val="LIST OF HEADINGS (Invt.)"/>
      <sheetName val="DOCUMENT LIST (Invt.)"/>
      <sheetName val="GENERAL INFORMATION"/>
      <sheetName val="RESPONSIBILITY"/>
      <sheetName val="INSTALLATION INSTR."/>
      <sheetName val="CONTENTS LIST (Inst.)"/>
      <sheetName val="CONTENTS LIST"/>
      <sheetName val="LIST OF HEADINGS (C)"/>
      <sheetName val="COVER (G)"/>
      <sheetName val="Index- General site docs"/>
      <sheetName val="COVER (C)"/>
      <sheetName val="LIST OF HEADINGS (G)"/>
      <sheetName val="DOCUMENT LIST (C)"/>
      <sheetName val="Index original"/>
      <sheetName val="Front"/>
      <sheetName val="Back"/>
      <sheetName val="macro's"/>
      <sheetName val="DATA_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General"/>
      <sheetName val="Revisions"/>
      <sheetName val="Configuration"/>
      <sheetName val="DATA-BASE"/>
      <sheetName val="COVER (G)"/>
      <sheetName val="LIST OF HEADINGS (G)"/>
      <sheetName val="COVER (C)"/>
      <sheetName val="LIST OF HEADINGS (C)"/>
      <sheetName val="DOCUMENT LIST (C)"/>
      <sheetName val="RBSCONFIG"/>
      <sheetName val="TRMCONFIG"/>
      <sheetName val="STPLN"/>
      <sheetName val="ALARM"/>
      <sheetName val="RSBPRODUCT"/>
      <sheetName val="TRMPRODUCT"/>
      <sheetName val="Back"/>
      <sheetName val="LIST OF HEADINGS (Inst.)"/>
      <sheetName val="DOCUMENT LIST (Inst.)"/>
      <sheetName val="CHECK LIST (Inst.)"/>
      <sheetName val="RBS, CONFIGURATION DATA"/>
      <sheetName val="SITUATION PLAN"/>
      <sheetName val="TRM, CONFIGURATION DATA"/>
      <sheetName val="TRM, PRODUCT LIST"/>
      <sheetName val="RBS, PRODUCT LIST"/>
      <sheetName val="ALARM ALLOCATION TABLE"/>
      <sheetName val="DF and DDF labels"/>
      <sheetName val="TRM, PLANT SPECIFICATION"/>
      <sheetName val="RBS, PLANT SPECIFICATION"/>
      <sheetName val="Front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  <sheetName val="macro's"/>
      <sheetName val="COVER (General)"/>
      <sheetName val="Index- General site docs"/>
      <sheetName val="TRM, CONFIGURATION DATA 1144"/>
      <sheetName val="RBS, PRODUCT LIST (2202)"/>
      <sheetName val="RBS, PRODUCT LIST (2206)"/>
      <sheetName val="TRM, PRODUCT LIST S1144"/>
      <sheetName val="TEST CHECK LIST (Inst.)"/>
      <sheetName val="COVER (Inst.)"/>
      <sheetName val="CHECK LIST (Inst.) Internal"/>
      <sheetName val="CHECK LIST (Inst.) External"/>
      <sheetName val="TRM, CONFIGURATION DATA 2710A"/>
      <sheetName val="TRM, PLANT SPECIFICATION (far)"/>
      <sheetName val="TRM, PRODUCT LIST S2710A"/>
      <sheetName val="TRM, CONFIGURATION DATA Far"/>
      <sheetName val="TRM, PLANT SPECIFICATION NEAR "/>
      <sheetName val="TRM, PLANT SPECIFICATION FAR"/>
      <sheetName val="TRM, PRODUCT LIST Far"/>
      <sheetName val="TRM PLANT SPECIFICATION New"/>
      <sheetName val="TRM, CONFIGURATION DATA Far End"/>
      <sheetName val="RBS,Plant Specification"/>
      <sheetName val="COVER C-MODULE"/>
      <sheetName val="DATA_BASE"/>
      <sheetName val="RBS INSTALLATION"/>
      <sheetName val="DOCUMENT LIST (C) "/>
      <sheetName val="PLANT SPECIFICATION "/>
      <sheetName val="RBS, PRODUCT LIST 2206"/>
      <sheetName val="COVER (Inst)"/>
      <sheetName val="RBS, PRODUCT LIST (2216)"/>
      <sheetName val="Back (2)"/>
      <sheetName val="LIST OF HEADINGS (inst)"/>
      <sheetName val="DOCUMENT LIST (inst)"/>
      <sheetName val="SITUATION PLAN FAR"/>
      <sheetName val="RBS, PRODUCT LIST 900"/>
      <sheetName val="RBS, PRODUCT LIST 1800"/>
      <sheetName val="TEST CHECK LIST (Inst)"/>
      <sheetName val="RBS Check List"/>
      <sheetName val="Template"/>
      <sheetName val="LSA 16 E1"/>
      <sheetName val="LSA 8 E1"/>
      <sheetName val="LSA 4 E1"/>
      <sheetName val="LSA 2 E1"/>
      <sheetName val="PHOTOGRAPHS"/>
      <sheetName val="ALARM ALLOCATION TABLE (2)"/>
      <sheetName val="Equipm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General Input"/>
      <sheetName val="Revisions"/>
      <sheetName val="RBS, Config-Input (Ext)"/>
      <sheetName val="RBS, Config-Input (New) "/>
      <sheetName val="TRM, CONFIG-DATA"/>
      <sheetName val="RBS, PLANT SPEC (Ext)"/>
      <sheetName val="RBS, PLANT SPEC (New)"/>
      <sheetName val="TRM, PLANT SPEC"/>
      <sheetName val="General information-1"/>
      <sheetName val="General information"/>
      <sheetName val="Installation instr."/>
      <sheetName val="COVER (Inst)"/>
      <sheetName val="LIST OF HEADING (Inst)"/>
      <sheetName val="DOCUMENT LIST (Inst)"/>
      <sheetName val="RBS, CONFIG-DATA (Ext)"/>
      <sheetName val="RBS, CONFIG-DATA (New)"/>
      <sheetName val="DF and DDF labels"/>
      <sheetName val="ALLOCATION TABLE (Ext)"/>
      <sheetName val="ALLOCATION TABLE (new)"/>
      <sheetName val="RBS, PRODUCT LIST (Ext)"/>
      <sheetName val="RBS, PRODUCT LIST (New)"/>
      <sheetName val="TRM, PRODUCT LIST"/>
      <sheetName val="COVER (C-mod)"/>
      <sheetName val="LIST OF HEADING (C-Mod)"/>
      <sheetName val="DOCUMENT LIST (C-mod)"/>
      <sheetName val="RBS, PLANT SPEC (C-mod)"/>
      <sheetName val="COVER-FRONT"/>
      <sheetName val="GENERAL DOCUMENT"/>
      <sheetName val="COVER-BACK"/>
      <sheetName val="SITUATION PLAN"/>
      <sheetName val="INDEX ORIGINAL"/>
      <sheetName val="DATA BASE"/>
      <sheetName val="macro's"/>
      <sheetName val="RBS_ Config_Input _New_ "/>
      <sheetName val="General"/>
      <sheetName val="Configuration"/>
      <sheetName val="DATA-BASE"/>
      <sheetName val="COVER (General)"/>
      <sheetName val="Index- General site docs"/>
      <sheetName val="COVER (C)"/>
      <sheetName val="LIST OF HEADINGS (C)"/>
      <sheetName val="DOCUMENT LIST (C)"/>
      <sheetName val="TRM, CONFIGURATION DATA"/>
      <sheetName val="TRM, PLANT SPECIFICATION"/>
      <sheetName val="PLANT SPECIFICATION"/>
      <sheetName val="RBS, PRODUCT LIST C"/>
      <sheetName val="COVER(General)"/>
      <sheetName val="Index-General site docs"/>
      <sheetName val="COVER(C)"/>
      <sheetName val="LIST OF HEADINGS(C)"/>
      <sheetName val="DOCUMENT LIST(C)"/>
      <sheetName val="LIST OF HEADINGS (Inst.)"/>
      <sheetName val="DOCUMENT LIST (Inst.)"/>
      <sheetName val="Check List"/>
      <sheetName val="RBS, CONFIGURATION DATA"/>
      <sheetName val="RBS, PRODUCTLIST"/>
      <sheetName val="3206 ALARM ALLOCATION TABLE "/>
      <sheetName val="RBS PRODUCTLIST"/>
      <sheetName val="428ra-RBS Installation and Test"/>
      <sheetName val="CHECK LIST (Inst.) Internal"/>
      <sheetName val="CHECK LIST (Inst.) External"/>
      <sheetName val="TEST CHECK LIST (Inst.)"/>
      <sheetName val="CHECK LIST (Inst.)"/>
      <sheetName val="RBS LABEL SHEET 3206 "/>
      <sheetName val="BoQ ATP RBS"/>
      <sheetName val="BoQ ATP TRM"/>
      <sheetName val="Back  "/>
      <sheetName val="LIST OF HEADINGS (Invt.)"/>
      <sheetName val="DOCUMENT LIST (Invt.)"/>
      <sheetName val="General Information."/>
      <sheetName val="CONTENTS LIST (Inst.)"/>
      <sheetName val="Side Cover (C-Module)"/>
      <sheetName val="COVER (C-Module)"/>
      <sheetName val="CAPTION LIST (C-Module)"/>
      <sheetName val="DOCUMENT LIST ( C-Module )  "/>
      <sheetName val="Side Cover (Original Docs)"/>
      <sheetName val="COVER (Original Docs) "/>
      <sheetName val="CAPTION LIST (Original Doc)"/>
      <sheetName val="DOCUMENT LIST (Original Docs)"/>
      <sheetName val="COVER RBS ONLY(Inst)"/>
      <sheetName val="CAPTION LIST RBS (Inst)"/>
      <sheetName val="DOCUMENT LIST RBS (Inst.)"/>
      <sheetName val="RBS 2106 IM"/>
      <sheetName val="RBS 2106 LCM"/>
      <sheetName val="RBS 3107 IM"/>
      <sheetName val="RBS 3107 LCM"/>
      <sheetName val="ALARM ALLOCATION TABLE "/>
      <sheetName val="BOQ RBS 2106_2G"/>
      <sheetName val=" PRODUCT LIST RBS"/>
      <sheetName val=" PRODUCT LIST BATTERY BBS"/>
      <sheetName val="End to End Connection Tabel"/>
      <sheetName val="PHOTOGRAPHS"/>
      <sheetName val="DF and DDF labels RBS (2)"/>
      <sheetName val="DF and DDF labels RBS"/>
      <sheetName val="RBS 2106 Label"/>
      <sheetName val="RBS 2206 Label"/>
      <sheetName val="RBS 3107 Label (2)"/>
      <sheetName val="RBS 3107"/>
      <sheetName val="RBS 3107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General Input"/>
      <sheetName val="Revisions Input"/>
      <sheetName val="Config-Input (Type1)"/>
      <sheetName val="PLANT SPEC (Type1)"/>
      <sheetName val="Config-Input (Type2) "/>
      <sheetName val="PLANT SPEC (Type2)"/>
      <sheetName val="COVER (Inst)"/>
      <sheetName val="LIST OF HEADING (Inst)"/>
      <sheetName val="DOCUMENT LIST (Inst)"/>
      <sheetName val="CONFIG-DATA (Type1)"/>
      <sheetName val="CONFIG-DATA (Type2)"/>
      <sheetName val="ALLOCATION TABLE"/>
      <sheetName val="PRODUCT LIST"/>
      <sheetName val="COVER (C-mod)"/>
      <sheetName val="LIST OF HEADING (C-Mod)"/>
      <sheetName val="DOCUMENT LIST (C-mod)"/>
      <sheetName val="PLANT SPEC (C-mod)"/>
      <sheetName val="GENERAL DOCUMENT"/>
      <sheetName val="macro's"/>
      <sheetName val="Config_Input _Type1_"/>
      <sheetName val="Config_Input _Type2_ "/>
      <sheetName val="macro_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Input form"/>
      <sheetName val="PS"/>
      <sheetName val="General"/>
      <sheetName val="Chek list"/>
      <sheetName val="Cell Site(Near)"/>
      <sheetName val="Map(Near)"/>
      <sheetName val="Path Configuration(Near)"/>
      <sheetName val="BOQ(Near)"/>
      <sheetName val="Cell Site(Far)"/>
      <sheetName val="Map(Far)"/>
      <sheetName val="Path Configuration(Far)"/>
      <sheetName val="BOQ(Far)"/>
      <sheetName val="pLAN sPEC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General Information"/>
      <sheetName val="Cover PS"/>
      <sheetName val="TRM, PLANT SPECIFICATION"/>
      <sheetName val="DF and DDF labels 2E1 "/>
      <sheetName val="DF and DDF labels 4E1"/>
      <sheetName val="DF and DDF labels 8E1"/>
      <sheetName val="DF and DDF labels 16E1"/>
      <sheetName val="Label"/>
      <sheetName val="DATA-BASE"/>
      <sheetName val="macro's"/>
      <sheetName val="Cinangka B14 - NASIHUN B14"/>
      <sheetName val="DATA_BASE"/>
    </sheetNames>
    <sheetDataSet>
      <sheetData sheetId="0"/>
      <sheetData sheetId="1"/>
      <sheetData sheetId="2"/>
      <sheetData sheetId="3" refreshError="1"/>
      <sheetData sheetId="4" refreshError="1"/>
      <sheetData sheetId="5"/>
      <sheetData sheetId="6" refreshError="1"/>
      <sheetData sheetId="7"/>
      <sheetData sheetId="8" refreshError="1"/>
      <sheetData sheetId="9"/>
      <sheetData sheetId="10" refreshError="1"/>
      <sheetData sheetId="1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Input form"/>
      <sheetName val="PS Import Material"/>
      <sheetName val="PS Local Material"/>
    </sheetNames>
    <sheetDataSet>
      <sheetData sheetId="0" refreshError="1"/>
      <sheetData sheetId="1" refreshError="1"/>
      <sheetData sheetId="2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General Information"/>
      <sheetName val="TRM, PLANT SPECIFICATION"/>
      <sheetName val="Label  "/>
      <sheetName val="DATA-BASE"/>
      <sheetName val="DF and DDF labels 4E1"/>
      <sheetName val="DF and DDF labels 8E1"/>
      <sheetName val="DF and DDF labels 16E1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General Information"/>
      <sheetName val="TRM, PLANT SPECIFICATION"/>
      <sheetName val="DF and DDF labels (4E1 &amp; 8E1)"/>
      <sheetName val="DF and DDF labels (16E1)"/>
      <sheetName val="Label"/>
      <sheetName val="DATA-BASE"/>
      <sheetName val="DATA_BASE"/>
    </sheetNames>
    <sheetDataSet>
      <sheetData sheetId="0"/>
      <sheetData sheetId="1" refreshError="1"/>
      <sheetData sheetId="2"/>
      <sheetData sheetId="3" refreshError="1"/>
      <sheetData sheetId="4" refreshError="1"/>
      <sheetData sheetId="5"/>
      <sheetData sheetId="6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Input Form"/>
      <sheetName val="RBS 3518 IM"/>
      <sheetName val="RBS 3518  LCM"/>
      <sheetName val="RBS 3106 IM"/>
      <sheetName val="Configuration"/>
      <sheetName val="RBS LABEL SHEET 3206 "/>
      <sheetName val="TRM, PRODUCT LIST FAR"/>
      <sheetName val="LIST OF HEADINGS (Inst.)"/>
      <sheetName val="DATA-BASE"/>
      <sheetName val="General"/>
      <sheetName val="macro's"/>
      <sheetName val="RBS 3106  LCM"/>
      <sheetName val="RBS 3107  LCM"/>
      <sheetName val="DOCUMENT LIST (Inst.)"/>
      <sheetName val="Revisions"/>
      <sheetName val="COVER (General)"/>
      <sheetName val="Index- General site docs"/>
      <sheetName val="COVER (C)"/>
      <sheetName val="LIST OF HEADINGS (C)"/>
      <sheetName val="DOCUMENT LIST (C)"/>
      <sheetName val="SCOPE OF WORK"/>
      <sheetName val="RBS, CONFIGURATION DATA"/>
      <sheetName val="TRM, CONFIGURATION DATA"/>
      <sheetName val="TRM, CONFIGURATION DATA FAR"/>
      <sheetName val="SITUATION PLAN"/>
      <sheetName val="RBS,PLANT_SPEC2206 900 &amp; 1800"/>
      <sheetName val="RBS,PLANT_SPEC2206 (Additional)"/>
      <sheetName val="ALARM ALLOCATION TABLE"/>
      <sheetName val="RBS, PRODUCT LIST C"/>
      <sheetName val="TRM, PRODUCT LIST"/>
      <sheetName val="TRM, PLANT SPECIFICATION"/>
      <sheetName val="DF and DDF labels"/>
      <sheetName val="TEST CHECK LIST (Inst.)"/>
      <sheetName val="COVER (Inst)"/>
      <sheetName val="CHECK LIST (Inst.) Internal"/>
      <sheetName val="CHECK LIST (Inst.) External"/>
      <sheetName val="Front"/>
      <sheetName val="Back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  <sheetName val="PLANT SPECIFICATION"/>
      <sheetName val="TRM, CONFIG DATA"/>
      <sheetName val="RBS 2206 Import"/>
      <sheetName val="RBS 2206 LCM"/>
      <sheetName val="RBS 3206 Import"/>
      <sheetName val="RBS 3206 LCM"/>
      <sheetName val="PS TRM Import"/>
      <sheetName val="PS TRM Local"/>
      <sheetName val="EMERSON RBS TYPE 1"/>
      <sheetName val="WESTINDO RBS TYPE 1"/>
      <sheetName val="ALARM ALLOCATION TABLE "/>
      <sheetName val="RBS, PRODUCTLIST"/>
      <sheetName val="TRM, PRODUCT LIST "/>
      <sheetName val="RBS LABEL SHEET 2206"/>
      <sheetName val="RBS LABEL SHEET 3206"/>
      <sheetName val="BoQ ATP RBS"/>
      <sheetName val="BoQ ATP TRM"/>
      <sheetName val="PS TRM Importl"/>
      <sheetName val="RBS 3206M Import"/>
      <sheetName val="RBS 3206M LCM"/>
      <sheetName val="RBS 2206 IM"/>
      <sheetName val="RBS 3206 IM"/>
      <sheetName val="RBS 3206  LCM"/>
      <sheetName val="RBS 2106 IM"/>
      <sheetName val="RBS 2106 LCM"/>
      <sheetName val="RBS 3107 IM"/>
      <sheetName val="DOCUMENT LIST (Inst.) "/>
      <sheetName val="RBS 3206 (M) IM"/>
      <sheetName val="RBS 3206 (M) LCM"/>
      <sheetName val="BoQ ATP RBS  REVISED"/>
      <sheetName val="2206 Label(1)"/>
      <sheetName val="2206 Label(2)"/>
      <sheetName val="3206M LABEL"/>
      <sheetName val="3206M label2"/>
      <sheetName val="DF and DDF labels "/>
      <sheetName val="RBS 2206 Label(1)"/>
      <sheetName val="RBS 2206 Label(2)"/>
      <sheetName val="3G LABEL"/>
      <sheetName val="3G LABEL2"/>
      <sheetName val="COVER(C)"/>
      <sheetName val="LIST OF HEADINGS(C)"/>
      <sheetName val="DOCUMENT LIST(C)"/>
      <sheetName val="Upgrade CE &amp; E1"/>
      <sheetName val="PRODUCT LIST"/>
      <sheetName val="Back  "/>
      <sheetName val="RBS PRODUCTLIST"/>
      <sheetName val="428ra-RBS Installation and Test"/>
      <sheetName val="CHECK LIST (Inst.)"/>
      <sheetName val="DATA_BASE"/>
      <sheetName val="Data Base"/>
      <sheetName val="Sheet1"/>
      <sheetName val="COVER(General)"/>
      <sheetName val="Index-General site docs"/>
      <sheetName val="Check List"/>
      <sheetName val="3206 PRODUCT LIST"/>
      <sheetName val="3206 ALARM ALLOCATION TABLE "/>
      <sheetName val="Sheet2"/>
      <sheetName val="Sheet3"/>
      <sheetName val="Side Cover (C-Module)"/>
      <sheetName val="COVER (C-Module)"/>
      <sheetName val="CAPTION LIST (C-Module)"/>
      <sheetName val="DOCUMENT LIST ( C-Module )  "/>
      <sheetName val="DOC LIST (C-Module) W PBC6500"/>
      <sheetName val="Side Cover (Original Docs)"/>
      <sheetName val="COVER (Original Docs) "/>
      <sheetName val="CAPTION LIST (Original Doc)"/>
      <sheetName val="DOCUMENT LIST (Original Docs)"/>
      <sheetName val="COVER RBS ONLY(Inst)"/>
      <sheetName val="CAPTION LIST RBS (Inst)"/>
      <sheetName val="DOCUMENT LIST RBS (Inst.)"/>
      <sheetName val="DOC LIST RBS (Inst.) W PBC6500"/>
      <sheetName val="RBS, CONFIG DATA W PBC6500"/>
      <sheetName val="RBS 2216 Import TMA"/>
      <sheetName val="N1"/>
      <sheetName val="N4"/>
      <sheetName val="N6"/>
      <sheetName val="WESTINDO RBS TYPE 1B"/>
      <sheetName val="BOQ RBS 2216_2G_W_TMA(old)"/>
      <sheetName val="BOQ Rect Westindo Type 1B"/>
      <sheetName val="PRODUCT LIST RBS2216"/>
      <sheetName val="PRODUCT LIST W PBC 6500"/>
      <sheetName val="BOQ RBS 2216_2G_W_TMA"/>
      <sheetName val=" PRODUCT LIST Rect_Batt"/>
      <sheetName val="End to End Connection Tabel"/>
      <sheetName val="PHOTOGRAPHS"/>
      <sheetName val="DF and DDF labels RBS"/>
      <sheetName val="RBS, CONFIG DATA (2116)"/>
      <sheetName val="RBS, CONFIG DATA (SID)"/>
      <sheetName val="RBS, CONFIG DATA (3216)"/>
      <sheetName val="RBS 2116 Import TMA"/>
      <sheetName val="N2"/>
      <sheetName val="RBS 3116 Import"/>
      <sheetName val="N11"/>
      <sheetName val="Shopping List"/>
      <sheetName val="N16"/>
      <sheetName val="WESTINDO PLANT SPEC BATTERY"/>
      <sheetName val="BOQ RBS 2116_2G_Non_TMA_RBS3116"/>
      <sheetName val="BOQ Rect Westindo Outdoor"/>
      <sheetName val=" PRODUCT LIST RBS (2116)"/>
      <sheetName val=" PRODUCT LIST RBS 3418"/>
      <sheetName val=" PRODUCT LIST BATTERY BBS"/>
      <sheetName val="BOQ RBs 3216"/>
      <sheetName val="RBS 2106 Label"/>
      <sheetName val="RBS 2206 Label"/>
      <sheetName val="RBS 3107"/>
      <sheetName val="RBS 3107 (2)"/>
      <sheetName val="RBS 3107 Label (2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DF and DDF labels"/>
      <sheetName val="General"/>
      <sheetName val="Revisions"/>
      <sheetName val="DATA-BASE"/>
      <sheetName val="Configuration"/>
      <sheetName val="CONFIGURATION DATA"/>
      <sheetName val="cable marking"/>
      <sheetName val="SITUATION PLAN"/>
      <sheetName val="ALARM ALLOCATION TABLE"/>
      <sheetName val="TRM, PLANT SPECIFICATION"/>
      <sheetName val="TRM, CONFIGURATION DATA"/>
      <sheetName val="TRM, PRODUCT LIST"/>
      <sheetName val="RBS PRODUCT LIST"/>
      <sheetName val="PLANT SPECIFICATION"/>
      <sheetName val="Front (Inst.)"/>
      <sheetName val="LIST OF HEADINGS (Inst.)"/>
      <sheetName val="DOCUMENT LIST (Inst.)"/>
      <sheetName val="CHECK LIST (Inst.)"/>
      <sheetName val="General information"/>
      <sheetName val="INSTALLATION INSTR."/>
      <sheetName val="LIST OF HEADINGS (C)"/>
      <sheetName val="DOCUMENT LIST C "/>
      <sheetName val="Front (C)"/>
      <sheetName val="Index- General site docs"/>
      <sheetName val="PHOTO SITUATION "/>
      <sheetName val="Index original"/>
      <sheetName val="Front"/>
      <sheetName val="Back"/>
      <sheetName val="macro's"/>
      <sheetName val="Front (report)"/>
      <sheetName val="LIST OF HEADINGS (report)"/>
      <sheetName val="DOCUMENT LIST (report)"/>
      <sheetName val="DATA_BASE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Front "/>
      <sheetName val="General"/>
      <sheetName val="CABLE MARKING (1)"/>
      <sheetName val="Remark"/>
      <sheetName val="Configuration"/>
      <sheetName val="Revisions"/>
      <sheetName val="DATA-BASE"/>
      <sheetName val="COVER (General)"/>
      <sheetName val="Index- General site docs"/>
      <sheetName val="Side Cover (C-Module)"/>
      <sheetName val="COVER (C-Module)"/>
      <sheetName val="CAPTION LIST (C-Module)"/>
      <sheetName val="DOCUMENT LIST (C)"/>
      <sheetName val="TRM, CONFIGURATION DATA"/>
      <sheetName val="TRM, PLANT SPECIFICATION"/>
      <sheetName val="PLANT SPECIFICATION"/>
      <sheetName val="RBS, PRODUCT LIST C"/>
      <sheetName val="TRM, PRODUCT LIST"/>
      <sheetName val="DOCUMENT LIST ( C-Module )  "/>
      <sheetName val="Side Cover (Original Docs)"/>
      <sheetName val="COVER (Original Docs) "/>
      <sheetName val="CAPTION LIST (Original Doc)"/>
      <sheetName val="DOCUMENT LIST (Original Docs)"/>
      <sheetName val="COVER RBS ONLY(Inst)"/>
      <sheetName val="CAPTION LIST RBS (Inst)"/>
      <sheetName val="DOCUMENT LIST RBS (Inst.)"/>
      <sheetName val="RBS, CONFIGURATION DATA"/>
      <sheetName val="SITUATION PLAN"/>
      <sheetName val="RBS 2116 Import"/>
      <sheetName val="N2"/>
      <sheetName val="N4"/>
      <sheetName val="N7"/>
      <sheetName val="WESTINDO PLANT SPEC BATTERY"/>
      <sheetName val="ALARM ALLOCATION TABLE "/>
      <sheetName val="BOQ RBS 2116_2G_Non_TMA"/>
      <sheetName val="BOQ Rect Westindo Outdoor"/>
      <sheetName val=" PRODUCT LIST RBS"/>
      <sheetName val="CHECK LIST (Inst.) Internal"/>
      <sheetName val="CHECK LIST (Inst.) External"/>
      <sheetName val="TEST CHECK LIST (Inst.)"/>
      <sheetName val="BoQ ATP RBS"/>
      <sheetName val=" PRODUCT LIST BATTERY BBS"/>
      <sheetName val="End to End Connection Tabel"/>
      <sheetName val="PHOTOGRAPHS"/>
      <sheetName val="DF and DDF labels RBS"/>
      <sheetName val="RBS 2106 Label"/>
      <sheetName val="RBS 2107 Label"/>
      <sheetName val="RBS 3107 Label (2)"/>
      <sheetName val="macro'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Doc. Cont."/>
      <sheetName val="General C- Module DAS (New)"/>
      <sheetName val="General"/>
      <sheetName val="Configuration"/>
      <sheetName val="Revisions"/>
      <sheetName val="DATA-BASE"/>
      <sheetName val="COVER (General)"/>
      <sheetName val="Index- General site docs"/>
      <sheetName val="COVER (C)"/>
      <sheetName val="LIST OF HEADINGS (C)"/>
      <sheetName val="DOCUMENT LIST (C)"/>
      <sheetName val="RBS, CONFIGURATION DATA"/>
      <sheetName val="TRM, CONFIGURATION DATA"/>
      <sheetName val="TRM, CONFIGURATION DATA 1377"/>
      <sheetName val="SITUATION PLAN"/>
      <sheetName val="PLANT SPECIFICATION"/>
      <sheetName val="TRM, PLANT SPECIFICATION"/>
      <sheetName val="RBS, PRODUCT LIST (C)"/>
      <sheetName val="TRM, PRODUCT LIST"/>
      <sheetName val="TRM, PRODUCT LIST (FAR)"/>
      <sheetName val="DF and DDF labels"/>
      <sheetName val="TEST CHECK LIST (Inst.)"/>
      <sheetName val="COVER (Inst)"/>
      <sheetName val="LIST OF HEADINGS (Inst.)"/>
      <sheetName val="DOCUMENT LIST (Inst.)"/>
      <sheetName val="CHECK LIST (Inst.) Internal"/>
      <sheetName val="CHECK LIST (Inst.) External"/>
      <sheetName val="Front"/>
      <sheetName val="ALARM ALLOCATION TABLE"/>
      <sheetName val="Back"/>
      <sheetName val="Back (2)"/>
      <sheetName val="Cable Marking"/>
      <sheetName val="macro's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General"/>
      <sheetName val="Revisions"/>
      <sheetName val="Configuration"/>
      <sheetName val="DATA-BASE"/>
      <sheetName val="COVER (General)"/>
      <sheetName val="Index- General site docs"/>
      <sheetName val="COVER (C)"/>
      <sheetName val="LIST OF HEADINGS (C)"/>
      <sheetName val="DOCUMENT LIST (C)"/>
      <sheetName val="RBS, CONFIGURATION DATA"/>
      <sheetName val="TRM, CONFIGURATION DATA"/>
      <sheetName val="SITUATION PLAN"/>
      <sheetName val="ALARM ALLOCATION TABLE"/>
      <sheetName val="RBS, PRODUCT LIST"/>
      <sheetName val="TRM, PRODUCT LIST"/>
      <sheetName val="TRM, CONFIG DATA FAR END"/>
      <sheetName val="TRM, PRODUCT LIST Far End"/>
      <sheetName val="RBS, PLANT SPECIFICATION"/>
      <sheetName val="TRM, PLANT SPECIFICATION"/>
      <sheetName val="DF and DDF labels"/>
      <sheetName val="TEST CHECK LIST (Inst.)"/>
      <sheetName val="COVER (Inst.)"/>
      <sheetName val="LIST OF HEADINGS (Inst.)"/>
      <sheetName val="DOCUMENT LIST (Inst.)"/>
      <sheetName val="CHECK LIST (Inst.) Internal"/>
      <sheetName val="CHECK LIST (Inst.) External"/>
      <sheetName val="Front"/>
      <sheetName val="Back"/>
      <sheetName val="macro's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  <sheetName val="RBS, PRODUCT LIST C"/>
      <sheetName val="COVER (Inst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General Information"/>
      <sheetName val="Cover PS"/>
      <sheetName val="TRM, PLANT SPECIFICATION"/>
      <sheetName val="DF and DDF labels 2E1 &amp; 4E1"/>
      <sheetName val="DF and DDF labels 8E1"/>
      <sheetName val="DF and DDF labels 16E1"/>
      <sheetName val="DF and DDF labels 32E1"/>
      <sheetName val="Label"/>
      <sheetName val="DATA-BASE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General Information"/>
      <sheetName val="TRM, PLANT SPECIFICATION"/>
      <sheetName val="DF and DDF labels (4E1 &amp; 8E1)"/>
      <sheetName val="DF and DDF labels (16E1)"/>
      <sheetName val="Label"/>
      <sheetName val="DATA-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Doc. Cont."/>
      <sheetName val="General C- Module DAS (New)"/>
      <sheetName val="General"/>
      <sheetName val="Revisions"/>
      <sheetName val="DATA-BASE"/>
      <sheetName val="Configuration"/>
      <sheetName val="RBS, CONFIGURATION DATA "/>
      <sheetName val="TRM, CONFIGURATION DATA"/>
      <sheetName val="SITUATION PLAN"/>
      <sheetName val="RBS, PLANT SPECIFICATION"/>
      <sheetName val="TRM, PLANT SPECIFICATION"/>
      <sheetName val="ALARM ALLOCATION TABLE "/>
      <sheetName val="RBS, PRODUCT LIST"/>
      <sheetName val="TRM, PRODUCT LIST"/>
      <sheetName val="CABLE MARKING"/>
      <sheetName val="COVER (Inst.)"/>
      <sheetName val="LIST OF HEADINGS (Inst.)"/>
      <sheetName val="DOCUMENT LIST (Inst.)"/>
      <sheetName val="CHECK LIST (Inst.)"/>
      <sheetName val="DF and DDF labels"/>
      <sheetName val="GENERAL INFORMATION"/>
      <sheetName val="RESPONSIBILITY"/>
      <sheetName val="INSTALLATION INSTR."/>
      <sheetName val="CONTENTS LIST (Inst.)"/>
      <sheetName val="CONTENTS LIST"/>
      <sheetName val="COVER (Report)"/>
      <sheetName val="LIST OF HEADINGS (REPORT)"/>
      <sheetName val="COVER (G)"/>
      <sheetName val="COVER (C)"/>
      <sheetName val="LIST OF HEADINGS (G)"/>
      <sheetName val="LIST OF HEADINGS (C)"/>
      <sheetName val="DOCUMENT LIST (C) "/>
      <sheetName val="Index- General site docs"/>
      <sheetName val="Index original"/>
      <sheetName val="Front"/>
      <sheetName val="Back"/>
      <sheetName val="Back (2)"/>
      <sheetName val="DOCUMENT LIST (REPORT)"/>
      <sheetName val="macro's"/>
      <sheetName val="RBS ATP Form"/>
      <sheetName val="ACCEPTANCE COVER"/>
      <sheetName val="RBS, CoNFIGURAVION DATA 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General"/>
      <sheetName val="Configuration"/>
      <sheetName val="Revisions"/>
      <sheetName val="DATA-BASE"/>
      <sheetName val="COVER (General)"/>
      <sheetName val="Index- General site docs"/>
      <sheetName val="COVER (C)"/>
      <sheetName val="LIST OF HEADINGS (C)"/>
      <sheetName val="DOCUMENT LIST (C)"/>
      <sheetName val="TRM, CONFIGURATION DATA"/>
      <sheetName val="TRM, PLANT SPECIFICATION"/>
      <sheetName val="PLANT SPECIFICATION"/>
      <sheetName val="RBS, PRODUCT LIST C"/>
      <sheetName val="TRM, PRODUCT LIST"/>
      <sheetName val="DF and DDF labels"/>
      <sheetName val="COVER(General)"/>
      <sheetName val="Index-General site docs"/>
      <sheetName val="COVER(C)"/>
      <sheetName val="LIST OF HEADINGS(C)"/>
      <sheetName val="DOCUMENT LIST(C)"/>
      <sheetName val="COVER (Inst)"/>
      <sheetName val="LIST OF HEADINGS (Inst.)"/>
      <sheetName val="DOCUMENT LIST (Inst.)"/>
      <sheetName val="Check List"/>
      <sheetName val="RBS, CONFIGURATION DATA"/>
      <sheetName val="SITUATION PLAN"/>
      <sheetName val="3206 PRODUCT LIST"/>
      <sheetName val="3206 ALARM ALLOCATION TABLE "/>
      <sheetName val="RBS PRODUCTLIST"/>
      <sheetName val="428ra-RBS Installation and Test"/>
      <sheetName val="CHECK LIST (Inst.) Internal"/>
      <sheetName val="CHECK LIST (Inst.) External"/>
      <sheetName val="TEST CHECK LIST (Inst.)"/>
      <sheetName val="CHECK LIST (Inst.)"/>
      <sheetName val="RBS LABEL SHEET 3206 "/>
      <sheetName val="BoQ ATP RBS"/>
      <sheetName val="BoQ ATP TRM"/>
      <sheetName val="Back "/>
      <sheetName val="macro's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  <sheetName val="3412 PRODUCT LIST"/>
      <sheetName val="TRM, CONFIG DATA"/>
      <sheetName val="PLANT SPEC, RBS 2206 Import"/>
      <sheetName val="PLANT SPEC, RBS 2206 LCM"/>
      <sheetName val="PLANT SPEC, RBS 3206 Import"/>
      <sheetName val="PLANT SPEC, RBS 3206 LCM"/>
      <sheetName val="PLANT SPEC, RECT EMERSON"/>
      <sheetName val="PLANT SPEC, RECT WESTINDO"/>
      <sheetName val="ALARM ALLOCATION TABLE "/>
      <sheetName val="RBS, PRODUCTLIST"/>
      <sheetName val="TRM, PRODUCT LIST "/>
      <sheetName val="RBS INST &amp; TEST CHECKLIST"/>
      <sheetName val="RBS LABEL SHEET 2206"/>
      <sheetName val="RBS LABEL SHEET 3206"/>
      <sheetName val="TRM, CONFIGURATION DATA (2)"/>
      <sheetName val="ALARM ALLOCATION TABLE"/>
      <sheetName val="TRM, PRODUCT LIST (2)"/>
      <sheetName val="Front"/>
      <sheetName val="Back"/>
      <sheetName val="COVER C-MODULE"/>
      <sheetName val="TRM, CONFIGURATION DATA FAR"/>
      <sheetName val="RBS, PRODUCT LIST"/>
      <sheetName val="TRM, PRODUCT LIST FAR"/>
      <sheetName val="RBS, PLANT SPECIFICATION"/>
      <sheetName val="COVER (Inst.)"/>
      <sheetName val="PLANT SPEC,TRM"/>
      <sheetName val="PLANT SPEC,TRM FAR"/>
      <sheetName val="3412 ALARM ALLOCATION TABLE "/>
      <sheetName val="3107PRODUCT LIST"/>
      <sheetName val="3107 ALARM ALLOCATION TABLE "/>
      <sheetName val="RBS 2207 IM"/>
      <sheetName val="RBS 2207 LCM"/>
      <sheetName val="RBS 3303 IM"/>
      <sheetName val="RBS 3303  LCM"/>
      <sheetName val="PS TRM Import"/>
      <sheetName val="PS TRM Local"/>
      <sheetName val="Back  "/>
      <sheetName val="RBS, PRODUCTLIST (2)"/>
      <sheetName val="428rb_RBS_Installation CHECK L"/>
      <sheetName val="DATA_BASE"/>
      <sheetName val="SITUATING PLAN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General"/>
      <sheetName val="Configuration"/>
      <sheetName val="Revisions"/>
      <sheetName val="DATA-BASE"/>
      <sheetName val="COVER (General)"/>
      <sheetName val="Index- General site docs"/>
      <sheetName val="COVER (C)"/>
      <sheetName val="LIST OF HEADINGS (C)"/>
      <sheetName val="DOCUMENT LIST (C)"/>
      <sheetName val="TRM, CONFIGURATION DATA"/>
      <sheetName val="RBS, CONFIGURATION DATA"/>
      <sheetName val="SITUATION PLAN"/>
      <sheetName val="RBS, PLANT SPECIFICATION"/>
      <sheetName val="TRM, PLANT SPECIFICATION"/>
      <sheetName val="ALARM ALLOCATION TABLE"/>
      <sheetName val="RBS, PRODUCT LIST C"/>
      <sheetName val="TRM, PRODUCT LIST"/>
      <sheetName val="DF and DDF labels"/>
      <sheetName val="TEST CHECK LIST (Inst.)"/>
      <sheetName val="COVER (Inst)"/>
      <sheetName val="LIST OF HEADINGS (Inst.)"/>
      <sheetName val="DOCUMENT LIST (Inst.)"/>
      <sheetName val="CHECK LIST (Inst.) Internal"/>
      <sheetName val="CHECK LIST (Inst.) External"/>
      <sheetName val="Front"/>
      <sheetName val="Back"/>
      <sheetName val="macro's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  <sheetName val="DATA_BASE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ALARM ALLOCATION TABLE"/>
      <sheetName val="General"/>
      <sheetName val="Revisions"/>
      <sheetName val="Configuration"/>
      <sheetName val="PLANT SPECIFICATION"/>
      <sheetName val="LIST OF HEADINGS (Inst.)"/>
      <sheetName val="DOCUMENT LIST (Inst.)"/>
      <sheetName val="General information"/>
      <sheetName val="INSTALLATION INSTR."/>
      <sheetName val="CONFIGURATION DATA"/>
      <sheetName val="CHECK LIST (Inst.)"/>
      <sheetName val="PRODUCT LIST "/>
      <sheetName val="PRODUCT LIST  (C)"/>
      <sheetName val="PLANT SPECIFICATION (C)"/>
      <sheetName val="LIST OF HEADINGS (C)"/>
      <sheetName val="DOCUMENT LIST (C)"/>
      <sheetName val="Index- General site docs"/>
      <sheetName val="SITUATION PLAN"/>
      <sheetName val="Front"/>
      <sheetName val="Back"/>
      <sheetName val="macro'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99" Type="http://schemas.openxmlformats.org/officeDocument/2006/relationships/ctrlProp" Target="../ctrlProps/ctrlProp97.xml"/><Relationship Id="rId98" Type="http://schemas.openxmlformats.org/officeDocument/2006/relationships/ctrlProp" Target="../ctrlProps/ctrlProp96.xml"/><Relationship Id="rId97" Type="http://schemas.openxmlformats.org/officeDocument/2006/relationships/ctrlProp" Target="../ctrlProps/ctrlProp95.xml"/><Relationship Id="rId96" Type="http://schemas.openxmlformats.org/officeDocument/2006/relationships/ctrlProp" Target="../ctrlProps/ctrlProp94.xml"/><Relationship Id="rId95" Type="http://schemas.openxmlformats.org/officeDocument/2006/relationships/ctrlProp" Target="../ctrlProps/ctrlProp93.xml"/><Relationship Id="rId94" Type="http://schemas.openxmlformats.org/officeDocument/2006/relationships/ctrlProp" Target="../ctrlProps/ctrlProp92.xml"/><Relationship Id="rId93" Type="http://schemas.openxmlformats.org/officeDocument/2006/relationships/ctrlProp" Target="../ctrlProps/ctrlProp91.xml"/><Relationship Id="rId92" Type="http://schemas.openxmlformats.org/officeDocument/2006/relationships/ctrlProp" Target="../ctrlProps/ctrlProp90.xml"/><Relationship Id="rId91" Type="http://schemas.openxmlformats.org/officeDocument/2006/relationships/ctrlProp" Target="../ctrlProps/ctrlProp89.xml"/><Relationship Id="rId90" Type="http://schemas.openxmlformats.org/officeDocument/2006/relationships/ctrlProp" Target="../ctrlProps/ctrlProp88.xml"/><Relationship Id="rId9" Type="http://schemas.openxmlformats.org/officeDocument/2006/relationships/ctrlProp" Target="../ctrlProps/ctrlProp7.xml"/><Relationship Id="rId89" Type="http://schemas.openxmlformats.org/officeDocument/2006/relationships/ctrlProp" Target="../ctrlProps/ctrlProp87.xml"/><Relationship Id="rId88" Type="http://schemas.openxmlformats.org/officeDocument/2006/relationships/ctrlProp" Target="../ctrlProps/ctrlProp86.xml"/><Relationship Id="rId87" Type="http://schemas.openxmlformats.org/officeDocument/2006/relationships/ctrlProp" Target="../ctrlProps/ctrlProp85.xml"/><Relationship Id="rId86" Type="http://schemas.openxmlformats.org/officeDocument/2006/relationships/ctrlProp" Target="../ctrlProps/ctrlProp84.xml"/><Relationship Id="rId85" Type="http://schemas.openxmlformats.org/officeDocument/2006/relationships/ctrlProp" Target="../ctrlProps/ctrlProp83.xml"/><Relationship Id="rId84" Type="http://schemas.openxmlformats.org/officeDocument/2006/relationships/ctrlProp" Target="../ctrlProps/ctrlProp82.xml"/><Relationship Id="rId83" Type="http://schemas.openxmlformats.org/officeDocument/2006/relationships/ctrlProp" Target="../ctrlProps/ctrlProp81.xml"/><Relationship Id="rId82" Type="http://schemas.openxmlformats.org/officeDocument/2006/relationships/ctrlProp" Target="../ctrlProps/ctrlProp80.xml"/><Relationship Id="rId81" Type="http://schemas.openxmlformats.org/officeDocument/2006/relationships/ctrlProp" Target="../ctrlProps/ctrlProp79.xml"/><Relationship Id="rId80" Type="http://schemas.openxmlformats.org/officeDocument/2006/relationships/ctrlProp" Target="../ctrlProps/ctrlProp78.xml"/><Relationship Id="rId8" Type="http://schemas.openxmlformats.org/officeDocument/2006/relationships/ctrlProp" Target="../ctrlProps/ctrlProp6.xml"/><Relationship Id="rId79" Type="http://schemas.openxmlformats.org/officeDocument/2006/relationships/ctrlProp" Target="../ctrlProps/ctrlProp77.xml"/><Relationship Id="rId78" Type="http://schemas.openxmlformats.org/officeDocument/2006/relationships/ctrlProp" Target="../ctrlProps/ctrlProp76.xml"/><Relationship Id="rId77" Type="http://schemas.openxmlformats.org/officeDocument/2006/relationships/ctrlProp" Target="../ctrlProps/ctrlProp75.xml"/><Relationship Id="rId76" Type="http://schemas.openxmlformats.org/officeDocument/2006/relationships/ctrlProp" Target="../ctrlProps/ctrlProp74.xml"/><Relationship Id="rId75" Type="http://schemas.openxmlformats.org/officeDocument/2006/relationships/ctrlProp" Target="../ctrlProps/ctrlProp73.xml"/><Relationship Id="rId74" Type="http://schemas.openxmlformats.org/officeDocument/2006/relationships/ctrlProp" Target="../ctrlProps/ctrlProp72.xml"/><Relationship Id="rId73" Type="http://schemas.openxmlformats.org/officeDocument/2006/relationships/ctrlProp" Target="../ctrlProps/ctrlProp71.xml"/><Relationship Id="rId72" Type="http://schemas.openxmlformats.org/officeDocument/2006/relationships/ctrlProp" Target="../ctrlProps/ctrlProp70.xml"/><Relationship Id="rId71" Type="http://schemas.openxmlformats.org/officeDocument/2006/relationships/ctrlProp" Target="../ctrlProps/ctrlProp69.xml"/><Relationship Id="rId70" Type="http://schemas.openxmlformats.org/officeDocument/2006/relationships/ctrlProp" Target="../ctrlProps/ctrlProp68.xml"/><Relationship Id="rId7" Type="http://schemas.openxmlformats.org/officeDocument/2006/relationships/ctrlProp" Target="../ctrlProps/ctrlProp5.xml"/><Relationship Id="rId69" Type="http://schemas.openxmlformats.org/officeDocument/2006/relationships/ctrlProp" Target="../ctrlProps/ctrlProp67.xml"/><Relationship Id="rId68" Type="http://schemas.openxmlformats.org/officeDocument/2006/relationships/ctrlProp" Target="../ctrlProps/ctrlProp66.xml"/><Relationship Id="rId67" Type="http://schemas.openxmlformats.org/officeDocument/2006/relationships/ctrlProp" Target="../ctrlProps/ctrlProp65.xml"/><Relationship Id="rId66" Type="http://schemas.openxmlformats.org/officeDocument/2006/relationships/ctrlProp" Target="../ctrlProps/ctrlProp64.xml"/><Relationship Id="rId65" Type="http://schemas.openxmlformats.org/officeDocument/2006/relationships/ctrlProp" Target="../ctrlProps/ctrlProp63.xml"/><Relationship Id="rId64" Type="http://schemas.openxmlformats.org/officeDocument/2006/relationships/ctrlProp" Target="../ctrlProps/ctrlProp62.xml"/><Relationship Id="rId63" Type="http://schemas.openxmlformats.org/officeDocument/2006/relationships/ctrlProp" Target="../ctrlProps/ctrlProp61.xml"/><Relationship Id="rId62" Type="http://schemas.openxmlformats.org/officeDocument/2006/relationships/ctrlProp" Target="../ctrlProps/ctrlProp60.xml"/><Relationship Id="rId61" Type="http://schemas.openxmlformats.org/officeDocument/2006/relationships/ctrlProp" Target="../ctrlProps/ctrlProp59.xml"/><Relationship Id="rId60" Type="http://schemas.openxmlformats.org/officeDocument/2006/relationships/ctrlProp" Target="../ctrlProps/ctrlProp58.xml"/><Relationship Id="rId6" Type="http://schemas.openxmlformats.org/officeDocument/2006/relationships/ctrlProp" Target="../ctrlProps/ctrlProp4.xml"/><Relationship Id="rId59" Type="http://schemas.openxmlformats.org/officeDocument/2006/relationships/ctrlProp" Target="../ctrlProps/ctrlProp57.xml"/><Relationship Id="rId58" Type="http://schemas.openxmlformats.org/officeDocument/2006/relationships/ctrlProp" Target="../ctrlProps/ctrlProp56.xml"/><Relationship Id="rId57" Type="http://schemas.openxmlformats.org/officeDocument/2006/relationships/ctrlProp" Target="../ctrlProps/ctrlProp55.xml"/><Relationship Id="rId56" Type="http://schemas.openxmlformats.org/officeDocument/2006/relationships/ctrlProp" Target="../ctrlProps/ctrlProp54.xml"/><Relationship Id="rId55" Type="http://schemas.openxmlformats.org/officeDocument/2006/relationships/ctrlProp" Target="../ctrlProps/ctrlProp53.xml"/><Relationship Id="rId54" Type="http://schemas.openxmlformats.org/officeDocument/2006/relationships/ctrlProp" Target="../ctrlProps/ctrlProp52.xml"/><Relationship Id="rId53" Type="http://schemas.openxmlformats.org/officeDocument/2006/relationships/ctrlProp" Target="../ctrlProps/ctrlProp51.xml"/><Relationship Id="rId52" Type="http://schemas.openxmlformats.org/officeDocument/2006/relationships/ctrlProp" Target="../ctrlProps/ctrlProp50.xml"/><Relationship Id="rId51" Type="http://schemas.openxmlformats.org/officeDocument/2006/relationships/ctrlProp" Target="../ctrlProps/ctrlProp49.xml"/><Relationship Id="rId50" Type="http://schemas.openxmlformats.org/officeDocument/2006/relationships/ctrlProp" Target="../ctrlProps/ctrlProp48.xml"/><Relationship Id="rId5" Type="http://schemas.openxmlformats.org/officeDocument/2006/relationships/ctrlProp" Target="../ctrlProps/ctrlProp3.xml"/><Relationship Id="rId49" Type="http://schemas.openxmlformats.org/officeDocument/2006/relationships/ctrlProp" Target="../ctrlProps/ctrlProp47.xml"/><Relationship Id="rId48" Type="http://schemas.openxmlformats.org/officeDocument/2006/relationships/ctrlProp" Target="../ctrlProps/ctrlProp46.xml"/><Relationship Id="rId47" Type="http://schemas.openxmlformats.org/officeDocument/2006/relationships/ctrlProp" Target="../ctrlProps/ctrlProp45.xml"/><Relationship Id="rId46" Type="http://schemas.openxmlformats.org/officeDocument/2006/relationships/ctrlProp" Target="../ctrlProps/ctrlProp44.xml"/><Relationship Id="rId45" Type="http://schemas.openxmlformats.org/officeDocument/2006/relationships/ctrlProp" Target="../ctrlProps/ctrlProp43.xml"/><Relationship Id="rId44" Type="http://schemas.openxmlformats.org/officeDocument/2006/relationships/ctrlProp" Target="../ctrlProps/ctrlProp42.xml"/><Relationship Id="rId43" Type="http://schemas.openxmlformats.org/officeDocument/2006/relationships/ctrlProp" Target="../ctrlProps/ctrlProp41.xml"/><Relationship Id="rId42" Type="http://schemas.openxmlformats.org/officeDocument/2006/relationships/ctrlProp" Target="../ctrlProps/ctrlProp40.xml"/><Relationship Id="rId41" Type="http://schemas.openxmlformats.org/officeDocument/2006/relationships/ctrlProp" Target="../ctrlProps/ctrlProp39.xml"/><Relationship Id="rId40" Type="http://schemas.openxmlformats.org/officeDocument/2006/relationships/ctrlProp" Target="../ctrlProps/ctrlProp38.xml"/><Relationship Id="rId4" Type="http://schemas.openxmlformats.org/officeDocument/2006/relationships/ctrlProp" Target="../ctrlProps/ctrlProp2.xml"/><Relationship Id="rId39" Type="http://schemas.openxmlformats.org/officeDocument/2006/relationships/ctrlProp" Target="../ctrlProps/ctrlProp37.xml"/><Relationship Id="rId38" Type="http://schemas.openxmlformats.org/officeDocument/2006/relationships/ctrlProp" Target="../ctrlProps/ctrlProp36.xml"/><Relationship Id="rId37" Type="http://schemas.openxmlformats.org/officeDocument/2006/relationships/ctrlProp" Target="../ctrlProps/ctrlProp35.xml"/><Relationship Id="rId36" Type="http://schemas.openxmlformats.org/officeDocument/2006/relationships/ctrlProp" Target="../ctrlProps/ctrlProp34.xml"/><Relationship Id="rId35" Type="http://schemas.openxmlformats.org/officeDocument/2006/relationships/ctrlProp" Target="../ctrlProps/ctrlProp33.xml"/><Relationship Id="rId34" Type="http://schemas.openxmlformats.org/officeDocument/2006/relationships/ctrlProp" Target="../ctrlProps/ctrlProp32.xml"/><Relationship Id="rId33" Type="http://schemas.openxmlformats.org/officeDocument/2006/relationships/ctrlProp" Target="../ctrlProps/ctrlProp31.xml"/><Relationship Id="rId32" Type="http://schemas.openxmlformats.org/officeDocument/2006/relationships/ctrlProp" Target="../ctrlProps/ctrlProp30.xml"/><Relationship Id="rId31" Type="http://schemas.openxmlformats.org/officeDocument/2006/relationships/ctrlProp" Target="../ctrlProps/ctrlProp29.xml"/><Relationship Id="rId30" Type="http://schemas.openxmlformats.org/officeDocument/2006/relationships/ctrlProp" Target="../ctrlProps/ctrlProp28.xml"/><Relationship Id="rId3" Type="http://schemas.openxmlformats.org/officeDocument/2006/relationships/ctrlProp" Target="../ctrlProps/ctrlProp1.xml"/><Relationship Id="rId29" Type="http://schemas.openxmlformats.org/officeDocument/2006/relationships/ctrlProp" Target="../ctrlProps/ctrlProp27.xml"/><Relationship Id="rId28" Type="http://schemas.openxmlformats.org/officeDocument/2006/relationships/ctrlProp" Target="../ctrlProps/ctrlProp26.xml"/><Relationship Id="rId27" Type="http://schemas.openxmlformats.org/officeDocument/2006/relationships/ctrlProp" Target="../ctrlProps/ctrlProp25.xml"/><Relationship Id="rId26" Type="http://schemas.openxmlformats.org/officeDocument/2006/relationships/ctrlProp" Target="../ctrlProps/ctrlProp24.xml"/><Relationship Id="rId25" Type="http://schemas.openxmlformats.org/officeDocument/2006/relationships/ctrlProp" Target="../ctrlProps/ctrlProp23.xml"/><Relationship Id="rId24" Type="http://schemas.openxmlformats.org/officeDocument/2006/relationships/ctrlProp" Target="../ctrlProps/ctrlProp22.xml"/><Relationship Id="rId23" Type="http://schemas.openxmlformats.org/officeDocument/2006/relationships/ctrlProp" Target="../ctrlProps/ctrlProp21.xml"/><Relationship Id="rId22" Type="http://schemas.openxmlformats.org/officeDocument/2006/relationships/ctrlProp" Target="../ctrlProps/ctrlProp20.xml"/><Relationship Id="rId21" Type="http://schemas.openxmlformats.org/officeDocument/2006/relationships/ctrlProp" Target="../ctrlProps/ctrlProp19.xml"/><Relationship Id="rId20" Type="http://schemas.openxmlformats.org/officeDocument/2006/relationships/ctrlProp" Target="../ctrlProps/ctrlProp18.xml"/><Relationship Id="rId2" Type="http://schemas.openxmlformats.org/officeDocument/2006/relationships/vmlDrawing" Target="../drawings/vmlDrawing1.vml"/><Relationship Id="rId19" Type="http://schemas.openxmlformats.org/officeDocument/2006/relationships/ctrlProp" Target="../ctrlProps/ctrlProp17.xml"/><Relationship Id="rId18" Type="http://schemas.openxmlformats.org/officeDocument/2006/relationships/ctrlProp" Target="../ctrlProps/ctrlProp16.xml"/><Relationship Id="rId17" Type="http://schemas.openxmlformats.org/officeDocument/2006/relationships/ctrlProp" Target="../ctrlProps/ctrlProp15.xml"/><Relationship Id="rId16" Type="http://schemas.openxmlformats.org/officeDocument/2006/relationships/ctrlProp" Target="../ctrlProps/ctrlProp14.xml"/><Relationship Id="rId15" Type="http://schemas.openxmlformats.org/officeDocument/2006/relationships/ctrlProp" Target="../ctrlProps/ctrlProp13.xml"/><Relationship Id="rId14" Type="http://schemas.openxmlformats.org/officeDocument/2006/relationships/ctrlProp" Target="../ctrlProps/ctrlProp12.xml"/><Relationship Id="rId13" Type="http://schemas.openxmlformats.org/officeDocument/2006/relationships/ctrlProp" Target="../ctrlProps/ctrlProp11.xml"/><Relationship Id="rId128" Type="http://schemas.openxmlformats.org/officeDocument/2006/relationships/ctrlProp" Target="../ctrlProps/ctrlProp126.xml"/><Relationship Id="rId127" Type="http://schemas.openxmlformats.org/officeDocument/2006/relationships/ctrlProp" Target="../ctrlProps/ctrlProp125.xml"/><Relationship Id="rId126" Type="http://schemas.openxmlformats.org/officeDocument/2006/relationships/ctrlProp" Target="../ctrlProps/ctrlProp124.xml"/><Relationship Id="rId125" Type="http://schemas.openxmlformats.org/officeDocument/2006/relationships/ctrlProp" Target="../ctrlProps/ctrlProp123.xml"/><Relationship Id="rId124" Type="http://schemas.openxmlformats.org/officeDocument/2006/relationships/ctrlProp" Target="../ctrlProps/ctrlProp122.xml"/><Relationship Id="rId123" Type="http://schemas.openxmlformats.org/officeDocument/2006/relationships/ctrlProp" Target="../ctrlProps/ctrlProp121.xml"/><Relationship Id="rId122" Type="http://schemas.openxmlformats.org/officeDocument/2006/relationships/ctrlProp" Target="../ctrlProps/ctrlProp120.xml"/><Relationship Id="rId121" Type="http://schemas.openxmlformats.org/officeDocument/2006/relationships/ctrlProp" Target="../ctrlProps/ctrlProp119.xml"/><Relationship Id="rId120" Type="http://schemas.openxmlformats.org/officeDocument/2006/relationships/ctrlProp" Target="../ctrlProps/ctrlProp118.xml"/><Relationship Id="rId12" Type="http://schemas.openxmlformats.org/officeDocument/2006/relationships/ctrlProp" Target="../ctrlProps/ctrlProp10.xml"/><Relationship Id="rId119" Type="http://schemas.openxmlformats.org/officeDocument/2006/relationships/ctrlProp" Target="../ctrlProps/ctrlProp117.xml"/><Relationship Id="rId118" Type="http://schemas.openxmlformats.org/officeDocument/2006/relationships/ctrlProp" Target="../ctrlProps/ctrlProp116.xml"/><Relationship Id="rId117" Type="http://schemas.openxmlformats.org/officeDocument/2006/relationships/ctrlProp" Target="../ctrlProps/ctrlProp115.xml"/><Relationship Id="rId116" Type="http://schemas.openxmlformats.org/officeDocument/2006/relationships/ctrlProp" Target="../ctrlProps/ctrlProp114.xml"/><Relationship Id="rId115" Type="http://schemas.openxmlformats.org/officeDocument/2006/relationships/ctrlProp" Target="../ctrlProps/ctrlProp113.xml"/><Relationship Id="rId114" Type="http://schemas.openxmlformats.org/officeDocument/2006/relationships/ctrlProp" Target="../ctrlProps/ctrlProp112.xml"/><Relationship Id="rId113" Type="http://schemas.openxmlformats.org/officeDocument/2006/relationships/ctrlProp" Target="../ctrlProps/ctrlProp111.xml"/><Relationship Id="rId112" Type="http://schemas.openxmlformats.org/officeDocument/2006/relationships/ctrlProp" Target="../ctrlProps/ctrlProp110.xml"/><Relationship Id="rId111" Type="http://schemas.openxmlformats.org/officeDocument/2006/relationships/ctrlProp" Target="../ctrlProps/ctrlProp109.xml"/><Relationship Id="rId110" Type="http://schemas.openxmlformats.org/officeDocument/2006/relationships/ctrlProp" Target="../ctrlProps/ctrlProp108.xml"/><Relationship Id="rId11" Type="http://schemas.openxmlformats.org/officeDocument/2006/relationships/ctrlProp" Target="../ctrlProps/ctrlProp9.xml"/><Relationship Id="rId109" Type="http://schemas.openxmlformats.org/officeDocument/2006/relationships/ctrlProp" Target="../ctrlProps/ctrlProp107.xml"/><Relationship Id="rId108" Type="http://schemas.openxmlformats.org/officeDocument/2006/relationships/ctrlProp" Target="../ctrlProps/ctrlProp106.xml"/><Relationship Id="rId107" Type="http://schemas.openxmlformats.org/officeDocument/2006/relationships/ctrlProp" Target="../ctrlProps/ctrlProp105.xml"/><Relationship Id="rId106" Type="http://schemas.openxmlformats.org/officeDocument/2006/relationships/ctrlProp" Target="../ctrlProps/ctrlProp104.xml"/><Relationship Id="rId105" Type="http://schemas.openxmlformats.org/officeDocument/2006/relationships/ctrlProp" Target="../ctrlProps/ctrlProp103.xml"/><Relationship Id="rId104" Type="http://schemas.openxmlformats.org/officeDocument/2006/relationships/ctrlProp" Target="../ctrlProps/ctrlProp102.xml"/><Relationship Id="rId103" Type="http://schemas.openxmlformats.org/officeDocument/2006/relationships/ctrlProp" Target="../ctrlProps/ctrlProp101.xml"/><Relationship Id="rId102" Type="http://schemas.openxmlformats.org/officeDocument/2006/relationships/ctrlProp" Target="../ctrlProps/ctrlProp100.xml"/><Relationship Id="rId101" Type="http://schemas.openxmlformats.org/officeDocument/2006/relationships/ctrlProp" Target="../ctrlProps/ctrlProp99.xml"/><Relationship Id="rId100" Type="http://schemas.openxmlformats.org/officeDocument/2006/relationships/ctrlProp" Target="../ctrlProps/ctrlProp98.xml"/><Relationship Id="rId10" Type="http://schemas.openxmlformats.org/officeDocument/2006/relationships/ctrlProp" Target="../ctrlProps/ctrlProp8.x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M52"/>
  <sheetViews>
    <sheetView showGridLines="0" view="pageBreakPreview" zoomScaleNormal="85" workbookViewId="0">
      <selection activeCell="A1" sqref="A1:G1"/>
    </sheetView>
  </sheetViews>
  <sheetFormatPr defaultColWidth="9" defaultRowHeight="15" customHeight="1"/>
  <cols>
    <col min="1" max="1" width="20" style="592" customWidth="1"/>
    <col min="2" max="2" width="1.71428571428571" style="599" customWidth="1"/>
    <col min="3" max="3" width="10" style="592" customWidth="1"/>
    <col min="4" max="4" width="5.71428571428571" style="592" customWidth="1"/>
    <col min="5" max="5" width="6.28571428571429" style="592" customWidth="1"/>
    <col min="6" max="6" width="1.71428571428571" style="599" customWidth="1"/>
    <col min="7" max="7" width="35.5714285714286" style="592" customWidth="1"/>
    <col min="8" max="8" width="9.57142857142857" style="599" customWidth="1"/>
    <col min="9" max="9" width="7.42857142857143" style="592" customWidth="1"/>
    <col min="10" max="10" width="1.71428571428571" style="599" customWidth="1"/>
    <col min="11" max="11" width="9.14285714285714" style="592"/>
    <col min="12" max="12" width="11.7142857142857" style="592" customWidth="1"/>
    <col min="13" max="13" width="18" style="592" customWidth="1"/>
    <col min="14" max="16384" width="9.14285714285714" style="592"/>
  </cols>
  <sheetData>
    <row r="1" ht="24" customHeight="1" spans="1:7">
      <c r="A1" s="600" t="s">
        <v>0</v>
      </c>
      <c r="B1" s="600"/>
      <c r="C1" s="600"/>
      <c r="D1" s="600"/>
      <c r="E1" s="600"/>
      <c r="F1" s="600"/>
      <c r="G1" s="600"/>
    </row>
    <row r="2" ht="9" customHeight="1"/>
    <row r="3" ht="18.75" customHeight="1" spans="1:10">
      <c r="A3" s="601"/>
      <c r="B3" s="601"/>
      <c r="F3" s="592"/>
      <c r="G3" s="594"/>
      <c r="I3" s="594"/>
      <c r="J3" s="629"/>
    </row>
    <row r="4" ht="9.75" customHeight="1" spans="1:10">
      <c r="A4" s="602"/>
      <c r="B4" s="603"/>
      <c r="F4" s="603"/>
      <c r="G4" s="594"/>
      <c r="I4" s="594"/>
      <c r="J4" s="603"/>
    </row>
    <row r="5" customHeight="1" spans="1:12">
      <c r="A5" s="604" t="s">
        <v>1</v>
      </c>
      <c r="B5" s="605" t="s">
        <v>2</v>
      </c>
      <c r="C5" s="606" t="s">
        <v>3</v>
      </c>
      <c r="D5" s="607"/>
      <c r="E5" s="607"/>
      <c r="F5" s="607"/>
      <c r="G5" s="608"/>
      <c r="I5" s="594"/>
      <c r="J5" s="593"/>
      <c r="K5" s="599"/>
      <c r="L5" s="599"/>
    </row>
    <row r="6" customHeight="1" spans="1:12">
      <c r="A6" s="609" t="s">
        <v>4</v>
      </c>
      <c r="B6" s="610" t="s">
        <v>2</v>
      </c>
      <c r="C6" s="611" t="s">
        <v>5</v>
      </c>
      <c r="D6" s="612"/>
      <c r="E6" s="612"/>
      <c r="F6" s="612"/>
      <c r="G6" s="613"/>
      <c r="I6" s="594"/>
      <c r="J6" s="593"/>
      <c r="K6" s="596"/>
      <c r="L6" s="596"/>
    </row>
    <row r="7" customHeight="1" spans="1:13">
      <c r="A7" s="609" t="s">
        <v>6</v>
      </c>
      <c r="B7" s="610" t="s">
        <v>2</v>
      </c>
      <c r="C7" s="611" t="s">
        <v>7</v>
      </c>
      <c r="D7" s="614"/>
      <c r="E7" s="614"/>
      <c r="F7" s="614"/>
      <c r="G7" s="615"/>
      <c r="I7" s="594"/>
      <c r="J7" s="593"/>
      <c r="K7" s="596"/>
      <c r="L7" s="596"/>
      <c r="M7" s="594"/>
    </row>
    <row r="8" customHeight="1" spans="1:7">
      <c r="A8" s="616" t="s">
        <v>8</v>
      </c>
      <c r="B8" s="610" t="s">
        <v>2</v>
      </c>
      <c r="C8" s="611"/>
      <c r="D8" s="612"/>
      <c r="E8" s="612"/>
      <c r="F8" s="612"/>
      <c r="G8" s="613"/>
    </row>
    <row r="9" customHeight="1" spans="1:7">
      <c r="A9" s="616" t="s">
        <v>9</v>
      </c>
      <c r="B9" s="610" t="s">
        <v>2</v>
      </c>
      <c r="C9" s="611" t="s">
        <v>10</v>
      </c>
      <c r="D9" s="614"/>
      <c r="E9" s="614"/>
      <c r="F9" s="614"/>
      <c r="G9" s="615"/>
    </row>
    <row r="10" customHeight="1" spans="1:7">
      <c r="A10" s="609" t="s">
        <v>11</v>
      </c>
      <c r="B10" s="610" t="s">
        <v>2</v>
      </c>
      <c r="C10" s="617">
        <v>35</v>
      </c>
      <c r="D10" s="617">
        <v>35</v>
      </c>
      <c r="E10" s="617">
        <v>35</v>
      </c>
      <c r="F10" s="618" t="s">
        <v>12</v>
      </c>
      <c r="G10" s="615"/>
    </row>
    <row r="11" customHeight="1" spans="1:7">
      <c r="A11" s="609" t="s">
        <v>13</v>
      </c>
      <c r="B11" s="610" t="s">
        <v>2</v>
      </c>
      <c r="C11" s="617">
        <v>30</v>
      </c>
      <c r="D11" s="617">
        <v>100</v>
      </c>
      <c r="E11" s="617">
        <v>185</v>
      </c>
      <c r="F11" s="618"/>
      <c r="G11" s="615"/>
    </row>
    <row r="12" customHeight="1" spans="1:12">
      <c r="A12" s="619" t="s">
        <v>14</v>
      </c>
      <c r="B12" s="620" t="s">
        <v>2</v>
      </c>
      <c r="C12" s="621">
        <v>44854</v>
      </c>
      <c r="D12" s="622"/>
      <c r="E12" s="622"/>
      <c r="F12" s="622"/>
      <c r="G12" s="623"/>
      <c r="I12" s="594"/>
      <c r="J12" s="593"/>
      <c r="K12" s="599"/>
      <c r="L12" s="599"/>
    </row>
    <row r="13" customHeight="1" spans="1:8">
      <c r="A13" s="624" t="s">
        <v>15</v>
      </c>
      <c r="B13" s="625"/>
      <c r="C13" s="626"/>
      <c r="D13" s="626"/>
      <c r="E13" s="627" t="s">
        <v>16</v>
      </c>
      <c r="F13" s="628" t="s">
        <v>2</v>
      </c>
      <c r="G13" s="764" t="s">
        <v>17</v>
      </c>
      <c r="H13" s="629"/>
    </row>
    <row r="14" customHeight="1" spans="1:8">
      <c r="A14" s="630"/>
      <c r="B14" s="631"/>
      <c r="C14" s="632"/>
      <c r="D14" s="632"/>
      <c r="E14" s="633" t="s">
        <v>18</v>
      </c>
      <c r="F14" s="634" t="s">
        <v>2</v>
      </c>
      <c r="G14" s="373" t="s">
        <v>19</v>
      </c>
      <c r="H14" s="629"/>
    </row>
    <row r="15" customHeight="1" spans="3:12">
      <c r="C15" s="596"/>
      <c r="D15" s="596"/>
      <c r="E15" s="596"/>
      <c r="F15" s="596"/>
      <c r="G15" s="595"/>
      <c r="I15" s="594"/>
      <c r="J15" s="593"/>
      <c r="K15" s="599"/>
      <c r="L15" s="599"/>
    </row>
    <row r="16" customHeight="1" spans="3:12">
      <c r="C16" s="596"/>
      <c r="D16" s="596"/>
      <c r="E16" s="596"/>
      <c r="F16" s="596"/>
      <c r="G16" s="595"/>
      <c r="I16" s="594"/>
      <c r="J16" s="593"/>
      <c r="K16" s="599"/>
      <c r="L16" s="599"/>
    </row>
    <row r="17" ht="27" customHeight="1" spans="1:13">
      <c r="A17" s="635" t="s">
        <v>20</v>
      </c>
      <c r="B17" s="636" t="s">
        <v>2</v>
      </c>
      <c r="C17" s="637" t="s">
        <v>21</v>
      </c>
      <c r="D17" s="638"/>
      <c r="E17" s="638"/>
      <c r="F17" s="638"/>
      <c r="G17" s="639"/>
      <c r="M17" s="763"/>
    </row>
    <row r="18" customHeight="1" spans="1:7">
      <c r="A18" s="640"/>
      <c r="B18" s="641"/>
      <c r="C18" s="642" t="s">
        <v>22</v>
      </c>
      <c r="D18" s="643"/>
      <c r="E18" s="643"/>
      <c r="F18" s="643"/>
      <c r="G18" s="644"/>
    </row>
    <row r="19" customHeight="1" spans="1:7">
      <c r="A19" s="640"/>
      <c r="B19" s="645"/>
      <c r="C19" s="646"/>
      <c r="D19" s="647"/>
      <c r="E19" s="647"/>
      <c r="F19" s="647"/>
      <c r="G19" s="648"/>
    </row>
    <row r="20" customHeight="1" spans="1:7">
      <c r="A20" s="640" t="s">
        <v>23</v>
      </c>
      <c r="B20" s="649" t="s">
        <v>2</v>
      </c>
      <c r="C20" s="650" t="s">
        <v>24</v>
      </c>
      <c r="D20" s="612"/>
      <c r="E20" s="612"/>
      <c r="F20" s="612"/>
      <c r="G20" s="613"/>
    </row>
    <row r="21" customHeight="1" spans="1:7">
      <c r="A21" s="651" t="s">
        <v>25</v>
      </c>
      <c r="B21" s="652" t="s">
        <v>2</v>
      </c>
      <c r="C21" s="653" t="s">
        <v>26</v>
      </c>
      <c r="D21" s="654"/>
      <c r="E21" s="654"/>
      <c r="F21" s="654"/>
      <c r="G21" s="655"/>
    </row>
    <row r="22" s="598" customFormat="1" customHeight="1" spans="1:10">
      <c r="A22" s="656"/>
      <c r="B22" s="601"/>
      <c r="C22" s="657"/>
      <c r="D22" s="657"/>
      <c r="E22" s="657"/>
      <c r="F22" s="657"/>
      <c r="G22" s="657"/>
      <c r="H22" s="658"/>
      <c r="J22" s="658"/>
    </row>
    <row r="23" s="598" customFormat="1" customHeight="1" spans="1:10">
      <c r="A23" s="656"/>
      <c r="B23" s="601"/>
      <c r="C23" s="657"/>
      <c r="D23" s="657"/>
      <c r="E23" s="657"/>
      <c r="F23" s="657"/>
      <c r="G23" s="657"/>
      <c r="H23" s="658"/>
      <c r="J23" s="658"/>
    </row>
    <row r="24" customHeight="1" spans="1:7">
      <c r="A24" s="659" t="s">
        <v>27</v>
      </c>
      <c r="B24" s="660" t="s">
        <v>2</v>
      </c>
      <c r="C24" s="661" t="s">
        <v>28</v>
      </c>
      <c r="D24" s="607"/>
      <c r="E24" s="607"/>
      <c r="F24" s="607"/>
      <c r="G24" s="608"/>
    </row>
    <row r="25" customHeight="1" spans="1:13">
      <c r="A25" s="662" t="s">
        <v>29</v>
      </c>
      <c r="B25" s="663" t="s">
        <v>2</v>
      </c>
      <c r="C25" s="664" t="s">
        <v>30</v>
      </c>
      <c r="D25" s="665"/>
      <c r="E25" s="666"/>
      <c r="F25" s="666"/>
      <c r="G25" s="667"/>
      <c r="M25" s="592" t="s">
        <v>31</v>
      </c>
    </row>
    <row r="26" customHeight="1" spans="1:7">
      <c r="A26" s="668" t="s">
        <v>32</v>
      </c>
      <c r="B26" s="669" t="s">
        <v>2</v>
      </c>
      <c r="C26" s="637" t="s">
        <v>33</v>
      </c>
      <c r="D26" s="638"/>
      <c r="E26" s="638"/>
      <c r="F26" s="638"/>
      <c r="G26" s="639"/>
    </row>
    <row r="27" customHeight="1" spans="1:7">
      <c r="A27" s="670"/>
      <c r="B27" s="671" t="s">
        <v>2</v>
      </c>
      <c r="C27" s="642" t="s">
        <v>22</v>
      </c>
      <c r="D27" s="643"/>
      <c r="E27" s="643"/>
      <c r="F27" s="643"/>
      <c r="G27" s="644"/>
    </row>
    <row r="28" customHeight="1" spans="1:7">
      <c r="A28" s="672"/>
      <c r="B28" s="671" t="s">
        <v>2</v>
      </c>
      <c r="C28" s="673"/>
      <c r="D28" s="674"/>
      <c r="E28" s="674"/>
      <c r="F28" s="674"/>
      <c r="G28" s="675"/>
    </row>
    <row r="29" customHeight="1" spans="1:8">
      <c r="A29" s="676" t="s">
        <v>34</v>
      </c>
      <c r="B29" s="677"/>
      <c r="C29" s="678"/>
      <c r="D29" s="678"/>
      <c r="E29" s="679" t="s">
        <v>16</v>
      </c>
      <c r="F29" s="680" t="s">
        <v>2</v>
      </c>
      <c r="G29" s="372" t="s">
        <v>35</v>
      </c>
      <c r="H29" s="629"/>
    </row>
    <row r="30" customHeight="1" spans="1:8">
      <c r="A30" s="681"/>
      <c r="B30" s="682"/>
      <c r="C30" s="683"/>
      <c r="D30" s="683"/>
      <c r="E30" s="684" t="s">
        <v>18</v>
      </c>
      <c r="F30" s="685" t="s">
        <v>2</v>
      </c>
      <c r="G30" s="373" t="s">
        <v>36</v>
      </c>
      <c r="H30" s="629"/>
    </row>
    <row r="31" ht="32.45" customHeight="1" spans="1:7">
      <c r="A31" s="686" t="s">
        <v>37</v>
      </c>
      <c r="B31" s="660" t="s">
        <v>2</v>
      </c>
      <c r="C31" s="687">
        <v>148</v>
      </c>
      <c r="D31" s="688" t="s">
        <v>38</v>
      </c>
      <c r="E31" s="688"/>
      <c r="F31" s="688"/>
      <c r="G31" s="689"/>
    </row>
    <row r="32" ht="32.45" customHeight="1" spans="1:7">
      <c r="A32" s="690" t="s">
        <v>39</v>
      </c>
      <c r="B32" s="691" t="s">
        <v>2</v>
      </c>
      <c r="C32" s="692">
        <v>0</v>
      </c>
      <c r="D32" s="693" t="s">
        <v>40</v>
      </c>
      <c r="E32" s="694"/>
      <c r="F32" s="694"/>
      <c r="G32" s="695"/>
    </row>
    <row r="33" customHeight="1" spans="1:7">
      <c r="A33" s="696" t="s">
        <v>41</v>
      </c>
      <c r="B33" s="663" t="s">
        <v>2</v>
      </c>
      <c r="C33" s="697" t="s">
        <v>42</v>
      </c>
      <c r="D33" s="698"/>
      <c r="E33" s="698"/>
      <c r="F33" s="698"/>
      <c r="G33" s="699"/>
    </row>
    <row r="34" ht="27" customHeight="1" spans="1:7">
      <c r="A34" s="700" t="s">
        <v>43</v>
      </c>
      <c r="B34" s="701" t="s">
        <v>2</v>
      </c>
      <c r="C34" s="702" t="s">
        <v>44</v>
      </c>
      <c r="D34" s="703">
        <v>100</v>
      </c>
      <c r="E34" s="704" t="s">
        <v>45</v>
      </c>
      <c r="F34" s="703">
        <v>3</v>
      </c>
      <c r="G34" s="705"/>
    </row>
    <row r="35" ht="27" customHeight="1" spans="1:7">
      <c r="A35" s="706" t="s">
        <v>46</v>
      </c>
      <c r="B35" s="707" t="s">
        <v>2</v>
      </c>
      <c r="C35" s="708" t="s">
        <v>44</v>
      </c>
      <c r="D35" s="709">
        <v>1</v>
      </c>
      <c r="E35" s="666" t="s">
        <v>45</v>
      </c>
      <c r="F35" s="709">
        <v>3</v>
      </c>
      <c r="G35" s="710"/>
    </row>
    <row r="36" customHeight="1" spans="1:8">
      <c r="A36" s="711" t="s">
        <v>47</v>
      </c>
      <c r="B36" s="712"/>
      <c r="C36" s="713"/>
      <c r="D36" s="714" t="s">
        <v>48</v>
      </c>
      <c r="E36" s="714"/>
      <c r="F36" s="680" t="s">
        <v>2</v>
      </c>
      <c r="G36" s="372" t="s">
        <v>49</v>
      </c>
      <c r="H36" s="629"/>
    </row>
    <row r="37" customHeight="1" spans="1:8">
      <c r="A37" s="715"/>
      <c r="B37" s="716"/>
      <c r="C37" s="717"/>
      <c r="D37" s="718" t="s">
        <v>50</v>
      </c>
      <c r="E37" s="718"/>
      <c r="F37" s="671" t="s">
        <v>2</v>
      </c>
      <c r="G37" s="719" t="s">
        <v>49</v>
      </c>
      <c r="H37" s="629"/>
    </row>
    <row r="38" customHeight="1" spans="1:8">
      <c r="A38" s="715"/>
      <c r="B38" s="716"/>
      <c r="C38" s="717"/>
      <c r="D38" s="720" t="s">
        <v>51</v>
      </c>
      <c r="E38" s="720"/>
      <c r="F38" s="671" t="s">
        <v>2</v>
      </c>
      <c r="G38" s="719" t="s">
        <v>49</v>
      </c>
      <c r="H38" s="629"/>
    </row>
    <row r="39" customHeight="1" spans="1:8">
      <c r="A39" s="721"/>
      <c r="B39" s="722"/>
      <c r="C39" s="723"/>
      <c r="D39" s="724" t="s">
        <v>52</v>
      </c>
      <c r="E39" s="725"/>
      <c r="F39" s="726" t="s">
        <v>2</v>
      </c>
      <c r="G39" s="727" t="s">
        <v>49</v>
      </c>
      <c r="H39" s="629"/>
    </row>
    <row r="40" customHeight="1" spans="1:7">
      <c r="A40" s="672" t="s">
        <v>53</v>
      </c>
      <c r="B40" s="707" t="s">
        <v>2</v>
      </c>
      <c r="C40" s="728"/>
      <c r="D40" s="729" t="s">
        <v>54</v>
      </c>
      <c r="E40" s="730"/>
      <c r="F40" s="731"/>
      <c r="G40" s="732"/>
    </row>
    <row r="41" customHeight="1" spans="1:7">
      <c r="A41" s="733" t="s">
        <v>55</v>
      </c>
      <c r="B41" s="734" t="s">
        <v>2</v>
      </c>
      <c r="C41" s="646" t="s">
        <v>56</v>
      </c>
      <c r="D41" s="647"/>
      <c r="E41" s="647"/>
      <c r="F41" s="647"/>
      <c r="G41" s="648"/>
    </row>
    <row r="42" customHeight="1" spans="1:7">
      <c r="A42" s="735" t="s">
        <v>57</v>
      </c>
      <c r="B42" s="736" t="s">
        <v>2</v>
      </c>
      <c r="C42" s="650" t="s">
        <v>58</v>
      </c>
      <c r="D42" s="612"/>
      <c r="E42" s="612"/>
      <c r="F42" s="612"/>
      <c r="G42" s="613"/>
    </row>
    <row r="43" customHeight="1" spans="1:7">
      <c r="A43" s="735" t="s">
        <v>59</v>
      </c>
      <c r="B43" s="736" t="s">
        <v>2</v>
      </c>
      <c r="C43" s="611">
        <v>42</v>
      </c>
      <c r="D43" s="737" t="s">
        <v>38</v>
      </c>
      <c r="E43" s="737"/>
      <c r="F43" s="738"/>
      <c r="G43" s="739"/>
    </row>
    <row r="44" customHeight="1" spans="1:7">
      <c r="A44" s="740" t="s">
        <v>60</v>
      </c>
      <c r="B44" s="691" t="s">
        <v>2</v>
      </c>
      <c r="C44" s="741"/>
      <c r="D44" s="742" t="s">
        <v>38</v>
      </c>
      <c r="E44" s="742"/>
      <c r="F44" s="743"/>
      <c r="G44" s="695"/>
    </row>
    <row r="45" ht="29.25" customHeight="1" spans="1:7">
      <c r="A45" s="744" t="s">
        <v>61</v>
      </c>
      <c r="B45" s="745" t="s">
        <v>2</v>
      </c>
      <c r="C45" s="746">
        <v>8</v>
      </c>
      <c r="D45" s="746">
        <v>8</v>
      </c>
      <c r="E45" s="747">
        <f>C45*D45</f>
        <v>64</v>
      </c>
      <c r="F45" s="748" t="s">
        <v>62</v>
      </c>
      <c r="G45" s="729"/>
    </row>
    <row r="46" customHeight="1" spans="1:7">
      <c r="A46" s="749" t="s">
        <v>63</v>
      </c>
      <c r="B46" s="750" t="s">
        <v>2</v>
      </c>
      <c r="C46" s="621">
        <v>44909</v>
      </c>
      <c r="D46" s="622"/>
      <c r="E46" s="622"/>
      <c r="F46" s="622"/>
      <c r="G46" s="623"/>
    </row>
    <row r="47" customHeight="1" spans="1:7">
      <c r="A47" s="751" t="s">
        <v>64</v>
      </c>
      <c r="B47" s="752" t="s">
        <v>2</v>
      </c>
      <c r="C47" s="753" t="s">
        <v>65</v>
      </c>
      <c r="D47" s="654"/>
      <c r="E47" s="654"/>
      <c r="F47" s="654"/>
      <c r="G47" s="655"/>
    </row>
    <row r="48" customHeight="1" spans="1:7">
      <c r="A48" s="754" t="s">
        <v>66</v>
      </c>
      <c r="B48" s="701" t="s">
        <v>2</v>
      </c>
      <c r="C48" s="755"/>
      <c r="D48" s="703"/>
      <c r="E48" s="703"/>
      <c r="F48" s="703"/>
      <c r="G48" s="705"/>
    </row>
    <row r="49" customHeight="1" spans="1:13">
      <c r="A49" s="756" t="s">
        <v>67</v>
      </c>
      <c r="B49" s="736" t="s">
        <v>2</v>
      </c>
      <c r="C49" s="765" t="s">
        <v>68</v>
      </c>
      <c r="D49" s="614"/>
      <c r="E49" s="612"/>
      <c r="F49" s="612"/>
      <c r="G49" s="613"/>
      <c r="M49" s="592" t="s">
        <v>31</v>
      </c>
    </row>
    <row r="50" customHeight="1" spans="1:7">
      <c r="A50" s="751" t="s">
        <v>69</v>
      </c>
      <c r="B50" s="752" t="s">
        <v>2</v>
      </c>
      <c r="C50" s="758"/>
      <c r="D50" s="654"/>
      <c r="E50" s="654"/>
      <c r="F50" s="654"/>
      <c r="G50" s="655"/>
    </row>
    <row r="51" customHeight="1" spans="1:7">
      <c r="A51" s="759" t="s">
        <v>70</v>
      </c>
      <c r="B51" s="734" t="s">
        <v>2</v>
      </c>
      <c r="C51" s="760" t="s">
        <v>71</v>
      </c>
      <c r="D51" s="761"/>
      <c r="E51" s="761"/>
      <c r="F51" s="761"/>
      <c r="G51" s="762"/>
    </row>
    <row r="52" customHeight="1" spans="1:7">
      <c r="A52" s="759" t="s">
        <v>72</v>
      </c>
      <c r="B52" s="663" t="s">
        <v>2</v>
      </c>
      <c r="C52" s="753" t="s">
        <v>73</v>
      </c>
      <c r="D52" s="654"/>
      <c r="E52" s="654"/>
      <c r="F52" s="654"/>
      <c r="G52" s="655"/>
    </row>
  </sheetData>
  <mergeCells count="46">
    <mergeCell ref="A1:G1"/>
    <mergeCell ref="A3:B3"/>
    <mergeCell ref="C5:G5"/>
    <mergeCell ref="K5:L5"/>
    <mergeCell ref="C6:G6"/>
    <mergeCell ref="K6:L6"/>
    <mergeCell ref="C7:G7"/>
    <mergeCell ref="C8:G8"/>
    <mergeCell ref="C9:G9"/>
    <mergeCell ref="F10:G10"/>
    <mergeCell ref="F11:G11"/>
    <mergeCell ref="C12:G12"/>
    <mergeCell ref="K12:L12"/>
    <mergeCell ref="K15:L15"/>
    <mergeCell ref="K16:L16"/>
    <mergeCell ref="C17:G17"/>
    <mergeCell ref="C18:G18"/>
    <mergeCell ref="C19:G19"/>
    <mergeCell ref="C20:G20"/>
    <mergeCell ref="C21:G21"/>
    <mergeCell ref="C24:G24"/>
    <mergeCell ref="C26:G26"/>
    <mergeCell ref="C27:G27"/>
    <mergeCell ref="C28:G28"/>
    <mergeCell ref="C33:G33"/>
    <mergeCell ref="F34:G34"/>
    <mergeCell ref="F35:G35"/>
    <mergeCell ref="D36:E36"/>
    <mergeCell ref="D37:E37"/>
    <mergeCell ref="D39:E39"/>
    <mergeCell ref="C41:G41"/>
    <mergeCell ref="C42:G42"/>
    <mergeCell ref="F45:G45"/>
    <mergeCell ref="C46:G46"/>
    <mergeCell ref="C47:G47"/>
    <mergeCell ref="C48:G48"/>
    <mergeCell ref="D49:G49"/>
    <mergeCell ref="C50:G50"/>
    <mergeCell ref="C51:G51"/>
    <mergeCell ref="C52:G52"/>
    <mergeCell ref="A13:A14"/>
    <mergeCell ref="A17:A19"/>
    <mergeCell ref="A26:A28"/>
    <mergeCell ref="A29:A30"/>
    <mergeCell ref="B17:B19"/>
    <mergeCell ref="A36:C39"/>
  </mergeCells>
  <dataValidations count="4">
    <dataValidation type="list" allowBlank="1" showInputMessage="1" showErrorMessage="1" sqref="C9:G9">
      <formula1>Sheet1!$E$2:$E$5</formula1>
    </dataValidation>
    <dataValidation type="list" allowBlank="1" showInputMessage="1" showErrorMessage="1" sqref="C21:G21">
      <formula1>Sheet1!$A$2:$A$13</formula1>
    </dataValidation>
    <dataValidation type="list" allowBlank="1" showInputMessage="1" showErrorMessage="1" sqref="C41:G41">
      <formula1>Sheet1!$B$2:$B$3</formula1>
    </dataValidation>
    <dataValidation type="list" allowBlank="1" showInputMessage="1" showErrorMessage="1" sqref="C42:G42">
      <formula1>Sheet1!$C$2:$C$6</formula1>
    </dataValidation>
  </dataValidations>
  <pageMargins left="0.7" right="0.7" top="0.75" bottom="0.75" header="0.3" footer="0.3"/>
  <pageSetup paperSize="1" scale="82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O24"/>
  <sheetViews>
    <sheetView workbookViewId="0">
      <selection activeCell="E16" sqref="E16:I18"/>
    </sheetView>
  </sheetViews>
  <sheetFormatPr defaultColWidth="9" defaultRowHeight="12.75"/>
  <cols>
    <col min="1" max="1" width="38" style="592" customWidth="1"/>
    <col min="2" max="2" width="30.1428571428571" style="592" customWidth="1"/>
    <col min="3" max="3" width="24.8571428571429" style="592" customWidth="1"/>
    <col min="4" max="4" width="14.4285714285714" style="592" customWidth="1"/>
    <col min="5" max="5" width="29.1428571428571" style="592" customWidth="1"/>
    <col min="6" max="16384" width="9.14285714285714" style="592"/>
  </cols>
  <sheetData>
    <row r="1" ht="21.75" customHeight="1" spans="1:15">
      <c r="A1" s="593" t="s">
        <v>74</v>
      </c>
      <c r="B1" s="594" t="s">
        <v>75</v>
      </c>
      <c r="C1" s="594" t="s">
        <v>76</v>
      </c>
      <c r="D1" s="594" t="s">
        <v>77</v>
      </c>
      <c r="E1" s="592" t="s">
        <v>78</v>
      </c>
      <c r="O1" s="594" t="s">
        <v>79</v>
      </c>
    </row>
    <row r="2" spans="1:5">
      <c r="A2" s="594" t="s">
        <v>80</v>
      </c>
      <c r="B2" s="594" t="s">
        <v>56</v>
      </c>
      <c r="C2" s="594" t="s">
        <v>58</v>
      </c>
      <c r="D2" s="595" t="s">
        <v>81</v>
      </c>
      <c r="E2" s="592" t="s">
        <v>82</v>
      </c>
    </row>
    <row r="3" spans="1:5">
      <c r="A3" s="594" t="s">
        <v>26</v>
      </c>
      <c r="B3" s="594" t="s">
        <v>83</v>
      </c>
      <c r="C3" s="594" t="s">
        <v>84</v>
      </c>
      <c r="D3" s="595" t="s">
        <v>85</v>
      </c>
      <c r="E3" s="592" t="s">
        <v>10</v>
      </c>
    </row>
    <row r="4" spans="1:5">
      <c r="A4" s="594" t="s">
        <v>86</v>
      </c>
      <c r="C4" s="594" t="s">
        <v>87</v>
      </c>
      <c r="D4" s="596"/>
      <c r="E4" s="592" t="s">
        <v>88</v>
      </c>
    </row>
    <row r="5" spans="1:5">
      <c r="A5" s="594" t="s">
        <v>89</v>
      </c>
      <c r="C5" s="594" t="s">
        <v>90</v>
      </c>
      <c r="D5" s="596"/>
      <c r="E5" s="592" t="s">
        <v>91</v>
      </c>
    </row>
    <row r="6" spans="1:3">
      <c r="A6" s="594" t="s">
        <v>92</v>
      </c>
      <c r="C6" s="592" t="s">
        <v>93</v>
      </c>
    </row>
    <row r="7" spans="1:1">
      <c r="A7" s="594" t="s">
        <v>94</v>
      </c>
    </row>
    <row r="8" spans="1:1">
      <c r="A8" s="594" t="s">
        <v>95</v>
      </c>
    </row>
    <row r="9" spans="1:1">
      <c r="A9" s="594" t="s">
        <v>96</v>
      </c>
    </row>
    <row r="10" spans="1:1">
      <c r="A10" s="594" t="s">
        <v>97</v>
      </c>
    </row>
    <row r="11" spans="1:1">
      <c r="A11" s="594" t="s">
        <v>98</v>
      </c>
    </row>
    <row r="12" spans="1:1">
      <c r="A12" s="594" t="s">
        <v>99</v>
      </c>
    </row>
    <row r="13" spans="1:1">
      <c r="A13" s="594"/>
    </row>
    <row r="14" spans="1:7">
      <c r="A14" s="594" t="str">
        <f>CONCATENATE("Tower Type : ",INPUT!C41,"-",INPUT!C42,"-",INPUT!C43," ",INPUT!D43)</f>
        <v>Tower Type : GF-SST-42 M</v>
      </c>
      <c r="G14" s="592" t="str">
        <f>LEFT(INPUT!H25,1)</f>
        <v/>
      </c>
    </row>
    <row r="15" spans="1:1">
      <c r="A15" s="594" t="str">
        <f>CONCATENATE("Tower Type : ",INPUT!C41,"-",INPUT!C42,"-",INPUT!C43," ",INPUT!D43,"-HB : ",INPUT!C44," ",INPUT!D44)</f>
        <v>Tower Type : GF-SST-42 M-HB :  M</v>
      </c>
    </row>
    <row r="16" spans="1:1">
      <c r="A16" s="594"/>
    </row>
    <row r="17" spans="1:1">
      <c r="A17" s="594"/>
    </row>
    <row r="18" spans="1:7">
      <c r="A18" s="594"/>
      <c r="G18" s="597"/>
    </row>
    <row r="19" spans="1:1">
      <c r="A19" s="594"/>
    </row>
    <row r="20" spans="1:1">
      <c r="A20" s="594"/>
    </row>
    <row r="21" spans="1:1">
      <c r="A21" s="594"/>
    </row>
    <row r="22" spans="1:1">
      <c r="A22" s="594"/>
    </row>
    <row r="23" spans="1:1">
      <c r="A23" s="594"/>
    </row>
    <row r="24" spans="1:1">
      <c r="A24" s="594"/>
    </row>
  </sheetData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5:T29"/>
  <sheetViews>
    <sheetView topLeftCell="E10" workbookViewId="0">
      <selection activeCell="M28" sqref="M28"/>
    </sheetView>
  </sheetViews>
  <sheetFormatPr defaultColWidth="9" defaultRowHeight="12.75"/>
  <cols>
    <col min="1" max="1" width="12.8571428571429" customWidth="1"/>
    <col min="2" max="3" width="14.7142857142857" customWidth="1"/>
    <col min="4" max="4" width="9.14285714285714"/>
    <col min="11" max="15" width="15.7142857142857" customWidth="1"/>
  </cols>
  <sheetData>
    <row r="5" spans="4:8">
      <c r="D5" s="552" t="s">
        <v>100</v>
      </c>
      <c r="E5" s="553"/>
      <c r="F5" s="553"/>
      <c r="G5" s="553"/>
      <c r="H5" s="554"/>
    </row>
    <row r="6" spans="4:8">
      <c r="D6" s="555"/>
      <c r="E6" s="556"/>
      <c r="F6" s="556"/>
      <c r="G6" s="556"/>
      <c r="H6" s="556"/>
    </row>
    <row r="7" spans="1:8">
      <c r="A7" s="266" t="s">
        <v>101</v>
      </c>
      <c r="B7" s="266" t="s">
        <v>102</v>
      </c>
      <c r="C7" s="266"/>
      <c r="D7" s="557" t="s">
        <v>103</v>
      </c>
      <c r="E7" s="557" t="s">
        <v>104</v>
      </c>
      <c r="F7" s="557" t="s">
        <v>38</v>
      </c>
      <c r="G7" s="557" t="s">
        <v>105</v>
      </c>
      <c r="H7" s="557" t="s">
        <v>106</v>
      </c>
    </row>
    <row r="8" spans="1:8">
      <c r="A8" t="str">
        <f>LEFT(INPUT!G13,4)</f>
        <v> -6.</v>
      </c>
      <c r="B8" t="str">
        <f>LEFT(INPUT!G14,6)</f>
        <v>106.97</v>
      </c>
      <c r="C8" s="266" t="s">
        <v>107</v>
      </c>
      <c r="D8" s="558" t="str">
        <f>IF(H8="S","-","")</f>
        <v>-</v>
      </c>
      <c r="E8" s="558" t="str">
        <f>LEFT(INPUT!G13,1)</f>
        <v> </v>
      </c>
      <c r="F8" s="558" t="str">
        <f>RIGHT(A8,2)</f>
        <v>6.</v>
      </c>
      <c r="G8" s="558" t="str">
        <f>RIGHT(A9,5)</f>
        <v>01331</v>
      </c>
      <c r="H8" s="558" t="str">
        <f>RIGHT(A10,1)</f>
        <v>S</v>
      </c>
    </row>
    <row r="9" spans="1:8">
      <c r="A9" t="str">
        <f>LEFT(INPUT!G13,10)</f>
        <v> -6.301331</v>
      </c>
      <c r="B9" t="str">
        <f>LEFT(INPUT!G14,12)</f>
        <v>106.970511°E</v>
      </c>
      <c r="C9" s="266" t="s">
        <v>108</v>
      </c>
      <c r="D9" s="558"/>
      <c r="E9" s="558" t="str">
        <f>LEFT(INPUT!G14,3)</f>
        <v>106</v>
      </c>
      <c r="F9" s="558" t="str">
        <f>RIGHT(B8,2)</f>
        <v>97</v>
      </c>
      <c r="G9" s="558" t="str">
        <f>RIGHT(B9,5)</f>
        <v>511°E</v>
      </c>
      <c r="H9" s="558"/>
    </row>
    <row r="10" spans="1:8">
      <c r="A10" t="str">
        <f>LEFT(INPUT!G13,12)</f>
        <v> -6.301331°S</v>
      </c>
      <c r="D10" s="558"/>
      <c r="E10" s="558" t="e">
        <f>E8+(F8/60)+(G8/3600)</f>
        <v>#VALUE!</v>
      </c>
      <c r="F10" s="558"/>
      <c r="G10" s="558" t="e">
        <f>E9+(F9/60)+(G9/3600)</f>
        <v>#VALUE!</v>
      </c>
      <c r="H10" s="558"/>
    </row>
    <row r="11" customFormat="1" spans="4:8">
      <c r="D11" s="558"/>
      <c r="E11" s="558"/>
      <c r="F11" s="558"/>
      <c r="G11" s="558"/>
      <c r="H11" s="558"/>
    </row>
    <row r="12" spans="4:20">
      <c r="D12" s="559" t="s">
        <v>101</v>
      </c>
      <c r="E12" s="560" t="e">
        <f>CONCATENATE(D8,E10)</f>
        <v>#VALUE!</v>
      </c>
      <c r="F12" s="561"/>
      <c r="K12" s="565" t="s">
        <v>109</v>
      </c>
      <c r="L12" s="566"/>
      <c r="M12" s="566"/>
      <c r="N12" s="566"/>
      <c r="O12" s="566"/>
      <c r="P12" s="565" t="s">
        <v>110</v>
      </c>
      <c r="Q12" s="566"/>
      <c r="R12" s="566"/>
      <c r="S12" s="566"/>
      <c r="T12" s="566"/>
    </row>
    <row r="13" ht="15.75" spans="4:20">
      <c r="D13" s="562" t="s">
        <v>102</v>
      </c>
      <c r="E13" s="563" t="e">
        <f>G10</f>
        <v>#VALUE!</v>
      </c>
      <c r="F13" s="564"/>
      <c r="K13" s="567" t="s">
        <v>111</v>
      </c>
      <c r="L13" s="567"/>
      <c r="M13" s="567" t="s">
        <v>112</v>
      </c>
      <c r="N13" s="567"/>
      <c r="O13" s="568" t="s">
        <v>113</v>
      </c>
      <c r="P13" s="569" t="s">
        <v>114</v>
      </c>
      <c r="Q13" s="586" t="s">
        <v>115</v>
      </c>
      <c r="R13" s="587"/>
      <c r="S13" s="586" t="s">
        <v>116</v>
      </c>
      <c r="T13" s="587"/>
    </row>
    <row r="14" ht="15.75" spans="11:20">
      <c r="K14" s="568" t="s">
        <v>117</v>
      </c>
      <c r="L14" s="568" t="s">
        <v>118</v>
      </c>
      <c r="M14" s="568" t="s">
        <v>117</v>
      </c>
      <c r="N14" s="568" t="s">
        <v>118</v>
      </c>
      <c r="O14" s="570"/>
      <c r="P14" s="569"/>
      <c r="Q14" s="588" t="s">
        <v>117</v>
      </c>
      <c r="R14" s="588" t="s">
        <v>118</v>
      </c>
      <c r="S14" s="588" t="s">
        <v>117</v>
      </c>
      <c r="T14" s="588" t="s">
        <v>118</v>
      </c>
    </row>
    <row r="15" ht="15" spans="11:20">
      <c r="K15" s="571"/>
      <c r="L15" s="571"/>
      <c r="M15" s="571"/>
      <c r="N15" s="571"/>
      <c r="O15" s="571"/>
      <c r="P15" s="572" t="e">
        <f>DEGREES(ATAN2((S15-Q15),(T15-R15)))+IF(ATAN2((S15-Q15),(T15-R15))&lt;0,360)</f>
        <v>#VALUE!</v>
      </c>
      <c r="Q15" s="577" t="e">
        <f>E12</f>
        <v>#VALUE!</v>
      </c>
      <c r="R15" s="578" t="e">
        <f>E13</f>
        <v>#VALUE!</v>
      </c>
      <c r="S15" s="577" t="e">
        <f>E23</f>
        <v>#VALUE!</v>
      </c>
      <c r="T15" s="578" t="e">
        <f>E24</f>
        <v>#VALUE!</v>
      </c>
    </row>
    <row r="16" ht="15" spans="4:20">
      <c r="D16" s="552" t="s">
        <v>119</v>
      </c>
      <c r="E16" s="553"/>
      <c r="F16" s="553"/>
      <c r="G16" s="553"/>
      <c r="H16" s="554"/>
      <c r="K16" s="573" t="e">
        <f>E12</f>
        <v>#VALUE!</v>
      </c>
      <c r="L16" s="573" t="e">
        <f>E13</f>
        <v>#VALUE!</v>
      </c>
      <c r="M16" s="573" t="e">
        <f>E23</f>
        <v>#VALUE!</v>
      </c>
      <c r="N16" s="573" t="e">
        <f>E24</f>
        <v>#VALUE!</v>
      </c>
      <c r="O16" s="574" t="e">
        <f t="shared" ref="O16" si="0">((ACOS(COS(RADIANS(90-L16))*COS(RADIANS(90-N16))+SIN(RADIANS(90-L16))*SIN(RADIANS(90-N16))*COS(RADIANS(K16-M16)))*6371)*1000)</f>
        <v>#VALUE!</v>
      </c>
      <c r="P16" s="575"/>
      <c r="Q16" s="589"/>
      <c r="R16" s="589"/>
      <c r="S16" s="589"/>
      <c r="T16" s="589"/>
    </row>
    <row r="17" spans="4:20">
      <c r="D17" s="555"/>
      <c r="E17" s="556"/>
      <c r="F17" s="556"/>
      <c r="G17" s="556"/>
      <c r="H17" s="556"/>
      <c r="I17" s="576"/>
      <c r="K17" s="577"/>
      <c r="L17" s="578"/>
      <c r="M17" s="577"/>
      <c r="N17" s="578"/>
      <c r="O17" s="579"/>
      <c r="P17" s="575"/>
      <c r="Q17" s="589"/>
      <c r="R17" s="589"/>
      <c r="S17" s="589"/>
      <c r="T17" s="589"/>
    </row>
    <row r="18" customHeight="1" spans="1:20">
      <c r="A18" s="266" t="s">
        <v>101</v>
      </c>
      <c r="B18" s="266" t="s">
        <v>102</v>
      </c>
      <c r="D18" s="557" t="s">
        <v>103</v>
      </c>
      <c r="E18" s="557" t="s">
        <v>104</v>
      </c>
      <c r="F18" s="557" t="s">
        <v>38</v>
      </c>
      <c r="G18" s="557" t="s">
        <v>105</v>
      </c>
      <c r="H18" s="557" t="s">
        <v>106</v>
      </c>
      <c r="I18" s="580"/>
      <c r="O18" s="581"/>
      <c r="P18" s="575"/>
      <c r="Q18" s="589"/>
      <c r="R18" s="589"/>
      <c r="S18" s="589"/>
      <c r="T18" s="589"/>
    </row>
    <row r="19" spans="1:20">
      <c r="A19" t="str">
        <f>LEFT(INPUT!G29,4)</f>
        <v>  6°</v>
      </c>
      <c r="B19" t="str">
        <f>LEFT(INPUT!G30,6)</f>
        <v>106°58</v>
      </c>
      <c r="D19" s="558" t="str">
        <f>IF(H19="S","-","")</f>
        <v/>
      </c>
      <c r="E19" s="558" t="str">
        <f>LEFT(INPUT!G29,1)</f>
        <v> </v>
      </c>
      <c r="F19" s="558" t="str">
        <f>RIGHT(A19,2)</f>
        <v>6°</v>
      </c>
      <c r="G19" s="558" t="str">
        <f>RIGHT(A20,5)</f>
        <v>8'03.</v>
      </c>
      <c r="H19" s="557" t="str">
        <f>RIGHT(A21,1)</f>
        <v>"</v>
      </c>
      <c r="I19" s="580"/>
      <c r="O19" s="581"/>
      <c r="P19" s="575"/>
      <c r="Q19" s="589"/>
      <c r="R19" s="589"/>
      <c r="S19" s="589"/>
      <c r="T19" s="589"/>
    </row>
    <row r="20" spans="1:20">
      <c r="A20" t="str">
        <f>LEFT(INPUT!G29,10)</f>
        <v>  6°18'03.</v>
      </c>
      <c r="B20" t="str">
        <f>LEFT(INPUT!G30,12)</f>
        <v>106°58'09.2"</v>
      </c>
      <c r="D20" s="558"/>
      <c r="E20" s="558" t="str">
        <f>LEFT(INPUT!G30,3)</f>
        <v>106</v>
      </c>
      <c r="F20" s="558" t="str">
        <f>RIGHT(B19,2)</f>
        <v>58</v>
      </c>
      <c r="G20" s="558" t="str">
        <f>RIGHT(B20,5)</f>
        <v>09.2"</v>
      </c>
      <c r="H20" s="558"/>
      <c r="I20" s="580"/>
      <c r="O20" s="581"/>
      <c r="P20" s="575"/>
      <c r="Q20" s="589"/>
      <c r="R20" s="589"/>
      <c r="S20" s="589"/>
      <c r="T20" s="589"/>
    </row>
    <row r="21" spans="1:20">
      <c r="A21" t="str">
        <f>LEFT(INPUT!G29,12)</f>
        <v>  6°18'03.7"</v>
      </c>
      <c r="D21" s="557"/>
      <c r="E21" s="558" t="e">
        <f>E19+(F19/60)+(G19/3600)</f>
        <v>#VALUE!</v>
      </c>
      <c r="F21" s="558"/>
      <c r="G21" s="558" t="e">
        <f>E20+(F20/60)+(G20/3600)</f>
        <v>#VALUE!</v>
      </c>
      <c r="H21" s="558"/>
      <c r="I21" s="580"/>
      <c r="O21" s="581"/>
      <c r="P21" s="575"/>
      <c r="Q21" s="589"/>
      <c r="R21" s="589"/>
      <c r="S21" s="589"/>
      <c r="T21" s="589"/>
    </row>
    <row r="22" spans="4:20">
      <c r="D22" s="557"/>
      <c r="E22" s="558"/>
      <c r="F22" s="558"/>
      <c r="G22" s="558"/>
      <c r="H22" s="558"/>
      <c r="I22" s="580"/>
      <c r="O22" s="581"/>
      <c r="P22" s="575"/>
      <c r="Q22" s="589"/>
      <c r="R22" s="589"/>
      <c r="S22" s="589"/>
      <c r="T22" s="589"/>
    </row>
    <row r="23" spans="4:20">
      <c r="D23" s="559" t="s">
        <v>101</v>
      </c>
      <c r="E23" s="560" t="e">
        <f>CONCATENATE(D19,E21)</f>
        <v>#VALUE!</v>
      </c>
      <c r="F23" s="561"/>
      <c r="I23" s="580"/>
      <c r="O23" s="581"/>
      <c r="P23" s="575"/>
      <c r="Q23" s="589"/>
      <c r="R23" s="589"/>
      <c r="S23" s="589"/>
      <c r="T23" s="589"/>
    </row>
    <row r="24" ht="13.5" spans="4:20">
      <c r="D24" s="562" t="s">
        <v>102</v>
      </c>
      <c r="E24" s="563" t="e">
        <f>G21</f>
        <v>#VALUE!</v>
      </c>
      <c r="F24" s="564"/>
      <c r="I24" s="580"/>
      <c r="O24" s="581"/>
      <c r="P24" s="582"/>
      <c r="Q24" s="590"/>
      <c r="R24" s="590"/>
      <c r="S24" s="590"/>
      <c r="T24" s="590"/>
    </row>
    <row r="25" ht="13.5" spans="9:20">
      <c r="I25" s="580"/>
      <c r="O25" s="581"/>
      <c r="P25" s="572" t="e">
        <f>DEGREES(ATAN2((S25-Q25),(T25-R25)))+IF(ATAN2((S25-Q25),(T25-R25))&lt;0,360)</f>
        <v>#VALUE!</v>
      </c>
      <c r="Q25" s="591" t="e">
        <f>M16</f>
        <v>#VALUE!</v>
      </c>
      <c r="R25" t="e">
        <f>N16</f>
        <v>#VALUE!</v>
      </c>
      <c r="S25" s="591" t="e">
        <f>K16</f>
        <v>#VALUE!</v>
      </c>
      <c r="T25" t="e">
        <f>L16</f>
        <v>#VALUE!</v>
      </c>
    </row>
    <row r="26" spans="9:15">
      <c r="I26" s="583"/>
      <c r="O26" s="584"/>
    </row>
    <row r="27" spans="15:15">
      <c r="O27" s="585"/>
    </row>
    <row r="29" spans="17:20">
      <c r="Q29" t="s">
        <v>120</v>
      </c>
      <c r="R29">
        <v>106.752638888889</v>
      </c>
      <c r="S29" t="s">
        <v>121</v>
      </c>
      <c r="T29">
        <v>106.752630555556</v>
      </c>
    </row>
  </sheetData>
  <mergeCells count="13">
    <mergeCell ref="D5:H5"/>
    <mergeCell ref="D6:H6"/>
    <mergeCell ref="E12:F12"/>
    <mergeCell ref="K12:O12"/>
    <mergeCell ref="P12:T12"/>
    <mergeCell ref="E13:F13"/>
    <mergeCell ref="K13:L13"/>
    <mergeCell ref="M13:N13"/>
    <mergeCell ref="D16:H16"/>
    <mergeCell ref="D17:H17"/>
    <mergeCell ref="E23:F23"/>
    <mergeCell ref="E24:F24"/>
    <mergeCell ref="O13:O14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pageSetUpPr fitToPage="1"/>
  </sheetPr>
  <dimension ref="A1:E37"/>
  <sheetViews>
    <sheetView view="pageBreakPreview" zoomScale="70" zoomScaleNormal="70" workbookViewId="0">
      <selection activeCell="A2" sqref="A2:E2"/>
    </sheetView>
  </sheetViews>
  <sheetFormatPr defaultColWidth="9" defaultRowHeight="12.75" outlineLevelCol="4"/>
  <cols>
    <col min="1" max="1" width="5.57142857142857" customWidth="1"/>
    <col min="2" max="2" width="64.1428571428571" customWidth="1"/>
    <col min="3" max="3" width="24.8571428571429" customWidth="1"/>
  </cols>
  <sheetData>
    <row r="1" ht="8.25" customHeight="1"/>
    <row r="2" ht="24.75" customHeight="1" spans="1:5">
      <c r="A2" s="507" t="s">
        <v>122</v>
      </c>
      <c r="B2" s="507"/>
      <c r="C2" s="507"/>
      <c r="D2" s="507"/>
      <c r="E2" s="507"/>
    </row>
    <row r="3" ht="11.25" customHeight="1" spans="1:5">
      <c r="A3" s="507"/>
      <c r="B3" s="507"/>
      <c r="C3" s="507"/>
      <c r="D3" s="507"/>
      <c r="E3" s="507"/>
    </row>
    <row r="4" ht="21.75" customHeight="1" spans="1:5">
      <c r="A4" s="507"/>
      <c r="B4" s="508" t="str">
        <f>CONCATENATE("Site Name      : ",INPUT!C6)</f>
        <v>Site Name      : PONDOK_GEDE_PERMAI</v>
      </c>
      <c r="C4" s="509"/>
      <c r="D4" s="509"/>
      <c r="E4" s="509"/>
    </row>
    <row r="5" ht="21.75" customHeight="1" spans="1:5">
      <c r="A5" s="507"/>
      <c r="B5" s="508" t="str">
        <f>CONCATENATE("Site ID            : ",INPUT!C5)</f>
        <v>Site ID            : JA80</v>
      </c>
      <c r="C5" s="509"/>
      <c r="D5" s="509"/>
      <c r="E5" s="509"/>
    </row>
    <row r="6" ht="21.75" customHeight="1" spans="1:5">
      <c r="A6" s="510"/>
      <c r="B6" s="508" t="str">
        <f>CONCATENATE("Candidate      : ",INPUT!C7)</f>
        <v>Candidate      : B</v>
      </c>
      <c r="C6" s="511"/>
      <c r="D6" s="511"/>
      <c r="E6" s="511"/>
    </row>
    <row r="7" ht="21.75" customHeight="1" spans="1:5">
      <c r="A7" s="510"/>
      <c r="B7" s="512" t="str">
        <f>CONCATENATE("Proposed By  : ",INPUT!C21)</f>
        <v>Proposed By  : PT. TOWER BERSAMA</v>
      </c>
      <c r="C7" s="511"/>
      <c r="D7" s="511"/>
      <c r="E7" s="511"/>
    </row>
    <row r="8" ht="15" customHeight="1" spans="1:5">
      <c r="A8" s="510"/>
      <c r="B8" s="513"/>
      <c r="C8" s="511"/>
      <c r="D8" s="511"/>
      <c r="E8" s="511"/>
    </row>
    <row r="9" ht="30" customHeight="1" spans="1:5">
      <c r="A9" s="514" t="s">
        <v>123</v>
      </c>
      <c r="B9" s="515" t="s">
        <v>124</v>
      </c>
      <c r="C9" s="515" t="s">
        <v>125</v>
      </c>
      <c r="D9" s="515" t="s">
        <v>126</v>
      </c>
      <c r="E9" s="516" t="s">
        <v>127</v>
      </c>
    </row>
    <row r="10" ht="36.75" customHeight="1" spans="1:5">
      <c r="A10" s="517">
        <v>1</v>
      </c>
      <c r="B10" s="518" t="s">
        <v>128</v>
      </c>
      <c r="C10" s="519" t="s">
        <v>119</v>
      </c>
      <c r="D10" s="520"/>
      <c r="E10" s="521"/>
    </row>
    <row r="11" ht="36.75" customHeight="1" spans="1:5">
      <c r="A11" s="522">
        <v>2</v>
      </c>
      <c r="B11" s="523" t="s">
        <v>129</v>
      </c>
      <c r="C11" s="524" t="s">
        <v>119</v>
      </c>
      <c r="D11" s="525"/>
      <c r="E11" s="526"/>
    </row>
    <row r="12" ht="36.75" customHeight="1" spans="1:5">
      <c r="A12" s="522">
        <v>3</v>
      </c>
      <c r="B12" s="523" t="s">
        <v>130</v>
      </c>
      <c r="C12" s="524" t="s">
        <v>119</v>
      </c>
      <c r="D12" s="525"/>
      <c r="E12" s="526"/>
    </row>
    <row r="13" ht="36.75" customHeight="1" spans="1:5">
      <c r="A13" s="522">
        <v>4</v>
      </c>
      <c r="B13" s="523" t="s">
        <v>131</v>
      </c>
      <c r="C13" s="524" t="s">
        <v>119</v>
      </c>
      <c r="D13" s="525"/>
      <c r="E13" s="526"/>
    </row>
    <row r="14" ht="36.75" customHeight="1" spans="1:5">
      <c r="A14" s="522">
        <v>5</v>
      </c>
      <c r="B14" s="523" t="s">
        <v>132</v>
      </c>
      <c r="C14" s="524" t="s">
        <v>119</v>
      </c>
      <c r="D14" s="525"/>
      <c r="E14" s="526"/>
    </row>
    <row r="15" ht="36.75" customHeight="1" spans="1:5">
      <c r="A15" s="522">
        <v>6</v>
      </c>
      <c r="B15" s="523" t="s">
        <v>133</v>
      </c>
      <c r="C15" s="527" t="s">
        <v>134</v>
      </c>
      <c r="D15" s="525"/>
      <c r="E15" s="526"/>
    </row>
    <row r="16" ht="36.75" customHeight="1" spans="1:5">
      <c r="A16" s="528">
        <v>7</v>
      </c>
      <c r="B16" s="529" t="s">
        <v>135</v>
      </c>
      <c r="C16" s="530" t="s">
        <v>136</v>
      </c>
      <c r="D16" s="531"/>
      <c r="E16" s="532"/>
    </row>
    <row r="17" ht="36.75" customHeight="1" spans="1:5">
      <c r="A17" s="528">
        <v>8</v>
      </c>
      <c r="B17" s="529" t="s">
        <v>137</v>
      </c>
      <c r="C17" s="530" t="s">
        <v>138</v>
      </c>
      <c r="D17" s="531"/>
      <c r="E17" s="532"/>
    </row>
    <row r="18" ht="36.75" customHeight="1" spans="1:5">
      <c r="A18" s="528">
        <v>9</v>
      </c>
      <c r="B18" s="529" t="s">
        <v>139</v>
      </c>
      <c r="C18" s="530" t="s">
        <v>136</v>
      </c>
      <c r="D18" s="531"/>
      <c r="E18" s="532"/>
    </row>
    <row r="19" ht="36.75" customHeight="1" spans="1:5">
      <c r="A19" s="528">
        <v>10</v>
      </c>
      <c r="B19" s="523" t="s">
        <v>140</v>
      </c>
      <c r="C19" s="527" t="s">
        <v>136</v>
      </c>
      <c r="D19" s="525"/>
      <c r="E19" s="526"/>
    </row>
    <row r="20" ht="36.75" customHeight="1" spans="1:5">
      <c r="A20" s="522">
        <v>11</v>
      </c>
      <c r="B20" s="523" t="s">
        <v>141</v>
      </c>
      <c r="C20" s="527" t="s">
        <v>134</v>
      </c>
      <c r="D20" s="525"/>
      <c r="E20" s="526"/>
    </row>
    <row r="21" ht="36.75" customHeight="1" spans="1:5">
      <c r="A21" s="522">
        <v>12</v>
      </c>
      <c r="B21" s="523" t="s">
        <v>142</v>
      </c>
      <c r="C21" s="527" t="s">
        <v>134</v>
      </c>
      <c r="D21" s="525"/>
      <c r="E21" s="526"/>
    </row>
    <row r="22" ht="36.75" customHeight="1" spans="1:5">
      <c r="A22" s="528">
        <v>13</v>
      </c>
      <c r="B22" s="523" t="s">
        <v>143</v>
      </c>
      <c r="C22" s="527" t="s">
        <v>144</v>
      </c>
      <c r="D22" s="525"/>
      <c r="E22" s="526"/>
    </row>
    <row r="23" ht="36.75" customHeight="1" spans="1:5">
      <c r="A23" s="522">
        <v>14</v>
      </c>
      <c r="B23" s="523" t="s">
        <v>145</v>
      </c>
      <c r="C23" s="527" t="s">
        <v>134</v>
      </c>
      <c r="D23" s="525"/>
      <c r="E23" s="526"/>
    </row>
    <row r="24" ht="36.75" customHeight="1" spans="1:5">
      <c r="A24" s="522">
        <v>15</v>
      </c>
      <c r="B24" s="523" t="s">
        <v>146</v>
      </c>
      <c r="C24" s="527" t="s">
        <v>134</v>
      </c>
      <c r="D24" s="525"/>
      <c r="E24" s="526"/>
    </row>
    <row r="25" ht="36.75" customHeight="1" spans="1:5">
      <c r="A25" s="528">
        <v>16</v>
      </c>
      <c r="B25" s="523" t="s">
        <v>147</v>
      </c>
      <c r="C25" s="527" t="s">
        <v>134</v>
      </c>
      <c r="D25" s="525"/>
      <c r="E25" s="526"/>
    </row>
    <row r="26" ht="36.75" customHeight="1" spans="1:5">
      <c r="A26" s="522">
        <v>17</v>
      </c>
      <c r="B26" s="523" t="s">
        <v>148</v>
      </c>
      <c r="C26" s="527" t="s">
        <v>144</v>
      </c>
      <c r="D26" s="525"/>
      <c r="E26" s="526"/>
    </row>
    <row r="27" ht="36.75" customHeight="1" spans="1:5">
      <c r="A27" s="522">
        <v>18</v>
      </c>
      <c r="B27" s="533" t="s">
        <v>149</v>
      </c>
      <c r="C27" s="534" t="s">
        <v>150</v>
      </c>
      <c r="D27" s="535"/>
      <c r="E27" s="536"/>
    </row>
    <row r="28" spans="2:2">
      <c r="B28" s="110"/>
    </row>
    <row r="29" ht="13.5" spans="2:2">
      <c r="B29" s="110"/>
    </row>
    <row r="30" spans="1:5">
      <c r="A30" s="537" t="s">
        <v>151</v>
      </c>
      <c r="B30" s="538"/>
      <c r="C30" s="538"/>
      <c r="D30" s="538"/>
      <c r="E30" s="539"/>
    </row>
    <row r="31" spans="1:5">
      <c r="A31" s="540"/>
      <c r="B31" s="541"/>
      <c r="C31" s="541"/>
      <c r="D31" s="541"/>
      <c r="E31" s="542"/>
    </row>
    <row r="32" spans="1:5">
      <c r="A32" s="540"/>
      <c r="B32" s="541"/>
      <c r="C32" s="541"/>
      <c r="D32" s="541"/>
      <c r="E32" s="542"/>
    </row>
    <row r="33" spans="1:5">
      <c r="A33" s="540"/>
      <c r="B33" s="541"/>
      <c r="C33" s="541"/>
      <c r="D33" s="541"/>
      <c r="E33" s="542"/>
    </row>
    <row r="34" ht="13.5" spans="1:5">
      <c r="A34" s="540"/>
      <c r="B34" s="541"/>
      <c r="C34" s="541"/>
      <c r="D34" s="541"/>
      <c r="E34" s="542"/>
    </row>
    <row r="35" spans="1:5">
      <c r="A35" s="543" t="s">
        <v>152</v>
      </c>
      <c r="B35" s="544"/>
      <c r="C35" s="544"/>
      <c r="D35" s="544"/>
      <c r="E35" s="545"/>
    </row>
    <row r="36" spans="1:5">
      <c r="A36" s="546"/>
      <c r="B36" s="547"/>
      <c r="C36" s="547"/>
      <c r="D36" s="547"/>
      <c r="E36" s="548"/>
    </row>
    <row r="37" ht="13.5" spans="1:5">
      <c r="A37" s="549"/>
      <c r="B37" s="550"/>
      <c r="C37" s="550"/>
      <c r="D37" s="550"/>
      <c r="E37" s="551"/>
    </row>
  </sheetData>
  <mergeCells count="3">
    <mergeCell ref="A2:E2"/>
    <mergeCell ref="A30:E34"/>
    <mergeCell ref="A35:E37"/>
  </mergeCells>
  <pageMargins left="0.708661417322835" right="0.708661417322835" top="0.748031496062992" bottom="0.748031496062992" header="0.31496062992126" footer="0.31496062992126"/>
  <pageSetup paperSize="9" scale="75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>
    <pageSetUpPr fitToPage="1"/>
  </sheetPr>
  <dimension ref="A3:L42"/>
  <sheetViews>
    <sheetView view="pageBreakPreview" zoomScale="70" zoomScaleNormal="70" workbookViewId="0">
      <selection activeCell="E1" sqref="E1"/>
    </sheetView>
  </sheetViews>
  <sheetFormatPr defaultColWidth="9" defaultRowHeight="15"/>
  <cols>
    <col min="1" max="1" width="20.4285714285714" style="379" customWidth="1"/>
    <col min="2" max="2" width="3.85714285714286" style="379" customWidth="1"/>
    <col min="3" max="8" width="10.7142857142857" style="379" customWidth="1"/>
    <col min="9" max="9" width="11.8571428571429" style="379" customWidth="1"/>
    <col min="10" max="10" width="10.7142857142857" style="379" customWidth="1"/>
    <col min="11" max="11" width="12.4285714285714" style="379" customWidth="1"/>
    <col min="12" max="12" width="16" style="379" customWidth="1"/>
    <col min="13" max="16384" width="9.14285714285714" style="379"/>
  </cols>
  <sheetData>
    <row r="3" ht="33.75" spans="1:10">
      <c r="A3" s="380"/>
      <c r="B3" s="380"/>
      <c r="D3" s="381" t="s">
        <v>153</v>
      </c>
      <c r="E3" s="381"/>
      <c r="F3" s="381"/>
      <c r="G3" s="381"/>
      <c r="H3" s="381"/>
      <c r="I3" s="381"/>
      <c r="J3" s="381"/>
    </row>
    <row r="4" ht="28.5" spans="1:10">
      <c r="A4" s="382"/>
      <c r="B4" s="382"/>
      <c r="D4" s="383" t="s">
        <v>154</v>
      </c>
      <c r="E4" s="383"/>
      <c r="F4" s="383"/>
      <c r="G4" s="383"/>
      <c r="H4" s="383"/>
      <c r="I4" s="383"/>
      <c r="J4" s="383"/>
    </row>
    <row r="5" ht="12.75" spans="1:2">
      <c r="A5" s="384"/>
      <c r="B5" s="384"/>
    </row>
    <row r="6" spans="1:2">
      <c r="A6" s="385"/>
      <c r="B6" s="385"/>
    </row>
    <row r="7" ht="15.75" spans="1:2">
      <c r="A7" s="386"/>
      <c r="B7" s="386"/>
    </row>
    <row r="8" ht="27" customHeight="1" spans="2:11">
      <c r="B8" s="387" t="s">
        <v>155</v>
      </c>
      <c r="C8" s="388"/>
      <c r="D8" s="389"/>
      <c r="E8" s="390" t="str">
        <f>INPUT!C5</f>
        <v>JA80</v>
      </c>
      <c r="F8" s="391"/>
      <c r="G8" s="391"/>
      <c r="H8" s="391"/>
      <c r="I8" s="391"/>
      <c r="J8" s="391"/>
      <c r="K8" s="474"/>
    </row>
    <row r="9" ht="27" customHeight="1" spans="2:11">
      <c r="B9" s="392" t="s">
        <v>156</v>
      </c>
      <c r="C9" s="393"/>
      <c r="D9" s="394"/>
      <c r="E9" s="395" t="str">
        <f>INPUT!C6</f>
        <v>PONDOK_GEDE_PERMAI</v>
      </c>
      <c r="F9" s="396"/>
      <c r="G9" s="396"/>
      <c r="H9" s="396"/>
      <c r="I9" s="396"/>
      <c r="J9" s="396"/>
      <c r="K9" s="475"/>
    </row>
    <row r="10" ht="27" customHeight="1" spans="2:11">
      <c r="B10" s="392" t="s">
        <v>157</v>
      </c>
      <c r="C10" s="393"/>
      <c r="D10" s="394"/>
      <c r="E10" s="397" t="str">
        <f>INPUT!C7</f>
        <v>B</v>
      </c>
      <c r="F10" s="398"/>
      <c r="G10" s="398"/>
      <c r="H10" s="398"/>
      <c r="I10" s="398"/>
      <c r="J10" s="398"/>
      <c r="K10" s="476"/>
    </row>
    <row r="11" ht="42" customHeight="1" spans="2:11">
      <c r="B11" s="392" t="s">
        <v>158</v>
      </c>
      <c r="C11" s="393"/>
      <c r="D11" s="394"/>
      <c r="E11" s="399" t="str">
        <f>CONCATENATE(INPUT!C17,", ",INPUT!C18,", ",INPUT!C19)</f>
        <v>Jl.Pondok Benda RT 03/02 Kel.Jatirasa Kec.Jatiasih, Bekasi , Jawa Barat, </v>
      </c>
      <c r="F11" s="400"/>
      <c r="G11" s="400"/>
      <c r="H11" s="400"/>
      <c r="I11" s="400"/>
      <c r="J11" s="400"/>
      <c r="K11" s="477"/>
    </row>
    <row r="12" ht="27" customHeight="1" spans="2:11">
      <c r="B12" s="392" t="s">
        <v>78</v>
      </c>
      <c r="C12" s="393"/>
      <c r="D12" s="394"/>
      <c r="E12" s="397" t="str">
        <f>INPUT!C9</f>
        <v>New</v>
      </c>
      <c r="F12" s="398"/>
      <c r="G12" s="398"/>
      <c r="H12" s="398"/>
      <c r="I12" s="398"/>
      <c r="J12" s="398"/>
      <c r="K12" s="476"/>
    </row>
    <row r="13" ht="27" customHeight="1" spans="2:11">
      <c r="B13" s="401" t="s">
        <v>159</v>
      </c>
      <c r="C13" s="402"/>
      <c r="D13" s="403"/>
      <c r="E13" s="404" t="str">
        <f>INPUT!C21</f>
        <v>PT. TOWER BERSAMA</v>
      </c>
      <c r="F13" s="405"/>
      <c r="G13" s="405"/>
      <c r="H13" s="405"/>
      <c r="I13" s="405"/>
      <c r="J13" s="405"/>
      <c r="K13" s="478"/>
    </row>
    <row r="14" ht="12" customHeight="1" spans="3:8">
      <c r="C14" s="406"/>
      <c r="D14" s="406"/>
      <c r="E14" s="406"/>
      <c r="F14" s="406"/>
      <c r="G14" s="406"/>
      <c r="H14" s="406"/>
    </row>
    <row r="15" ht="15.75" spans="1:2">
      <c r="A15" s="407" t="s">
        <v>160</v>
      </c>
      <c r="B15" s="408"/>
    </row>
    <row r="16" ht="15.75" spans="1:2">
      <c r="A16" s="407" t="s">
        <v>161</v>
      </c>
      <c r="B16" s="408"/>
    </row>
    <row r="17" ht="12" customHeight="1" spans="1:2">
      <c r="A17" s="409"/>
      <c r="B17" s="409"/>
    </row>
    <row r="18" ht="21" spans="1:2">
      <c r="A18" s="410" t="s">
        <v>162</v>
      </c>
      <c r="B18" s="410"/>
    </row>
    <row r="19" ht="13.5" spans="1:2">
      <c r="A19" s="411"/>
      <c r="B19" s="411"/>
    </row>
    <row r="20" ht="21" customHeight="1" spans="1:12">
      <c r="A20" s="412" t="s">
        <v>163</v>
      </c>
      <c r="B20" s="413"/>
      <c r="C20" s="414" t="s">
        <v>164</v>
      </c>
      <c r="D20" s="414"/>
      <c r="E20" s="414" t="s">
        <v>165</v>
      </c>
      <c r="F20" s="414"/>
      <c r="G20" s="415" t="s">
        <v>125</v>
      </c>
      <c r="H20" s="416"/>
      <c r="I20" s="416"/>
      <c r="J20" s="479"/>
      <c r="K20" s="414" t="s">
        <v>166</v>
      </c>
      <c r="L20" s="480" t="s">
        <v>167</v>
      </c>
    </row>
    <row r="21" ht="20.25" customHeight="1" spans="1:12">
      <c r="A21" s="417"/>
      <c r="B21" s="418"/>
      <c r="C21" s="419" t="s">
        <v>14</v>
      </c>
      <c r="D21" s="420" t="s">
        <v>168</v>
      </c>
      <c r="E21" s="419" t="s">
        <v>14</v>
      </c>
      <c r="F21" s="420" t="s">
        <v>168</v>
      </c>
      <c r="G21" s="421"/>
      <c r="H21" s="422"/>
      <c r="I21" s="422"/>
      <c r="J21" s="481"/>
      <c r="K21" s="419"/>
      <c r="L21" s="482"/>
    </row>
    <row r="22" ht="48" customHeight="1" spans="1:12">
      <c r="A22" s="412" t="s">
        <v>169</v>
      </c>
      <c r="B22" s="423"/>
      <c r="C22" s="424"/>
      <c r="D22" s="425"/>
      <c r="E22" s="424"/>
      <c r="F22" s="425"/>
      <c r="G22" s="426"/>
      <c r="H22" s="423"/>
      <c r="I22" s="423"/>
      <c r="J22" s="483"/>
      <c r="K22" s="424"/>
      <c r="L22" s="484"/>
    </row>
    <row r="23" ht="48" customHeight="1" spans="1:12">
      <c r="A23" s="427"/>
      <c r="B23" s="428"/>
      <c r="C23" s="429"/>
      <c r="D23" s="430"/>
      <c r="E23" s="429"/>
      <c r="F23" s="430"/>
      <c r="G23" s="431"/>
      <c r="H23" s="428"/>
      <c r="I23" s="428"/>
      <c r="J23" s="485"/>
      <c r="K23" s="429"/>
      <c r="L23" s="486"/>
    </row>
    <row r="24" ht="48" customHeight="1" spans="1:12">
      <c r="A24" s="417"/>
      <c r="B24" s="432"/>
      <c r="C24" s="433"/>
      <c r="D24" s="434"/>
      <c r="E24" s="433"/>
      <c r="F24" s="434"/>
      <c r="G24" s="435"/>
      <c r="H24" s="432"/>
      <c r="I24" s="432"/>
      <c r="J24" s="487"/>
      <c r="K24" s="433"/>
      <c r="L24" s="488"/>
    </row>
    <row r="25" ht="48" customHeight="1" spans="1:12">
      <c r="A25" s="436" t="s">
        <v>170</v>
      </c>
      <c r="B25" s="437"/>
      <c r="C25" s="438"/>
      <c r="D25" s="439"/>
      <c r="E25" s="438"/>
      <c r="F25" s="440"/>
      <c r="G25" s="441"/>
      <c r="H25" s="442"/>
      <c r="I25" s="442"/>
      <c r="J25" s="489"/>
      <c r="K25" s="490"/>
      <c r="L25" s="491"/>
    </row>
    <row r="26" ht="48" customHeight="1" spans="1:12">
      <c r="A26" s="427"/>
      <c r="B26" s="428"/>
      <c r="C26" s="443"/>
      <c r="D26" s="444"/>
      <c r="E26" s="443"/>
      <c r="F26" s="445"/>
      <c r="G26" s="446"/>
      <c r="H26" s="447"/>
      <c r="I26" s="447"/>
      <c r="J26" s="492"/>
      <c r="K26" s="493"/>
      <c r="L26" s="494"/>
    </row>
    <row r="27" ht="48" customHeight="1" spans="1:12">
      <c r="A27" s="448"/>
      <c r="B27" s="449"/>
      <c r="C27" s="450"/>
      <c r="D27" s="451"/>
      <c r="E27" s="450"/>
      <c r="F27" s="452"/>
      <c r="G27" s="453"/>
      <c r="H27" s="454"/>
      <c r="I27" s="454"/>
      <c r="J27" s="495"/>
      <c r="K27" s="496"/>
      <c r="L27" s="497"/>
    </row>
    <row r="28" ht="48" customHeight="1" spans="1:12">
      <c r="A28" s="412" t="s">
        <v>171</v>
      </c>
      <c r="B28" s="423"/>
      <c r="C28" s="455"/>
      <c r="D28" s="456"/>
      <c r="E28" s="455"/>
      <c r="F28" s="457"/>
      <c r="G28" s="458"/>
      <c r="H28" s="459"/>
      <c r="I28" s="459"/>
      <c r="J28" s="498"/>
      <c r="K28" s="499"/>
      <c r="L28" s="500"/>
    </row>
    <row r="29" ht="48" customHeight="1" spans="1:12">
      <c r="A29" s="427"/>
      <c r="B29" s="428"/>
      <c r="C29" s="443"/>
      <c r="D29" s="444"/>
      <c r="E29" s="443"/>
      <c r="F29" s="445"/>
      <c r="G29" s="446"/>
      <c r="H29" s="447"/>
      <c r="I29" s="447"/>
      <c r="J29" s="492"/>
      <c r="K29" s="493"/>
      <c r="L29" s="494"/>
    </row>
    <row r="30" ht="48" customHeight="1" spans="1:12">
      <c r="A30" s="417"/>
      <c r="B30" s="432"/>
      <c r="C30" s="460"/>
      <c r="D30" s="461"/>
      <c r="E30" s="460"/>
      <c r="F30" s="462"/>
      <c r="G30" s="463"/>
      <c r="H30" s="464"/>
      <c r="I30" s="464"/>
      <c r="J30" s="501"/>
      <c r="K30" s="502"/>
      <c r="L30" s="503"/>
    </row>
    <row r="31" ht="48" customHeight="1" spans="1:12">
      <c r="A31" s="436" t="s">
        <v>172</v>
      </c>
      <c r="B31" s="437"/>
      <c r="C31" s="438"/>
      <c r="D31" s="439"/>
      <c r="E31" s="438"/>
      <c r="F31" s="440"/>
      <c r="G31" s="441"/>
      <c r="H31" s="442"/>
      <c r="I31" s="442"/>
      <c r="J31" s="489"/>
      <c r="K31" s="490"/>
      <c r="L31" s="491"/>
    </row>
    <row r="32" ht="48" customHeight="1" spans="1:12">
      <c r="A32" s="427"/>
      <c r="B32" s="428"/>
      <c r="C32" s="443"/>
      <c r="D32" s="444"/>
      <c r="E32" s="443"/>
      <c r="F32" s="445"/>
      <c r="G32" s="446"/>
      <c r="H32" s="447"/>
      <c r="I32" s="447"/>
      <c r="J32" s="492"/>
      <c r="K32" s="493"/>
      <c r="L32" s="494"/>
    </row>
    <row r="33" ht="48" customHeight="1" spans="1:12">
      <c r="A33" s="448"/>
      <c r="B33" s="449"/>
      <c r="C33" s="450"/>
      <c r="D33" s="451"/>
      <c r="E33" s="450"/>
      <c r="F33" s="452"/>
      <c r="G33" s="453"/>
      <c r="H33" s="454"/>
      <c r="I33" s="454"/>
      <c r="J33" s="495"/>
      <c r="K33" s="496"/>
      <c r="L33" s="497"/>
    </row>
    <row r="34" ht="48" customHeight="1" spans="1:12">
      <c r="A34" s="412" t="s">
        <v>173</v>
      </c>
      <c r="B34" s="423"/>
      <c r="C34" s="455"/>
      <c r="D34" s="456"/>
      <c r="E34" s="455"/>
      <c r="F34" s="457"/>
      <c r="G34" s="458"/>
      <c r="H34" s="459"/>
      <c r="I34" s="459"/>
      <c r="J34" s="498"/>
      <c r="K34" s="499"/>
      <c r="L34" s="500"/>
    </row>
    <row r="35" ht="48" customHeight="1" spans="1:12">
      <c r="A35" s="427"/>
      <c r="B35" s="428"/>
      <c r="C35" s="443"/>
      <c r="D35" s="444"/>
      <c r="E35" s="443"/>
      <c r="F35" s="445"/>
      <c r="G35" s="446"/>
      <c r="H35" s="447"/>
      <c r="I35" s="447"/>
      <c r="J35" s="492"/>
      <c r="K35" s="493"/>
      <c r="L35" s="494"/>
    </row>
    <row r="36" ht="48" customHeight="1" spans="1:12">
      <c r="A36" s="417"/>
      <c r="B36" s="432"/>
      <c r="C36" s="460"/>
      <c r="D36" s="461"/>
      <c r="E36" s="460"/>
      <c r="F36" s="462"/>
      <c r="G36" s="463"/>
      <c r="H36" s="464"/>
      <c r="I36" s="464"/>
      <c r="J36" s="501"/>
      <c r="K36" s="502"/>
      <c r="L36" s="503"/>
    </row>
    <row r="37" ht="12.75" spans="1:2">
      <c r="A37" s="465"/>
      <c r="B37" s="465"/>
    </row>
    <row r="38" ht="13.5" spans="1:2">
      <c r="A38" s="465"/>
      <c r="B38" s="465"/>
    </row>
    <row r="39" ht="30" customHeight="1" spans="1:12">
      <c r="A39" s="466" t="s">
        <v>174</v>
      </c>
      <c r="B39" s="467"/>
      <c r="C39" s="468"/>
      <c r="D39" s="468"/>
      <c r="E39" s="469"/>
      <c r="F39" s="469"/>
      <c r="G39" s="469"/>
      <c r="H39" s="469"/>
      <c r="I39" s="469"/>
      <c r="J39" s="469"/>
      <c r="K39" s="469"/>
      <c r="L39" s="504"/>
    </row>
    <row r="40" ht="30" customHeight="1" spans="1:12">
      <c r="A40" s="470" t="s">
        <v>175</v>
      </c>
      <c r="B40" s="397"/>
      <c r="C40" s="398"/>
      <c r="D40" s="398"/>
      <c r="E40" s="471"/>
      <c r="F40" s="471"/>
      <c r="G40" s="471"/>
      <c r="H40" s="471"/>
      <c r="I40" s="471"/>
      <c r="J40" s="471"/>
      <c r="K40" s="471"/>
      <c r="L40" s="505"/>
    </row>
    <row r="41" ht="36" customHeight="1" spans="1:12">
      <c r="A41" s="472" t="s">
        <v>176</v>
      </c>
      <c r="B41" s="404"/>
      <c r="C41" s="405"/>
      <c r="D41" s="405"/>
      <c r="E41" s="473"/>
      <c r="F41" s="473"/>
      <c r="G41" s="473"/>
      <c r="H41" s="473"/>
      <c r="I41" s="473"/>
      <c r="J41" s="473"/>
      <c r="K41" s="473"/>
      <c r="L41" s="506"/>
    </row>
    <row r="42" ht="12.75" spans="1:2">
      <c r="A42" s="409"/>
      <c r="B42" s="409"/>
    </row>
  </sheetData>
  <mergeCells count="61">
    <mergeCell ref="D3:J3"/>
    <mergeCell ref="D4:J4"/>
    <mergeCell ref="B8:D8"/>
    <mergeCell ref="E8:K8"/>
    <mergeCell ref="B9:D9"/>
    <mergeCell ref="E9:K9"/>
    <mergeCell ref="B10:D10"/>
    <mergeCell ref="E10:K10"/>
    <mergeCell ref="B11:D11"/>
    <mergeCell ref="E11:K11"/>
    <mergeCell ref="B12:D12"/>
    <mergeCell ref="E12:K12"/>
    <mergeCell ref="B13:D13"/>
    <mergeCell ref="E13:K13"/>
    <mergeCell ref="C20:D20"/>
    <mergeCell ref="E20:F20"/>
    <mergeCell ref="G22:J22"/>
    <mergeCell ref="G23:J23"/>
    <mergeCell ref="G24:J24"/>
    <mergeCell ref="G25:J25"/>
    <mergeCell ref="G26:J26"/>
    <mergeCell ref="G27:J27"/>
    <mergeCell ref="G28:J28"/>
    <mergeCell ref="G29:J29"/>
    <mergeCell ref="G30:J30"/>
    <mergeCell ref="G31:J31"/>
    <mergeCell ref="G32:J32"/>
    <mergeCell ref="G33:J33"/>
    <mergeCell ref="G34:J34"/>
    <mergeCell ref="G35:J35"/>
    <mergeCell ref="G36:J36"/>
    <mergeCell ref="A39:D39"/>
    <mergeCell ref="E39:F39"/>
    <mergeCell ref="G39:H39"/>
    <mergeCell ref="I39:J39"/>
    <mergeCell ref="K39:L39"/>
    <mergeCell ref="A40:D40"/>
    <mergeCell ref="E40:F40"/>
    <mergeCell ref="G40:H40"/>
    <mergeCell ref="I40:J40"/>
    <mergeCell ref="K40:L40"/>
    <mergeCell ref="A41:D41"/>
    <mergeCell ref="E41:F41"/>
    <mergeCell ref="G41:H41"/>
    <mergeCell ref="I41:J41"/>
    <mergeCell ref="K41:L41"/>
    <mergeCell ref="A20:A21"/>
    <mergeCell ref="A22:A24"/>
    <mergeCell ref="A25:A27"/>
    <mergeCell ref="A28:A30"/>
    <mergeCell ref="A31:A33"/>
    <mergeCell ref="A34:A36"/>
    <mergeCell ref="B20:B21"/>
    <mergeCell ref="K20:K21"/>
    <mergeCell ref="L20:L21"/>
    <mergeCell ref="L22:L24"/>
    <mergeCell ref="L25:L27"/>
    <mergeCell ref="L28:L30"/>
    <mergeCell ref="L31:L33"/>
    <mergeCell ref="L34:L36"/>
    <mergeCell ref="G20:J21"/>
  </mergeCells>
  <pageMargins left="0.708661417322835" right="0.708661417322835" top="0.55" bottom="0.45" header="0.31496062992126" footer="0.31496062992126"/>
  <pageSetup paperSize="9" scale="58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pageSetUpPr fitToPage="1"/>
  </sheetPr>
  <dimension ref="A1:I69"/>
  <sheetViews>
    <sheetView view="pageBreakPreview" zoomScale="90" zoomScaleNormal="100" topLeftCell="A47" workbookViewId="0">
      <selection activeCell="A67" sqref="A67"/>
    </sheetView>
  </sheetViews>
  <sheetFormatPr defaultColWidth="9" defaultRowHeight="12.75"/>
  <cols>
    <col min="1" max="1" width="43.7142857142857" style="110" customWidth="1"/>
    <col min="2" max="2" width="38.2857142857143" style="110" customWidth="1"/>
    <col min="3" max="3" width="1.42857142857143" style="110" customWidth="1"/>
    <col min="4" max="4" width="2.57142857142857" style="110" customWidth="1"/>
    <col min="5" max="5" width="2" style="110" customWidth="1"/>
    <col min="6" max="6" width="50.1428571428571" style="110" customWidth="1"/>
    <col min="7" max="16384" width="9.14285714285714" style="110"/>
  </cols>
  <sheetData>
    <row r="1" ht="26.25" hidden="1" spans="1:6">
      <c r="A1" s="322" t="s">
        <v>177</v>
      </c>
      <c r="B1" s="323"/>
      <c r="C1" s="323"/>
      <c r="D1" s="323"/>
      <c r="E1" s="323"/>
      <c r="F1" s="323"/>
    </row>
    <row r="2" ht="9.2" hidden="1" customHeight="1"/>
    <row r="3" ht="27.2" hidden="1" customHeight="1" spans="1:6">
      <c r="A3" s="135"/>
      <c r="B3" s="139"/>
      <c r="C3" s="139"/>
      <c r="D3" s="139"/>
      <c r="E3" s="139"/>
      <c r="F3" s="324" t="s">
        <v>178</v>
      </c>
    </row>
    <row r="4" ht="30.75" hidden="1" customHeight="1" spans="1:6">
      <c r="A4" s="325" t="s">
        <v>1</v>
      </c>
      <c r="B4" s="326" t="s">
        <v>179</v>
      </c>
      <c r="C4" s="326"/>
      <c r="D4" s="326"/>
      <c r="E4" s="326"/>
      <c r="F4" s="327" t="s">
        <v>125</v>
      </c>
    </row>
    <row r="5" ht="15" hidden="1" spans="1:6">
      <c r="A5" s="328" t="s">
        <v>180</v>
      </c>
      <c r="B5" s="329"/>
      <c r="C5" s="329"/>
      <c r="D5" s="329"/>
      <c r="E5" s="330"/>
      <c r="F5" s="331"/>
    </row>
    <row r="6" ht="15" hidden="1" spans="1:6">
      <c r="A6" s="332"/>
      <c r="B6" s="239"/>
      <c r="C6" s="239"/>
      <c r="D6" s="239"/>
      <c r="E6" s="333"/>
      <c r="F6" s="334"/>
    </row>
    <row r="7" ht="15" hidden="1" spans="1:6">
      <c r="A7" s="334" t="s">
        <v>181</v>
      </c>
      <c r="B7" s="239" t="s">
        <v>182</v>
      </c>
      <c r="C7" s="239"/>
      <c r="D7" s="335" t="s">
        <v>183</v>
      </c>
      <c r="E7" s="333"/>
      <c r="F7" s="336" t="s">
        <v>184</v>
      </c>
    </row>
    <row r="8" ht="15" hidden="1" spans="1:6">
      <c r="A8" s="332"/>
      <c r="B8" s="239"/>
      <c r="C8" s="239"/>
      <c r="D8" s="239"/>
      <c r="E8" s="333"/>
      <c r="F8" s="337" t="s">
        <v>185</v>
      </c>
    </row>
    <row r="9" ht="15" hidden="1" spans="1:6">
      <c r="A9" s="338"/>
      <c r="B9" s="239"/>
      <c r="C9" s="239"/>
      <c r="D9" s="239"/>
      <c r="E9" s="333"/>
      <c r="F9" s="766" t="s">
        <v>186</v>
      </c>
    </row>
    <row r="10" ht="15" hidden="1" spans="1:6">
      <c r="A10" s="338"/>
      <c r="B10" s="239"/>
      <c r="C10" s="239"/>
      <c r="D10" s="239"/>
      <c r="E10" s="333"/>
      <c r="F10" s="766" t="s">
        <v>187</v>
      </c>
    </row>
    <row r="11" ht="15" hidden="1" spans="1:6">
      <c r="A11" s="334" t="s">
        <v>188</v>
      </c>
      <c r="B11" s="239" t="s">
        <v>189</v>
      </c>
      <c r="C11" s="239"/>
      <c r="D11" s="335" t="s">
        <v>183</v>
      </c>
      <c r="E11" s="333"/>
      <c r="F11" s="766" t="s">
        <v>190</v>
      </c>
    </row>
    <row r="12" ht="15" hidden="1" spans="1:6">
      <c r="A12" s="339"/>
      <c r="B12" s="239"/>
      <c r="C12" s="239"/>
      <c r="D12" s="239"/>
      <c r="E12" s="333"/>
      <c r="F12" s="766" t="s">
        <v>191</v>
      </c>
    </row>
    <row r="13" ht="15" hidden="1" spans="1:6">
      <c r="A13" s="339"/>
      <c r="B13" s="239"/>
      <c r="C13" s="239"/>
      <c r="D13" s="239"/>
      <c r="E13" s="333"/>
      <c r="F13" s="766" t="s">
        <v>192</v>
      </c>
    </row>
    <row r="14" ht="15" hidden="1" spans="1:6">
      <c r="A14" s="334"/>
      <c r="B14" s="239" t="s">
        <v>193</v>
      </c>
      <c r="C14" s="239"/>
      <c r="D14" s="335" t="s">
        <v>183</v>
      </c>
      <c r="E14" s="333"/>
      <c r="F14" s="766" t="s">
        <v>194</v>
      </c>
    </row>
    <row r="15" ht="15" hidden="1" spans="1:6">
      <c r="A15" s="338" t="s">
        <v>195</v>
      </c>
      <c r="B15" s="239"/>
      <c r="C15" s="239"/>
      <c r="D15" s="239"/>
      <c r="E15" s="333"/>
      <c r="F15" s="766" t="s">
        <v>196</v>
      </c>
    </row>
    <row r="16" ht="15" hidden="1" spans="1:6">
      <c r="A16" s="334" t="s">
        <v>197</v>
      </c>
      <c r="B16" s="239"/>
      <c r="C16" s="239"/>
      <c r="D16" s="239"/>
      <c r="E16" s="333"/>
      <c r="F16" s="766" t="s">
        <v>198</v>
      </c>
    </row>
    <row r="17" ht="15" hidden="1" spans="1:6">
      <c r="A17" s="338" t="s">
        <v>199</v>
      </c>
      <c r="B17" s="239" t="s">
        <v>200</v>
      </c>
      <c r="C17" s="239"/>
      <c r="D17" s="335" t="s">
        <v>183</v>
      </c>
      <c r="E17" s="333"/>
      <c r="F17" s="766" t="s">
        <v>201</v>
      </c>
    </row>
    <row r="18" ht="15" hidden="1" spans="1:6">
      <c r="A18" s="334" t="s">
        <v>202</v>
      </c>
      <c r="B18" s="239"/>
      <c r="C18" s="239"/>
      <c r="D18" s="239"/>
      <c r="E18" s="333"/>
      <c r="F18" s="766" t="s">
        <v>203</v>
      </c>
    </row>
    <row r="19" ht="15" hidden="1" spans="1:6">
      <c r="A19" s="340"/>
      <c r="B19" s="238"/>
      <c r="C19" s="238"/>
      <c r="D19" s="238"/>
      <c r="E19" s="341"/>
      <c r="F19" s="340"/>
    </row>
    <row r="20" hidden="1"/>
    <row r="21" hidden="1"/>
    <row r="22" hidden="1"/>
    <row r="23" hidden="1"/>
    <row r="24" hidden="1"/>
    <row r="25" hidden="1"/>
    <row r="26" hidden="1"/>
    <row r="27" hidden="1"/>
    <row r="28" hidden="1"/>
    <row r="29" s="121" customFormat="1" ht="26.25" spans="1:6">
      <c r="A29" s="342" t="s">
        <v>177</v>
      </c>
      <c r="B29" s="342"/>
      <c r="C29" s="342"/>
      <c r="D29" s="342"/>
      <c r="E29" s="342"/>
      <c r="F29" s="342"/>
    </row>
    <row r="30" s="121" customFormat="1" ht="18" spans="1:6">
      <c r="A30" s="343" t="s">
        <v>204</v>
      </c>
      <c r="B30" s="343"/>
      <c r="C30" s="343"/>
      <c r="D30" s="343"/>
      <c r="E30" s="343"/>
      <c r="F30" s="343"/>
    </row>
    <row r="32" ht="27" customHeight="1" spans="1:6">
      <c r="A32" s="135"/>
      <c r="B32" s="139"/>
      <c r="C32" s="139"/>
      <c r="D32" s="139"/>
      <c r="E32" s="139"/>
      <c r="F32" s="344" t="str">
        <f>CONCATENATE("Date : ",TEXT(INPUT!C12,"mmmm, dd yyyy"))</f>
        <v>Date : October, 20 2022</v>
      </c>
    </row>
    <row r="33" ht="24.75" customHeight="1" spans="1:6">
      <c r="A33" s="327" t="s">
        <v>1</v>
      </c>
      <c r="B33" s="326" t="s">
        <v>205</v>
      </c>
      <c r="C33" s="326"/>
      <c r="D33" s="326"/>
      <c r="E33" s="326"/>
      <c r="F33" s="345" t="s">
        <v>206</v>
      </c>
    </row>
    <row r="34" ht="15" spans="1:6">
      <c r="A34" s="346" t="str">
        <f>CONCATENATE("SITE ID : ",INPUT!C5)</f>
        <v>SITE ID : JA80</v>
      </c>
      <c r="B34" s="347"/>
      <c r="C34" s="329"/>
      <c r="D34" s="329"/>
      <c r="E34" s="330"/>
      <c r="F34" s="348"/>
    </row>
    <row r="35" ht="15.75" spans="1:6">
      <c r="A35" s="349" t="str">
        <f>CONCATENATE("Site Name : ",INPUT!C6)</f>
        <v>Site Name : PONDOK_GEDE_PERMAI</v>
      </c>
      <c r="B35" s="350"/>
      <c r="C35" s="239"/>
      <c r="D35" s="239"/>
      <c r="E35" s="333"/>
      <c r="F35" s="351"/>
    </row>
    <row r="36" ht="21" customHeight="1" spans="1:6">
      <c r="A36" s="352"/>
      <c r="B36" s="350"/>
      <c r="C36" s="239"/>
      <c r="D36" s="239"/>
      <c r="E36" s="333"/>
      <c r="F36" s="353"/>
    </row>
    <row r="37" ht="15" spans="1:6">
      <c r="A37" s="354" t="str">
        <f>CONCATENATE("Tower Height : ",INPUT!C43," ",INPUT!D43)</f>
        <v>Tower Height : 42 M</v>
      </c>
      <c r="B37" s="350" t="s">
        <v>182</v>
      </c>
      <c r="C37" s="239"/>
      <c r="D37" s="355"/>
      <c r="E37" s="333"/>
      <c r="F37" s="356"/>
    </row>
    <row r="38" ht="15" spans="1:6">
      <c r="A38" s="354" t="str">
        <f>IF(INPUT!C41="GF",Sheet1!A14,IF(INPUT!C41="RT",Sheet1!A15," "))</f>
        <v>Tower Type : GF-SST-42 M</v>
      </c>
      <c r="B38" s="350"/>
      <c r="C38" s="239"/>
      <c r="D38" s="239"/>
      <c r="E38" s="333"/>
      <c r="F38" s="356"/>
    </row>
    <row r="39" ht="15" spans="1:6">
      <c r="A39" s="357" t="str">
        <f>CONCATENATE("Project Deff : ",INPUT!C8)</f>
        <v>Project Deff : </v>
      </c>
      <c r="B39" s="350"/>
      <c r="C39" s="239"/>
      <c r="D39" s="239"/>
      <c r="E39" s="333"/>
      <c r="F39" s="356"/>
    </row>
    <row r="40" ht="15" spans="1:6">
      <c r="A40" s="352"/>
      <c r="B40" s="350" t="s">
        <v>189</v>
      </c>
      <c r="C40" s="239"/>
      <c r="D40" s="355"/>
      <c r="E40" s="333"/>
      <c r="F40" s="356"/>
    </row>
    <row r="41" ht="15" spans="1:6">
      <c r="A41" s="352"/>
      <c r="B41" s="350"/>
      <c r="C41" s="239"/>
      <c r="D41" s="239"/>
      <c r="E41" s="333"/>
      <c r="F41" s="356"/>
    </row>
    <row r="42" ht="15" spans="1:9">
      <c r="A42" s="358" t="s">
        <v>207</v>
      </c>
      <c r="B42" s="350"/>
      <c r="C42" s="239"/>
      <c r="D42" s="239"/>
      <c r="E42" s="333"/>
      <c r="F42" s="359"/>
      <c r="G42"/>
      <c r="H42"/>
      <c r="I42"/>
    </row>
    <row r="43" ht="15" spans="1:9">
      <c r="A43" s="360" t="str">
        <f>CONCATENATE(INPUT!C17,", ",INPUT!C18,", ",INPUT!C19)</f>
        <v>Jl.Pondok Benda RT 03/02 Kel.Jatirasa Kec.Jatiasih, Bekasi , Jawa Barat, </v>
      </c>
      <c r="B43" s="350"/>
      <c r="C43" s="239"/>
      <c r="D43" s="239"/>
      <c r="E43" s="333"/>
      <c r="F43" s="361"/>
      <c r="G43"/>
      <c r="H43"/>
      <c r="I43" s="376"/>
    </row>
    <row r="44" ht="25.5" customHeight="1" spans="1:6">
      <c r="A44" s="360"/>
      <c r="B44" s="350"/>
      <c r="C44" s="239"/>
      <c r="D44" s="239"/>
      <c r="E44" s="333"/>
      <c r="F44" s="356"/>
    </row>
    <row r="45" ht="15.4" customHeight="1" spans="1:6">
      <c r="A45" s="362"/>
      <c r="B45" s="350"/>
      <c r="C45" s="239"/>
      <c r="D45" s="239"/>
      <c r="E45" s="333"/>
      <c r="F45" s="356"/>
    </row>
    <row r="46" ht="18" customHeight="1" spans="1:6">
      <c r="A46" s="363" t="s">
        <v>208</v>
      </c>
      <c r="B46" s="350" t="s">
        <v>193</v>
      </c>
      <c r="C46" s="239"/>
      <c r="D46" s="239"/>
      <c r="E46" s="333"/>
      <c r="F46" s="356"/>
    </row>
    <row r="47" ht="15" spans="1:6">
      <c r="A47" s="364" t="s">
        <v>209</v>
      </c>
      <c r="B47" s="350"/>
      <c r="C47" s="239"/>
      <c r="D47" s="239"/>
      <c r="E47" s="333"/>
      <c r="F47" s="356"/>
    </row>
    <row r="48" ht="5.25" customHeight="1" spans="1:6">
      <c r="A48" s="365"/>
      <c r="B48" s="350"/>
      <c r="C48" s="239"/>
      <c r="D48" s="239"/>
      <c r="E48" s="333"/>
      <c r="F48" s="356"/>
    </row>
    <row r="49" ht="15" spans="1:6">
      <c r="A49" s="364" t="s">
        <v>210</v>
      </c>
      <c r="B49" s="350" t="s">
        <v>200</v>
      </c>
      <c r="C49" s="239"/>
      <c r="D49" s="239"/>
      <c r="E49" s="333"/>
      <c r="F49" s="356"/>
    </row>
    <row r="50" ht="15" spans="1:6">
      <c r="A50" s="366" t="s">
        <v>211</v>
      </c>
      <c r="B50" s="350"/>
      <c r="C50" s="239"/>
      <c r="D50" s="239"/>
      <c r="E50" s="333"/>
      <c r="F50" s="356"/>
    </row>
    <row r="51" ht="15" spans="1:6">
      <c r="A51" s="366"/>
      <c r="B51" s="350"/>
      <c r="C51" s="239"/>
      <c r="D51" s="239"/>
      <c r="E51" s="333"/>
      <c r="F51" s="356"/>
    </row>
    <row r="52" ht="15.75" spans="1:6">
      <c r="A52" s="367" t="s">
        <v>212</v>
      </c>
      <c r="B52" s="368"/>
      <c r="C52" s="369"/>
      <c r="D52" s="369"/>
      <c r="E52" s="370"/>
      <c r="F52" s="371"/>
    </row>
    <row r="53" ht="16.5" spans="1:8">
      <c r="A53" s="364" t="s">
        <v>213</v>
      </c>
      <c r="B53" s="368"/>
      <c r="C53" s="369"/>
      <c r="D53" s="369"/>
      <c r="E53" s="370"/>
      <c r="F53" s="371"/>
      <c r="H53" s="372"/>
    </row>
    <row r="54" ht="4.5" customHeight="1" spans="1:8">
      <c r="A54" s="365"/>
      <c r="B54" s="368"/>
      <c r="C54" s="369"/>
      <c r="D54" s="369"/>
      <c r="E54" s="370"/>
      <c r="F54" s="371"/>
      <c r="H54" s="373"/>
    </row>
    <row r="55" ht="15.75" spans="1:6">
      <c r="A55" s="364" t="s">
        <v>214</v>
      </c>
      <c r="B55" s="368"/>
      <c r="C55" s="369"/>
      <c r="D55" s="369"/>
      <c r="E55" s="370"/>
      <c r="F55" s="371"/>
    </row>
    <row r="56" ht="15" spans="1:6">
      <c r="A56" s="364"/>
      <c r="B56" s="368"/>
      <c r="C56" s="369"/>
      <c r="D56" s="369"/>
      <c r="E56" s="370"/>
      <c r="F56" s="371"/>
    </row>
    <row r="57" ht="15" spans="1:6">
      <c r="A57" s="364" t="str">
        <f>CONCATENATE("Distance NOM to Candidate : ",INPUT!C31," mtr")</f>
        <v>Distance NOM to Candidate : 148 mtr</v>
      </c>
      <c r="B57" s="368"/>
      <c r="C57" s="369"/>
      <c r="D57" s="369"/>
      <c r="E57" s="370"/>
      <c r="F57" s="371"/>
    </row>
    <row r="58" ht="15" spans="1:6">
      <c r="A58" s="364" t="str">
        <f>CONCATENATE("Bearing NOM to Canditate   : ",INPUT!C32," degree")</f>
        <v>Bearing NOM to Canditate   : 0 degree</v>
      </c>
      <c r="B58" s="368"/>
      <c r="C58" s="369"/>
      <c r="D58" s="369"/>
      <c r="E58" s="370"/>
      <c r="F58" s="371"/>
    </row>
    <row r="59" ht="15" spans="1:6">
      <c r="A59" s="340"/>
      <c r="B59" s="374"/>
      <c r="C59" s="238"/>
      <c r="D59" s="127"/>
      <c r="E59" s="341"/>
      <c r="F59" s="375"/>
    </row>
    <row r="61" spans="1:6">
      <c r="A61" s="232" t="s">
        <v>215</v>
      </c>
      <c r="B61" s="232" t="s">
        <v>216</v>
      </c>
      <c r="F61" s="232" t="s">
        <v>217</v>
      </c>
    </row>
    <row r="65" ht="15" customHeight="1" spans="1:1">
      <c r="A65" s="232" t="str">
        <f>INPUT!C21</f>
        <v>PT. TOWER BERSAMA</v>
      </c>
    </row>
    <row r="66" ht="43.5" customHeight="1" spans="1:6">
      <c r="A66" s="377" t="str">
        <f>CONCATENATE("PIC    : ",INPUT!C48,"                                                            (",INPUT!C50,")","                                            Phone : ",INPUT!C49,INPUT!D49)</f>
        <v>PIC    :                                                             ()                                            Phone : +62</v>
      </c>
      <c r="B66" s="232" t="s">
        <v>218</v>
      </c>
      <c r="F66" s="232" t="s">
        <v>218</v>
      </c>
    </row>
    <row r="67" ht="16.5" customHeight="1" spans="1:6">
      <c r="A67" s="378">
        <v>44844</v>
      </c>
      <c r="B67" s="232" t="s">
        <v>219</v>
      </c>
      <c r="F67" s="232" t="s">
        <v>219</v>
      </c>
    </row>
    <row r="69" ht="14.45" customHeight="1"/>
  </sheetData>
  <mergeCells count="3">
    <mergeCell ref="A29:F29"/>
    <mergeCell ref="A30:F30"/>
    <mergeCell ref="A43:A44"/>
  </mergeCells>
  <printOptions horizontalCentered="1" verticalCentered="1"/>
  <pageMargins left="0.48" right="0.57" top="0.69" bottom="1" header="0.5" footer="0.5"/>
  <pageSetup paperSize="9" scale="70" orientation="landscape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Y248"/>
  <sheetViews>
    <sheetView showZeros="0" view="pageBreakPreview" zoomScale="90" zoomScalePageLayoutView="80" zoomScaleNormal="100" showRuler="0" topLeftCell="A201" workbookViewId="0">
      <selection activeCell="N220" sqref="N220"/>
    </sheetView>
  </sheetViews>
  <sheetFormatPr defaultColWidth="9" defaultRowHeight="20.1" customHeight="1"/>
  <cols>
    <col min="1" max="1" width="2.57142857142857" customWidth="1"/>
    <col min="2" max="2" width="26.8571428571429" style="110" customWidth="1"/>
    <col min="3" max="3" width="1.57142857142857" style="110" customWidth="1"/>
    <col min="4" max="4" width="1" style="110" customWidth="1"/>
    <col min="5" max="5" width="3.28571428571429" style="110" customWidth="1"/>
    <col min="6" max="6" width="0.857142857142857" style="110" customWidth="1"/>
    <col min="7" max="7" width="9.14285714285714" style="110"/>
    <col min="8" max="8" width="1.28571428571429" style="110" customWidth="1"/>
    <col min="9" max="9" width="3.85714285714286" style="110" customWidth="1"/>
    <col min="10" max="10" width="1.14285714285714" style="110" customWidth="1"/>
    <col min="11" max="11" width="12.5714285714286" style="110" customWidth="1"/>
    <col min="12" max="12" width="2.14285714285714" style="110" customWidth="1"/>
    <col min="13" max="13" width="4.85714285714286" style="110" customWidth="1"/>
    <col min="14" max="14" width="12" style="110" customWidth="1"/>
    <col min="15" max="15" width="10.7142857142857" style="110" customWidth="1"/>
    <col min="16" max="17" width="3" style="110" customWidth="1"/>
    <col min="18" max="18" width="17.7142857142857" customWidth="1"/>
    <col min="19" max="19" width="15.7142857142857" hidden="1" customWidth="1"/>
    <col min="20" max="20" width="2.28571428571429" customWidth="1"/>
    <col min="21" max="16384" width="9.14285714285714"/>
  </cols>
  <sheetData>
    <row r="1" ht="27.75" customHeight="1" spans="11:19">
      <c r="K1" s="156" t="s">
        <v>154</v>
      </c>
      <c r="S1" s="172"/>
    </row>
    <row r="2" s="106" customFormat="1" ht="42" customHeight="1" spans="2:19">
      <c r="B2" s="111" t="str">
        <f>CONCATENATE("Prepared by : 
",INPUT!C21)</f>
        <v>Prepared by : 
PT. TOWER BERSAMA</v>
      </c>
      <c r="C2" s="112"/>
      <c r="D2" s="112"/>
      <c r="E2" s="112"/>
      <c r="F2" s="112"/>
      <c r="G2" s="112"/>
      <c r="H2" s="112"/>
      <c r="I2" s="112"/>
      <c r="J2" s="113"/>
      <c r="K2" s="157" t="s">
        <v>220</v>
      </c>
      <c r="L2" s="158"/>
      <c r="M2" s="158"/>
      <c r="N2" s="158"/>
      <c r="O2" s="158"/>
      <c r="P2" s="158"/>
      <c r="Q2" s="158"/>
      <c r="R2" s="173"/>
      <c r="S2" s="174"/>
    </row>
    <row r="3" s="106" customFormat="1" ht="37.7" customHeight="1" spans="2:19">
      <c r="B3" s="111" t="s">
        <v>221</v>
      </c>
      <c r="C3" s="112"/>
      <c r="D3" s="113"/>
      <c r="E3" s="114" t="s">
        <v>222</v>
      </c>
      <c r="F3" s="115"/>
      <c r="G3" s="115"/>
      <c r="H3" s="115"/>
      <c r="I3" s="115"/>
      <c r="J3" s="159"/>
      <c r="K3" s="114" t="s">
        <v>223</v>
      </c>
      <c r="L3" s="115"/>
      <c r="M3" s="115"/>
      <c r="N3" s="159"/>
      <c r="O3" s="114" t="s">
        <v>224</v>
      </c>
      <c r="P3" s="115"/>
      <c r="Q3" s="115"/>
      <c r="R3" s="175"/>
      <c r="S3" s="176"/>
    </row>
    <row r="4" customHeight="1" spans="19:19">
      <c r="S4" s="172"/>
    </row>
    <row r="5" ht="11.25" customHeight="1" spans="19:19">
      <c r="S5" s="172"/>
    </row>
    <row r="6" ht="26.25" customHeight="1" spans="11:19">
      <c r="K6" s="160" t="s">
        <v>225</v>
      </c>
      <c r="L6" s="767" t="s">
        <v>2</v>
      </c>
      <c r="M6" s="162" t="str">
        <f>INPUT!C5</f>
        <v>JA80</v>
      </c>
      <c r="N6" s="162"/>
      <c r="O6" s="162"/>
      <c r="P6" s="162"/>
      <c r="Q6" s="162"/>
      <c r="R6" s="177"/>
      <c r="S6" s="134"/>
    </row>
    <row r="7" ht="25.5" customHeight="1" spans="11:19">
      <c r="K7" s="160" t="s">
        <v>4</v>
      </c>
      <c r="L7" s="767" t="s">
        <v>2</v>
      </c>
      <c r="M7" s="162" t="str">
        <f>INPUT!C6</f>
        <v>PONDOK_GEDE_PERMAI</v>
      </c>
      <c r="N7" s="162"/>
      <c r="O7" s="162"/>
      <c r="P7" s="162"/>
      <c r="Q7" s="162"/>
      <c r="R7" s="177"/>
      <c r="S7" s="134"/>
    </row>
    <row r="8" ht="26.25" customHeight="1" spans="11:19">
      <c r="K8" s="163" t="s">
        <v>226</v>
      </c>
      <c r="L8" s="767" t="s">
        <v>2</v>
      </c>
      <c r="M8" s="164">
        <f>INPUT!C46</f>
        <v>44909</v>
      </c>
      <c r="N8" s="164"/>
      <c r="O8" s="164"/>
      <c r="P8" s="164"/>
      <c r="Q8" s="164"/>
      <c r="R8" s="178"/>
      <c r="S8" s="179"/>
    </row>
    <row r="9" customHeight="1" spans="19:19">
      <c r="S9" s="172"/>
    </row>
    <row r="10" customHeight="1" spans="2:19">
      <c r="B10" s="116" t="s">
        <v>227</v>
      </c>
      <c r="S10" s="172"/>
    </row>
    <row r="11" customHeight="1" spans="2:19">
      <c r="B11" s="117" t="s">
        <v>23</v>
      </c>
      <c r="C11" s="768" t="s">
        <v>2</v>
      </c>
      <c r="D11" s="118"/>
      <c r="E11" s="119" t="str">
        <f>INPUT!C20</f>
        <v>JABODETABEK </v>
      </c>
      <c r="F11" s="119"/>
      <c r="G11" s="119"/>
      <c r="H11" s="119"/>
      <c r="I11" s="119"/>
      <c r="J11" s="119"/>
      <c r="K11" s="119"/>
      <c r="L11" s="119"/>
      <c r="M11" s="119"/>
      <c r="N11" s="119"/>
      <c r="O11" s="119"/>
      <c r="P11" s="119"/>
      <c r="Q11" s="119"/>
      <c r="R11" s="180"/>
      <c r="S11" s="107"/>
    </row>
    <row r="12" ht="17.25" customHeight="1" spans="2:19">
      <c r="B12" s="120" t="s">
        <v>20</v>
      </c>
      <c r="C12" s="769" t="s">
        <v>2</v>
      </c>
      <c r="D12" s="121"/>
      <c r="E12" s="122" t="str">
        <f>CONCATENATE(INPUT!C17,", ",INPUT!C18,",")</f>
        <v>Jl.Pondok Benda RT 03/02 Kel.Jatirasa Kec.Jatiasih, Bekasi , Jawa Barat,</v>
      </c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81"/>
      <c r="S12" s="182"/>
    </row>
    <row r="13" ht="14.45" customHeight="1" spans="2:19">
      <c r="B13" s="120"/>
      <c r="C13" s="121"/>
      <c r="D13" s="121"/>
      <c r="E13" s="122">
        <f>INPUT!C19</f>
        <v>0</v>
      </c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81"/>
      <c r="S13" s="183"/>
    </row>
    <row r="14" customHeight="1" spans="2:19">
      <c r="B14" s="120" t="s">
        <v>228</v>
      </c>
      <c r="C14" s="769" t="s">
        <v>2</v>
      </c>
      <c r="D14" s="121"/>
      <c r="E14" s="123" t="str">
        <f>INPUT!C24</f>
        <v>TIPAT SAPUTRA</v>
      </c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81"/>
      <c r="S14" s="107"/>
    </row>
    <row r="15" customHeight="1" spans="2:19">
      <c r="B15" s="120" t="s">
        <v>229</v>
      </c>
      <c r="C15" s="769" t="s">
        <v>2</v>
      </c>
      <c r="D15" s="121"/>
      <c r="E15" s="124" t="str">
        <f>CONCATENATE(INPUT!C25,INPUT!D25)</f>
        <v>081291248542</v>
      </c>
      <c r="F15" s="124"/>
      <c r="G15" s="124"/>
      <c r="H15" s="124"/>
      <c r="I15" s="124"/>
      <c r="J15" s="124"/>
      <c r="K15" s="124"/>
      <c r="L15" s="124"/>
      <c r="M15" s="124"/>
      <c r="N15" s="124"/>
      <c r="O15" s="124"/>
      <c r="P15" s="124"/>
      <c r="Q15" s="124"/>
      <c r="R15" s="184"/>
      <c r="S15" s="107"/>
    </row>
    <row r="16" customHeight="1" spans="2:19">
      <c r="B16" s="120" t="s">
        <v>230</v>
      </c>
      <c r="C16" s="769" t="s">
        <v>2</v>
      </c>
      <c r="D16" s="121"/>
      <c r="E16" s="122" t="str">
        <f>CONCATENATE(INPUT!C26,", ",INPUT!C27)</f>
        <v>Kp.Pondok Benda RT 003/002 Kel.Jatirasa Kec.Jatiasih, Bekasi , Jawa Barat</v>
      </c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81"/>
      <c r="S16" s="185"/>
    </row>
    <row r="17" ht="17.25" customHeight="1" spans="2:19">
      <c r="B17" s="120"/>
      <c r="C17" s="121"/>
      <c r="D17" s="121"/>
      <c r="E17" s="123">
        <f>INPUT!C28</f>
        <v>0</v>
      </c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81"/>
      <c r="S17" s="185"/>
    </row>
    <row r="18" ht="19.7" customHeight="1" spans="2:19">
      <c r="B18" s="120" t="s">
        <v>231</v>
      </c>
      <c r="C18" s="769" t="s">
        <v>2</v>
      </c>
      <c r="D18" s="121"/>
      <c r="E18" s="121"/>
      <c r="F18" s="121"/>
      <c r="G18" s="121" t="s">
        <v>232</v>
      </c>
      <c r="H18" s="121"/>
      <c r="I18" s="121"/>
      <c r="J18" s="121"/>
      <c r="K18" s="121" t="s">
        <v>233</v>
      </c>
      <c r="L18" s="121"/>
      <c r="M18" s="121"/>
      <c r="N18" s="121"/>
      <c r="O18" s="121" t="s">
        <v>234</v>
      </c>
      <c r="P18" s="121"/>
      <c r="Q18" s="121"/>
      <c r="R18" s="186"/>
      <c r="S18" s="107"/>
    </row>
    <row r="19" ht="19.7" customHeight="1" spans="2:19">
      <c r="B19" s="120"/>
      <c r="C19" s="121"/>
      <c r="D19" s="121"/>
      <c r="E19" s="125" t="s">
        <v>235</v>
      </c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86"/>
      <c r="S19" s="107"/>
    </row>
    <row r="20" customHeight="1" spans="2:19">
      <c r="B20" s="120" t="s">
        <v>236</v>
      </c>
      <c r="C20" s="769" t="s">
        <v>2</v>
      </c>
      <c r="D20" s="121"/>
      <c r="E20" s="121"/>
      <c r="F20" s="121"/>
      <c r="G20" s="121" t="s">
        <v>237</v>
      </c>
      <c r="H20" s="121"/>
      <c r="I20" s="121"/>
      <c r="J20" s="121"/>
      <c r="K20" s="121" t="s">
        <v>238</v>
      </c>
      <c r="L20" s="121"/>
      <c r="M20" s="121"/>
      <c r="N20" s="121"/>
      <c r="O20" s="121"/>
      <c r="P20" s="121"/>
      <c r="Q20" s="121"/>
      <c r="R20" s="186"/>
      <c r="S20" s="107"/>
    </row>
    <row r="21" ht="7.5" customHeight="1" spans="2:19">
      <c r="B21" s="126"/>
      <c r="C21" s="127"/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127"/>
      <c r="Q21" s="127"/>
      <c r="R21" s="187"/>
      <c r="S21" s="107"/>
    </row>
    <row r="22" ht="15.75" customHeight="1" spans="2:23">
      <c r="B22" s="121"/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07"/>
      <c r="S22" s="107"/>
      <c r="U22" s="188"/>
      <c r="V22" s="188"/>
      <c r="W22" s="188"/>
    </row>
    <row r="23" customHeight="1" spans="18:23">
      <c r="R23" s="189"/>
      <c r="S23" s="172"/>
      <c r="U23" s="188"/>
      <c r="V23" s="188"/>
      <c r="W23" s="188"/>
    </row>
    <row r="24" customHeight="1" spans="2:23">
      <c r="B24" s="116" t="s">
        <v>239</v>
      </c>
      <c r="S24" s="172"/>
      <c r="U24" s="188"/>
      <c r="V24" s="188"/>
      <c r="W24" s="188"/>
    </row>
    <row r="25" customHeight="1" spans="2:23">
      <c r="B25" s="117" t="s">
        <v>240</v>
      </c>
      <c r="C25" s="117"/>
      <c r="D25" s="118"/>
      <c r="E25" s="128" t="str">
        <f>RFA!A53</f>
        <v>LATITUDE    :     6°18'4.79"S</v>
      </c>
      <c r="F25" s="118"/>
      <c r="G25" s="129"/>
      <c r="H25" s="129"/>
      <c r="I25" s="129"/>
      <c r="J25" s="129"/>
      <c r="K25" s="129"/>
      <c r="L25" s="129" t="str">
        <f>RFA!A55</f>
        <v>LONGITUDE : 106°58'13.84"E</v>
      </c>
      <c r="M25" s="129"/>
      <c r="N25" s="129"/>
      <c r="O25" s="129"/>
      <c r="P25" s="129"/>
      <c r="Q25" s="129"/>
      <c r="R25" s="190"/>
      <c r="S25" s="134"/>
      <c r="U25" s="191"/>
      <c r="V25" s="188"/>
      <c r="W25" s="188"/>
    </row>
    <row r="26" customHeight="1" spans="2:23">
      <c r="B26" s="130" t="s">
        <v>241</v>
      </c>
      <c r="C26" s="130"/>
      <c r="D26" s="131"/>
      <c r="E26" s="132" t="str">
        <f>RFA!A47</f>
        <v>LATITUD        :    6°18'03.7"S</v>
      </c>
      <c r="F26" s="131"/>
      <c r="G26" s="129"/>
      <c r="H26" s="132"/>
      <c r="I26" s="132"/>
      <c r="J26" s="132"/>
      <c r="K26" s="132"/>
      <c r="L26" s="132" t="str">
        <f>RFA!A49</f>
        <v>"LONGITUDE : 106°58'09.2"E</v>
      </c>
      <c r="M26" s="132"/>
      <c r="N26" s="132"/>
      <c r="O26" s="132"/>
      <c r="P26" s="132"/>
      <c r="Q26" s="132"/>
      <c r="R26" s="192" t="s">
        <v>242</v>
      </c>
      <c r="S26" s="134"/>
      <c r="U26" s="191"/>
      <c r="V26" s="188"/>
      <c r="W26" s="188"/>
    </row>
    <row r="27" customHeight="1" spans="2:23">
      <c r="B27" s="133" t="s">
        <v>243</v>
      </c>
      <c r="C27" s="121"/>
      <c r="D27" s="121"/>
      <c r="E27" s="121"/>
      <c r="F27" s="121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4"/>
      <c r="R27" s="134"/>
      <c r="S27" s="134"/>
      <c r="U27" s="188"/>
      <c r="V27" s="188"/>
      <c r="W27" s="188"/>
    </row>
    <row r="28" customHeight="1" spans="2:23">
      <c r="B28" s="135" t="s">
        <v>244</v>
      </c>
      <c r="C28" s="136"/>
      <c r="D28" s="129"/>
      <c r="E28" s="137" t="s">
        <v>42</v>
      </c>
      <c r="F28" s="137"/>
      <c r="G28" s="137"/>
      <c r="H28" s="138"/>
      <c r="I28" s="138"/>
      <c r="J28" s="138"/>
      <c r="K28" s="138"/>
      <c r="L28" s="138"/>
      <c r="M28" s="138"/>
      <c r="N28" s="138"/>
      <c r="O28" s="138"/>
      <c r="P28" s="138"/>
      <c r="Q28" s="138"/>
      <c r="R28" s="193"/>
      <c r="S28" s="107"/>
      <c r="U28" s="188"/>
      <c r="V28" s="188"/>
      <c r="W28" s="188"/>
    </row>
    <row r="29" ht="19.7" customHeight="1" spans="2:19">
      <c r="B29" s="135" t="s">
        <v>245</v>
      </c>
      <c r="C29" s="139"/>
      <c r="D29" s="139"/>
      <c r="E29" s="139"/>
      <c r="F29" s="139"/>
      <c r="G29" s="139" t="s">
        <v>246</v>
      </c>
      <c r="H29" s="139"/>
      <c r="I29" s="139"/>
      <c r="J29" s="139"/>
      <c r="K29" s="139"/>
      <c r="L29" s="139"/>
      <c r="M29" s="139"/>
      <c r="N29" s="139"/>
      <c r="O29" s="139"/>
      <c r="P29" s="139"/>
      <c r="Q29" s="139"/>
      <c r="R29" s="194"/>
      <c r="S29" s="107"/>
    </row>
    <row r="30" customHeight="1" spans="19:19">
      <c r="S30" s="172"/>
    </row>
    <row r="31" customHeight="1" spans="19:19">
      <c r="S31" s="172"/>
    </row>
    <row r="32" customHeight="1" spans="2:19">
      <c r="B32" s="116" t="s">
        <v>247</v>
      </c>
      <c r="S32" s="172"/>
    </row>
    <row r="33" customHeight="1" spans="2:19">
      <c r="B33" s="140" t="s">
        <v>248</v>
      </c>
      <c r="C33" s="135"/>
      <c r="D33" s="139"/>
      <c r="E33" s="139"/>
      <c r="F33" s="139"/>
      <c r="G33" s="138" t="s">
        <v>249</v>
      </c>
      <c r="H33" s="138"/>
      <c r="I33" s="138"/>
      <c r="J33" s="138"/>
      <c r="K33" s="138"/>
      <c r="L33" s="138"/>
      <c r="M33" s="138"/>
      <c r="N33" s="138"/>
      <c r="O33" s="165">
        <v>2</v>
      </c>
      <c r="P33" s="138"/>
      <c r="Q33" s="138" t="s">
        <v>250</v>
      </c>
      <c r="R33" s="193"/>
      <c r="S33" s="107"/>
    </row>
    <row r="34" customHeight="1" spans="2:19">
      <c r="B34" s="141"/>
      <c r="C34" s="135"/>
      <c r="D34" s="139"/>
      <c r="E34" s="139"/>
      <c r="F34" s="139"/>
      <c r="G34" s="138" t="s">
        <v>251</v>
      </c>
      <c r="H34" s="138"/>
      <c r="I34" s="138"/>
      <c r="J34" s="138"/>
      <c r="K34" s="138"/>
      <c r="L34" s="138"/>
      <c r="M34" s="138"/>
      <c r="N34" s="138"/>
      <c r="O34" s="165">
        <v>1</v>
      </c>
      <c r="P34" s="138"/>
      <c r="Q34" s="138" t="s">
        <v>252</v>
      </c>
      <c r="R34" s="193"/>
      <c r="S34" s="107"/>
    </row>
    <row r="35" customHeight="1" spans="2:19">
      <c r="B35" s="141"/>
      <c r="C35" s="135"/>
      <c r="D35" s="139"/>
      <c r="E35" s="139"/>
      <c r="F35" s="139"/>
      <c r="G35" s="138" t="s">
        <v>139</v>
      </c>
      <c r="H35" s="138"/>
      <c r="I35" s="138"/>
      <c r="J35" s="138"/>
      <c r="K35" s="138"/>
      <c r="L35" s="138"/>
      <c r="M35" s="138"/>
      <c r="N35" s="138"/>
      <c r="O35" s="165">
        <v>12</v>
      </c>
      <c r="P35" s="138"/>
      <c r="Q35" s="138" t="s">
        <v>250</v>
      </c>
      <c r="R35" s="193"/>
      <c r="S35" s="107"/>
    </row>
    <row r="36" customHeight="1" spans="2:19">
      <c r="B36" s="141"/>
      <c r="C36" s="135"/>
      <c r="D36" s="139"/>
      <c r="E36" s="139"/>
      <c r="F36" s="139"/>
      <c r="G36" s="139" t="s">
        <v>253</v>
      </c>
      <c r="H36" s="139"/>
      <c r="I36" s="139"/>
      <c r="J36" s="139"/>
      <c r="K36" s="139"/>
      <c r="L36" s="139"/>
      <c r="M36" s="139"/>
      <c r="N36" s="139"/>
      <c r="O36" s="166">
        <v>4</v>
      </c>
      <c r="P36" s="139"/>
      <c r="Q36" s="139" t="s">
        <v>250</v>
      </c>
      <c r="R36" s="194"/>
      <c r="S36" s="107"/>
    </row>
    <row r="37" customHeight="1" spans="2:19">
      <c r="B37" s="141"/>
      <c r="C37" s="135"/>
      <c r="D37" s="139"/>
      <c r="E37" s="139"/>
      <c r="F37" s="139"/>
      <c r="G37" s="139" t="s">
        <v>254</v>
      </c>
      <c r="H37" s="139"/>
      <c r="I37" s="139"/>
      <c r="J37" s="139"/>
      <c r="K37" s="139"/>
      <c r="L37" s="139"/>
      <c r="M37" s="139"/>
      <c r="N37" s="139"/>
      <c r="O37" s="166" t="s">
        <v>255</v>
      </c>
      <c r="P37" s="139"/>
      <c r="Q37" s="139" t="s">
        <v>250</v>
      </c>
      <c r="R37" s="194"/>
      <c r="S37" s="107"/>
    </row>
    <row r="38" customHeight="1" spans="2:19">
      <c r="B38" s="141"/>
      <c r="C38" s="135"/>
      <c r="D38" s="139"/>
      <c r="E38" s="139"/>
      <c r="F38" s="139"/>
      <c r="G38" s="139" t="s">
        <v>256</v>
      </c>
      <c r="H38" s="139"/>
      <c r="I38" s="139"/>
      <c r="J38" s="139"/>
      <c r="K38" s="139"/>
      <c r="L38" s="139"/>
      <c r="M38" s="139"/>
      <c r="N38" s="139"/>
      <c r="O38" s="166" t="s">
        <v>257</v>
      </c>
      <c r="P38" s="139"/>
      <c r="Q38" s="139" t="s">
        <v>250</v>
      </c>
      <c r="R38" s="194"/>
      <c r="S38" s="107"/>
    </row>
    <row r="39" customHeight="1" spans="2:19">
      <c r="B39" s="142" t="s">
        <v>31</v>
      </c>
      <c r="C39" s="135"/>
      <c r="D39" s="139"/>
      <c r="E39" s="139" t="str">
        <f>INPUT!C51</f>
        <v>72 M.a.g.l (meter above ground level)</v>
      </c>
      <c r="F39" s="139"/>
      <c r="G39" s="139"/>
      <c r="H39" s="139"/>
      <c r="I39" s="139"/>
      <c r="J39" s="139"/>
      <c r="K39" s="139"/>
      <c r="L39" s="139"/>
      <c r="M39" s="139"/>
      <c r="N39" s="139"/>
      <c r="O39" s="139"/>
      <c r="P39" s="139"/>
      <c r="Q39" s="139"/>
      <c r="R39" s="194"/>
      <c r="S39" s="107"/>
    </row>
    <row r="40" customHeight="1" spans="2:19">
      <c r="B40" s="142" t="s">
        <v>258</v>
      </c>
      <c r="C40" s="135"/>
      <c r="D40" s="139"/>
      <c r="E40" s="139"/>
      <c r="F40" s="139"/>
      <c r="G40" s="139" t="s">
        <v>259</v>
      </c>
      <c r="H40" s="139"/>
      <c r="I40" s="139"/>
      <c r="J40" s="139"/>
      <c r="K40" s="139" t="s">
        <v>260</v>
      </c>
      <c r="L40" s="139"/>
      <c r="M40" s="139"/>
      <c r="N40" s="139"/>
      <c r="O40" s="139" t="s">
        <v>261</v>
      </c>
      <c r="P40" s="139"/>
      <c r="Q40" s="139"/>
      <c r="R40" s="171" t="s">
        <v>262</v>
      </c>
      <c r="S40" s="121"/>
    </row>
    <row r="41" customHeight="1" spans="2:19">
      <c r="B41" s="142" t="s">
        <v>263</v>
      </c>
      <c r="C41" s="135"/>
      <c r="D41" s="139"/>
      <c r="E41" s="139" t="str">
        <f>INPUT!C52</f>
        <v>206 M.a.s.l (meter above sea level)</v>
      </c>
      <c r="F41" s="139"/>
      <c r="G41" s="139"/>
      <c r="H41" s="139"/>
      <c r="I41" s="139"/>
      <c r="J41" s="139"/>
      <c r="K41" s="139"/>
      <c r="L41" s="139"/>
      <c r="M41" s="139"/>
      <c r="N41" s="139"/>
      <c r="O41" s="139"/>
      <c r="P41" s="139"/>
      <c r="Q41" s="139"/>
      <c r="R41" s="194"/>
      <c r="S41" s="107"/>
    </row>
    <row r="42" customHeight="1" spans="2:19">
      <c r="B42" s="135" t="s">
        <v>264</v>
      </c>
      <c r="C42" s="139"/>
      <c r="D42" s="139"/>
      <c r="E42" s="139"/>
      <c r="F42" s="139"/>
      <c r="G42" s="139" t="s">
        <v>246</v>
      </c>
      <c r="H42" s="139"/>
      <c r="I42" s="139"/>
      <c r="J42" s="139"/>
      <c r="K42" s="139"/>
      <c r="L42" s="139"/>
      <c r="M42" s="139"/>
      <c r="N42" s="139"/>
      <c r="O42" s="139"/>
      <c r="P42" s="139"/>
      <c r="Q42" s="139"/>
      <c r="R42" s="194"/>
      <c r="S42" s="107"/>
    </row>
    <row r="44" customHeight="1" spans="18:19">
      <c r="R44" t="s">
        <v>265</v>
      </c>
      <c r="S44" s="195"/>
    </row>
    <row r="45" customHeight="1" spans="19:19">
      <c r="S45" s="196"/>
    </row>
    <row r="46" customHeight="1" spans="2:19">
      <c r="B46" s="116" t="s">
        <v>266</v>
      </c>
      <c r="S46" s="172"/>
    </row>
    <row r="47" s="107" customFormat="1" customHeight="1" spans="2:18">
      <c r="B47" s="117" t="s">
        <v>11</v>
      </c>
      <c r="C47" s="770" t="s">
        <v>2</v>
      </c>
      <c r="D47" s="117"/>
      <c r="E47" s="118" t="str">
        <f>CONCATENATE(INPUT!C10,"/ ",INPUT!D10,"/ ",INPUT!E10," ",INPUT!F10)</f>
        <v>35/ 35/ 35 M.A.G.L</v>
      </c>
      <c r="F47" s="118"/>
      <c r="G47" s="118"/>
      <c r="H47" s="118"/>
      <c r="I47" s="118"/>
      <c r="J47" s="118"/>
      <c r="K47" s="118"/>
      <c r="L47" s="118"/>
      <c r="M47" s="118"/>
      <c r="N47" s="118"/>
      <c r="O47" s="118"/>
      <c r="P47" s="118"/>
      <c r="Q47" s="118"/>
      <c r="R47" s="197"/>
    </row>
    <row r="48" s="107" customFormat="1" customHeight="1" spans="2:21">
      <c r="B48" s="120" t="s">
        <v>13</v>
      </c>
      <c r="C48" s="771" t="s">
        <v>2</v>
      </c>
      <c r="D48" s="120"/>
      <c r="E48" s="121"/>
      <c r="F48" s="121"/>
      <c r="G48" s="145">
        <f>INPUT!C11</f>
        <v>30</v>
      </c>
      <c r="H48" s="121"/>
      <c r="I48" s="121"/>
      <c r="J48" s="121"/>
      <c r="K48" s="167">
        <f>INPUT!D11</f>
        <v>100</v>
      </c>
      <c r="L48" s="121"/>
      <c r="M48" s="121"/>
      <c r="N48" s="121"/>
      <c r="O48" s="167">
        <f>INPUT!E11</f>
        <v>185</v>
      </c>
      <c r="P48" s="121"/>
      <c r="Q48" s="121"/>
      <c r="R48" s="144"/>
      <c r="S48" s="121"/>
      <c r="U48" s="121"/>
    </row>
    <row r="49" customHeight="1" spans="2:19">
      <c r="B49" s="120" t="s">
        <v>267</v>
      </c>
      <c r="C49" s="771" t="s">
        <v>2</v>
      </c>
      <c r="D49" s="146"/>
      <c r="E49" s="147"/>
      <c r="F49" s="147"/>
      <c r="G49" s="147"/>
      <c r="H49" s="147"/>
      <c r="I49" s="147"/>
      <c r="J49" s="147"/>
      <c r="K49" s="147"/>
      <c r="L49" s="147"/>
      <c r="M49" s="147"/>
      <c r="N49" s="147"/>
      <c r="O49" s="147"/>
      <c r="P49" s="147"/>
      <c r="Q49" s="147"/>
      <c r="R49" s="198"/>
      <c r="S49" s="107"/>
    </row>
    <row r="50" customHeight="1" spans="2:19">
      <c r="B50" s="120"/>
      <c r="C50" s="144"/>
      <c r="D50" s="146"/>
      <c r="E50" s="147"/>
      <c r="F50" s="147"/>
      <c r="G50" s="147"/>
      <c r="H50" s="147"/>
      <c r="I50" s="147"/>
      <c r="J50" s="147"/>
      <c r="K50" s="147"/>
      <c r="L50" s="147"/>
      <c r="M50" s="147"/>
      <c r="N50" s="147"/>
      <c r="O50" s="147"/>
      <c r="P50" s="147"/>
      <c r="Q50" s="147"/>
      <c r="R50" s="198"/>
      <c r="S50" s="107"/>
    </row>
    <row r="51" customHeight="1" spans="2:19">
      <c r="B51" s="126"/>
      <c r="C51" s="148"/>
      <c r="D51" s="126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87"/>
      <c r="S51" s="107"/>
    </row>
    <row r="52" ht="30.2" customHeight="1" spans="5:19">
      <c r="E52" s="121"/>
      <c r="S52" s="172"/>
    </row>
    <row r="53" customHeight="1" spans="2:19">
      <c r="B53" s="149" t="s">
        <v>268</v>
      </c>
      <c r="C53" s="150" t="s">
        <v>269</v>
      </c>
      <c r="D53" s="151"/>
      <c r="E53" s="151"/>
      <c r="F53" s="151"/>
      <c r="G53" s="151"/>
      <c r="H53" s="151"/>
      <c r="I53" s="151"/>
      <c r="J53" s="168"/>
      <c r="K53" s="150" t="s">
        <v>270</v>
      </c>
      <c r="L53" s="151"/>
      <c r="M53" s="151"/>
      <c r="N53" s="151"/>
      <c r="O53" s="169" t="s">
        <v>271</v>
      </c>
      <c r="P53" s="170"/>
      <c r="Q53" s="170"/>
      <c r="R53" s="199"/>
      <c r="S53" s="200"/>
    </row>
    <row r="54" customHeight="1" spans="2:19">
      <c r="B54" s="142"/>
      <c r="C54" s="135"/>
      <c r="D54" s="139"/>
      <c r="E54" s="139"/>
      <c r="F54" s="139"/>
      <c r="G54" s="139"/>
      <c r="H54" s="139"/>
      <c r="I54" s="139"/>
      <c r="J54" s="171"/>
      <c r="K54" s="135"/>
      <c r="L54" s="139"/>
      <c r="M54" s="139"/>
      <c r="N54" s="139"/>
      <c r="O54" s="135"/>
      <c r="P54" s="139"/>
      <c r="Q54" s="139"/>
      <c r="R54" s="171"/>
      <c r="S54" s="121"/>
    </row>
    <row r="55" customHeight="1" spans="2:19">
      <c r="B55" s="142"/>
      <c r="C55" s="135"/>
      <c r="D55" s="139"/>
      <c r="E55" s="139"/>
      <c r="F55" s="139"/>
      <c r="G55" s="139"/>
      <c r="H55" s="139"/>
      <c r="I55" s="139"/>
      <c r="J55" s="171"/>
      <c r="K55" s="135"/>
      <c r="L55" s="139"/>
      <c r="M55" s="139"/>
      <c r="N55" s="139"/>
      <c r="O55" s="135"/>
      <c r="P55" s="139"/>
      <c r="Q55" s="139"/>
      <c r="R55" s="171"/>
      <c r="S55" s="121"/>
    </row>
    <row r="56" customHeight="1" spans="2:19">
      <c r="B56" s="142"/>
      <c r="C56" s="135"/>
      <c r="D56" s="139"/>
      <c r="E56" s="139"/>
      <c r="F56" s="139"/>
      <c r="G56" s="139"/>
      <c r="H56" s="139"/>
      <c r="I56" s="139"/>
      <c r="J56" s="171"/>
      <c r="K56" s="135"/>
      <c r="L56" s="139"/>
      <c r="M56" s="139"/>
      <c r="N56" s="139"/>
      <c r="O56" s="135"/>
      <c r="P56" s="139"/>
      <c r="Q56" s="139"/>
      <c r="R56" s="171"/>
      <c r="S56" s="121"/>
    </row>
    <row r="57" customHeight="1" spans="2:19">
      <c r="B57" s="142"/>
      <c r="C57" s="135"/>
      <c r="D57" s="139"/>
      <c r="E57" s="139"/>
      <c r="F57" s="139"/>
      <c r="G57" s="139"/>
      <c r="H57" s="139"/>
      <c r="I57" s="139"/>
      <c r="J57" s="171"/>
      <c r="K57" s="135"/>
      <c r="L57" s="139"/>
      <c r="M57" s="139"/>
      <c r="N57" s="139"/>
      <c r="O57" s="135"/>
      <c r="P57" s="139"/>
      <c r="Q57" s="139"/>
      <c r="R57" s="171"/>
      <c r="S57" s="121"/>
    </row>
    <row r="58" customHeight="1" spans="2:19">
      <c r="B58" s="142"/>
      <c r="C58" s="135"/>
      <c r="D58" s="139"/>
      <c r="E58" s="139"/>
      <c r="F58" s="139"/>
      <c r="G58" s="139"/>
      <c r="H58" s="139"/>
      <c r="I58" s="139"/>
      <c r="J58" s="171"/>
      <c r="K58" s="135"/>
      <c r="L58" s="139"/>
      <c r="M58" s="139"/>
      <c r="N58" s="139"/>
      <c r="O58" s="135"/>
      <c r="P58" s="139"/>
      <c r="Q58" s="139"/>
      <c r="R58" s="171"/>
      <c r="S58" s="121"/>
    </row>
    <row r="59" customHeight="1" spans="2:19">
      <c r="B59" s="121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</row>
    <row r="60" customHeight="1" spans="19:19">
      <c r="S60" s="172"/>
    </row>
    <row r="61" ht="26.25" customHeight="1" spans="2:19">
      <c r="B61" s="152" t="s">
        <v>272</v>
      </c>
      <c r="C61" s="153"/>
      <c r="D61" s="153"/>
      <c r="E61" s="153"/>
      <c r="F61" s="153"/>
      <c r="G61" s="153"/>
      <c r="H61" s="153"/>
      <c r="I61" s="153"/>
      <c r="J61" s="153"/>
      <c r="K61" s="153" t="s">
        <v>273</v>
      </c>
      <c r="L61" s="153"/>
      <c r="M61" s="153"/>
      <c r="N61" s="153" t="s">
        <v>274</v>
      </c>
      <c r="O61" s="153"/>
      <c r="P61" s="153"/>
      <c r="Q61" s="153"/>
      <c r="R61" s="201"/>
      <c r="S61" s="202"/>
    </row>
    <row r="62" ht="27.75" customHeight="1" spans="2:19">
      <c r="B62" s="154" t="s">
        <v>275</v>
      </c>
      <c r="C62" s="155"/>
      <c r="D62" s="155"/>
      <c r="E62" s="155"/>
      <c r="F62" s="155"/>
      <c r="G62" s="155"/>
      <c r="H62" s="155"/>
      <c r="I62" s="155"/>
      <c r="J62" s="155"/>
      <c r="K62" s="155" t="s">
        <v>276</v>
      </c>
      <c r="L62" s="155"/>
      <c r="M62" s="155"/>
      <c r="N62" s="155" t="s">
        <v>277</v>
      </c>
      <c r="O62" s="155"/>
      <c r="P62" s="155" t="s">
        <v>278</v>
      </c>
      <c r="Q62" s="155"/>
      <c r="R62" s="203"/>
      <c r="S62" s="204"/>
    </row>
    <row r="63" s="107" customFormat="1" customHeight="1" spans="2:17">
      <c r="B63" s="133" t="s">
        <v>279</v>
      </c>
      <c r="C63" s="121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</row>
    <row r="64" s="107" customFormat="1" customHeight="1" spans="2:17"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</row>
    <row r="65" customHeight="1" spans="2:19">
      <c r="B65" s="205" t="s">
        <v>280</v>
      </c>
      <c r="C65" s="772" t="s">
        <v>2</v>
      </c>
      <c r="D65" s="205"/>
      <c r="E65" s="206"/>
      <c r="F65" s="205"/>
      <c r="G65" s="207">
        <f>INPUT!C31</f>
        <v>148</v>
      </c>
      <c r="H65" s="205" t="s">
        <v>38</v>
      </c>
      <c r="I65" s="205"/>
      <c r="J65" s="205"/>
      <c r="K65" s="205"/>
      <c r="L65" s="205" t="s">
        <v>281</v>
      </c>
      <c r="M65" s="205"/>
      <c r="N65" s="207">
        <f>INPUT!C32</f>
        <v>0</v>
      </c>
      <c r="O65" s="773" t="s">
        <v>282</v>
      </c>
      <c r="P65" s="246"/>
      <c r="Q65" s="216"/>
      <c r="R65" s="188"/>
      <c r="S65" s="188"/>
    </row>
    <row r="66" customHeight="1" spans="2:19">
      <c r="B66" s="205"/>
      <c r="C66" s="205"/>
      <c r="D66" s="205"/>
      <c r="E66" s="206"/>
      <c r="F66" s="205"/>
      <c r="G66" s="205"/>
      <c r="H66" s="205"/>
      <c r="I66" s="205"/>
      <c r="J66" s="205"/>
      <c r="K66" s="205"/>
      <c r="L66" s="216"/>
      <c r="M66" s="216"/>
      <c r="N66" s="216"/>
      <c r="O66" s="216"/>
      <c r="P66" s="216"/>
      <c r="Q66" s="216"/>
      <c r="R66" s="188"/>
      <c r="S66" s="254"/>
    </row>
    <row r="67" customHeight="1" spans="2:19">
      <c r="B67" s="208" t="s">
        <v>283</v>
      </c>
      <c r="C67" s="153"/>
      <c r="D67" s="153"/>
      <c r="E67" s="153"/>
      <c r="F67" s="153"/>
      <c r="G67" s="153"/>
      <c r="H67" s="153"/>
      <c r="I67" s="153"/>
      <c r="J67" s="153"/>
      <c r="K67" s="153"/>
      <c r="L67" s="153"/>
      <c r="M67" s="153"/>
      <c r="N67" s="153"/>
      <c r="O67" s="153"/>
      <c r="P67" s="153"/>
      <c r="Q67" s="153"/>
      <c r="R67" s="201"/>
      <c r="S67" s="202"/>
    </row>
    <row r="68" customHeight="1" spans="2:19">
      <c r="B68" s="209"/>
      <c r="C68" s="210"/>
      <c r="D68" s="210"/>
      <c r="E68" s="210"/>
      <c r="F68" s="210"/>
      <c r="G68" s="210"/>
      <c r="H68" s="210"/>
      <c r="I68" s="210"/>
      <c r="J68" s="210"/>
      <c r="K68" s="210"/>
      <c r="L68" s="210"/>
      <c r="M68" s="210"/>
      <c r="N68" s="210"/>
      <c r="O68" s="210"/>
      <c r="P68" s="210"/>
      <c r="Q68" s="210"/>
      <c r="R68" s="255"/>
      <c r="S68" s="202"/>
    </row>
    <row r="69" customHeight="1" spans="2:19">
      <c r="B69" s="209"/>
      <c r="C69" s="210"/>
      <c r="D69" s="210"/>
      <c r="E69" s="210"/>
      <c r="F69" s="210"/>
      <c r="G69" s="210"/>
      <c r="H69" s="210"/>
      <c r="I69" s="210"/>
      <c r="J69" s="210"/>
      <c r="K69" s="210"/>
      <c r="L69" s="210"/>
      <c r="M69" s="210"/>
      <c r="N69" s="210"/>
      <c r="O69" s="210"/>
      <c r="P69" s="210"/>
      <c r="Q69" s="210"/>
      <c r="R69" s="255"/>
      <c r="S69" s="202"/>
    </row>
    <row r="70" customHeight="1" spans="2:19">
      <c r="B70" s="209"/>
      <c r="C70" s="210"/>
      <c r="D70" s="210"/>
      <c r="E70" s="210"/>
      <c r="F70" s="210"/>
      <c r="G70" s="210"/>
      <c r="H70" s="210"/>
      <c r="I70" s="210"/>
      <c r="J70" s="210"/>
      <c r="K70" s="210"/>
      <c r="L70" s="210"/>
      <c r="M70" s="210"/>
      <c r="N70" s="210"/>
      <c r="O70" s="210"/>
      <c r="P70" s="210"/>
      <c r="Q70" s="210"/>
      <c r="R70" s="255"/>
      <c r="S70" s="202"/>
    </row>
    <row r="71" customHeight="1" spans="2:19">
      <c r="B71" s="209"/>
      <c r="C71" s="210"/>
      <c r="D71" s="210"/>
      <c r="E71" s="210"/>
      <c r="F71" s="210"/>
      <c r="G71" s="210"/>
      <c r="H71" s="210"/>
      <c r="I71" s="210"/>
      <c r="J71" s="210"/>
      <c r="K71" s="210"/>
      <c r="L71" s="210"/>
      <c r="M71" s="210"/>
      <c r="N71" s="210"/>
      <c r="O71" s="210"/>
      <c r="P71" s="210"/>
      <c r="Q71" s="210"/>
      <c r="R71" s="255"/>
      <c r="S71" s="202"/>
    </row>
    <row r="72" customHeight="1" spans="2:19">
      <c r="B72" s="209"/>
      <c r="C72" s="210"/>
      <c r="D72" s="210"/>
      <c r="E72" s="210"/>
      <c r="F72" s="210"/>
      <c r="G72" s="210"/>
      <c r="H72" s="210"/>
      <c r="I72" s="210"/>
      <c r="J72" s="210"/>
      <c r="K72" s="210"/>
      <c r="L72" s="210"/>
      <c r="M72" s="210"/>
      <c r="N72" s="210"/>
      <c r="O72" s="210"/>
      <c r="P72" s="210"/>
      <c r="Q72" s="210"/>
      <c r="R72" s="255"/>
      <c r="S72" s="202"/>
    </row>
    <row r="73" customHeight="1" spans="2:19">
      <c r="B73" s="211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O73" s="155"/>
      <c r="P73" s="155"/>
      <c r="Q73" s="155"/>
      <c r="R73" s="256"/>
      <c r="S73" s="202"/>
    </row>
    <row r="74" customHeight="1" spans="2:19">
      <c r="B74" s="212" t="s">
        <v>284</v>
      </c>
      <c r="S74" s="254"/>
    </row>
    <row r="75" ht="30" customHeight="1" spans="2:19">
      <c r="B75" s="213" t="s">
        <v>285</v>
      </c>
      <c r="C75" s="774" t="s">
        <v>2</v>
      </c>
      <c r="D75" s="214"/>
      <c r="E75" s="214"/>
      <c r="F75" s="214"/>
      <c r="G75" s="214"/>
      <c r="H75" s="214"/>
      <c r="I75" s="214"/>
      <c r="J75" s="214"/>
      <c r="K75" s="213" t="s">
        <v>126</v>
      </c>
      <c r="L75" s="214"/>
      <c r="M75" s="214"/>
      <c r="N75" s="214"/>
      <c r="O75" s="213" t="s">
        <v>286</v>
      </c>
      <c r="S75" s="254"/>
    </row>
    <row r="76" ht="24" customHeight="1" spans="2:13">
      <c r="B76" s="213" t="s">
        <v>287</v>
      </c>
      <c r="C76" s="110" t="s">
        <v>2</v>
      </c>
      <c r="E76" s="127"/>
      <c r="F76" s="127"/>
      <c r="G76" s="127"/>
      <c r="H76" s="127"/>
      <c r="I76" s="127"/>
      <c r="J76" s="127"/>
      <c r="K76" s="127"/>
      <c r="L76" s="127"/>
      <c r="M76" s="127"/>
    </row>
    <row r="78" customHeight="1" spans="18:19">
      <c r="R78" t="s">
        <v>288</v>
      </c>
      <c r="S78" s="195"/>
    </row>
    <row r="79" customHeight="1" spans="2:19">
      <c r="B79" s="116" t="s">
        <v>289</v>
      </c>
      <c r="S79" s="172"/>
    </row>
    <row r="80" customHeight="1" spans="19:19">
      <c r="S80" s="172"/>
    </row>
    <row r="81" customHeight="1" spans="2:19">
      <c r="B81" s="215" t="s">
        <v>290</v>
      </c>
      <c r="C81" s="216"/>
      <c r="D81" s="216"/>
      <c r="E81" s="216"/>
      <c r="F81" s="216"/>
      <c r="G81" s="216"/>
      <c r="H81" s="216"/>
      <c r="I81" s="216"/>
      <c r="J81" s="216"/>
      <c r="K81" s="216"/>
      <c r="L81" s="216"/>
      <c r="M81" s="216"/>
      <c r="N81" s="216"/>
      <c r="O81" s="216"/>
      <c r="P81" s="216"/>
      <c r="Q81" s="216"/>
      <c r="R81" s="188"/>
      <c r="S81" s="254"/>
    </row>
    <row r="82" ht="30" customHeight="1" spans="2:25">
      <c r="B82" s="217" t="s">
        <v>291</v>
      </c>
      <c r="C82" s="130"/>
      <c r="D82" s="131" t="s">
        <v>292</v>
      </c>
      <c r="E82" s="131"/>
      <c r="F82" s="131"/>
      <c r="G82" s="131"/>
      <c r="H82" s="131"/>
      <c r="I82" s="247"/>
      <c r="J82" s="131"/>
      <c r="K82" s="131" t="s">
        <v>293</v>
      </c>
      <c r="L82" s="131"/>
      <c r="M82" s="247"/>
      <c r="N82" s="130"/>
      <c r="O82" s="139" t="s">
        <v>294</v>
      </c>
      <c r="P82" s="139"/>
      <c r="Q82" s="139"/>
      <c r="R82" s="257" t="s">
        <v>295</v>
      </c>
      <c r="S82" s="204"/>
      <c r="T82" s="204"/>
      <c r="U82" s="204"/>
      <c r="V82" s="204"/>
      <c r="W82" s="204"/>
      <c r="Y82" s="266"/>
    </row>
    <row r="83" customHeight="1" spans="2:23">
      <c r="B83" s="217"/>
      <c r="C83" s="130"/>
      <c r="D83" s="131"/>
      <c r="E83" s="131"/>
      <c r="F83" s="131"/>
      <c r="G83" s="131"/>
      <c r="H83" s="131"/>
      <c r="I83" s="247"/>
      <c r="J83" s="131"/>
      <c r="K83" s="131"/>
      <c r="L83" s="131"/>
      <c r="M83" s="247"/>
      <c r="N83" s="130"/>
      <c r="O83" s="139"/>
      <c r="P83" s="139"/>
      <c r="Q83" s="139"/>
      <c r="R83" s="217"/>
      <c r="S83" s="204"/>
      <c r="T83" s="204"/>
      <c r="U83" s="204"/>
      <c r="V83" s="204"/>
      <c r="W83" s="204"/>
    </row>
    <row r="84" customHeight="1" spans="2:23">
      <c r="B84" s="217"/>
      <c r="C84" s="130"/>
      <c r="D84" s="131"/>
      <c r="E84" s="131"/>
      <c r="F84" s="131"/>
      <c r="G84" s="131"/>
      <c r="H84" s="131"/>
      <c r="I84" s="247"/>
      <c r="J84" s="131"/>
      <c r="K84" s="131"/>
      <c r="L84" s="131"/>
      <c r="M84" s="247"/>
      <c r="N84" s="130"/>
      <c r="O84" s="139"/>
      <c r="P84" s="139"/>
      <c r="Q84" s="139"/>
      <c r="R84" s="217"/>
      <c r="S84" s="204"/>
      <c r="T84" s="204"/>
      <c r="U84" s="204"/>
      <c r="V84" s="204"/>
      <c r="W84" s="204"/>
    </row>
    <row r="85" customHeight="1" spans="2:23">
      <c r="B85" s="217"/>
      <c r="C85" s="130"/>
      <c r="D85" s="131"/>
      <c r="E85" s="131"/>
      <c r="F85" s="131"/>
      <c r="G85" s="131"/>
      <c r="H85" s="131"/>
      <c r="I85" s="247"/>
      <c r="J85" s="131"/>
      <c r="K85" s="131"/>
      <c r="L85" s="131"/>
      <c r="M85" s="247"/>
      <c r="N85" s="130"/>
      <c r="O85" s="139"/>
      <c r="P85" s="139"/>
      <c r="Q85" s="139"/>
      <c r="R85" s="217"/>
      <c r="S85" s="204"/>
      <c r="T85" s="204"/>
      <c r="U85" s="204"/>
      <c r="V85" s="204"/>
      <c r="W85" s="204"/>
    </row>
    <row r="86" customHeight="1" spans="2:23">
      <c r="B86" s="217"/>
      <c r="C86" s="130"/>
      <c r="D86" s="131"/>
      <c r="E86" s="131"/>
      <c r="F86" s="131"/>
      <c r="G86" s="131"/>
      <c r="H86" s="131"/>
      <c r="I86" s="247"/>
      <c r="J86" s="131"/>
      <c r="K86" s="131"/>
      <c r="L86" s="131"/>
      <c r="M86" s="247"/>
      <c r="N86" s="130"/>
      <c r="O86" s="139"/>
      <c r="P86" s="139"/>
      <c r="Q86" s="139"/>
      <c r="R86" s="217"/>
      <c r="S86" s="204"/>
      <c r="T86" s="204"/>
      <c r="U86" s="204"/>
      <c r="V86" s="204"/>
      <c r="W86" s="204"/>
    </row>
    <row r="87" customHeight="1" spans="2:19">
      <c r="B87" s="212"/>
      <c r="S87" s="172"/>
    </row>
    <row r="88" customHeight="1" spans="20:20">
      <c r="T88" s="172"/>
    </row>
    <row r="89" customHeight="1" spans="2:20">
      <c r="B89" s="218" t="s">
        <v>296</v>
      </c>
      <c r="C89" s="219"/>
      <c r="D89" s="219"/>
      <c r="E89" s="219"/>
      <c r="F89" s="219"/>
      <c r="G89" s="219"/>
      <c r="H89" s="219"/>
      <c r="I89" s="219"/>
      <c r="J89" s="219"/>
      <c r="K89" s="219"/>
      <c r="L89" s="219"/>
      <c r="M89" s="219"/>
      <c r="N89" s="219"/>
      <c r="O89" s="219"/>
      <c r="P89" s="219"/>
      <c r="Q89" s="219"/>
      <c r="R89" s="258"/>
      <c r="T89" s="172"/>
    </row>
    <row r="90" ht="30.75" customHeight="1" spans="2:18">
      <c r="B90" s="220" t="s">
        <v>291</v>
      </c>
      <c r="C90" s="220" t="s">
        <v>297</v>
      </c>
      <c r="D90" s="221"/>
      <c r="E90" s="221"/>
      <c r="F90" s="222"/>
      <c r="G90" s="223"/>
      <c r="H90" s="220" t="s">
        <v>298</v>
      </c>
      <c r="I90" s="221"/>
      <c r="J90" s="222"/>
      <c r="K90" s="221"/>
      <c r="L90" s="248" t="s">
        <v>299</v>
      </c>
      <c r="M90" s="249"/>
      <c r="N90" s="250"/>
      <c r="O90" s="248" t="s">
        <v>300</v>
      </c>
      <c r="P90" s="249"/>
      <c r="Q90" s="259"/>
      <c r="R90" s="258"/>
    </row>
    <row r="91" customHeight="1" spans="2:18">
      <c r="B91" s="220"/>
      <c r="C91" s="224"/>
      <c r="D91" s="225"/>
      <c r="E91" s="225"/>
      <c r="F91" s="225"/>
      <c r="G91" s="226"/>
      <c r="H91" s="220"/>
      <c r="I91" s="221"/>
      <c r="J91" s="221"/>
      <c r="K91" s="221"/>
      <c r="L91" s="220"/>
      <c r="M91" s="221"/>
      <c r="N91" s="222"/>
      <c r="O91" s="220"/>
      <c r="P91" s="221"/>
      <c r="Q91" s="221"/>
      <c r="R91" s="258"/>
    </row>
    <row r="92" customHeight="1" spans="2:18">
      <c r="B92" s="220"/>
      <c r="C92" s="220"/>
      <c r="D92" s="221"/>
      <c r="E92" s="221"/>
      <c r="F92" s="221"/>
      <c r="G92" s="227"/>
      <c r="H92" s="224"/>
      <c r="I92" s="225"/>
      <c r="J92" s="225"/>
      <c r="K92" s="225"/>
      <c r="L92" s="220"/>
      <c r="M92" s="221"/>
      <c r="N92" s="222"/>
      <c r="O92" s="220"/>
      <c r="P92" s="221"/>
      <c r="Q92" s="221"/>
      <c r="R92" s="258"/>
    </row>
    <row r="93" customHeight="1" spans="2:18">
      <c r="B93" s="220"/>
      <c r="C93" s="220"/>
      <c r="D93" s="221"/>
      <c r="E93" s="221"/>
      <c r="F93" s="221"/>
      <c r="G93" s="222"/>
      <c r="H93" s="220"/>
      <c r="I93" s="221"/>
      <c r="J93" s="221"/>
      <c r="K93" s="221"/>
      <c r="L93" s="220"/>
      <c r="M93" s="221"/>
      <c r="N93" s="222"/>
      <c r="O93" s="224"/>
      <c r="P93" s="225"/>
      <c r="Q93" s="225"/>
      <c r="R93" s="258"/>
    </row>
    <row r="94" customHeight="1" spans="2:18">
      <c r="B94" s="220"/>
      <c r="C94" s="228"/>
      <c r="D94" s="229"/>
      <c r="E94" s="229"/>
      <c r="F94" s="229"/>
      <c r="G94" s="230"/>
      <c r="H94" s="228"/>
      <c r="I94" s="229"/>
      <c r="J94" s="229"/>
      <c r="K94" s="229"/>
      <c r="L94" s="220"/>
      <c r="M94" s="221"/>
      <c r="N94" s="222"/>
      <c r="O94" s="220"/>
      <c r="P94" s="221"/>
      <c r="Q94" s="221"/>
      <c r="R94" s="258"/>
    </row>
    <row r="95" customHeight="1" spans="2:20">
      <c r="B95" s="231" t="s">
        <v>301</v>
      </c>
      <c r="C95" s="225"/>
      <c r="D95" s="225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121"/>
      <c r="T95" s="121"/>
    </row>
    <row r="96" customHeight="1" spans="20:20">
      <c r="T96" s="172"/>
    </row>
    <row r="97" customHeight="1" spans="2:19">
      <c r="B97" s="232" t="s">
        <v>302</v>
      </c>
      <c r="S97" s="172"/>
    </row>
    <row r="98" customHeight="1" spans="2:19">
      <c r="B98" s="149" t="s">
        <v>268</v>
      </c>
      <c r="C98" s="149"/>
      <c r="D98" s="149"/>
      <c r="E98" s="149" t="s">
        <v>303</v>
      </c>
      <c r="F98" s="149"/>
      <c r="G98" s="149"/>
      <c r="H98" s="149"/>
      <c r="I98" s="149"/>
      <c r="J98" s="149"/>
      <c r="K98" s="149" t="s">
        <v>297</v>
      </c>
      <c r="L98" s="149"/>
      <c r="M98" s="149"/>
      <c r="N98" s="149"/>
      <c r="O98" s="169" t="s">
        <v>304</v>
      </c>
      <c r="P98" s="170"/>
      <c r="Q98" s="170"/>
      <c r="R98" s="199"/>
      <c r="S98" s="121"/>
    </row>
    <row r="99" customHeight="1" spans="2:19">
      <c r="B99" s="233"/>
      <c r="C99" s="234"/>
      <c r="D99" s="235"/>
      <c r="E99" s="169"/>
      <c r="F99" s="170"/>
      <c r="G99" s="170"/>
      <c r="H99" s="170"/>
      <c r="I99" s="170"/>
      <c r="J99" s="199"/>
      <c r="K99" s="169"/>
      <c r="L99" s="170"/>
      <c r="M99" s="170"/>
      <c r="N99" s="199"/>
      <c r="O99" s="135"/>
      <c r="P99" s="139"/>
      <c r="Q99" s="139"/>
      <c r="R99" s="171"/>
      <c r="S99" s="121"/>
    </row>
    <row r="100" customHeight="1" spans="2:19">
      <c r="B100" s="233"/>
      <c r="C100" s="234"/>
      <c r="D100" s="235"/>
      <c r="E100" s="169"/>
      <c r="F100" s="170"/>
      <c r="G100" s="170"/>
      <c r="H100" s="170"/>
      <c r="I100" s="170"/>
      <c r="J100" s="199"/>
      <c r="K100" s="169"/>
      <c r="L100" s="170"/>
      <c r="M100" s="170"/>
      <c r="N100" s="199"/>
      <c r="O100" s="135"/>
      <c r="P100" s="139"/>
      <c r="Q100" s="139"/>
      <c r="R100" s="171"/>
      <c r="S100" s="121"/>
    </row>
    <row r="101" customHeight="1" spans="2:19">
      <c r="B101" s="233"/>
      <c r="C101" s="234"/>
      <c r="D101" s="235"/>
      <c r="E101" s="169"/>
      <c r="F101" s="170"/>
      <c r="G101" s="170"/>
      <c r="H101" s="170"/>
      <c r="I101" s="170"/>
      <c r="J101" s="199"/>
      <c r="K101" s="169"/>
      <c r="L101" s="170"/>
      <c r="M101" s="170"/>
      <c r="N101" s="199"/>
      <c r="O101" s="135"/>
      <c r="P101" s="139"/>
      <c r="Q101" s="139"/>
      <c r="R101" s="171"/>
      <c r="S101" s="121"/>
    </row>
    <row r="102" customHeight="1" spans="2:19">
      <c r="B102" s="233"/>
      <c r="C102" s="234"/>
      <c r="D102" s="235"/>
      <c r="E102" s="169"/>
      <c r="F102" s="170"/>
      <c r="G102" s="170"/>
      <c r="H102" s="170"/>
      <c r="I102" s="170"/>
      <c r="J102" s="199"/>
      <c r="K102" s="169"/>
      <c r="L102" s="170"/>
      <c r="M102" s="170"/>
      <c r="N102" s="199"/>
      <c r="O102" s="135"/>
      <c r="P102" s="139"/>
      <c r="Q102" s="139"/>
      <c r="R102" s="171"/>
      <c r="S102" s="121"/>
    </row>
    <row r="103" customHeight="1" spans="19:19">
      <c r="S103" s="172"/>
    </row>
    <row r="104" customHeight="1" spans="2:19">
      <c r="B104" s="208" t="s">
        <v>283</v>
      </c>
      <c r="C104" s="153"/>
      <c r="D104" s="153"/>
      <c r="E104" s="153"/>
      <c r="F104" s="153"/>
      <c r="G104" s="153"/>
      <c r="H104" s="153"/>
      <c r="I104" s="153"/>
      <c r="J104" s="153"/>
      <c r="K104" s="153"/>
      <c r="L104" s="153"/>
      <c r="M104" s="153"/>
      <c r="N104" s="153"/>
      <c r="O104" s="153"/>
      <c r="P104" s="153"/>
      <c r="Q104" s="153"/>
      <c r="R104" s="260"/>
      <c r="S104" s="172"/>
    </row>
    <row r="105" customHeight="1" spans="2:19">
      <c r="B105" s="236"/>
      <c r="C105" s="237"/>
      <c r="D105" s="237"/>
      <c r="E105" s="237"/>
      <c r="F105" s="237"/>
      <c r="G105" s="237"/>
      <c r="H105" s="237"/>
      <c r="I105" s="237"/>
      <c r="J105" s="237"/>
      <c r="K105" s="237"/>
      <c r="L105" s="237"/>
      <c r="M105" s="237"/>
      <c r="N105" s="237"/>
      <c r="O105" s="237"/>
      <c r="P105" s="237"/>
      <c r="Q105" s="237"/>
      <c r="R105" s="261"/>
      <c r="S105" s="107"/>
    </row>
    <row r="106" customHeight="1" spans="2:19">
      <c r="B106" s="209"/>
      <c r="C106" s="210"/>
      <c r="D106" s="210"/>
      <c r="E106" s="210"/>
      <c r="F106" s="210"/>
      <c r="G106" s="210"/>
      <c r="H106" s="210"/>
      <c r="I106" s="210"/>
      <c r="J106" s="210"/>
      <c r="K106" s="210"/>
      <c r="L106" s="210"/>
      <c r="M106" s="210"/>
      <c r="N106" s="210"/>
      <c r="O106" s="210"/>
      <c r="P106" s="210"/>
      <c r="Q106" s="210"/>
      <c r="R106" s="255"/>
      <c r="S106" s="107"/>
    </row>
    <row r="107" customHeight="1" spans="2:19">
      <c r="B107" s="211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O107" s="155"/>
      <c r="P107" s="155"/>
      <c r="Q107" s="155"/>
      <c r="R107" s="256"/>
      <c r="S107" s="107"/>
    </row>
    <row r="108" customHeight="1" spans="19:19">
      <c r="S108" s="172"/>
    </row>
    <row r="109" customHeight="1" spans="2:15">
      <c r="B109" s="213" t="s">
        <v>305</v>
      </c>
      <c r="C109" s="214"/>
      <c r="D109" s="213" t="s">
        <v>2</v>
      </c>
      <c r="E109" s="214"/>
      <c r="F109" s="214"/>
      <c r="G109" s="214"/>
      <c r="H109" s="214"/>
      <c r="I109" s="214"/>
      <c r="J109" s="214"/>
      <c r="K109" s="213" t="s">
        <v>126</v>
      </c>
      <c r="L109" s="214"/>
      <c r="M109" s="214"/>
      <c r="N109" s="214"/>
      <c r="O109" s="213" t="s">
        <v>286</v>
      </c>
    </row>
    <row r="110" customHeight="1" spans="2:15">
      <c r="B110" s="213" t="s">
        <v>306</v>
      </c>
      <c r="C110" s="214"/>
      <c r="D110" s="213" t="s">
        <v>2</v>
      </c>
      <c r="E110" s="238"/>
      <c r="F110" s="127"/>
      <c r="G110" s="127"/>
      <c r="H110" s="127"/>
      <c r="I110" s="127"/>
      <c r="J110" s="127"/>
      <c r="K110" s="251"/>
      <c r="L110" s="127"/>
      <c r="M110" s="127"/>
      <c r="O110" s="232"/>
    </row>
    <row r="111" customHeight="1" spans="2:18">
      <c r="B111" s="213"/>
      <c r="C111" s="214"/>
      <c r="D111" s="214"/>
      <c r="E111" s="239"/>
      <c r="F111" s="121"/>
      <c r="G111" s="121"/>
      <c r="H111" s="121"/>
      <c r="I111" s="121"/>
      <c r="J111" s="121"/>
      <c r="K111" s="134"/>
      <c r="L111" s="121"/>
      <c r="M111" s="121"/>
      <c r="O111" s="232"/>
      <c r="R111" t="s">
        <v>307</v>
      </c>
    </row>
    <row r="112" ht="27.75" customHeight="1" spans="18:19">
      <c r="R112" s="262"/>
      <c r="S112" s="263"/>
    </row>
    <row r="113" customHeight="1" spans="2:2">
      <c r="B113" s="116" t="s">
        <v>308</v>
      </c>
    </row>
    <row r="114" ht="14.25" customHeight="1" spans="2:2">
      <c r="B114" s="116"/>
    </row>
    <row r="115" s="107" customFormat="1" customHeight="1" spans="2:18">
      <c r="B115" s="240" t="s">
        <v>309</v>
      </c>
      <c r="C115" s="769" t="s">
        <v>2</v>
      </c>
      <c r="D115" s="121"/>
      <c r="E115" s="121"/>
      <c r="F115" s="121"/>
      <c r="G115" s="134" t="s">
        <v>310</v>
      </c>
      <c r="H115" s="134"/>
      <c r="I115" s="134"/>
      <c r="J115" s="134"/>
      <c r="K115" s="252" t="s">
        <v>50</v>
      </c>
      <c r="L115" s="134"/>
      <c r="M115" s="134"/>
      <c r="N115" s="134"/>
      <c r="O115" s="134" t="s">
        <v>311</v>
      </c>
      <c r="P115" s="134"/>
      <c r="Q115" s="121"/>
      <c r="R115" s="121"/>
    </row>
    <row r="116" customHeight="1" spans="2:2">
      <c r="B116" s="241" t="s">
        <v>312</v>
      </c>
    </row>
    <row r="117" customHeight="1" spans="2:18">
      <c r="B117" s="117" t="s">
        <v>313</v>
      </c>
      <c r="C117" s="770" t="s">
        <v>2</v>
      </c>
      <c r="D117" s="118"/>
      <c r="E117" s="118"/>
      <c r="F117" s="118"/>
      <c r="G117" s="118" t="s">
        <v>314</v>
      </c>
      <c r="H117" s="118"/>
      <c r="I117" s="118"/>
      <c r="J117" s="118"/>
      <c r="K117" s="118" t="s">
        <v>315</v>
      </c>
      <c r="L117" s="118"/>
      <c r="M117" s="118"/>
      <c r="N117" s="118"/>
      <c r="O117" s="118" t="s">
        <v>316</v>
      </c>
      <c r="P117" s="118"/>
      <c r="Q117" s="118" t="s">
        <v>183</v>
      </c>
      <c r="R117" s="143" t="s">
        <v>317</v>
      </c>
    </row>
    <row r="118" customHeight="1" spans="2:18">
      <c r="B118" s="120" t="s">
        <v>318</v>
      </c>
      <c r="C118" s="771" t="s">
        <v>2</v>
      </c>
      <c r="D118" s="121"/>
      <c r="E118" s="121"/>
      <c r="F118" s="121"/>
      <c r="G118" s="121" t="s">
        <v>319</v>
      </c>
      <c r="H118" s="121"/>
      <c r="I118" s="121"/>
      <c r="J118" s="121"/>
      <c r="K118" s="121" t="s">
        <v>320</v>
      </c>
      <c r="L118" s="121"/>
      <c r="M118" s="121"/>
      <c r="N118" s="121"/>
      <c r="O118" s="121" t="s">
        <v>321</v>
      </c>
      <c r="P118" s="121"/>
      <c r="Q118" s="121"/>
      <c r="R118" s="264" t="s">
        <v>322</v>
      </c>
    </row>
    <row r="119" customHeight="1" spans="2:18">
      <c r="B119" s="120" t="s">
        <v>323</v>
      </c>
      <c r="C119" s="144"/>
      <c r="D119" s="121"/>
      <c r="E119" s="121"/>
      <c r="F119" s="121"/>
      <c r="G119" s="121" t="s">
        <v>123</v>
      </c>
      <c r="H119" s="121"/>
      <c r="I119" s="121"/>
      <c r="J119" s="121"/>
      <c r="K119" s="121" t="s">
        <v>324</v>
      </c>
      <c r="L119" s="121"/>
      <c r="M119" s="121"/>
      <c r="N119" s="121"/>
      <c r="O119" s="121" t="s">
        <v>261</v>
      </c>
      <c r="P119" s="121"/>
      <c r="Q119" s="121"/>
      <c r="R119" s="264" t="s">
        <v>325</v>
      </c>
    </row>
    <row r="120" ht="31.5" customHeight="1" spans="2:18">
      <c r="B120" s="126" t="s">
        <v>326</v>
      </c>
      <c r="C120" s="775" t="s">
        <v>2</v>
      </c>
      <c r="D120" s="127"/>
      <c r="E120" s="127"/>
      <c r="F120" s="127"/>
      <c r="G120" s="127" t="s">
        <v>327</v>
      </c>
      <c r="H120" s="127"/>
      <c r="I120" s="127"/>
      <c r="J120" s="127"/>
      <c r="K120" s="127" t="s">
        <v>328</v>
      </c>
      <c r="L120" s="127"/>
      <c r="M120" s="127"/>
      <c r="N120" s="127"/>
      <c r="O120" s="127" t="s">
        <v>329</v>
      </c>
      <c r="P120" s="127"/>
      <c r="Q120" s="127"/>
      <c r="R120" s="265" t="s">
        <v>330</v>
      </c>
    </row>
    <row r="121" ht="15.75" customHeight="1" spans="2:18">
      <c r="B121" s="121"/>
      <c r="C121" s="121"/>
      <c r="D121" s="121"/>
      <c r="E121" s="121"/>
      <c r="F121" s="121"/>
      <c r="G121" s="121"/>
      <c r="H121" s="121"/>
      <c r="I121" s="121"/>
      <c r="J121" s="121"/>
      <c r="K121" s="253"/>
      <c r="L121" s="121"/>
      <c r="M121" s="121"/>
      <c r="N121" s="121"/>
      <c r="O121" s="121"/>
      <c r="P121" s="121"/>
      <c r="Q121" s="121"/>
      <c r="R121" s="183"/>
    </row>
    <row r="122" customHeight="1" spans="2:2">
      <c r="B122" s="242" t="s">
        <v>331</v>
      </c>
    </row>
    <row r="123" customHeight="1" spans="2:18">
      <c r="B123" s="117" t="s">
        <v>43</v>
      </c>
      <c r="C123" s="770" t="s">
        <v>2</v>
      </c>
      <c r="D123" s="118"/>
      <c r="E123" s="119"/>
      <c r="F123" s="119"/>
      <c r="G123" s="243">
        <v>10</v>
      </c>
      <c r="H123" s="119"/>
      <c r="I123" s="119"/>
      <c r="J123" s="119"/>
      <c r="K123" s="118" t="s">
        <v>332</v>
      </c>
      <c r="L123" s="118" t="s">
        <v>45</v>
      </c>
      <c r="M123" s="118"/>
      <c r="N123" s="119"/>
      <c r="O123" s="243">
        <v>3</v>
      </c>
      <c r="P123" s="119"/>
      <c r="Q123" s="118" t="s">
        <v>332</v>
      </c>
      <c r="R123" s="197"/>
    </row>
    <row r="124" s="107" customFormat="1" customHeight="1" spans="2:18">
      <c r="B124" s="120" t="s">
        <v>333</v>
      </c>
      <c r="C124" s="771" t="s">
        <v>2</v>
      </c>
      <c r="D124" s="121"/>
      <c r="E124" s="121"/>
      <c r="F124" s="121"/>
      <c r="G124" s="121" t="s">
        <v>334</v>
      </c>
      <c r="H124" s="121"/>
      <c r="I124" s="121"/>
      <c r="J124" s="121"/>
      <c r="K124" s="121" t="s">
        <v>335</v>
      </c>
      <c r="L124" s="121"/>
      <c r="M124" s="121"/>
      <c r="N124" s="121" t="s">
        <v>336</v>
      </c>
      <c r="P124" s="121"/>
      <c r="Q124" s="121"/>
      <c r="R124" s="264" t="s">
        <v>337</v>
      </c>
    </row>
    <row r="125" s="107" customFormat="1" customHeight="1" spans="2:18">
      <c r="B125" s="120"/>
      <c r="C125" s="144"/>
      <c r="D125" s="121"/>
      <c r="E125" s="121"/>
      <c r="F125" s="121"/>
      <c r="G125" s="121" t="s">
        <v>338</v>
      </c>
      <c r="H125" s="121"/>
      <c r="I125" s="121"/>
      <c r="J125" s="121"/>
      <c r="K125" s="121" t="s">
        <v>339</v>
      </c>
      <c r="L125" s="121"/>
      <c r="M125" s="121"/>
      <c r="N125" s="121" t="s">
        <v>340</v>
      </c>
      <c r="P125" s="121"/>
      <c r="Q125" s="121"/>
      <c r="R125" s="264" t="s">
        <v>325</v>
      </c>
    </row>
    <row r="126" s="107" customFormat="1" customHeight="1" spans="2:18">
      <c r="B126" s="120" t="s">
        <v>46</v>
      </c>
      <c r="C126" s="771" t="s">
        <v>2</v>
      </c>
      <c r="D126" s="121"/>
      <c r="E126" s="244"/>
      <c r="F126" s="244"/>
      <c r="G126" s="243">
        <f>INPUT!D35</f>
        <v>1</v>
      </c>
      <c r="H126" s="244"/>
      <c r="I126" s="244"/>
      <c r="J126" s="244"/>
      <c r="K126" s="121" t="s">
        <v>332</v>
      </c>
      <c r="L126" s="121" t="s">
        <v>45</v>
      </c>
      <c r="M126" s="121"/>
      <c r="N126" s="119"/>
      <c r="O126" s="243">
        <f>INPUT!F35</f>
        <v>3</v>
      </c>
      <c r="P126" s="119"/>
      <c r="Q126" s="118" t="s">
        <v>332</v>
      </c>
      <c r="R126" s="197"/>
    </row>
    <row r="127" s="107" customFormat="1" customHeight="1" spans="2:18">
      <c r="B127" s="120" t="s">
        <v>333</v>
      </c>
      <c r="C127" s="771" t="s">
        <v>2</v>
      </c>
      <c r="D127" s="121"/>
      <c r="E127" s="121"/>
      <c r="F127" s="121"/>
      <c r="G127" s="121" t="s">
        <v>334</v>
      </c>
      <c r="H127" s="121"/>
      <c r="I127" s="121"/>
      <c r="J127" s="121"/>
      <c r="K127" s="121" t="s">
        <v>335</v>
      </c>
      <c r="L127" s="121"/>
      <c r="M127" s="121"/>
      <c r="N127" s="121"/>
      <c r="O127" s="121" t="s">
        <v>336</v>
      </c>
      <c r="P127" s="121"/>
      <c r="Q127" s="121"/>
      <c r="R127" s="264" t="s">
        <v>337</v>
      </c>
    </row>
    <row r="128" s="107" customFormat="1" customHeight="1" spans="2:18">
      <c r="B128" s="120"/>
      <c r="C128" s="144"/>
      <c r="D128" s="121"/>
      <c r="E128" s="121"/>
      <c r="F128" s="121"/>
      <c r="G128" s="121" t="s">
        <v>338</v>
      </c>
      <c r="H128" s="121"/>
      <c r="I128" s="121"/>
      <c r="J128" s="121"/>
      <c r="K128" s="121" t="s">
        <v>339</v>
      </c>
      <c r="L128" s="121"/>
      <c r="M128" s="121"/>
      <c r="N128" s="121"/>
      <c r="O128" s="121" t="s">
        <v>340</v>
      </c>
      <c r="P128" s="121"/>
      <c r="Q128" s="121"/>
      <c r="R128" s="144" t="s">
        <v>325</v>
      </c>
    </row>
    <row r="129" s="107" customFormat="1" customHeight="1" spans="2:18">
      <c r="B129" s="126" t="s">
        <v>341</v>
      </c>
      <c r="C129" s="775" t="s">
        <v>2</v>
      </c>
      <c r="D129" s="127"/>
      <c r="E129" s="127"/>
      <c r="F129" s="127"/>
      <c r="G129" s="127" t="s">
        <v>342</v>
      </c>
      <c r="H129" s="127"/>
      <c r="I129" s="127"/>
      <c r="J129" s="127"/>
      <c r="K129" s="127" t="s">
        <v>343</v>
      </c>
      <c r="L129" s="127"/>
      <c r="M129" s="127"/>
      <c r="N129" s="127"/>
      <c r="O129" s="127" t="s">
        <v>52</v>
      </c>
      <c r="P129" s="127"/>
      <c r="Q129" s="127"/>
      <c r="R129" s="148"/>
    </row>
    <row r="130" ht="16.5" customHeight="1" spans="2:18">
      <c r="B130" s="121"/>
      <c r="C130" s="121"/>
      <c r="D130" s="121"/>
      <c r="E130" s="121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  <c r="P130" s="121"/>
      <c r="Q130" s="121"/>
      <c r="R130" s="121"/>
    </row>
    <row r="131" customHeight="1" spans="1:19">
      <c r="A131" s="108"/>
      <c r="B131" s="267" t="s">
        <v>344</v>
      </c>
      <c r="C131" s="268"/>
      <c r="D131" s="268"/>
      <c r="E131" s="268"/>
      <c r="F131" s="268"/>
      <c r="G131" s="268"/>
      <c r="H131" s="268"/>
      <c r="I131" s="268"/>
      <c r="J131" s="268"/>
      <c r="K131" s="289"/>
      <c r="L131" s="289"/>
      <c r="M131" s="289"/>
      <c r="N131" s="289"/>
      <c r="O131" s="289"/>
      <c r="P131" s="268"/>
      <c r="Q131" s="268"/>
      <c r="R131" s="294"/>
      <c r="S131" s="263">
        <f>7.7*6.75</f>
        <v>51.975</v>
      </c>
    </row>
    <row r="132" ht="22.5" customHeight="1" spans="2:18">
      <c r="B132" s="269" t="s">
        <v>345</v>
      </c>
      <c r="C132" s="776" t="s">
        <v>2</v>
      </c>
      <c r="D132" s="269"/>
      <c r="E132" s="271" t="s">
        <v>346</v>
      </c>
      <c r="F132" s="271"/>
      <c r="G132" s="271"/>
      <c r="H132" s="271"/>
      <c r="I132" s="271"/>
      <c r="J132" s="271"/>
      <c r="K132" s="290" t="str">
        <f>CONCATENATE(INPUT!C45," X ",INPUT!D45,"= ",INPUT!E45," ",INPUT!F45)</f>
        <v>8 X 8= 64 M2</v>
      </c>
      <c r="L132" s="290"/>
      <c r="M132" s="290"/>
      <c r="N132" s="290"/>
      <c r="O132" s="290"/>
      <c r="P132" s="290"/>
      <c r="Q132" s="271"/>
      <c r="R132" s="295"/>
    </row>
    <row r="133" ht="22.5" customHeight="1" spans="2:19">
      <c r="B133" s="269"/>
      <c r="C133" s="270"/>
      <c r="D133" s="269"/>
      <c r="E133" s="271" t="s">
        <v>347</v>
      </c>
      <c r="F133" s="271"/>
      <c r="G133" s="271"/>
      <c r="H133" s="271"/>
      <c r="I133" s="271"/>
      <c r="J133" s="271"/>
      <c r="K133" s="290" t="s">
        <v>348</v>
      </c>
      <c r="L133" s="290"/>
      <c r="M133" s="290"/>
      <c r="N133" s="290"/>
      <c r="O133" s="290"/>
      <c r="P133" s="290"/>
      <c r="Q133" s="271"/>
      <c r="R133" s="295"/>
      <c r="S133">
        <f>SUM(G123*O123)</f>
        <v>30</v>
      </c>
    </row>
    <row r="134" ht="19.5" customHeight="1" spans="2:18">
      <c r="B134" s="231" t="s">
        <v>301</v>
      </c>
      <c r="C134" s="225"/>
      <c r="D134" s="225"/>
      <c r="E134" s="225"/>
      <c r="F134" s="225"/>
      <c r="G134" s="272"/>
      <c r="H134" s="272"/>
      <c r="I134" s="272"/>
      <c r="J134" s="272"/>
      <c r="K134" s="291"/>
      <c r="L134" s="291"/>
      <c r="M134" s="291"/>
      <c r="N134" s="291"/>
      <c r="O134" s="291"/>
      <c r="P134" s="291"/>
      <c r="Q134" s="225"/>
      <c r="R134" s="291"/>
    </row>
    <row r="135" ht="13.5" customHeight="1" spans="2:19">
      <c r="B135" s="133"/>
      <c r="C135" s="121"/>
      <c r="D135" s="121"/>
      <c r="E135" s="121"/>
      <c r="F135" s="121"/>
      <c r="G135" s="252"/>
      <c r="H135" s="252"/>
      <c r="I135" s="252"/>
      <c r="J135" s="252"/>
      <c r="K135" s="292"/>
      <c r="L135" s="292"/>
      <c r="M135" s="292"/>
      <c r="N135" s="292"/>
      <c r="O135" s="292"/>
      <c r="P135" s="292"/>
      <c r="Q135" s="121"/>
      <c r="R135" s="292"/>
      <c r="S135" t="s">
        <v>31</v>
      </c>
    </row>
    <row r="136" ht="24" customHeight="1" spans="2:9">
      <c r="B136" s="241" t="s">
        <v>349</v>
      </c>
      <c r="C136" s="216"/>
      <c r="D136" s="216"/>
      <c r="E136" s="216"/>
      <c r="F136" s="216"/>
      <c r="G136" s="216"/>
      <c r="H136" s="216"/>
      <c r="I136" s="216"/>
    </row>
    <row r="137" ht="20.25" customHeight="1" spans="2:18">
      <c r="B137" s="117" t="s">
        <v>350</v>
      </c>
      <c r="C137" s="770" t="s">
        <v>2</v>
      </c>
      <c r="D137" s="135"/>
      <c r="E137" s="139" t="s">
        <v>48</v>
      </c>
      <c r="F137" s="139"/>
      <c r="G137" s="139"/>
      <c r="H137" s="139"/>
      <c r="I137" s="171"/>
      <c r="J137" s="139"/>
      <c r="K137" s="139" t="str">
        <f>INPUT!G36</f>
        <v>…………………</v>
      </c>
      <c r="L137" s="139"/>
      <c r="M137" s="139" t="s">
        <v>351</v>
      </c>
      <c r="N137" s="139"/>
      <c r="O137" s="139"/>
      <c r="P137" s="139"/>
      <c r="Q137" s="139"/>
      <c r="R137" s="194"/>
    </row>
    <row r="138" ht="24" customHeight="1" spans="2:18">
      <c r="B138" s="120"/>
      <c r="C138" s="144"/>
      <c r="D138" s="135"/>
      <c r="E138" s="139" t="s">
        <v>50</v>
      </c>
      <c r="F138" s="139"/>
      <c r="G138" s="139"/>
      <c r="H138" s="139"/>
      <c r="I138" s="171"/>
      <c r="J138" s="139"/>
      <c r="K138" s="139" t="str">
        <f>INPUT!G37</f>
        <v>…………………</v>
      </c>
      <c r="L138" s="139"/>
      <c r="M138" s="139" t="s">
        <v>352</v>
      </c>
      <c r="N138" s="139"/>
      <c r="O138" s="139"/>
      <c r="P138" s="139"/>
      <c r="Q138" s="139"/>
      <c r="R138" s="194"/>
    </row>
    <row r="139" ht="21.75" customHeight="1" spans="2:18">
      <c r="B139" s="120"/>
      <c r="C139" s="144"/>
      <c r="D139" s="135"/>
      <c r="E139" s="139" t="s">
        <v>51</v>
      </c>
      <c r="F139" s="139"/>
      <c r="G139" s="139"/>
      <c r="H139" s="139"/>
      <c r="I139" s="171"/>
      <c r="J139" s="139"/>
      <c r="K139" s="139" t="str">
        <f>INPUT!G38</f>
        <v>…………………</v>
      </c>
      <c r="L139" s="139"/>
      <c r="M139" s="139" t="s">
        <v>352</v>
      </c>
      <c r="N139" s="139"/>
      <c r="O139" s="139"/>
      <c r="P139" s="139"/>
      <c r="Q139" s="139"/>
      <c r="R139" s="194"/>
    </row>
    <row r="140" ht="21.75" customHeight="1" spans="2:18">
      <c r="B140" s="120"/>
      <c r="C140" s="144"/>
      <c r="D140" s="135"/>
      <c r="E140" s="139" t="s">
        <v>52</v>
      </c>
      <c r="F140" s="139"/>
      <c r="G140" s="139"/>
      <c r="H140" s="139"/>
      <c r="I140" s="171"/>
      <c r="J140" s="139"/>
      <c r="K140" s="139" t="str">
        <f>INPUT!G39</f>
        <v>…………………</v>
      </c>
      <c r="L140" s="139"/>
      <c r="M140" s="139" t="s">
        <v>352</v>
      </c>
      <c r="N140" s="139"/>
      <c r="O140" s="139"/>
      <c r="P140" s="139"/>
      <c r="Q140" s="139"/>
      <c r="R140" s="194"/>
    </row>
    <row r="141" ht="20.25" customHeight="1" spans="2:19">
      <c r="B141" s="120" t="s">
        <v>53</v>
      </c>
      <c r="C141" s="771" t="s">
        <v>2</v>
      </c>
      <c r="D141" s="135"/>
      <c r="E141" s="139"/>
      <c r="F141" s="139"/>
      <c r="G141" s="139"/>
      <c r="H141" s="139"/>
      <c r="I141" s="139">
        <f>INPUT!C40</f>
        <v>0</v>
      </c>
      <c r="J141" s="139" t="s">
        <v>54</v>
      </c>
      <c r="K141" s="139"/>
      <c r="L141" s="139"/>
      <c r="M141" s="139"/>
      <c r="N141" s="139"/>
      <c r="O141" s="139"/>
      <c r="P141" s="139"/>
      <c r="Q141" s="139"/>
      <c r="R141" s="194"/>
      <c r="S141" t="s">
        <v>31</v>
      </c>
    </row>
    <row r="142" ht="26.25" customHeight="1" spans="2:18">
      <c r="B142" s="120" t="s">
        <v>353</v>
      </c>
      <c r="C142" s="771" t="s">
        <v>2</v>
      </c>
      <c r="D142" s="139"/>
      <c r="E142" s="139"/>
      <c r="F142" s="139"/>
      <c r="G142" s="139" t="s">
        <v>354</v>
      </c>
      <c r="H142" s="139"/>
      <c r="I142" s="139"/>
      <c r="J142" s="139"/>
      <c r="K142" s="139"/>
      <c r="L142" s="139"/>
      <c r="M142" s="139"/>
      <c r="N142" s="139"/>
      <c r="O142" s="139" t="s">
        <v>355</v>
      </c>
      <c r="P142" s="139"/>
      <c r="Q142" s="139"/>
      <c r="R142" s="296" t="s">
        <v>52</v>
      </c>
    </row>
    <row r="143" ht="33.75" customHeight="1" spans="2:18">
      <c r="B143" s="120" t="s">
        <v>356</v>
      </c>
      <c r="C143" s="771" t="s">
        <v>2</v>
      </c>
      <c r="D143" s="139"/>
      <c r="E143" s="139"/>
      <c r="F143" s="139"/>
      <c r="G143" s="139" t="s">
        <v>357</v>
      </c>
      <c r="H143" s="139"/>
      <c r="I143" s="139"/>
      <c r="J143" s="139"/>
      <c r="K143" s="139" t="s">
        <v>358</v>
      </c>
      <c r="L143" s="139"/>
      <c r="M143" s="139"/>
      <c r="N143" s="139"/>
      <c r="O143" s="139" t="s">
        <v>359</v>
      </c>
      <c r="P143" s="139"/>
      <c r="Q143" s="139"/>
      <c r="R143" s="297" t="s">
        <v>360</v>
      </c>
    </row>
    <row r="144" customHeight="1" spans="2:18">
      <c r="B144" s="273" t="s">
        <v>361</v>
      </c>
      <c r="C144" s="777" t="s">
        <v>2</v>
      </c>
      <c r="D144" s="275"/>
      <c r="E144" s="276" t="s">
        <v>362</v>
      </c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98"/>
    </row>
    <row r="145" customHeight="1" spans="2:18">
      <c r="B145" s="277"/>
      <c r="C145" s="278"/>
      <c r="D145" s="279"/>
      <c r="E145" s="280" t="s">
        <v>232</v>
      </c>
      <c r="F145" s="280"/>
      <c r="G145" s="280"/>
      <c r="H145" s="280"/>
      <c r="I145" s="280"/>
      <c r="J145" s="280"/>
      <c r="K145" s="280"/>
      <c r="L145" s="280"/>
      <c r="M145" s="280"/>
      <c r="N145" s="280"/>
      <c r="O145" s="280"/>
      <c r="P145" s="280"/>
      <c r="Q145" s="280"/>
      <c r="R145" s="284"/>
    </row>
    <row r="146" customHeight="1" spans="2:18">
      <c r="B146" s="121"/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 t="s">
        <v>363</v>
      </c>
    </row>
    <row r="147" customHeight="1" spans="2:2">
      <c r="B147" s="242" t="s">
        <v>364</v>
      </c>
    </row>
    <row r="148" customHeight="1" spans="2:18">
      <c r="B148" s="135" t="s">
        <v>365</v>
      </c>
      <c r="C148" s="778" t="s">
        <v>2</v>
      </c>
      <c r="D148" s="135"/>
      <c r="E148" s="139"/>
      <c r="F148" s="139"/>
      <c r="G148" s="171" t="s">
        <v>237</v>
      </c>
      <c r="H148" s="135"/>
      <c r="I148" s="139"/>
      <c r="J148" s="139"/>
      <c r="K148" s="139" t="s">
        <v>123</v>
      </c>
      <c r="L148" s="139"/>
      <c r="M148" s="139"/>
      <c r="N148" s="139"/>
      <c r="O148" s="139"/>
      <c r="P148" s="139"/>
      <c r="Q148" s="139"/>
      <c r="R148" s="194"/>
    </row>
    <row r="149" customHeight="1" spans="2:18">
      <c r="B149" s="117" t="s">
        <v>366</v>
      </c>
      <c r="C149" s="770" t="s">
        <v>2</v>
      </c>
      <c r="D149" s="135"/>
      <c r="E149" s="139"/>
      <c r="F149" s="139"/>
      <c r="G149" s="171" t="s">
        <v>237</v>
      </c>
      <c r="H149" s="135"/>
      <c r="I149" s="139"/>
      <c r="J149" s="139"/>
      <c r="K149" s="139" t="s">
        <v>123</v>
      </c>
      <c r="L149" s="139"/>
      <c r="M149" s="139"/>
      <c r="N149" s="139"/>
      <c r="O149" s="139"/>
      <c r="P149" s="139"/>
      <c r="Q149" s="139"/>
      <c r="R149" s="194"/>
    </row>
    <row r="150" customHeight="1" spans="2:18">
      <c r="B150" s="779" t="s">
        <v>367</v>
      </c>
      <c r="C150" s="775" t="s">
        <v>2</v>
      </c>
      <c r="D150" s="135"/>
      <c r="E150" s="139"/>
      <c r="F150" s="139"/>
      <c r="G150" s="171"/>
      <c r="H150" s="135"/>
      <c r="I150" s="139" t="s">
        <v>368</v>
      </c>
      <c r="J150" s="139"/>
      <c r="K150" s="171"/>
      <c r="L150" s="135"/>
      <c r="M150" s="139" t="s">
        <v>183</v>
      </c>
      <c r="N150" s="139"/>
      <c r="O150" s="171"/>
      <c r="P150" s="135"/>
      <c r="Q150" s="139" t="s">
        <v>369</v>
      </c>
      <c r="R150" s="194"/>
    </row>
    <row r="151" customHeight="1" spans="2:18">
      <c r="B151" s="117" t="s">
        <v>370</v>
      </c>
      <c r="C151" s="770" t="s">
        <v>2</v>
      </c>
      <c r="D151" s="135"/>
      <c r="E151" s="139"/>
      <c r="F151" s="139"/>
      <c r="G151" s="139" t="s">
        <v>237</v>
      </c>
      <c r="H151" s="135"/>
      <c r="I151" s="139"/>
      <c r="J151" s="139"/>
      <c r="K151" s="139" t="s">
        <v>123</v>
      </c>
      <c r="L151" s="139"/>
      <c r="M151" s="139"/>
      <c r="N151" s="139"/>
      <c r="O151" s="139"/>
      <c r="P151" s="139"/>
      <c r="Q151" s="139"/>
      <c r="R151" s="194"/>
    </row>
    <row r="152" customHeight="1" spans="2:18">
      <c r="B152" s="779" t="s">
        <v>371</v>
      </c>
      <c r="C152" s="775" t="s">
        <v>2</v>
      </c>
      <c r="D152" s="135"/>
      <c r="E152" s="139" t="s">
        <v>372</v>
      </c>
      <c r="F152" s="139"/>
      <c r="G152" s="171"/>
      <c r="H152" s="135" t="s">
        <v>373</v>
      </c>
      <c r="I152" s="139"/>
      <c r="J152" s="139"/>
      <c r="K152" s="171"/>
      <c r="L152" s="139" t="s">
        <v>374</v>
      </c>
      <c r="M152" s="139"/>
      <c r="N152" s="139"/>
      <c r="O152" s="139"/>
      <c r="P152" s="135" t="s">
        <v>375</v>
      </c>
      <c r="Q152" s="139"/>
      <c r="R152" s="194"/>
    </row>
    <row r="153" customHeight="1" spans="2:18">
      <c r="B153" s="117" t="s">
        <v>376</v>
      </c>
      <c r="C153" s="770" t="s">
        <v>2</v>
      </c>
      <c r="D153" s="135"/>
      <c r="E153" s="139"/>
      <c r="F153" s="139"/>
      <c r="G153" s="139" t="s">
        <v>237</v>
      </c>
      <c r="H153" s="135"/>
      <c r="I153" s="139"/>
      <c r="J153" s="139"/>
      <c r="K153" s="139" t="s">
        <v>123</v>
      </c>
      <c r="L153" s="139"/>
      <c r="M153" s="139"/>
      <c r="N153" s="139"/>
      <c r="O153" s="139"/>
      <c r="P153" s="139"/>
      <c r="Q153" s="139"/>
      <c r="R153" s="194"/>
    </row>
    <row r="154" customHeight="1" spans="2:18">
      <c r="B154" s="780" t="s">
        <v>371</v>
      </c>
      <c r="C154" s="771" t="s">
        <v>2</v>
      </c>
      <c r="D154" s="135"/>
      <c r="E154" s="139" t="s">
        <v>372</v>
      </c>
      <c r="F154" s="139"/>
      <c r="G154" s="171"/>
      <c r="H154" s="135" t="s">
        <v>377</v>
      </c>
      <c r="I154" s="139"/>
      <c r="J154" s="139"/>
      <c r="K154" s="171"/>
      <c r="L154" s="139" t="s">
        <v>374</v>
      </c>
      <c r="M154" s="139"/>
      <c r="N154" s="139"/>
      <c r="O154" s="139"/>
      <c r="P154" s="139" t="s">
        <v>375</v>
      </c>
      <c r="Q154" s="139"/>
      <c r="R154" s="194"/>
    </row>
    <row r="155" customHeight="1" spans="2:18">
      <c r="B155" s="779" t="s">
        <v>367</v>
      </c>
      <c r="C155" s="775" t="s">
        <v>2</v>
      </c>
      <c r="D155" s="135"/>
      <c r="E155" s="139" t="s">
        <v>372</v>
      </c>
      <c r="F155" s="139"/>
      <c r="G155" s="171"/>
      <c r="H155" s="135"/>
      <c r="I155" s="139" t="s">
        <v>368</v>
      </c>
      <c r="J155" s="139"/>
      <c r="K155" s="171"/>
      <c r="L155" s="139"/>
      <c r="M155" s="139"/>
      <c r="N155" s="139" t="s">
        <v>378</v>
      </c>
      <c r="O155" s="139"/>
      <c r="P155" s="135"/>
      <c r="Q155" s="139" t="s">
        <v>369</v>
      </c>
      <c r="R155" s="194"/>
    </row>
    <row r="156" customHeight="1" spans="2:18">
      <c r="B156" s="120" t="s">
        <v>379</v>
      </c>
      <c r="C156" s="144"/>
      <c r="D156" s="117"/>
      <c r="E156" s="118"/>
      <c r="F156" s="118"/>
      <c r="G156" s="118" t="s">
        <v>237</v>
      </c>
      <c r="H156" s="118"/>
      <c r="I156" s="118"/>
      <c r="J156" s="118"/>
      <c r="K156" s="118" t="s">
        <v>123</v>
      </c>
      <c r="L156" s="118"/>
      <c r="M156" s="118"/>
      <c r="N156" s="118"/>
      <c r="O156" s="118"/>
      <c r="P156" s="118"/>
      <c r="Q156" s="118"/>
      <c r="R156" s="197"/>
    </row>
    <row r="157" customHeight="1" spans="2:18">
      <c r="B157" s="779" t="s">
        <v>367</v>
      </c>
      <c r="C157" s="144"/>
      <c r="D157" s="117"/>
      <c r="E157" s="118"/>
      <c r="F157" s="118"/>
      <c r="G157" s="118" t="s">
        <v>380</v>
      </c>
      <c r="H157" s="118"/>
      <c r="I157" s="118"/>
      <c r="J157" s="118"/>
      <c r="K157" s="118" t="s">
        <v>381</v>
      </c>
      <c r="L157" s="118"/>
      <c r="M157" s="118"/>
      <c r="N157" s="118"/>
      <c r="O157" s="118" t="s">
        <v>382</v>
      </c>
      <c r="P157" s="118"/>
      <c r="Q157" s="118"/>
      <c r="R157" s="197"/>
    </row>
    <row r="158" customHeight="1" spans="2:18">
      <c r="B158" s="273" t="s">
        <v>383</v>
      </c>
      <c r="C158" s="777" t="s">
        <v>2</v>
      </c>
      <c r="D158" s="275"/>
      <c r="E158" s="276"/>
      <c r="F158" s="276"/>
      <c r="G158" s="276"/>
      <c r="H158" s="276"/>
      <c r="I158" s="276"/>
      <c r="J158" s="276"/>
      <c r="K158" s="276"/>
      <c r="L158" s="276"/>
      <c r="M158" s="276"/>
      <c r="N158" s="276"/>
      <c r="O158" s="276"/>
      <c r="P158" s="276"/>
      <c r="Q158" s="276"/>
      <c r="R158" s="298"/>
    </row>
    <row r="159" customHeight="1" spans="2:18">
      <c r="B159" s="277"/>
      <c r="C159" s="278"/>
      <c r="D159" s="279"/>
      <c r="E159" s="280"/>
      <c r="F159" s="280"/>
      <c r="G159" s="280"/>
      <c r="H159" s="280"/>
      <c r="I159" s="280"/>
      <c r="J159" s="280"/>
      <c r="K159" s="280"/>
      <c r="L159" s="280"/>
      <c r="M159" s="280"/>
      <c r="N159" s="280"/>
      <c r="O159" s="280"/>
      <c r="P159" s="280"/>
      <c r="Q159" s="280"/>
      <c r="R159" s="284"/>
    </row>
    <row r="160" ht="15" customHeight="1" spans="2:18">
      <c r="B160" s="121"/>
      <c r="C160" s="121"/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  <c r="P160" s="121"/>
      <c r="Q160" s="121"/>
      <c r="R160" s="121"/>
    </row>
    <row r="161" s="108" customFormat="1" customHeight="1" spans="2:18">
      <c r="B161" s="281" t="s">
        <v>384</v>
      </c>
      <c r="C161" s="268"/>
      <c r="D161" s="268"/>
      <c r="E161" s="268"/>
      <c r="F161" s="268"/>
      <c r="G161" s="268"/>
      <c r="H161" s="268"/>
      <c r="I161" s="268"/>
      <c r="J161" s="268"/>
      <c r="K161" s="268"/>
      <c r="L161" s="268"/>
      <c r="M161" s="268"/>
      <c r="N161" s="268"/>
      <c r="O161" s="268"/>
      <c r="P161" s="268"/>
      <c r="Q161" s="268"/>
      <c r="R161" s="294"/>
    </row>
    <row r="162" customHeight="1" spans="2:18">
      <c r="B162" s="282" t="s">
        <v>385</v>
      </c>
      <c r="C162" s="781" t="s">
        <v>2</v>
      </c>
      <c r="D162" s="282"/>
      <c r="E162" s="283" t="s">
        <v>386</v>
      </c>
      <c r="F162" s="283"/>
      <c r="G162" s="283"/>
      <c r="H162" s="283"/>
      <c r="I162" s="283"/>
      <c r="J162" s="283"/>
      <c r="K162" s="283" t="s">
        <v>387</v>
      </c>
      <c r="L162" s="283"/>
      <c r="M162" s="283"/>
      <c r="N162" s="283"/>
      <c r="O162" s="283"/>
      <c r="P162" s="283"/>
      <c r="Q162" s="283"/>
      <c r="R162" s="299"/>
    </row>
    <row r="163" customHeight="1" spans="2:18">
      <c r="B163" s="228" t="s">
        <v>388</v>
      </c>
      <c r="C163" s="782" t="s">
        <v>2</v>
      </c>
      <c r="D163" s="228"/>
      <c r="E163" s="229" t="s">
        <v>386</v>
      </c>
      <c r="F163" s="229"/>
      <c r="G163" s="229"/>
      <c r="H163" s="229"/>
      <c r="I163" s="229"/>
      <c r="J163" s="229"/>
      <c r="K163" s="229" t="s">
        <v>387</v>
      </c>
      <c r="L163" s="229" t="s">
        <v>389</v>
      </c>
      <c r="M163" s="229"/>
      <c r="N163" s="229"/>
      <c r="O163" s="229" t="s">
        <v>390</v>
      </c>
      <c r="P163" s="229" t="s">
        <v>391</v>
      </c>
      <c r="Q163" s="229"/>
      <c r="R163" s="300"/>
    </row>
    <row r="164" ht="15" customHeight="1" spans="2:18">
      <c r="B164" s="231" t="s">
        <v>301</v>
      </c>
      <c r="C164" s="225"/>
      <c r="D164" s="225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301"/>
    </row>
    <row r="165" ht="15" customHeight="1" spans="2:18">
      <c r="B165" s="121"/>
      <c r="C165" s="121"/>
      <c r="D165" s="121"/>
      <c r="E165" s="121"/>
      <c r="F165" s="121"/>
      <c r="G165" s="121"/>
      <c r="H165" s="121"/>
      <c r="I165" s="121"/>
      <c r="J165" s="121"/>
      <c r="K165" s="121"/>
      <c r="L165" s="121"/>
      <c r="M165" s="121"/>
      <c r="N165" s="121"/>
      <c r="O165" s="121"/>
      <c r="P165" s="121"/>
      <c r="Q165" s="121"/>
      <c r="R165" s="107"/>
    </row>
    <row r="166" s="108" customFormat="1" customHeight="1" spans="2:17">
      <c r="B166" s="242" t="s">
        <v>392</v>
      </c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14"/>
      <c r="N166" s="214"/>
      <c r="O166" s="214"/>
      <c r="P166" s="214"/>
      <c r="Q166" s="214"/>
    </row>
    <row r="167" customHeight="1" spans="2:18">
      <c r="B167" s="117" t="s">
        <v>393</v>
      </c>
      <c r="C167" s="770" t="s">
        <v>2</v>
      </c>
      <c r="D167" s="117"/>
      <c r="E167" s="118"/>
      <c r="F167" s="118"/>
      <c r="G167" s="128" t="s">
        <v>123</v>
      </c>
      <c r="H167" s="118"/>
      <c r="I167" s="118"/>
      <c r="J167" s="118"/>
      <c r="K167" s="128" t="s">
        <v>237</v>
      </c>
      <c r="L167" s="118"/>
      <c r="M167" s="118" t="s">
        <v>394</v>
      </c>
      <c r="N167" s="118"/>
      <c r="O167" s="118"/>
      <c r="P167" s="118"/>
      <c r="Q167" s="118"/>
      <c r="R167" s="197"/>
    </row>
    <row r="168" customHeight="1" spans="2:18">
      <c r="B168" s="120" t="s">
        <v>395</v>
      </c>
      <c r="C168" s="771" t="s">
        <v>2</v>
      </c>
      <c r="D168" s="120"/>
      <c r="E168" s="121"/>
      <c r="F168" s="121"/>
      <c r="G168" s="134" t="s">
        <v>123</v>
      </c>
      <c r="H168" s="121"/>
      <c r="I168" s="121"/>
      <c r="J168" s="121"/>
      <c r="K168" s="134" t="s">
        <v>237</v>
      </c>
      <c r="L168" s="121"/>
      <c r="M168" s="121"/>
      <c r="N168" s="121"/>
      <c r="O168" s="121"/>
      <c r="P168" s="121"/>
      <c r="Q168" s="121"/>
      <c r="R168" s="186"/>
    </row>
    <row r="169" customHeight="1" spans="2:18">
      <c r="B169" s="120" t="s">
        <v>396</v>
      </c>
      <c r="C169" s="771" t="s">
        <v>2</v>
      </c>
      <c r="D169" s="120"/>
      <c r="E169" s="121"/>
      <c r="F169" s="121"/>
      <c r="G169" s="134" t="s">
        <v>123</v>
      </c>
      <c r="H169" s="121"/>
      <c r="I169" s="121"/>
      <c r="J169" s="121"/>
      <c r="K169" s="134" t="s">
        <v>237</v>
      </c>
      <c r="L169" s="121"/>
      <c r="M169" s="118" t="s">
        <v>394</v>
      </c>
      <c r="N169" s="121"/>
      <c r="O169" s="121"/>
      <c r="P169" s="121"/>
      <c r="Q169" s="121"/>
      <c r="R169" s="186"/>
    </row>
    <row r="170" customHeight="1" spans="2:18">
      <c r="B170" s="126" t="s">
        <v>395</v>
      </c>
      <c r="C170" s="775" t="s">
        <v>2</v>
      </c>
      <c r="D170" s="126"/>
      <c r="E170" s="127"/>
      <c r="F170" s="127"/>
      <c r="G170" s="251" t="s">
        <v>123</v>
      </c>
      <c r="H170" s="127"/>
      <c r="I170" s="127"/>
      <c r="J170" s="127"/>
      <c r="K170" s="251" t="s">
        <v>237</v>
      </c>
      <c r="L170" s="127"/>
      <c r="M170" s="127"/>
      <c r="N170" s="127"/>
      <c r="O170" s="127"/>
      <c r="P170" s="127"/>
      <c r="Q170" s="127"/>
      <c r="R170" s="187"/>
    </row>
    <row r="171" ht="16.5" customHeight="1" spans="2:18">
      <c r="B171" s="121"/>
      <c r="C171" s="121"/>
      <c r="D171" s="121"/>
      <c r="E171" s="121"/>
      <c r="F171" s="121"/>
      <c r="G171" s="134"/>
      <c r="H171" s="121"/>
      <c r="I171" s="121"/>
      <c r="J171" s="121"/>
      <c r="K171" s="134"/>
      <c r="L171" s="121"/>
      <c r="M171" s="121"/>
      <c r="N171" s="121"/>
      <c r="O171" s="121"/>
      <c r="P171" s="121"/>
      <c r="Q171" s="121"/>
      <c r="R171" s="107"/>
    </row>
    <row r="172" s="108" customFormat="1" customHeight="1" spans="2:17">
      <c r="B172" s="213" t="s">
        <v>397</v>
      </c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14"/>
      <c r="N172" s="214"/>
      <c r="O172" s="214"/>
      <c r="P172" s="214"/>
      <c r="Q172" s="214"/>
    </row>
    <row r="173" customHeight="1" spans="2:18">
      <c r="B173" s="117" t="s">
        <v>398</v>
      </c>
      <c r="C173" s="770" t="s">
        <v>2</v>
      </c>
      <c r="D173" s="118"/>
      <c r="E173" s="118"/>
      <c r="F173" s="118"/>
      <c r="G173" s="128" t="s">
        <v>237</v>
      </c>
      <c r="H173" s="118"/>
      <c r="I173" s="118"/>
      <c r="J173" s="118"/>
      <c r="K173" s="128" t="s">
        <v>123</v>
      </c>
      <c r="L173" s="118"/>
      <c r="M173" s="118"/>
      <c r="N173" s="118"/>
      <c r="O173" s="118"/>
      <c r="P173" s="118"/>
      <c r="Q173" s="118"/>
      <c r="R173" s="197"/>
    </row>
    <row r="174" customHeight="1" spans="2:18">
      <c r="B174" s="120" t="s">
        <v>399</v>
      </c>
      <c r="C174" s="771" t="s">
        <v>2</v>
      </c>
      <c r="D174" s="121"/>
      <c r="E174" s="121"/>
      <c r="F174" s="121"/>
      <c r="G174" s="121" t="s">
        <v>400</v>
      </c>
      <c r="H174" s="121"/>
      <c r="I174" s="121"/>
      <c r="J174" s="121"/>
      <c r="K174" s="121" t="s">
        <v>401</v>
      </c>
      <c r="L174" s="121"/>
      <c r="M174" s="121"/>
      <c r="N174" s="121"/>
      <c r="O174" s="121" t="s">
        <v>402</v>
      </c>
      <c r="P174" s="121"/>
      <c r="Q174" s="121"/>
      <c r="R174" s="186"/>
    </row>
    <row r="175" customHeight="1" spans="2:18">
      <c r="B175" s="279"/>
      <c r="C175" s="284" t="s">
        <v>2</v>
      </c>
      <c r="D175" s="280"/>
      <c r="E175" s="280" t="s">
        <v>403</v>
      </c>
      <c r="F175" s="280"/>
      <c r="G175" s="280"/>
      <c r="H175" s="280"/>
      <c r="I175" s="280"/>
      <c r="J175" s="280"/>
      <c r="K175" s="280"/>
      <c r="L175" s="280"/>
      <c r="M175" s="280"/>
      <c r="N175" s="280"/>
      <c r="O175" s="280" t="s">
        <v>404</v>
      </c>
      <c r="P175" s="280"/>
      <c r="Q175" s="280"/>
      <c r="R175" s="302"/>
    </row>
    <row r="176" ht="14.25" customHeight="1" spans="2:18">
      <c r="B176" s="204"/>
      <c r="C176" s="204"/>
      <c r="D176" s="204"/>
      <c r="E176" s="204"/>
      <c r="F176" s="204"/>
      <c r="G176" s="204"/>
      <c r="H176" s="204"/>
      <c r="I176" s="204"/>
      <c r="J176" s="204"/>
      <c r="K176" s="204"/>
      <c r="L176" s="204"/>
      <c r="M176" s="204"/>
      <c r="N176" s="204"/>
      <c r="O176" s="204"/>
      <c r="P176" s="204"/>
      <c r="Q176" s="204"/>
      <c r="R176" s="202"/>
    </row>
    <row r="177" ht="15" customHeight="1" spans="2:18">
      <c r="B177" s="121"/>
      <c r="C177" s="121"/>
      <c r="D177" s="121"/>
      <c r="E177" s="121"/>
      <c r="F177" s="121"/>
      <c r="G177" s="121"/>
      <c r="H177" s="121"/>
      <c r="I177" s="121"/>
      <c r="J177" s="121"/>
      <c r="K177" s="121"/>
      <c r="L177" s="121"/>
      <c r="M177" s="121"/>
      <c r="N177" s="121"/>
      <c r="O177" s="121"/>
      <c r="P177" s="121"/>
      <c r="Q177" s="121"/>
      <c r="R177" s="107"/>
    </row>
    <row r="178" customHeight="1" spans="1:19">
      <c r="A178" s="108"/>
      <c r="B178" s="267" t="s">
        <v>405</v>
      </c>
      <c r="C178" s="268"/>
      <c r="D178" s="268"/>
      <c r="E178" s="268"/>
      <c r="F178" s="268"/>
      <c r="G178" s="268"/>
      <c r="H178" s="268"/>
      <c r="I178" s="268"/>
      <c r="J178" s="268"/>
      <c r="K178" s="289"/>
      <c r="L178" s="289"/>
      <c r="M178" s="289"/>
      <c r="N178" s="289"/>
      <c r="O178" s="289"/>
      <c r="P178" s="268"/>
      <c r="Q178" s="268"/>
      <c r="R178" s="294"/>
      <c r="S178" s="263"/>
    </row>
    <row r="179" ht="22.5" customHeight="1" spans="2:18">
      <c r="B179" s="269" t="s">
        <v>345</v>
      </c>
      <c r="C179" s="776" t="s">
        <v>2</v>
      </c>
      <c r="D179" s="269"/>
      <c r="E179" s="271" t="s">
        <v>406</v>
      </c>
      <c r="F179" s="271"/>
      <c r="G179" s="271"/>
      <c r="H179" s="271"/>
      <c r="I179" s="271"/>
      <c r="J179" s="271"/>
      <c r="K179" s="290"/>
      <c r="L179" s="290"/>
      <c r="M179" s="290"/>
      <c r="N179" s="290"/>
      <c r="O179" s="290"/>
      <c r="P179" s="290"/>
      <c r="Q179" s="271"/>
      <c r="R179" s="295"/>
    </row>
    <row r="180" ht="22.5" customHeight="1" spans="2:18">
      <c r="B180" s="269"/>
      <c r="C180" s="270"/>
      <c r="D180" s="269"/>
      <c r="E180" s="271" t="s">
        <v>407</v>
      </c>
      <c r="F180" s="271"/>
      <c r="G180" s="271"/>
      <c r="H180" s="271"/>
      <c r="I180" s="271"/>
      <c r="J180" s="271"/>
      <c r="K180" s="290"/>
      <c r="L180" s="290"/>
      <c r="M180" s="290"/>
      <c r="N180" s="290"/>
      <c r="O180" s="290"/>
      <c r="P180" s="290"/>
      <c r="Q180" s="271"/>
      <c r="R180" s="295"/>
    </row>
    <row r="181" ht="20.25" customHeight="1" spans="2:18">
      <c r="B181" s="231" t="s">
        <v>301</v>
      </c>
      <c r="C181" s="285"/>
      <c r="D181" s="285"/>
      <c r="E181" s="285"/>
      <c r="F181" s="285"/>
      <c r="G181" s="285"/>
      <c r="H181" s="285"/>
      <c r="I181" s="285"/>
      <c r="J181" s="285"/>
      <c r="K181" s="293"/>
      <c r="L181" s="293"/>
      <c r="M181" s="293"/>
      <c r="N181" s="293"/>
      <c r="O181" s="293"/>
      <c r="P181" s="293"/>
      <c r="Q181" s="285"/>
      <c r="R181" s="291"/>
    </row>
    <row r="182" ht="17.25" customHeight="1" spans="2:18">
      <c r="B182" s="286"/>
      <c r="C182" s="286"/>
      <c r="D182" s="286"/>
      <c r="E182" s="286"/>
      <c r="F182" s="286"/>
      <c r="G182" s="286"/>
      <c r="H182" s="286"/>
      <c r="I182" s="286"/>
      <c r="J182" s="286"/>
      <c r="K182" s="206"/>
      <c r="L182" s="206"/>
      <c r="M182" s="206"/>
      <c r="N182" s="206"/>
      <c r="O182" s="206"/>
      <c r="P182" s="206"/>
      <c r="Q182" s="286"/>
      <c r="R182" s="121" t="s">
        <v>408</v>
      </c>
    </row>
    <row r="183" ht="14.25" customHeight="1" spans="2:18">
      <c r="B183" s="286"/>
      <c r="C183" s="286"/>
      <c r="D183" s="286"/>
      <c r="E183" s="286"/>
      <c r="F183" s="286"/>
      <c r="G183" s="286"/>
      <c r="H183" s="286"/>
      <c r="I183" s="286"/>
      <c r="J183" s="286"/>
      <c r="K183" s="206"/>
      <c r="L183" s="206"/>
      <c r="M183" s="206"/>
      <c r="N183" s="206"/>
      <c r="O183" s="206"/>
      <c r="P183" s="206"/>
      <c r="Q183" s="286"/>
      <c r="R183" s="121"/>
    </row>
    <row r="184" s="108" customFormat="1" customHeight="1" spans="2:17">
      <c r="B184" s="213" t="s">
        <v>409</v>
      </c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</row>
    <row r="185" customHeight="1" spans="2:18">
      <c r="B185" s="117" t="s">
        <v>410</v>
      </c>
      <c r="C185" s="770" t="s">
        <v>2</v>
      </c>
      <c r="D185" s="117"/>
      <c r="E185" s="128" t="str">
        <f>CONCATENATE(INPUT!C43," ",INPUT!D43)</f>
        <v>42 M</v>
      </c>
      <c r="F185" s="118"/>
      <c r="G185" s="118"/>
      <c r="H185" s="118"/>
      <c r="I185" s="118"/>
      <c r="J185" s="118"/>
      <c r="K185" s="118" t="s">
        <v>411</v>
      </c>
      <c r="L185" s="118"/>
      <c r="M185" s="118"/>
      <c r="N185" s="118"/>
      <c r="O185" s="118" t="s">
        <v>412</v>
      </c>
      <c r="P185" s="118"/>
      <c r="Q185" s="118"/>
      <c r="R185" s="197"/>
    </row>
    <row r="186" customHeight="1" spans="2:18">
      <c r="B186" s="120" t="s">
        <v>413</v>
      </c>
      <c r="C186" s="771" t="s">
        <v>2</v>
      </c>
      <c r="D186" s="120"/>
      <c r="E186" s="121"/>
      <c r="F186" s="121"/>
      <c r="G186" s="121" t="s">
        <v>414</v>
      </c>
      <c r="H186" s="121"/>
      <c r="I186" s="121"/>
      <c r="J186" s="121"/>
      <c r="K186" s="121"/>
      <c r="L186" s="121"/>
      <c r="M186" s="121" t="s">
        <v>415</v>
      </c>
      <c r="N186" s="121"/>
      <c r="O186" s="121"/>
      <c r="P186" s="121"/>
      <c r="Q186" s="121"/>
      <c r="R186" s="186"/>
    </row>
    <row r="187" customHeight="1" spans="2:18">
      <c r="B187" s="126"/>
      <c r="C187" s="775" t="s">
        <v>2</v>
      </c>
      <c r="D187" s="126"/>
      <c r="E187" s="127"/>
      <c r="F187" s="127"/>
      <c r="G187" s="127" t="s">
        <v>416</v>
      </c>
      <c r="H187" s="127"/>
      <c r="I187" s="127"/>
      <c r="J187" s="127"/>
      <c r="K187" s="127"/>
      <c r="L187" s="127"/>
      <c r="M187" s="127" t="s">
        <v>417</v>
      </c>
      <c r="N187" s="127"/>
      <c r="O187" s="127"/>
      <c r="P187" s="127"/>
      <c r="Q187" s="127"/>
      <c r="R187" s="187"/>
    </row>
    <row r="188" ht="15" customHeight="1" spans="2:18">
      <c r="B188" s="121"/>
      <c r="C188" s="121"/>
      <c r="D188" s="121"/>
      <c r="E188" s="121"/>
      <c r="F188" s="121"/>
      <c r="G188" s="121"/>
      <c r="H188" s="121"/>
      <c r="I188" s="121"/>
      <c r="J188" s="121"/>
      <c r="K188" s="121"/>
      <c r="L188" s="121"/>
      <c r="M188" s="121"/>
      <c r="N188" s="121"/>
      <c r="O188" s="121"/>
      <c r="P188" s="121"/>
      <c r="Q188" s="121"/>
      <c r="R188" s="107"/>
    </row>
    <row r="189" customHeight="1" spans="2:19">
      <c r="B189" s="218" t="s">
        <v>418</v>
      </c>
      <c r="C189" s="219"/>
      <c r="D189" s="219"/>
      <c r="E189" s="219"/>
      <c r="F189" s="219"/>
      <c r="G189" s="219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58"/>
      <c r="S189" s="263"/>
    </row>
    <row r="190" customHeight="1" spans="2:24">
      <c r="B190" s="282" t="s">
        <v>419</v>
      </c>
      <c r="C190" s="781" t="s">
        <v>2</v>
      </c>
      <c r="D190" s="282"/>
      <c r="E190" s="287" t="s">
        <v>420</v>
      </c>
      <c r="F190" s="283"/>
      <c r="G190" s="283"/>
      <c r="H190" s="283"/>
      <c r="I190" s="283" t="s">
        <v>183</v>
      </c>
      <c r="J190" s="283"/>
      <c r="K190" s="287" t="s">
        <v>421</v>
      </c>
      <c r="L190" s="283"/>
      <c r="M190" s="283" t="s">
        <v>183</v>
      </c>
      <c r="N190" s="283"/>
      <c r="O190" s="283" t="s">
        <v>422</v>
      </c>
      <c r="P190" s="283"/>
      <c r="Q190" s="283" t="s">
        <v>423</v>
      </c>
      <c r="R190" s="299"/>
      <c r="S190" s="263"/>
      <c r="X190" s="266"/>
    </row>
    <row r="191" customHeight="1" spans="2:18">
      <c r="B191" s="224" t="s">
        <v>424</v>
      </c>
      <c r="C191" s="783" t="s">
        <v>2</v>
      </c>
      <c r="D191" s="224"/>
      <c r="E191" s="225"/>
      <c r="F191" s="225"/>
      <c r="G191" s="285" t="s">
        <v>237</v>
      </c>
      <c r="H191" s="225"/>
      <c r="I191" s="225"/>
      <c r="J191" s="225"/>
      <c r="K191" s="285" t="s">
        <v>123</v>
      </c>
      <c r="L191" s="225"/>
      <c r="M191" s="225"/>
      <c r="N191" s="225"/>
      <c r="O191" s="225"/>
      <c r="P191" s="225"/>
      <c r="Q191" s="225"/>
      <c r="R191" s="303"/>
    </row>
    <row r="192" s="108" customFormat="1" customHeight="1" spans="1:18">
      <c r="A192"/>
      <c r="B192" s="228" t="s">
        <v>425</v>
      </c>
      <c r="C192" s="782" t="s">
        <v>2</v>
      </c>
      <c r="D192" s="228"/>
      <c r="E192" s="229"/>
      <c r="F192" s="229"/>
      <c r="G192" s="288" t="s">
        <v>237</v>
      </c>
      <c r="H192" s="229"/>
      <c r="I192" s="229"/>
      <c r="J192" s="229"/>
      <c r="K192" s="288" t="s">
        <v>123</v>
      </c>
      <c r="L192" s="229"/>
      <c r="M192" s="229"/>
      <c r="N192" s="229"/>
      <c r="O192" s="229"/>
      <c r="P192" s="229"/>
      <c r="Q192" s="229"/>
      <c r="R192" s="300"/>
    </row>
    <row r="193" s="108" customFormat="1" customHeight="1" spans="1:18">
      <c r="A193"/>
      <c r="B193" s="231" t="s">
        <v>301</v>
      </c>
      <c r="C193" s="225"/>
      <c r="D193" s="225"/>
      <c r="E193" s="225"/>
      <c r="F193" s="225"/>
      <c r="G193" s="285"/>
      <c r="H193" s="225"/>
      <c r="I193" s="225"/>
      <c r="J193" s="225"/>
      <c r="K193" s="285"/>
      <c r="L193" s="225"/>
      <c r="M193" s="225"/>
      <c r="N193" s="225"/>
      <c r="O193" s="225"/>
      <c r="P193" s="225"/>
      <c r="Q193" s="225"/>
      <c r="R193" s="301"/>
    </row>
    <row r="194" ht="22.5" customHeight="1" spans="2:18">
      <c r="B194" s="121"/>
      <c r="C194" s="121"/>
      <c r="D194" s="121"/>
      <c r="E194" s="121"/>
      <c r="F194" s="121"/>
      <c r="G194" s="121"/>
      <c r="H194" s="121"/>
      <c r="I194" s="121"/>
      <c r="J194" s="121"/>
      <c r="K194" s="121"/>
      <c r="L194" s="121"/>
      <c r="M194" s="134"/>
      <c r="N194" s="121"/>
      <c r="O194" s="121"/>
      <c r="P194" s="121"/>
      <c r="Q194" s="121"/>
      <c r="R194" s="314"/>
    </row>
    <row r="195" ht="21" customHeight="1" spans="1:18">
      <c r="A195" s="109"/>
      <c r="B195" s="208" t="s">
        <v>283</v>
      </c>
      <c r="C195" s="304"/>
      <c r="D195" s="304"/>
      <c r="E195" s="304"/>
      <c r="F195" s="304"/>
      <c r="G195" s="304"/>
      <c r="H195" s="304"/>
      <c r="I195" s="304"/>
      <c r="J195" s="304"/>
      <c r="K195" s="304"/>
      <c r="L195" s="304"/>
      <c r="M195" s="304"/>
      <c r="N195" s="304"/>
      <c r="O195" s="304"/>
      <c r="P195" s="304"/>
      <c r="Q195" s="304"/>
      <c r="R195" s="315"/>
    </row>
    <row r="196" customHeight="1" spans="2:18">
      <c r="B196" s="236"/>
      <c r="C196" s="237"/>
      <c r="D196" s="237"/>
      <c r="E196" s="237"/>
      <c r="F196" s="237"/>
      <c r="G196" s="237"/>
      <c r="H196" s="237"/>
      <c r="I196" s="237"/>
      <c r="J196" s="237"/>
      <c r="K196" s="237"/>
      <c r="L196" s="237"/>
      <c r="M196" s="237"/>
      <c r="N196" s="237"/>
      <c r="O196" s="237"/>
      <c r="P196" s="237"/>
      <c r="Q196" s="237"/>
      <c r="R196" s="261"/>
    </row>
    <row r="197" customHeight="1" spans="2:18">
      <c r="B197" s="209"/>
      <c r="C197" s="210"/>
      <c r="D197" s="210"/>
      <c r="E197" s="210"/>
      <c r="F197" s="210"/>
      <c r="G197" s="210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55"/>
    </row>
    <row r="198" customHeight="1" spans="2:18">
      <c r="B198" s="211"/>
      <c r="C198" s="155"/>
      <c r="D198" s="155"/>
      <c r="E198" s="155"/>
      <c r="F198" s="155"/>
      <c r="G198" s="155"/>
      <c r="H198" s="155"/>
      <c r="I198" s="155"/>
      <c r="J198" s="155"/>
      <c r="K198" s="155"/>
      <c r="L198" s="155"/>
      <c r="M198" s="155"/>
      <c r="N198" s="155"/>
      <c r="O198" s="155"/>
      <c r="P198" s="155"/>
      <c r="Q198" s="155"/>
      <c r="R198" s="256"/>
    </row>
    <row r="199" customHeight="1" spans="2:18">
      <c r="B199" s="121"/>
      <c r="C199" s="121"/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  <c r="P199" s="121"/>
      <c r="Q199" s="121"/>
      <c r="R199" s="107"/>
    </row>
    <row r="200" customHeight="1" spans="1:18">
      <c r="A200" s="108"/>
      <c r="B200" s="213" t="s">
        <v>426</v>
      </c>
      <c r="C200" s="214"/>
      <c r="D200" s="214"/>
      <c r="E200" s="214"/>
      <c r="F200" s="214"/>
      <c r="G200" s="214"/>
      <c r="H200" s="214"/>
      <c r="I200" s="214"/>
      <c r="J200" s="214"/>
      <c r="K200" s="213" t="s">
        <v>126</v>
      </c>
      <c r="L200" s="214"/>
      <c r="M200" s="214"/>
      <c r="N200" s="214"/>
      <c r="O200" s="213" t="s">
        <v>286</v>
      </c>
      <c r="P200" s="214"/>
      <c r="Q200" s="214"/>
      <c r="R200" s="108"/>
    </row>
    <row r="201" customHeight="1" spans="1:18">
      <c r="A201" s="108"/>
      <c r="B201" s="213" t="s">
        <v>427</v>
      </c>
      <c r="C201" s="214"/>
      <c r="D201" s="213" t="s">
        <v>2</v>
      </c>
      <c r="E201" s="214"/>
      <c r="F201" s="238"/>
      <c r="G201" s="238"/>
      <c r="H201" s="238"/>
      <c r="I201" s="238"/>
      <c r="J201" s="238"/>
      <c r="K201" s="312"/>
      <c r="L201" s="238"/>
      <c r="M201" s="238"/>
      <c r="N201" s="238"/>
      <c r="O201" s="213"/>
      <c r="P201" s="214"/>
      <c r="Q201" s="214"/>
      <c r="R201" s="108"/>
    </row>
    <row r="202" s="108" customFormat="1" customHeight="1" spans="2:18">
      <c r="B202" s="213"/>
      <c r="C202" s="214"/>
      <c r="D202" s="213"/>
      <c r="E202" s="214"/>
      <c r="F202" s="239"/>
      <c r="G202" s="239"/>
      <c r="H202" s="239"/>
      <c r="I202" s="239"/>
      <c r="J202" s="239"/>
      <c r="K202" s="313"/>
      <c r="L202" s="239"/>
      <c r="M202" s="239"/>
      <c r="N202" s="239"/>
      <c r="O202" s="213"/>
      <c r="P202" s="214"/>
      <c r="Q202" s="214"/>
      <c r="R202" s="121" t="s">
        <v>428</v>
      </c>
    </row>
    <row r="203" s="108" customFormat="1" customHeight="1" spans="2:17">
      <c r="B203" s="116" t="s">
        <v>429</v>
      </c>
      <c r="C203" s="214"/>
      <c r="D203" s="214"/>
      <c r="E203" s="214"/>
      <c r="F203" s="214"/>
      <c r="G203" s="214"/>
      <c r="H203" s="214"/>
      <c r="I203" s="214"/>
      <c r="J203" s="214"/>
      <c r="K203" s="214"/>
      <c r="L203" s="214"/>
      <c r="M203" s="214"/>
      <c r="N203" s="214"/>
      <c r="O203" s="214"/>
      <c r="P203" s="214"/>
      <c r="Q203" s="214"/>
    </row>
    <row r="204" s="108" customFormat="1" ht="15" customHeight="1" spans="2:17">
      <c r="B204" s="116"/>
      <c r="C204" s="214"/>
      <c r="D204" s="214"/>
      <c r="E204" s="214"/>
      <c r="F204" s="214"/>
      <c r="G204" s="214"/>
      <c r="H204" s="214"/>
      <c r="I204" s="214"/>
      <c r="J204" s="214"/>
      <c r="K204" s="214"/>
      <c r="L204" s="214"/>
      <c r="M204" s="214"/>
      <c r="N204" s="214"/>
      <c r="O204" s="214"/>
      <c r="P204" s="214"/>
      <c r="Q204" s="214"/>
    </row>
    <row r="205" s="108" customFormat="1" customHeight="1" spans="2:17">
      <c r="B205" s="213" t="s">
        <v>430</v>
      </c>
      <c r="C205" s="214"/>
      <c r="D205" s="214"/>
      <c r="E205" s="214"/>
      <c r="F205" s="214"/>
      <c r="G205" s="214"/>
      <c r="H205" s="214"/>
      <c r="I205" s="214"/>
      <c r="J205" s="214"/>
      <c r="K205" s="214"/>
      <c r="L205" s="214"/>
      <c r="M205" s="214"/>
      <c r="N205" s="214"/>
      <c r="O205" s="214"/>
      <c r="P205" s="214"/>
      <c r="Q205" s="214"/>
    </row>
    <row r="206" s="108" customFormat="1" customHeight="1" spans="1:18">
      <c r="A206"/>
      <c r="B206" s="117" t="s">
        <v>431</v>
      </c>
      <c r="C206" s="118"/>
      <c r="D206" s="130"/>
      <c r="E206" s="131"/>
      <c r="F206" s="131" t="s">
        <v>232</v>
      </c>
      <c r="G206" s="131"/>
      <c r="H206" s="131"/>
      <c r="I206" s="131"/>
      <c r="J206" s="131" t="s">
        <v>233</v>
      </c>
      <c r="K206" s="131"/>
      <c r="L206" s="130"/>
      <c r="M206" s="131" t="s">
        <v>432</v>
      </c>
      <c r="N206" s="131"/>
      <c r="O206" s="131"/>
      <c r="P206" s="131"/>
      <c r="Q206" s="131"/>
      <c r="R206" s="316"/>
    </row>
    <row r="207" s="108" customFormat="1" ht="22.5" customHeight="1" spans="1:18">
      <c r="A207"/>
      <c r="B207" s="120"/>
      <c r="C207" s="144"/>
      <c r="D207" s="305"/>
      <c r="E207" s="204"/>
      <c r="F207" s="204"/>
      <c r="G207" s="204" t="s">
        <v>433</v>
      </c>
      <c r="H207" s="204"/>
      <c r="I207" s="204"/>
      <c r="J207" s="204"/>
      <c r="K207" s="204"/>
      <c r="L207" s="204"/>
      <c r="M207" s="204"/>
      <c r="N207" s="204"/>
      <c r="O207" s="204"/>
      <c r="P207" s="204"/>
      <c r="Q207" s="204"/>
      <c r="R207" s="317"/>
    </row>
    <row r="208" s="108" customFormat="1" customHeight="1" spans="1:18">
      <c r="A208"/>
      <c r="B208" s="120"/>
      <c r="C208" s="144"/>
      <c r="D208" s="279"/>
      <c r="E208" s="280"/>
      <c r="F208" s="280"/>
      <c r="G208" s="306" t="s">
        <v>434</v>
      </c>
      <c r="H208" s="280"/>
      <c r="I208" s="280"/>
      <c r="J208" s="280"/>
      <c r="K208" s="280"/>
      <c r="L208" s="280"/>
      <c r="M208" s="280"/>
      <c r="N208" s="280"/>
      <c r="O208" s="280"/>
      <c r="P208" s="280"/>
      <c r="Q208" s="280"/>
      <c r="R208" s="302"/>
    </row>
    <row r="209" s="108" customFormat="1" customHeight="1" spans="1:18">
      <c r="A209"/>
      <c r="B209" s="220" t="s">
        <v>435</v>
      </c>
      <c r="C209" s="784" t="s">
        <v>2</v>
      </c>
      <c r="D209" s="220"/>
      <c r="E209" s="221"/>
      <c r="F209" s="221"/>
      <c r="G209" s="221" t="s">
        <v>436</v>
      </c>
      <c r="H209" s="221"/>
      <c r="I209" s="221"/>
      <c r="J209" s="221"/>
      <c r="K209" s="221" t="s">
        <v>437</v>
      </c>
      <c r="L209" s="221"/>
      <c r="M209" s="221"/>
      <c r="N209" s="221" t="s">
        <v>438</v>
      </c>
      <c r="O209" s="221"/>
      <c r="P209" s="221"/>
      <c r="Q209" s="222" t="s">
        <v>52</v>
      </c>
      <c r="R209" s="318"/>
    </row>
    <row r="210" s="108" customFormat="1" customHeight="1" spans="1:18">
      <c r="A210"/>
      <c r="B210" s="231" t="s">
        <v>301</v>
      </c>
      <c r="C210" s="225"/>
      <c r="D210" s="225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301"/>
    </row>
    <row r="211" s="108" customFormat="1" ht="16.5" customHeight="1" spans="1:18">
      <c r="A211"/>
      <c r="B211" s="110"/>
      <c r="C211" s="110"/>
      <c r="D211" s="110"/>
      <c r="E211" s="110"/>
      <c r="F211" s="110"/>
      <c r="G211" s="110"/>
      <c r="H211" s="110"/>
      <c r="I211" s="110"/>
      <c r="J211" s="110"/>
      <c r="K211" s="110"/>
      <c r="L211" s="110"/>
      <c r="M211" s="110"/>
      <c r="N211" s="110"/>
      <c r="O211" s="110"/>
      <c r="P211" s="110"/>
      <c r="Q211" s="110"/>
      <c r="R211"/>
    </row>
    <row r="212" s="108" customFormat="1" customHeight="1" spans="1:18">
      <c r="A212" s="109"/>
      <c r="B212" s="307" t="s">
        <v>283</v>
      </c>
      <c r="C212" s="308"/>
      <c r="D212" s="308"/>
      <c r="E212" s="308"/>
      <c r="F212" s="308"/>
      <c r="G212" s="308"/>
      <c r="H212" s="308"/>
      <c r="I212" s="308"/>
      <c r="J212" s="308"/>
      <c r="K212" s="308"/>
      <c r="L212" s="308"/>
      <c r="M212" s="308"/>
      <c r="N212" s="308"/>
      <c r="O212" s="308"/>
      <c r="P212" s="308"/>
      <c r="Q212" s="308"/>
      <c r="R212" s="319"/>
    </row>
    <row r="213" s="108" customFormat="1" customHeight="1" spans="1:18">
      <c r="A213"/>
      <c r="B213" s="236"/>
      <c r="C213" s="237"/>
      <c r="D213" s="237"/>
      <c r="E213" s="237"/>
      <c r="F213" s="237"/>
      <c r="G213" s="237"/>
      <c r="H213" s="237"/>
      <c r="I213" s="237"/>
      <c r="J213" s="237"/>
      <c r="K213" s="237"/>
      <c r="L213" s="237"/>
      <c r="M213" s="237"/>
      <c r="N213" s="237"/>
      <c r="O213" s="237"/>
      <c r="P213" s="237"/>
      <c r="Q213" s="237"/>
      <c r="R213" s="261"/>
    </row>
    <row r="214" s="108" customFormat="1" customHeight="1" spans="1:18">
      <c r="A214"/>
      <c r="B214" s="209"/>
      <c r="C214" s="210"/>
      <c r="D214" s="210"/>
      <c r="E214" s="210"/>
      <c r="F214" s="210"/>
      <c r="G214" s="210"/>
      <c r="H214" s="210"/>
      <c r="I214" s="210"/>
      <c r="J214" s="210"/>
      <c r="K214" s="210"/>
      <c r="L214" s="210"/>
      <c r="M214" s="210"/>
      <c r="N214" s="210"/>
      <c r="O214" s="210"/>
      <c r="P214" s="210"/>
      <c r="Q214" s="210"/>
      <c r="R214" s="255"/>
    </row>
    <row r="215" s="108" customFormat="1" customHeight="1" spans="1:18">
      <c r="A215"/>
      <c r="B215" s="211"/>
      <c r="C215" s="155"/>
      <c r="D215" s="155"/>
      <c r="E215" s="155"/>
      <c r="F215" s="155"/>
      <c r="G215" s="155"/>
      <c r="H215" s="155"/>
      <c r="I215" s="155"/>
      <c r="J215" s="155"/>
      <c r="K215" s="155"/>
      <c r="L215" s="155"/>
      <c r="M215" s="155"/>
      <c r="N215" s="155"/>
      <c r="O215" s="155"/>
      <c r="P215" s="155"/>
      <c r="Q215" s="155"/>
      <c r="R215" s="256"/>
    </row>
    <row r="216" s="108" customFormat="1" customHeight="1" spans="1:18">
      <c r="A216"/>
      <c r="B216" s="121"/>
      <c r="C216" s="121"/>
      <c r="D216" s="121"/>
      <c r="E216" s="121"/>
      <c r="F216" s="121"/>
      <c r="G216" s="121"/>
      <c r="H216" s="121"/>
      <c r="I216" s="121"/>
      <c r="J216" s="121"/>
      <c r="K216" s="121"/>
      <c r="L216" s="121"/>
      <c r="M216" s="121"/>
      <c r="N216" s="121"/>
      <c r="O216" s="121"/>
      <c r="P216" s="121"/>
      <c r="Q216" s="121"/>
      <c r="R216" s="107"/>
    </row>
    <row r="217" s="108" customFormat="1" customHeight="1" spans="2:17">
      <c r="B217" s="213" t="s">
        <v>439</v>
      </c>
      <c r="C217" s="214"/>
      <c r="D217" s="214"/>
      <c r="E217" s="214"/>
      <c r="F217" s="214"/>
      <c r="G217" s="214"/>
      <c r="H217" s="214"/>
      <c r="I217" s="214"/>
      <c r="J217" s="214"/>
      <c r="K217" s="213" t="s">
        <v>126</v>
      </c>
      <c r="L217" s="214"/>
      <c r="M217" s="214"/>
      <c r="N217" s="214"/>
      <c r="O217" s="213" t="s">
        <v>286</v>
      </c>
      <c r="P217" s="214"/>
      <c r="Q217" s="214"/>
    </row>
    <row r="218" s="108" customFormat="1" customHeight="1" spans="1:18">
      <c r="A218"/>
      <c r="B218" s="213" t="s">
        <v>440</v>
      </c>
      <c r="C218" s="110"/>
      <c r="D218" s="110"/>
      <c r="E218" s="309" t="s">
        <v>2</v>
      </c>
      <c r="F218" s="110"/>
      <c r="G218" s="127"/>
      <c r="H218" s="127"/>
      <c r="I218" s="127"/>
      <c r="J218" s="127"/>
      <c r="K218" s="127"/>
      <c r="L218" s="127"/>
      <c r="M218" s="127"/>
      <c r="N218" s="127"/>
      <c r="O218" s="127"/>
      <c r="P218" s="110"/>
      <c r="Q218" s="110"/>
      <c r="R218"/>
    </row>
    <row r="219" s="108" customFormat="1" customHeight="1" spans="1:18">
      <c r="A219"/>
      <c r="B219" s="213"/>
      <c r="C219" s="110"/>
      <c r="D219" s="110"/>
      <c r="E219" s="309"/>
      <c r="F219" s="110"/>
      <c r="G219" s="121"/>
      <c r="H219" s="121"/>
      <c r="I219" s="121"/>
      <c r="J219" s="121"/>
      <c r="K219" s="121"/>
      <c r="L219" s="121"/>
      <c r="M219" s="121"/>
      <c r="N219" s="121"/>
      <c r="O219" s="121"/>
      <c r="P219" s="110"/>
      <c r="Q219" s="110"/>
      <c r="R219" t="s">
        <v>441</v>
      </c>
    </row>
    <row r="220" customHeight="1" spans="18:19">
      <c r="R220" s="262"/>
      <c r="S220" s="263"/>
    </row>
    <row r="221" s="108" customFormat="1" customHeight="1" spans="1:18">
      <c r="A221"/>
      <c r="B221" s="310" t="s">
        <v>442</v>
      </c>
      <c r="C221" s="110"/>
      <c r="D221" s="110"/>
      <c r="E221" s="110"/>
      <c r="F221" s="110"/>
      <c r="G221" s="110"/>
      <c r="H221" s="110"/>
      <c r="I221" s="110"/>
      <c r="J221" s="110"/>
      <c r="K221" s="110"/>
      <c r="L221" s="110"/>
      <c r="M221" s="110"/>
      <c r="N221" s="110"/>
      <c r="O221" s="110"/>
      <c r="P221" s="110"/>
      <c r="Q221" s="110"/>
      <c r="R221"/>
    </row>
    <row r="223" customHeight="1" spans="2:2">
      <c r="B223" s="232" t="s">
        <v>443</v>
      </c>
    </row>
    <row r="224" customHeight="1" spans="2:18">
      <c r="B224" s="311" t="s">
        <v>444</v>
      </c>
      <c r="C224" s="311"/>
      <c r="D224" s="311"/>
      <c r="E224" s="311"/>
      <c r="F224" s="311"/>
      <c r="G224" s="311"/>
      <c r="H224" s="311"/>
      <c r="I224" s="311"/>
      <c r="J224" s="311"/>
      <c r="K224" s="311"/>
      <c r="L224" s="311"/>
      <c r="M224" s="311"/>
      <c r="N224" s="311"/>
      <c r="O224" s="311"/>
      <c r="P224" s="311"/>
      <c r="Q224" s="311"/>
      <c r="R224" s="320" t="s">
        <v>136</v>
      </c>
    </row>
    <row r="225" customHeight="1" spans="2:18">
      <c r="B225" s="311" t="s">
        <v>445</v>
      </c>
      <c r="C225" s="311"/>
      <c r="D225" s="311"/>
      <c r="E225" s="311"/>
      <c r="F225" s="311"/>
      <c r="G225" s="311"/>
      <c r="H225" s="311"/>
      <c r="I225" s="311"/>
      <c r="J225" s="311"/>
      <c r="K225" s="311"/>
      <c r="L225" s="311"/>
      <c r="M225" s="311"/>
      <c r="N225" s="311"/>
      <c r="O225" s="311"/>
      <c r="P225" s="311"/>
      <c r="Q225" s="311"/>
      <c r="R225" s="320" t="s">
        <v>446</v>
      </c>
    </row>
    <row r="226" customHeight="1" spans="2:18">
      <c r="B226" s="311" t="s">
        <v>447</v>
      </c>
      <c r="C226" s="311"/>
      <c r="D226" s="311"/>
      <c r="E226" s="311"/>
      <c r="F226" s="311"/>
      <c r="G226" s="311"/>
      <c r="H226" s="311"/>
      <c r="I226" s="311"/>
      <c r="J226" s="311"/>
      <c r="K226" s="311"/>
      <c r="L226" s="311"/>
      <c r="M226" s="311"/>
      <c r="N226" s="311"/>
      <c r="O226" s="311"/>
      <c r="P226" s="311"/>
      <c r="Q226" s="311"/>
      <c r="R226" s="320" t="s">
        <v>136</v>
      </c>
    </row>
    <row r="227" customHeight="1" spans="2:18">
      <c r="B227" s="110" t="s">
        <v>448</v>
      </c>
      <c r="R227" s="321" t="s">
        <v>134</v>
      </c>
    </row>
    <row r="228" customHeight="1" spans="2:18">
      <c r="B228" s="110" t="s">
        <v>449</v>
      </c>
      <c r="R228" s="321" t="s">
        <v>136</v>
      </c>
    </row>
    <row r="229" customHeight="1" spans="2:18">
      <c r="B229" s="110" t="s">
        <v>450</v>
      </c>
      <c r="R229" s="321" t="s">
        <v>134</v>
      </c>
    </row>
    <row r="230" s="109" customFormat="1" customHeight="1" spans="1:18">
      <c r="A230"/>
      <c r="B230" s="110" t="s">
        <v>451</v>
      </c>
      <c r="C230" s="110"/>
      <c r="D230" s="110"/>
      <c r="E230" s="110"/>
      <c r="F230" s="110"/>
      <c r="G230" s="110"/>
      <c r="H230" s="110"/>
      <c r="I230" s="110"/>
      <c r="J230" s="110"/>
      <c r="K230" s="110"/>
      <c r="L230" s="110"/>
      <c r="M230" s="110"/>
      <c r="N230" s="110"/>
      <c r="O230" s="110"/>
      <c r="P230" s="110"/>
      <c r="Q230" s="110"/>
      <c r="R230" s="321" t="s">
        <v>134</v>
      </c>
    </row>
    <row r="231" customHeight="1" spans="2:18">
      <c r="B231" s="110" t="s">
        <v>452</v>
      </c>
      <c r="R231" s="321" t="s">
        <v>144</v>
      </c>
    </row>
    <row r="232" customHeight="1" spans="2:18">
      <c r="B232" s="110" t="s">
        <v>453</v>
      </c>
      <c r="R232" s="321" t="s">
        <v>134</v>
      </c>
    </row>
    <row r="233" customHeight="1" spans="2:18">
      <c r="B233" s="110" t="s">
        <v>454</v>
      </c>
      <c r="R233" s="321" t="s">
        <v>134</v>
      </c>
    </row>
    <row r="234" customHeight="1" spans="2:18">
      <c r="B234" s="110" t="s">
        <v>455</v>
      </c>
      <c r="R234" s="321" t="s">
        <v>134</v>
      </c>
    </row>
    <row r="235" customHeight="1" spans="2:19">
      <c r="B235" s="110" t="s">
        <v>456</v>
      </c>
      <c r="R235" s="321" t="s">
        <v>144</v>
      </c>
      <c r="S235" s="107"/>
    </row>
    <row r="236" customHeight="1" spans="2:19">
      <c r="B236" s="110" t="s">
        <v>457</v>
      </c>
      <c r="R236" s="321" t="s">
        <v>150</v>
      </c>
      <c r="S236" s="107"/>
    </row>
    <row r="237" s="108" customFormat="1" ht="25.5" customHeight="1" spans="1:18">
      <c r="A237"/>
      <c r="B237" s="110"/>
      <c r="C237" s="110"/>
      <c r="D237" s="110"/>
      <c r="E237" s="110"/>
      <c r="F237" s="110"/>
      <c r="G237" s="110"/>
      <c r="H237" s="110"/>
      <c r="I237" s="110"/>
      <c r="J237" s="110"/>
      <c r="K237" s="110"/>
      <c r="L237" s="110"/>
      <c r="M237" s="110"/>
      <c r="N237" s="110"/>
      <c r="O237" s="110"/>
      <c r="P237" s="110"/>
      <c r="Q237" s="110"/>
      <c r="R237"/>
    </row>
    <row r="248" customHeight="1" spans="19:19">
      <c r="S248" s="263"/>
    </row>
  </sheetData>
  <mergeCells count="39">
    <mergeCell ref="B2:J2"/>
    <mergeCell ref="K2:R2"/>
    <mergeCell ref="B3:D3"/>
    <mergeCell ref="E3:I3"/>
    <mergeCell ref="K3:M3"/>
    <mergeCell ref="O3:R3"/>
    <mergeCell ref="M6:R6"/>
    <mergeCell ref="M7:R7"/>
    <mergeCell ref="M8:R8"/>
    <mergeCell ref="E12:R12"/>
    <mergeCell ref="E13:R13"/>
    <mergeCell ref="E14:R14"/>
    <mergeCell ref="E15:R15"/>
    <mergeCell ref="E16:R16"/>
    <mergeCell ref="E17:R17"/>
    <mergeCell ref="D49:R49"/>
    <mergeCell ref="D50:R50"/>
    <mergeCell ref="L90:N90"/>
    <mergeCell ref="O90:P90"/>
    <mergeCell ref="B98:D98"/>
    <mergeCell ref="E98:J98"/>
    <mergeCell ref="K98:N98"/>
    <mergeCell ref="O98:R98"/>
    <mergeCell ref="B99:D99"/>
    <mergeCell ref="E99:J99"/>
    <mergeCell ref="K99:N99"/>
    <mergeCell ref="B100:D100"/>
    <mergeCell ref="E100:J100"/>
    <mergeCell ref="K100:N100"/>
    <mergeCell ref="B101:D101"/>
    <mergeCell ref="E101:J101"/>
    <mergeCell ref="K101:N101"/>
    <mergeCell ref="B102:D102"/>
    <mergeCell ref="E102:J102"/>
    <mergeCell ref="K102:N102"/>
    <mergeCell ref="B144:B145"/>
    <mergeCell ref="B158:B159"/>
    <mergeCell ref="C144:C145"/>
    <mergeCell ref="C158:C159"/>
  </mergeCells>
  <printOptions horizontalCentered="1"/>
  <pageMargins left="0.196850393700787" right="0.236220472440945" top="0.669291338582677" bottom="0.708661417322835" header="0.511811023622047" footer="0.511811023622047"/>
  <pageSetup paperSize="9" scale="81" orientation="portrait"/>
  <headerFooter alignWithMargins="0"/>
  <rowBreaks count="5" manualBreakCount="5">
    <brk id="78" max="17" man="1"/>
    <brk id="111" max="17" man="1"/>
    <brk id="146" max="17" man="1"/>
    <brk id="182" max="17" man="1"/>
    <brk id="202" max="17" man="1"/>
  </rowBreak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3" name="Check Box 1" r:id="rId3">
              <controlPr defaultSize="0">
                <anchor moveWithCells="1">
                  <from>
                    <xdr:col>3</xdr:col>
                    <xdr:colOff>57150</xdr:colOff>
                    <xdr:row>17</xdr:row>
                    <xdr:rowOff>38100</xdr:rowOff>
                  </from>
                  <to>
                    <xdr:col>5</xdr:col>
                    <xdr:colOff>9525</xdr:colOff>
                    <xdr:row>17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4" name="Check Box 2" r:id="rId4">
              <controlPr defaultSize="0">
                <anchor moveWithCells="1">
                  <from>
                    <xdr:col>8</xdr:col>
                    <xdr:colOff>38100</xdr:colOff>
                    <xdr:row>17</xdr:row>
                    <xdr:rowOff>28575</xdr:rowOff>
                  </from>
                  <to>
                    <xdr:col>9</xdr:col>
                    <xdr:colOff>9525</xdr:colOff>
                    <xdr:row>17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5" name="Check Box 3" r:id="rId5">
              <controlPr defaultSize="0">
                <anchor moveWithCells="1">
                  <from>
                    <xdr:col>13</xdr:col>
                    <xdr:colOff>66675</xdr:colOff>
                    <xdr:row>17</xdr:row>
                    <xdr:rowOff>38100</xdr:rowOff>
                  </from>
                  <to>
                    <xdr:col>13</xdr:col>
                    <xdr:colOff>304800</xdr:colOff>
                    <xdr:row>17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6" name="Check Box 4" r:id="rId6">
              <controlPr defaultSize="0">
                <anchor moveWithCells="1">
                  <from>
                    <xdr:col>4</xdr:col>
                    <xdr:colOff>0</xdr:colOff>
                    <xdr:row>19</xdr:row>
                    <xdr:rowOff>38100</xdr:rowOff>
                  </from>
                  <to>
                    <xdr:col>5</xdr:col>
                    <xdr:colOff>19050</xdr:colOff>
                    <xdr:row>19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7" name="Check Box 5" r:id="rId7">
              <controlPr defaultSize="0">
                <anchor moveWithCells="1">
                  <from>
                    <xdr:col>8</xdr:col>
                    <xdr:colOff>28575</xdr:colOff>
                    <xdr:row>19</xdr:row>
                    <xdr:rowOff>38100</xdr:rowOff>
                  </from>
                  <to>
                    <xdr:col>9</xdr:col>
                    <xdr:colOff>9525</xdr:colOff>
                    <xdr:row>19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8" name="Check Box 6" r:id="rId8">
              <controlPr defaultSize="0">
                <anchor moveWithCells="1">
                  <from>
                    <xdr:col>3</xdr:col>
                    <xdr:colOff>47625</xdr:colOff>
                    <xdr:row>28</xdr:row>
                    <xdr:rowOff>38100</xdr:rowOff>
                  </from>
                  <to>
                    <xdr:col>5</xdr:col>
                    <xdr:colOff>0</xdr:colOff>
                    <xdr:row>28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9" name="Check Box 7" r:id="rId9">
              <controlPr defaultSize="0">
                <anchor moveWithCells="1">
                  <from>
                    <xdr:col>1</xdr:col>
                    <xdr:colOff>9525</xdr:colOff>
                    <xdr:row>27</xdr:row>
                    <xdr:rowOff>38100</xdr:rowOff>
                  </from>
                  <to>
                    <xdr:col>1</xdr:col>
                    <xdr:colOff>247650</xdr:colOff>
                    <xdr:row>27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0" name="Check Box 8" r:id="rId10">
              <controlPr defaultSize="0">
                <anchor moveWithCells="1">
                  <from>
                    <xdr:col>1</xdr:col>
                    <xdr:colOff>9525</xdr:colOff>
                    <xdr:row>28</xdr:row>
                    <xdr:rowOff>38100</xdr:rowOff>
                  </from>
                  <to>
                    <xdr:col>1</xdr:col>
                    <xdr:colOff>247650</xdr:colOff>
                    <xdr:row>28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1" name="Check Box 9" r:id="rId11">
              <controlPr defaultSize="0">
                <anchor moveWithCells="1">
                  <from>
                    <xdr:col>3</xdr:col>
                    <xdr:colOff>47625</xdr:colOff>
                    <xdr:row>32</xdr:row>
                    <xdr:rowOff>47625</xdr:rowOff>
                  </from>
                  <to>
                    <xdr:col>5</xdr:col>
                    <xdr:colOff>0</xdr:colOff>
                    <xdr:row>32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2" name="Check Box 10" r:id="rId12">
              <controlPr defaultSize="0">
                <anchor moveWithCells="1">
                  <from>
                    <xdr:col>3</xdr:col>
                    <xdr:colOff>47625</xdr:colOff>
                    <xdr:row>33</xdr:row>
                    <xdr:rowOff>47625</xdr:rowOff>
                  </from>
                  <to>
                    <xdr:col>5</xdr:col>
                    <xdr:colOff>0</xdr:colOff>
                    <xdr:row>33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3" name="Check Box 11" r:id="rId13">
              <controlPr defaultSize="0">
                <anchor moveWithCells="1">
                  <from>
                    <xdr:col>3</xdr:col>
                    <xdr:colOff>47625</xdr:colOff>
                    <xdr:row>34</xdr:row>
                    <xdr:rowOff>47625</xdr:rowOff>
                  </from>
                  <to>
                    <xdr:col>5</xdr:col>
                    <xdr:colOff>0</xdr:colOff>
                    <xdr:row>34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4" name="Check Box 12" r:id="rId14">
              <controlPr defaultSize="0">
                <anchor moveWithCells="1">
                  <from>
                    <xdr:col>3</xdr:col>
                    <xdr:colOff>47625</xdr:colOff>
                    <xdr:row>35</xdr:row>
                    <xdr:rowOff>47625</xdr:rowOff>
                  </from>
                  <to>
                    <xdr:col>5</xdr:col>
                    <xdr:colOff>0</xdr:colOff>
                    <xdr:row>35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5" name="Check Box 13" r:id="rId15">
              <controlPr defaultSize="0">
                <anchor moveWithCells="1">
                  <from>
                    <xdr:col>3</xdr:col>
                    <xdr:colOff>47625</xdr:colOff>
                    <xdr:row>36</xdr:row>
                    <xdr:rowOff>47625</xdr:rowOff>
                  </from>
                  <to>
                    <xdr:col>5</xdr:col>
                    <xdr:colOff>0</xdr:colOff>
                    <xdr:row>36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6" name="Check Box 14" r:id="rId16">
              <controlPr defaultSize="0">
                <anchor moveWithCells="1">
                  <from>
                    <xdr:col>3</xdr:col>
                    <xdr:colOff>47625</xdr:colOff>
                    <xdr:row>37</xdr:row>
                    <xdr:rowOff>38100</xdr:rowOff>
                  </from>
                  <to>
                    <xdr:col>5</xdr:col>
                    <xdr:colOff>0</xdr:colOff>
                    <xdr:row>37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7" name="Check Box 15" r:id="rId17">
              <controlPr defaultSize="0">
                <anchor moveWithCells="1">
                  <from>
                    <xdr:col>3</xdr:col>
                    <xdr:colOff>38100</xdr:colOff>
                    <xdr:row>39</xdr:row>
                    <xdr:rowOff>28575</xdr:rowOff>
                  </from>
                  <to>
                    <xdr:col>4</xdr:col>
                    <xdr:colOff>209550</xdr:colOff>
                    <xdr:row>39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8" name="Check Box 16" r:id="rId18">
              <controlPr defaultSize="0">
                <anchor moveWithCells="1">
                  <from>
                    <xdr:col>8</xdr:col>
                    <xdr:colOff>28575</xdr:colOff>
                    <xdr:row>39</xdr:row>
                    <xdr:rowOff>28575</xdr:rowOff>
                  </from>
                  <to>
                    <xdr:col>9</xdr:col>
                    <xdr:colOff>0</xdr:colOff>
                    <xdr:row>39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9" name="Check Box 17" r:id="rId19">
              <controlPr defaultSize="0">
                <anchor moveWithCells="1">
                  <from>
                    <xdr:col>13</xdr:col>
                    <xdr:colOff>57150</xdr:colOff>
                    <xdr:row>39</xdr:row>
                    <xdr:rowOff>28575</xdr:rowOff>
                  </from>
                  <to>
                    <xdr:col>13</xdr:col>
                    <xdr:colOff>285750</xdr:colOff>
                    <xdr:row>39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0" name="Check Box 18" r:id="rId20">
              <controlPr defaultSize="0">
                <anchor moveWithCells="1">
                  <from>
                    <xdr:col>15</xdr:col>
                    <xdr:colOff>190500</xdr:colOff>
                    <xdr:row>39</xdr:row>
                    <xdr:rowOff>19050</xdr:rowOff>
                  </from>
                  <to>
                    <xdr:col>17</xdr:col>
                    <xdr:colOff>19050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1" name="Check Box 19" r:id="rId21">
              <controlPr defaultSize="0">
                <anchor moveWithCells="1">
                  <from>
                    <xdr:col>1</xdr:col>
                    <xdr:colOff>0</xdr:colOff>
                    <xdr:row>41</xdr:row>
                    <xdr:rowOff>38100</xdr:rowOff>
                  </from>
                  <to>
                    <xdr:col>1</xdr:col>
                    <xdr:colOff>228600</xdr:colOff>
                    <xdr:row>41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2" name="Check Box 20" r:id="rId22">
              <controlPr defaultSize="0">
                <anchor moveWithCells="1">
                  <from>
                    <xdr:col>3</xdr:col>
                    <xdr:colOff>47625</xdr:colOff>
                    <xdr:row>41</xdr:row>
                    <xdr:rowOff>28575</xdr:rowOff>
                  </from>
                  <to>
                    <xdr:col>4</xdr:col>
                    <xdr:colOff>209550</xdr:colOff>
                    <xdr:row>41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3" name="Check Box 21" r:id="rId23">
              <controlPr defaultSize="0">
                <anchor moveWithCells="1">
                  <from>
                    <xdr:col>4</xdr:col>
                    <xdr:colOff>0</xdr:colOff>
                    <xdr:row>47</xdr:row>
                    <xdr:rowOff>28575</xdr:rowOff>
                  </from>
                  <to>
                    <xdr:col>5</xdr:col>
                    <xdr:colOff>9525</xdr:colOff>
                    <xdr:row>47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4" name="Check Box 22" r:id="rId24">
              <controlPr defaultSize="0">
                <anchor moveWithCells="1">
                  <from>
                    <xdr:col>8</xdr:col>
                    <xdr:colOff>0</xdr:colOff>
                    <xdr:row>47</xdr:row>
                    <xdr:rowOff>28575</xdr:rowOff>
                  </from>
                  <to>
                    <xdr:col>8</xdr:col>
                    <xdr:colOff>238125</xdr:colOff>
                    <xdr:row>47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5" name="Check Box 23" r:id="rId25">
              <controlPr defaultSize="0">
                <anchor moveWithCells="1">
                  <from>
                    <xdr:col>13</xdr:col>
                    <xdr:colOff>47625</xdr:colOff>
                    <xdr:row>47</xdr:row>
                    <xdr:rowOff>28575</xdr:rowOff>
                  </from>
                  <to>
                    <xdr:col>13</xdr:col>
                    <xdr:colOff>276225</xdr:colOff>
                    <xdr:row>47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6" name="Check Box 24" r:id="rId26">
              <controlPr defaultSize="0">
                <anchor moveWithCells="1">
                  <from>
                    <xdr:col>8</xdr:col>
                    <xdr:colOff>19050</xdr:colOff>
                    <xdr:row>60</xdr:row>
                    <xdr:rowOff>85725</xdr:rowOff>
                  </from>
                  <to>
                    <xdr:col>8</xdr:col>
                    <xdr:colOff>247650</xdr:colOff>
                    <xdr:row>60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7" name="Check Box 25" r:id="rId27">
              <controlPr defaultSize="0">
                <anchor moveWithCells="1">
                  <from>
                    <xdr:col>12</xdr:col>
                    <xdr:colOff>85725</xdr:colOff>
                    <xdr:row>60</xdr:row>
                    <xdr:rowOff>85725</xdr:rowOff>
                  </from>
                  <to>
                    <xdr:col>12</xdr:col>
                    <xdr:colOff>314325</xdr:colOff>
                    <xdr:row>60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8" name="Check Box 26" r:id="rId28">
              <controlPr defaultSize="0">
                <anchor moveWithCells="1">
                  <from>
                    <xdr:col>8</xdr:col>
                    <xdr:colOff>19050</xdr:colOff>
                    <xdr:row>61</xdr:row>
                    <xdr:rowOff>76200</xdr:rowOff>
                  </from>
                  <to>
                    <xdr:col>8</xdr:col>
                    <xdr:colOff>247650</xdr:colOff>
                    <xdr:row>61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9" name="Check Box 27" r:id="rId29">
              <controlPr defaultSize="0">
                <anchor moveWithCells="1">
                  <from>
                    <xdr:col>12</xdr:col>
                    <xdr:colOff>85725</xdr:colOff>
                    <xdr:row>61</xdr:row>
                    <xdr:rowOff>76200</xdr:rowOff>
                  </from>
                  <to>
                    <xdr:col>12</xdr:col>
                    <xdr:colOff>304800</xdr:colOff>
                    <xdr:row>61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0" name="Check Box 28" r:id="rId30">
              <controlPr defaultSize="0">
                <anchor moveWithCells="1">
                  <from>
                    <xdr:col>8</xdr:col>
                    <xdr:colOff>19050</xdr:colOff>
                    <xdr:row>74</xdr:row>
                    <xdr:rowOff>104775</xdr:rowOff>
                  </from>
                  <to>
                    <xdr:col>8</xdr:col>
                    <xdr:colOff>247650</xdr:colOff>
                    <xdr:row>74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1" name="Check Box 29" r:id="rId31">
              <controlPr defaultSize="0">
                <anchor moveWithCells="1">
                  <from>
                    <xdr:col>13</xdr:col>
                    <xdr:colOff>57150</xdr:colOff>
                    <xdr:row>74</xdr:row>
                    <xdr:rowOff>104775</xdr:rowOff>
                  </from>
                  <to>
                    <xdr:col>13</xdr:col>
                    <xdr:colOff>285750</xdr:colOff>
                    <xdr:row>74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2" name="Check Box 30" r:id="rId32">
              <controlPr defaultSize="0">
                <anchor moveWithCells="1">
                  <from>
                    <xdr:col>8</xdr:col>
                    <xdr:colOff>19050</xdr:colOff>
                    <xdr:row>108</xdr:row>
                    <xdr:rowOff>38100</xdr:rowOff>
                  </from>
                  <to>
                    <xdr:col>8</xdr:col>
                    <xdr:colOff>247650</xdr:colOff>
                    <xdr:row>108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3" name="Check Box 31" r:id="rId33">
              <controlPr defaultSize="0">
                <anchor moveWithCells="1">
                  <from>
                    <xdr:col>13</xdr:col>
                    <xdr:colOff>66675</xdr:colOff>
                    <xdr:row>108</xdr:row>
                    <xdr:rowOff>38100</xdr:rowOff>
                  </from>
                  <to>
                    <xdr:col>13</xdr:col>
                    <xdr:colOff>285750</xdr:colOff>
                    <xdr:row>108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4" name="Check Box 32" r:id="rId34">
              <controlPr defaultSize="0">
                <anchor moveWithCells="1">
                  <from>
                    <xdr:col>4</xdr:col>
                    <xdr:colOff>28575</xdr:colOff>
                    <xdr:row>114</xdr:row>
                    <xdr:rowOff>47625</xdr:rowOff>
                  </from>
                  <to>
                    <xdr:col>5</xdr:col>
                    <xdr:colOff>38100</xdr:colOff>
                    <xdr:row>114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5" name="Check Box 33" r:id="rId35">
              <controlPr defaultSize="0">
                <anchor moveWithCells="1">
                  <from>
                    <xdr:col>8</xdr:col>
                    <xdr:colOff>200025</xdr:colOff>
                    <xdr:row>114</xdr:row>
                    <xdr:rowOff>47625</xdr:rowOff>
                  </from>
                  <to>
                    <xdr:col>10</xdr:col>
                    <xdr:colOff>85725</xdr:colOff>
                    <xdr:row>114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6" name="Check Box 34" r:id="rId36">
              <controlPr defaultSize="0">
                <anchor moveWithCells="1">
                  <from>
                    <xdr:col>13</xdr:col>
                    <xdr:colOff>38100</xdr:colOff>
                    <xdr:row>114</xdr:row>
                    <xdr:rowOff>38100</xdr:rowOff>
                  </from>
                  <to>
                    <xdr:col>13</xdr:col>
                    <xdr:colOff>257175</xdr:colOff>
                    <xdr:row>114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7" name="Check Box 35" r:id="rId37">
              <controlPr defaultSize="0">
                <anchor moveWithCells="1">
                  <from>
                    <xdr:col>4</xdr:col>
                    <xdr:colOff>28575</xdr:colOff>
                    <xdr:row>116</xdr:row>
                    <xdr:rowOff>28575</xdr:rowOff>
                  </from>
                  <to>
                    <xdr:col>5</xdr:col>
                    <xdr:colOff>47625</xdr:colOff>
                    <xdr:row>116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8" name="Check Box 36" r:id="rId38">
              <controlPr defaultSize="0">
                <anchor moveWithCells="1">
                  <from>
                    <xdr:col>4</xdr:col>
                    <xdr:colOff>28575</xdr:colOff>
                    <xdr:row>117</xdr:row>
                    <xdr:rowOff>38100</xdr:rowOff>
                  </from>
                  <to>
                    <xdr:col>5</xdr:col>
                    <xdr:colOff>47625</xdr:colOff>
                    <xdr:row>117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9" name="Check Box 37" r:id="rId39">
              <controlPr defaultSize="0">
                <anchor moveWithCells="1">
                  <from>
                    <xdr:col>4</xdr:col>
                    <xdr:colOff>28575</xdr:colOff>
                    <xdr:row>118</xdr:row>
                    <xdr:rowOff>38100</xdr:rowOff>
                  </from>
                  <to>
                    <xdr:col>5</xdr:col>
                    <xdr:colOff>47625</xdr:colOff>
                    <xdr:row>118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0" name="Check Box 38" r:id="rId40">
              <controlPr defaultSize="0">
                <anchor moveWithCells="1">
                  <from>
                    <xdr:col>4</xdr:col>
                    <xdr:colOff>28575</xdr:colOff>
                    <xdr:row>119</xdr:row>
                    <xdr:rowOff>114300</xdr:rowOff>
                  </from>
                  <to>
                    <xdr:col>5</xdr:col>
                    <xdr:colOff>47625</xdr:colOff>
                    <xdr:row>119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1" name="Check Box 39" r:id="rId41">
              <controlPr defaultSize="0">
                <anchor moveWithCells="1">
                  <from>
                    <xdr:col>8</xdr:col>
                    <xdr:colOff>28575</xdr:colOff>
                    <xdr:row>116</xdr:row>
                    <xdr:rowOff>28575</xdr:rowOff>
                  </from>
                  <to>
                    <xdr:col>9</xdr:col>
                    <xdr:colOff>9525</xdr:colOff>
                    <xdr:row>116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2" name="Check Box 40" r:id="rId42">
              <controlPr defaultSize="0">
                <anchor moveWithCells="1">
                  <from>
                    <xdr:col>8</xdr:col>
                    <xdr:colOff>28575</xdr:colOff>
                    <xdr:row>117</xdr:row>
                    <xdr:rowOff>38100</xdr:rowOff>
                  </from>
                  <to>
                    <xdr:col>9</xdr:col>
                    <xdr:colOff>9525</xdr:colOff>
                    <xdr:row>117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3" name="Check Box 41" r:id="rId43">
              <controlPr defaultSize="0">
                <anchor moveWithCells="1">
                  <from>
                    <xdr:col>8</xdr:col>
                    <xdr:colOff>28575</xdr:colOff>
                    <xdr:row>118</xdr:row>
                    <xdr:rowOff>38100</xdr:rowOff>
                  </from>
                  <to>
                    <xdr:col>9</xdr:col>
                    <xdr:colOff>9525</xdr:colOff>
                    <xdr:row>118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4" name="Check Box 42" r:id="rId44">
              <controlPr defaultSize="0">
                <anchor moveWithCells="1">
                  <from>
                    <xdr:col>8</xdr:col>
                    <xdr:colOff>28575</xdr:colOff>
                    <xdr:row>119</xdr:row>
                    <xdr:rowOff>114300</xdr:rowOff>
                  </from>
                  <to>
                    <xdr:col>9</xdr:col>
                    <xdr:colOff>9525</xdr:colOff>
                    <xdr:row>119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5" name="Check Box 43" r:id="rId45">
              <controlPr defaultSize="0">
                <anchor moveWithCells="1">
                  <from>
                    <xdr:col>13</xdr:col>
                    <xdr:colOff>28575</xdr:colOff>
                    <xdr:row>116</xdr:row>
                    <xdr:rowOff>28575</xdr:rowOff>
                  </from>
                  <to>
                    <xdr:col>13</xdr:col>
                    <xdr:colOff>266700</xdr:colOff>
                    <xdr:row>116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6" name="Check Box 44" r:id="rId46">
              <controlPr defaultSize="0">
                <anchor moveWithCells="1">
                  <from>
                    <xdr:col>13</xdr:col>
                    <xdr:colOff>28575</xdr:colOff>
                    <xdr:row>117</xdr:row>
                    <xdr:rowOff>38100</xdr:rowOff>
                  </from>
                  <to>
                    <xdr:col>13</xdr:col>
                    <xdr:colOff>266700</xdr:colOff>
                    <xdr:row>117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7" name="Check Box 45" r:id="rId47">
              <controlPr defaultSize="0">
                <anchor moveWithCells="1">
                  <from>
                    <xdr:col>13</xdr:col>
                    <xdr:colOff>28575</xdr:colOff>
                    <xdr:row>118</xdr:row>
                    <xdr:rowOff>38100</xdr:rowOff>
                  </from>
                  <to>
                    <xdr:col>13</xdr:col>
                    <xdr:colOff>266700</xdr:colOff>
                    <xdr:row>118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8" name="Check Box 46" r:id="rId48">
              <controlPr defaultSize="0">
                <anchor moveWithCells="1">
                  <from>
                    <xdr:col>13</xdr:col>
                    <xdr:colOff>28575</xdr:colOff>
                    <xdr:row>119</xdr:row>
                    <xdr:rowOff>114300</xdr:rowOff>
                  </from>
                  <to>
                    <xdr:col>13</xdr:col>
                    <xdr:colOff>266700</xdr:colOff>
                    <xdr:row>119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9" name="Check Box 47" r:id="rId49">
              <controlPr defaultSize="0">
                <anchor moveWithCells="1">
                  <from>
                    <xdr:col>4</xdr:col>
                    <xdr:colOff>9525</xdr:colOff>
                    <xdr:row>123</xdr:row>
                    <xdr:rowOff>38100</xdr:rowOff>
                  </from>
                  <to>
                    <xdr:col>5</xdr:col>
                    <xdr:colOff>28575</xdr:colOff>
                    <xdr:row>123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0" name="Check Box 48" r:id="rId50">
              <controlPr defaultSize="0">
                <anchor moveWithCells="1">
                  <from>
                    <xdr:col>4</xdr:col>
                    <xdr:colOff>9525</xdr:colOff>
                    <xdr:row>124</xdr:row>
                    <xdr:rowOff>38100</xdr:rowOff>
                  </from>
                  <to>
                    <xdr:col>5</xdr:col>
                    <xdr:colOff>28575</xdr:colOff>
                    <xdr:row>124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1" name="Check Box 49" r:id="rId51">
              <controlPr defaultSize="0">
                <anchor moveWithCells="1">
                  <from>
                    <xdr:col>8</xdr:col>
                    <xdr:colOff>19050</xdr:colOff>
                    <xdr:row>123</xdr:row>
                    <xdr:rowOff>38100</xdr:rowOff>
                  </from>
                  <to>
                    <xdr:col>9</xdr:col>
                    <xdr:colOff>0</xdr:colOff>
                    <xdr:row>123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2" name="Check Box 50" r:id="rId52">
              <controlPr defaultSize="0">
                <anchor moveWithCells="1">
                  <from>
                    <xdr:col>8</xdr:col>
                    <xdr:colOff>19050</xdr:colOff>
                    <xdr:row>124</xdr:row>
                    <xdr:rowOff>38100</xdr:rowOff>
                  </from>
                  <to>
                    <xdr:col>9</xdr:col>
                    <xdr:colOff>0</xdr:colOff>
                    <xdr:row>124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3" name="Check Box 51" r:id="rId53">
              <controlPr defaultSize="0">
                <anchor moveWithCells="1">
                  <from>
                    <xdr:col>12</xdr:col>
                    <xdr:colOff>28575</xdr:colOff>
                    <xdr:row>123</xdr:row>
                    <xdr:rowOff>38100</xdr:rowOff>
                  </from>
                  <to>
                    <xdr:col>12</xdr:col>
                    <xdr:colOff>266700</xdr:colOff>
                    <xdr:row>123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4" name="Check Box 52" r:id="rId54">
              <controlPr defaultSize="0">
                <anchor moveWithCells="1">
                  <from>
                    <xdr:col>12</xdr:col>
                    <xdr:colOff>28575</xdr:colOff>
                    <xdr:row>124</xdr:row>
                    <xdr:rowOff>38100</xdr:rowOff>
                  </from>
                  <to>
                    <xdr:col>12</xdr:col>
                    <xdr:colOff>266700</xdr:colOff>
                    <xdr:row>124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5" name="Check Box 53" r:id="rId55">
              <controlPr defaultSize="0">
                <anchor moveWithCells="1">
                  <from>
                    <xdr:col>15</xdr:col>
                    <xdr:colOff>180975</xdr:colOff>
                    <xdr:row>123</xdr:row>
                    <xdr:rowOff>38100</xdr:rowOff>
                  </from>
                  <to>
                    <xdr:col>17</xdr:col>
                    <xdr:colOff>19050</xdr:colOff>
                    <xdr:row>123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7" name="Check Box 55" r:id="rId56">
              <controlPr defaultSize="0">
                <anchor moveWithCells="1">
                  <from>
                    <xdr:col>4</xdr:col>
                    <xdr:colOff>9525</xdr:colOff>
                    <xdr:row>126</xdr:row>
                    <xdr:rowOff>38100</xdr:rowOff>
                  </from>
                  <to>
                    <xdr:col>5</xdr:col>
                    <xdr:colOff>28575</xdr:colOff>
                    <xdr:row>126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8" name="Check Box 56" r:id="rId57">
              <controlPr defaultSize="0">
                <anchor moveWithCells="1">
                  <from>
                    <xdr:col>4</xdr:col>
                    <xdr:colOff>9525</xdr:colOff>
                    <xdr:row>127</xdr:row>
                    <xdr:rowOff>38100</xdr:rowOff>
                  </from>
                  <to>
                    <xdr:col>5</xdr:col>
                    <xdr:colOff>28575</xdr:colOff>
                    <xdr:row>127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9" name="Check Box 57" r:id="rId58">
              <controlPr defaultSize="0">
                <anchor moveWithCells="1">
                  <from>
                    <xdr:col>4</xdr:col>
                    <xdr:colOff>9525</xdr:colOff>
                    <xdr:row>128</xdr:row>
                    <xdr:rowOff>38100</xdr:rowOff>
                  </from>
                  <to>
                    <xdr:col>5</xdr:col>
                    <xdr:colOff>28575</xdr:colOff>
                    <xdr:row>128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0" name="Check Box 58" r:id="rId59">
              <controlPr defaultSize="0">
                <anchor moveWithCells="1">
                  <from>
                    <xdr:col>8</xdr:col>
                    <xdr:colOff>9525</xdr:colOff>
                    <xdr:row>126</xdr:row>
                    <xdr:rowOff>38100</xdr:rowOff>
                  </from>
                  <to>
                    <xdr:col>8</xdr:col>
                    <xdr:colOff>247650</xdr:colOff>
                    <xdr:row>126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1" name="Check Box 59" r:id="rId60">
              <controlPr defaultSize="0">
                <anchor moveWithCells="1">
                  <from>
                    <xdr:col>8</xdr:col>
                    <xdr:colOff>9525</xdr:colOff>
                    <xdr:row>127</xdr:row>
                    <xdr:rowOff>38100</xdr:rowOff>
                  </from>
                  <to>
                    <xdr:col>8</xdr:col>
                    <xdr:colOff>247650</xdr:colOff>
                    <xdr:row>127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2" name="Check Box 60" r:id="rId61">
              <controlPr defaultSize="0">
                <anchor moveWithCells="1">
                  <from>
                    <xdr:col>8</xdr:col>
                    <xdr:colOff>9525</xdr:colOff>
                    <xdr:row>128</xdr:row>
                    <xdr:rowOff>38100</xdr:rowOff>
                  </from>
                  <to>
                    <xdr:col>8</xdr:col>
                    <xdr:colOff>247650</xdr:colOff>
                    <xdr:row>128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3" name="Check Box 61" r:id="rId62">
              <controlPr defaultSize="0">
                <anchor moveWithCells="1">
                  <from>
                    <xdr:col>13</xdr:col>
                    <xdr:colOff>47625</xdr:colOff>
                    <xdr:row>126</xdr:row>
                    <xdr:rowOff>38100</xdr:rowOff>
                  </from>
                  <to>
                    <xdr:col>13</xdr:col>
                    <xdr:colOff>285750</xdr:colOff>
                    <xdr:row>126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4" name="Check Box 62" r:id="rId63">
              <controlPr defaultSize="0">
                <anchor moveWithCells="1">
                  <from>
                    <xdr:col>13</xdr:col>
                    <xdr:colOff>47625</xdr:colOff>
                    <xdr:row>127</xdr:row>
                    <xdr:rowOff>38100</xdr:rowOff>
                  </from>
                  <to>
                    <xdr:col>13</xdr:col>
                    <xdr:colOff>285750</xdr:colOff>
                    <xdr:row>127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5" name="Check Box 63" r:id="rId64">
              <controlPr defaultSize="0">
                <anchor moveWithCells="1">
                  <from>
                    <xdr:col>13</xdr:col>
                    <xdr:colOff>47625</xdr:colOff>
                    <xdr:row>128</xdr:row>
                    <xdr:rowOff>38100</xdr:rowOff>
                  </from>
                  <to>
                    <xdr:col>13</xdr:col>
                    <xdr:colOff>285750</xdr:colOff>
                    <xdr:row>128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6" name="Check Box 64" r:id="rId65">
              <controlPr defaultSize="0">
                <anchor moveWithCells="1">
                  <from>
                    <xdr:col>15</xdr:col>
                    <xdr:colOff>180975</xdr:colOff>
                    <xdr:row>126</xdr:row>
                    <xdr:rowOff>38100</xdr:rowOff>
                  </from>
                  <to>
                    <xdr:col>17</xdr:col>
                    <xdr:colOff>28575</xdr:colOff>
                    <xdr:row>126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7" name="Check Box 65" r:id="rId66">
              <controlPr defaultSize="0">
                <anchor moveWithCells="1">
                  <from>
                    <xdr:col>15</xdr:col>
                    <xdr:colOff>180975</xdr:colOff>
                    <xdr:row>127</xdr:row>
                    <xdr:rowOff>38100</xdr:rowOff>
                  </from>
                  <to>
                    <xdr:col>17</xdr:col>
                    <xdr:colOff>28575</xdr:colOff>
                    <xdr:row>127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9" name="Check Box 67" r:id="rId67">
              <controlPr defaultSize="0">
                <anchor moveWithCells="1">
                  <from>
                    <xdr:col>4</xdr:col>
                    <xdr:colOff>9525</xdr:colOff>
                    <xdr:row>141</xdr:row>
                    <xdr:rowOff>85725</xdr:rowOff>
                  </from>
                  <to>
                    <xdr:col>5</xdr:col>
                    <xdr:colOff>28575</xdr:colOff>
                    <xdr:row>141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0" name="Check Box 68" r:id="rId68">
              <controlPr defaultSize="0">
                <anchor moveWithCells="1">
                  <from>
                    <xdr:col>4</xdr:col>
                    <xdr:colOff>9525</xdr:colOff>
                    <xdr:row>142</xdr:row>
                    <xdr:rowOff>123825</xdr:rowOff>
                  </from>
                  <to>
                    <xdr:col>5</xdr:col>
                    <xdr:colOff>28575</xdr:colOff>
                    <xdr:row>142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2" name="Check Box 70" r:id="rId69">
              <controlPr defaultSize="0">
                <anchor moveWithCells="1">
                  <from>
                    <xdr:col>8</xdr:col>
                    <xdr:colOff>9525</xdr:colOff>
                    <xdr:row>142</xdr:row>
                    <xdr:rowOff>123825</xdr:rowOff>
                  </from>
                  <to>
                    <xdr:col>8</xdr:col>
                    <xdr:colOff>247650</xdr:colOff>
                    <xdr:row>142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7" name="Check Box 75" r:id="rId70">
              <controlPr defaultSize="0">
                <anchor moveWithCells="1">
                  <from>
                    <xdr:col>13</xdr:col>
                    <xdr:colOff>85725</xdr:colOff>
                    <xdr:row>141</xdr:row>
                    <xdr:rowOff>85725</xdr:rowOff>
                  </from>
                  <to>
                    <xdr:col>13</xdr:col>
                    <xdr:colOff>314325</xdr:colOff>
                    <xdr:row>141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8" name="Check Box 76" r:id="rId71">
              <controlPr defaultSize="0">
                <anchor moveWithCells="1">
                  <from>
                    <xdr:col>13</xdr:col>
                    <xdr:colOff>85725</xdr:colOff>
                    <xdr:row>142</xdr:row>
                    <xdr:rowOff>123825</xdr:rowOff>
                  </from>
                  <to>
                    <xdr:col>13</xdr:col>
                    <xdr:colOff>314325</xdr:colOff>
                    <xdr:row>142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9" name="Check Box 77" r:id="rId72">
              <controlPr defaultSize="0">
                <anchor moveWithCells="1">
                  <from>
                    <xdr:col>15</xdr:col>
                    <xdr:colOff>171450</xdr:colOff>
                    <xdr:row>141</xdr:row>
                    <xdr:rowOff>85725</xdr:rowOff>
                  </from>
                  <to>
                    <xdr:col>17</xdr:col>
                    <xdr:colOff>9525</xdr:colOff>
                    <xdr:row>141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0" name="Check Box 78" r:id="rId73">
              <controlPr defaultSize="0">
                <anchor moveWithCells="1">
                  <from>
                    <xdr:col>15</xdr:col>
                    <xdr:colOff>171450</xdr:colOff>
                    <xdr:row>142</xdr:row>
                    <xdr:rowOff>123825</xdr:rowOff>
                  </from>
                  <to>
                    <xdr:col>17</xdr:col>
                    <xdr:colOff>9525</xdr:colOff>
                    <xdr:row>142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1" name="Check Box 79" r:id="rId74">
              <controlPr defaultSize="0">
                <anchor moveWithCells="1">
                  <from>
                    <xdr:col>4</xdr:col>
                    <xdr:colOff>9525</xdr:colOff>
                    <xdr:row>147</xdr:row>
                    <xdr:rowOff>38100</xdr:rowOff>
                  </from>
                  <to>
                    <xdr:col>5</xdr:col>
                    <xdr:colOff>28575</xdr:colOff>
                    <xdr:row>147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2" name="Check Box 80" r:id="rId75">
              <controlPr defaultSize="0">
                <anchor moveWithCells="1">
                  <from>
                    <xdr:col>4</xdr:col>
                    <xdr:colOff>9525</xdr:colOff>
                    <xdr:row>148</xdr:row>
                    <xdr:rowOff>28575</xdr:rowOff>
                  </from>
                  <to>
                    <xdr:col>5</xdr:col>
                    <xdr:colOff>28575</xdr:colOff>
                    <xdr:row>148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3" name="Check Box 81" r:id="rId76">
              <controlPr defaultSize="0">
                <anchor moveWithCells="1">
                  <from>
                    <xdr:col>8</xdr:col>
                    <xdr:colOff>28575</xdr:colOff>
                    <xdr:row>147</xdr:row>
                    <xdr:rowOff>38100</xdr:rowOff>
                  </from>
                  <to>
                    <xdr:col>9</xdr:col>
                    <xdr:colOff>9525</xdr:colOff>
                    <xdr:row>147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4" name="Check Box 82" r:id="rId77">
              <controlPr defaultSize="0">
                <anchor moveWithCells="1">
                  <from>
                    <xdr:col>8</xdr:col>
                    <xdr:colOff>28575</xdr:colOff>
                    <xdr:row>148</xdr:row>
                    <xdr:rowOff>28575</xdr:rowOff>
                  </from>
                  <to>
                    <xdr:col>9</xdr:col>
                    <xdr:colOff>9525</xdr:colOff>
                    <xdr:row>148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5" name="Check Box 83" r:id="rId78">
              <controlPr defaultSize="0">
                <anchor moveWithCells="1">
                  <from>
                    <xdr:col>4</xdr:col>
                    <xdr:colOff>9525</xdr:colOff>
                    <xdr:row>150</xdr:row>
                    <xdr:rowOff>28575</xdr:rowOff>
                  </from>
                  <to>
                    <xdr:col>5</xdr:col>
                    <xdr:colOff>28575</xdr:colOff>
                    <xdr:row>150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6" name="Check Box 84" r:id="rId79">
              <controlPr defaultSize="0">
                <anchor moveWithCells="1">
                  <from>
                    <xdr:col>8</xdr:col>
                    <xdr:colOff>28575</xdr:colOff>
                    <xdr:row>150</xdr:row>
                    <xdr:rowOff>28575</xdr:rowOff>
                  </from>
                  <to>
                    <xdr:col>9</xdr:col>
                    <xdr:colOff>9525</xdr:colOff>
                    <xdr:row>150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7" name="Check Box 85" r:id="rId80">
              <controlPr defaultSize="0">
                <anchor moveWithCells="1">
                  <from>
                    <xdr:col>4</xdr:col>
                    <xdr:colOff>9525</xdr:colOff>
                    <xdr:row>152</xdr:row>
                    <xdr:rowOff>28575</xdr:rowOff>
                  </from>
                  <to>
                    <xdr:col>5</xdr:col>
                    <xdr:colOff>28575</xdr:colOff>
                    <xdr:row>152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8" name="Check Box 86" r:id="rId81">
              <controlPr defaultSize="0">
                <anchor moveWithCells="1">
                  <from>
                    <xdr:col>8</xdr:col>
                    <xdr:colOff>28575</xdr:colOff>
                    <xdr:row>152</xdr:row>
                    <xdr:rowOff>28575</xdr:rowOff>
                  </from>
                  <to>
                    <xdr:col>9</xdr:col>
                    <xdr:colOff>9525</xdr:colOff>
                    <xdr:row>152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9" name="Check Box 87" r:id="rId82">
              <controlPr defaultSize="0">
                <anchor moveWithCells="1">
                  <from>
                    <xdr:col>4</xdr:col>
                    <xdr:colOff>9525</xdr:colOff>
                    <xdr:row>155</xdr:row>
                    <xdr:rowOff>28575</xdr:rowOff>
                  </from>
                  <to>
                    <xdr:col>5</xdr:col>
                    <xdr:colOff>28575</xdr:colOff>
                    <xdr:row>155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0" name="Check Box 88" r:id="rId83">
              <controlPr defaultSize="0">
                <anchor moveWithCells="1">
                  <from>
                    <xdr:col>8</xdr:col>
                    <xdr:colOff>28575</xdr:colOff>
                    <xdr:row>155</xdr:row>
                    <xdr:rowOff>28575</xdr:rowOff>
                  </from>
                  <to>
                    <xdr:col>9</xdr:col>
                    <xdr:colOff>9525</xdr:colOff>
                    <xdr:row>155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1" name="Check Box 89" r:id="rId84">
              <controlPr defaultSize="0">
                <anchor moveWithCells="1">
                  <from>
                    <xdr:col>4</xdr:col>
                    <xdr:colOff>9525</xdr:colOff>
                    <xdr:row>166</xdr:row>
                    <xdr:rowOff>38100</xdr:rowOff>
                  </from>
                  <to>
                    <xdr:col>5</xdr:col>
                    <xdr:colOff>28575</xdr:colOff>
                    <xdr:row>166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2" name="Check Box 90" r:id="rId85">
              <controlPr defaultSize="0">
                <anchor moveWithCells="1">
                  <from>
                    <xdr:col>4</xdr:col>
                    <xdr:colOff>9525</xdr:colOff>
                    <xdr:row>167</xdr:row>
                    <xdr:rowOff>28575</xdr:rowOff>
                  </from>
                  <to>
                    <xdr:col>5</xdr:col>
                    <xdr:colOff>28575</xdr:colOff>
                    <xdr:row>167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3" name="Check Box 91" r:id="rId86">
              <controlPr defaultSize="0">
                <anchor moveWithCells="1">
                  <from>
                    <xdr:col>4</xdr:col>
                    <xdr:colOff>9525</xdr:colOff>
                    <xdr:row>168</xdr:row>
                    <xdr:rowOff>38100</xdr:rowOff>
                  </from>
                  <to>
                    <xdr:col>5</xdr:col>
                    <xdr:colOff>28575</xdr:colOff>
                    <xdr:row>168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4" name="Check Box 92" r:id="rId87">
              <controlPr defaultSize="0">
                <anchor moveWithCells="1">
                  <from>
                    <xdr:col>4</xdr:col>
                    <xdr:colOff>9525</xdr:colOff>
                    <xdr:row>169</xdr:row>
                    <xdr:rowOff>28575</xdr:rowOff>
                  </from>
                  <to>
                    <xdr:col>5</xdr:col>
                    <xdr:colOff>28575</xdr:colOff>
                    <xdr:row>169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5" name="Check Box 93" r:id="rId88">
              <controlPr defaultSize="0">
                <anchor moveWithCells="1">
                  <from>
                    <xdr:col>8</xdr:col>
                    <xdr:colOff>9525</xdr:colOff>
                    <xdr:row>166</xdr:row>
                    <xdr:rowOff>38100</xdr:rowOff>
                  </from>
                  <to>
                    <xdr:col>8</xdr:col>
                    <xdr:colOff>247650</xdr:colOff>
                    <xdr:row>166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6" name="Check Box 94" r:id="rId89">
              <controlPr defaultSize="0">
                <anchor moveWithCells="1">
                  <from>
                    <xdr:col>8</xdr:col>
                    <xdr:colOff>9525</xdr:colOff>
                    <xdr:row>167</xdr:row>
                    <xdr:rowOff>28575</xdr:rowOff>
                  </from>
                  <to>
                    <xdr:col>8</xdr:col>
                    <xdr:colOff>247650</xdr:colOff>
                    <xdr:row>167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7" name="Check Box 95" r:id="rId90">
              <controlPr defaultSize="0">
                <anchor moveWithCells="1">
                  <from>
                    <xdr:col>8</xdr:col>
                    <xdr:colOff>9525</xdr:colOff>
                    <xdr:row>168</xdr:row>
                    <xdr:rowOff>38100</xdr:rowOff>
                  </from>
                  <to>
                    <xdr:col>8</xdr:col>
                    <xdr:colOff>247650</xdr:colOff>
                    <xdr:row>168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8" name="Check Box 96" r:id="rId91">
              <controlPr defaultSize="0">
                <anchor moveWithCells="1">
                  <from>
                    <xdr:col>8</xdr:col>
                    <xdr:colOff>9525</xdr:colOff>
                    <xdr:row>169</xdr:row>
                    <xdr:rowOff>28575</xdr:rowOff>
                  </from>
                  <to>
                    <xdr:col>8</xdr:col>
                    <xdr:colOff>247650</xdr:colOff>
                    <xdr:row>169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9" name="Check Box 97" r:id="rId92">
              <controlPr defaultSize="0">
                <anchor moveWithCells="1">
                  <from>
                    <xdr:col>4</xdr:col>
                    <xdr:colOff>9525</xdr:colOff>
                    <xdr:row>172</xdr:row>
                    <xdr:rowOff>38100</xdr:rowOff>
                  </from>
                  <to>
                    <xdr:col>5</xdr:col>
                    <xdr:colOff>28575</xdr:colOff>
                    <xdr:row>172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0" name="Check Box 98" r:id="rId93">
              <controlPr defaultSize="0">
                <anchor moveWithCells="1">
                  <from>
                    <xdr:col>4</xdr:col>
                    <xdr:colOff>9525</xdr:colOff>
                    <xdr:row>173</xdr:row>
                    <xdr:rowOff>28575</xdr:rowOff>
                  </from>
                  <to>
                    <xdr:col>5</xdr:col>
                    <xdr:colOff>28575</xdr:colOff>
                    <xdr:row>173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1" name="Check Box 99" r:id="rId94">
              <controlPr defaultSize="0">
                <anchor moveWithCells="1">
                  <from>
                    <xdr:col>8</xdr:col>
                    <xdr:colOff>9525</xdr:colOff>
                    <xdr:row>172</xdr:row>
                    <xdr:rowOff>38100</xdr:rowOff>
                  </from>
                  <to>
                    <xdr:col>8</xdr:col>
                    <xdr:colOff>247650</xdr:colOff>
                    <xdr:row>172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2" name="Check Box 100" r:id="rId95">
              <controlPr defaultSize="0">
                <anchor moveWithCells="1">
                  <from>
                    <xdr:col>8</xdr:col>
                    <xdr:colOff>9525</xdr:colOff>
                    <xdr:row>173</xdr:row>
                    <xdr:rowOff>28575</xdr:rowOff>
                  </from>
                  <to>
                    <xdr:col>8</xdr:col>
                    <xdr:colOff>247650</xdr:colOff>
                    <xdr:row>173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3" name="Check Box 101" r:id="rId96">
              <controlPr defaultSize="0">
                <anchor moveWithCells="1">
                  <from>
                    <xdr:col>13</xdr:col>
                    <xdr:colOff>47625</xdr:colOff>
                    <xdr:row>173</xdr:row>
                    <xdr:rowOff>28575</xdr:rowOff>
                  </from>
                  <to>
                    <xdr:col>13</xdr:col>
                    <xdr:colOff>285750</xdr:colOff>
                    <xdr:row>173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4" name="Check Box 102" r:id="rId97">
              <controlPr defaultSize="0">
                <anchor moveWithCells="1">
                  <from>
                    <xdr:col>4</xdr:col>
                    <xdr:colOff>9525</xdr:colOff>
                    <xdr:row>185</xdr:row>
                    <xdr:rowOff>38100</xdr:rowOff>
                  </from>
                  <to>
                    <xdr:col>5</xdr:col>
                    <xdr:colOff>28575</xdr:colOff>
                    <xdr:row>185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5" name="Check Box 103" r:id="rId98">
              <controlPr defaultSize="0">
                <anchor moveWithCells="1">
                  <from>
                    <xdr:col>4</xdr:col>
                    <xdr:colOff>9525</xdr:colOff>
                    <xdr:row>186</xdr:row>
                    <xdr:rowOff>28575</xdr:rowOff>
                  </from>
                  <to>
                    <xdr:col>5</xdr:col>
                    <xdr:colOff>28575</xdr:colOff>
                    <xdr:row>186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6" name="Check Box 104" r:id="rId99">
              <controlPr defaultSize="0">
                <anchor moveWithCells="1">
                  <from>
                    <xdr:col>10</xdr:col>
                    <xdr:colOff>790575</xdr:colOff>
                    <xdr:row>185</xdr:row>
                    <xdr:rowOff>38100</xdr:rowOff>
                  </from>
                  <to>
                    <xdr:col>12</xdr:col>
                    <xdr:colOff>47625</xdr:colOff>
                    <xdr:row>185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7" name="Check Box 105" r:id="rId100">
              <controlPr defaultSize="0">
                <anchor moveWithCells="1">
                  <from>
                    <xdr:col>10</xdr:col>
                    <xdr:colOff>790575</xdr:colOff>
                    <xdr:row>186</xdr:row>
                    <xdr:rowOff>28575</xdr:rowOff>
                  </from>
                  <to>
                    <xdr:col>12</xdr:col>
                    <xdr:colOff>47625</xdr:colOff>
                    <xdr:row>186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8" name="Check Box 106" r:id="rId101">
              <controlPr defaultSize="0">
                <anchor moveWithCells="1">
                  <from>
                    <xdr:col>8</xdr:col>
                    <xdr:colOff>19050</xdr:colOff>
                    <xdr:row>184</xdr:row>
                    <xdr:rowOff>28575</xdr:rowOff>
                  </from>
                  <to>
                    <xdr:col>9</xdr:col>
                    <xdr:colOff>0</xdr:colOff>
                    <xdr:row>184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9" name="Check Box 107" r:id="rId102">
              <controlPr defaultSize="0">
                <anchor moveWithCells="1">
                  <from>
                    <xdr:col>13</xdr:col>
                    <xdr:colOff>19050</xdr:colOff>
                    <xdr:row>184</xdr:row>
                    <xdr:rowOff>28575</xdr:rowOff>
                  </from>
                  <to>
                    <xdr:col>13</xdr:col>
                    <xdr:colOff>257175</xdr:colOff>
                    <xdr:row>184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0" name="Check Box 108" r:id="rId103">
              <controlPr defaultSize="0">
                <anchor moveWithCells="1">
                  <from>
                    <xdr:col>4</xdr:col>
                    <xdr:colOff>9525</xdr:colOff>
                    <xdr:row>190</xdr:row>
                    <xdr:rowOff>38100</xdr:rowOff>
                  </from>
                  <to>
                    <xdr:col>5</xdr:col>
                    <xdr:colOff>28575</xdr:colOff>
                    <xdr:row>190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1" name="Check Box 109" r:id="rId104">
              <controlPr defaultSize="0">
                <anchor moveWithCells="1">
                  <from>
                    <xdr:col>4</xdr:col>
                    <xdr:colOff>9525</xdr:colOff>
                    <xdr:row>191</xdr:row>
                    <xdr:rowOff>28575</xdr:rowOff>
                  </from>
                  <to>
                    <xdr:col>5</xdr:col>
                    <xdr:colOff>28575</xdr:colOff>
                    <xdr:row>191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4" name="Check Box 112" r:id="rId105">
              <controlPr defaultSize="0">
                <anchor moveWithCells="1">
                  <from>
                    <xdr:col>8</xdr:col>
                    <xdr:colOff>9525</xdr:colOff>
                    <xdr:row>190</xdr:row>
                    <xdr:rowOff>38100</xdr:rowOff>
                  </from>
                  <to>
                    <xdr:col>8</xdr:col>
                    <xdr:colOff>247650</xdr:colOff>
                    <xdr:row>190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5" name="Check Box 113" r:id="rId106">
              <controlPr defaultSize="0">
                <anchor moveWithCells="1">
                  <from>
                    <xdr:col>8</xdr:col>
                    <xdr:colOff>9525</xdr:colOff>
                    <xdr:row>191</xdr:row>
                    <xdr:rowOff>28575</xdr:rowOff>
                  </from>
                  <to>
                    <xdr:col>8</xdr:col>
                    <xdr:colOff>247650</xdr:colOff>
                    <xdr:row>191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6" name="Check Box 114" r:id="rId107">
              <controlPr defaultSize="0">
                <anchor moveWithCells="1">
                  <from>
                    <xdr:col>8</xdr:col>
                    <xdr:colOff>28575</xdr:colOff>
                    <xdr:row>199</xdr:row>
                    <xdr:rowOff>28575</xdr:rowOff>
                  </from>
                  <to>
                    <xdr:col>9</xdr:col>
                    <xdr:colOff>9525</xdr:colOff>
                    <xdr:row>199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7" name="Check Box 115" r:id="rId108">
              <controlPr defaultSize="0">
                <anchor moveWithCells="1">
                  <from>
                    <xdr:col>13</xdr:col>
                    <xdr:colOff>57150</xdr:colOff>
                    <xdr:row>199</xdr:row>
                    <xdr:rowOff>28575</xdr:rowOff>
                  </from>
                  <to>
                    <xdr:col>13</xdr:col>
                    <xdr:colOff>295275</xdr:colOff>
                    <xdr:row>199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8" name="Check Box 116" r:id="rId109">
              <controlPr defaultSize="0">
                <anchor moveWithCells="1">
                  <from>
                    <xdr:col>4</xdr:col>
                    <xdr:colOff>9525</xdr:colOff>
                    <xdr:row>205</xdr:row>
                    <xdr:rowOff>28575</xdr:rowOff>
                  </from>
                  <to>
                    <xdr:col>5</xdr:col>
                    <xdr:colOff>28575</xdr:colOff>
                    <xdr:row>205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9" name="Check Box 117" r:id="rId110">
              <controlPr defaultSize="0">
                <anchor moveWithCells="1">
                  <from>
                    <xdr:col>8</xdr:col>
                    <xdr:colOff>9525</xdr:colOff>
                    <xdr:row>205</xdr:row>
                    <xdr:rowOff>28575</xdr:rowOff>
                  </from>
                  <to>
                    <xdr:col>8</xdr:col>
                    <xdr:colOff>247650</xdr:colOff>
                    <xdr:row>205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0" name="Check Box 118" r:id="rId111">
              <controlPr defaultSize="0">
                <anchor moveWithCells="1">
                  <from>
                    <xdr:col>4</xdr:col>
                    <xdr:colOff>9525</xdr:colOff>
                    <xdr:row>208</xdr:row>
                    <xdr:rowOff>28575</xdr:rowOff>
                  </from>
                  <to>
                    <xdr:col>5</xdr:col>
                    <xdr:colOff>28575</xdr:colOff>
                    <xdr:row>208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1" name="Check Box 119" r:id="rId112">
              <controlPr defaultSize="0">
                <anchor moveWithCells="1">
                  <from>
                    <xdr:col>8</xdr:col>
                    <xdr:colOff>85725</xdr:colOff>
                    <xdr:row>208</xdr:row>
                    <xdr:rowOff>28575</xdr:rowOff>
                  </from>
                  <to>
                    <xdr:col>9</xdr:col>
                    <xdr:colOff>66675</xdr:colOff>
                    <xdr:row>208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2" name="Check Box 120" r:id="rId113">
              <controlPr defaultSize="0">
                <anchor moveWithCells="1">
                  <from>
                    <xdr:col>12</xdr:col>
                    <xdr:colOff>85725</xdr:colOff>
                    <xdr:row>208</xdr:row>
                    <xdr:rowOff>28575</xdr:rowOff>
                  </from>
                  <to>
                    <xdr:col>13</xdr:col>
                    <xdr:colOff>0</xdr:colOff>
                    <xdr:row>208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3" name="Check Box 121" r:id="rId114">
              <controlPr defaultSize="0">
                <anchor moveWithCells="1">
                  <from>
                    <xdr:col>8</xdr:col>
                    <xdr:colOff>9525</xdr:colOff>
                    <xdr:row>216</xdr:row>
                    <xdr:rowOff>28575</xdr:rowOff>
                  </from>
                  <to>
                    <xdr:col>8</xdr:col>
                    <xdr:colOff>247650</xdr:colOff>
                    <xdr:row>216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4" name="Check Box 122" r:id="rId115">
              <controlPr defaultSize="0">
                <anchor moveWithCells="1">
                  <from>
                    <xdr:col>13</xdr:col>
                    <xdr:colOff>57150</xdr:colOff>
                    <xdr:row>216</xdr:row>
                    <xdr:rowOff>28575</xdr:rowOff>
                  </from>
                  <to>
                    <xdr:col>13</xdr:col>
                    <xdr:colOff>295275</xdr:colOff>
                    <xdr:row>216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5" name="Check Box 123" r:id="rId116">
              <controlPr defaultSize="0">
                <anchor moveWithCells="1">
                  <from>
                    <xdr:col>1</xdr:col>
                    <xdr:colOff>0</xdr:colOff>
                    <xdr:row>223</xdr:row>
                    <xdr:rowOff>28575</xdr:rowOff>
                  </from>
                  <to>
                    <xdr:col>1</xdr:col>
                    <xdr:colOff>238125</xdr:colOff>
                    <xdr:row>223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6" name="Check Box 124" r:id="rId117">
              <controlPr defaultSize="0">
                <anchor moveWithCells="1">
                  <from>
                    <xdr:col>1</xdr:col>
                    <xdr:colOff>0</xdr:colOff>
                    <xdr:row>224</xdr:row>
                    <xdr:rowOff>28575</xdr:rowOff>
                  </from>
                  <to>
                    <xdr:col>1</xdr:col>
                    <xdr:colOff>238125</xdr:colOff>
                    <xdr:row>224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7" name="Check Box 125" r:id="rId118">
              <controlPr defaultSize="0">
                <anchor moveWithCells="1">
                  <from>
                    <xdr:col>1</xdr:col>
                    <xdr:colOff>0</xdr:colOff>
                    <xdr:row>225</xdr:row>
                    <xdr:rowOff>28575</xdr:rowOff>
                  </from>
                  <to>
                    <xdr:col>1</xdr:col>
                    <xdr:colOff>238125</xdr:colOff>
                    <xdr:row>225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8" name="Check Box 126" r:id="rId119">
              <controlPr defaultSize="0">
                <anchor moveWithCells="1">
                  <from>
                    <xdr:col>1</xdr:col>
                    <xdr:colOff>0</xdr:colOff>
                    <xdr:row>226</xdr:row>
                    <xdr:rowOff>28575</xdr:rowOff>
                  </from>
                  <to>
                    <xdr:col>1</xdr:col>
                    <xdr:colOff>238125</xdr:colOff>
                    <xdr:row>226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9" name="Check Box 127" r:id="rId120">
              <controlPr defaultSize="0">
                <anchor moveWithCells="1">
                  <from>
                    <xdr:col>1</xdr:col>
                    <xdr:colOff>0</xdr:colOff>
                    <xdr:row>227</xdr:row>
                    <xdr:rowOff>28575</xdr:rowOff>
                  </from>
                  <to>
                    <xdr:col>1</xdr:col>
                    <xdr:colOff>238125</xdr:colOff>
                    <xdr:row>227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0" name="Check Box 128" r:id="rId121">
              <controlPr defaultSize="0">
                <anchor moveWithCells="1">
                  <from>
                    <xdr:col>1</xdr:col>
                    <xdr:colOff>0</xdr:colOff>
                    <xdr:row>228</xdr:row>
                    <xdr:rowOff>28575</xdr:rowOff>
                  </from>
                  <to>
                    <xdr:col>1</xdr:col>
                    <xdr:colOff>238125</xdr:colOff>
                    <xdr:row>228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1" name="Check Box 129" r:id="rId122">
              <controlPr defaultSize="0">
                <anchor moveWithCells="1">
                  <from>
                    <xdr:col>1</xdr:col>
                    <xdr:colOff>0</xdr:colOff>
                    <xdr:row>229</xdr:row>
                    <xdr:rowOff>28575</xdr:rowOff>
                  </from>
                  <to>
                    <xdr:col>1</xdr:col>
                    <xdr:colOff>238125</xdr:colOff>
                    <xdr:row>229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2" name="Check Box 130" r:id="rId123">
              <controlPr defaultSize="0">
                <anchor moveWithCells="1">
                  <from>
                    <xdr:col>1</xdr:col>
                    <xdr:colOff>0</xdr:colOff>
                    <xdr:row>230</xdr:row>
                    <xdr:rowOff>28575</xdr:rowOff>
                  </from>
                  <to>
                    <xdr:col>1</xdr:col>
                    <xdr:colOff>238125</xdr:colOff>
                    <xdr:row>230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3" name="Check Box 131" r:id="rId124">
              <controlPr defaultSize="0">
                <anchor moveWithCells="1">
                  <from>
                    <xdr:col>1</xdr:col>
                    <xdr:colOff>0</xdr:colOff>
                    <xdr:row>231</xdr:row>
                    <xdr:rowOff>28575</xdr:rowOff>
                  </from>
                  <to>
                    <xdr:col>1</xdr:col>
                    <xdr:colOff>238125</xdr:colOff>
                    <xdr:row>231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4" name="Check Box 132" r:id="rId125">
              <controlPr defaultSize="0">
                <anchor moveWithCells="1">
                  <from>
                    <xdr:col>1</xdr:col>
                    <xdr:colOff>0</xdr:colOff>
                    <xdr:row>232</xdr:row>
                    <xdr:rowOff>28575</xdr:rowOff>
                  </from>
                  <to>
                    <xdr:col>1</xdr:col>
                    <xdr:colOff>238125</xdr:colOff>
                    <xdr:row>232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5" name="Check Box 133" r:id="rId126">
              <controlPr defaultSize="0">
                <anchor moveWithCells="1">
                  <from>
                    <xdr:col>1</xdr:col>
                    <xdr:colOff>0</xdr:colOff>
                    <xdr:row>233</xdr:row>
                    <xdr:rowOff>28575</xdr:rowOff>
                  </from>
                  <to>
                    <xdr:col>1</xdr:col>
                    <xdr:colOff>238125</xdr:colOff>
                    <xdr:row>233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6" name="Check Box 134" r:id="rId127">
              <controlPr defaultSize="0">
                <anchor moveWithCells="1">
                  <from>
                    <xdr:col>1</xdr:col>
                    <xdr:colOff>0</xdr:colOff>
                    <xdr:row>234</xdr:row>
                    <xdr:rowOff>28575</xdr:rowOff>
                  </from>
                  <to>
                    <xdr:col>1</xdr:col>
                    <xdr:colOff>238125</xdr:colOff>
                    <xdr:row>234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7" name="Check Box 135" r:id="rId128">
              <controlPr defaultSize="0">
                <anchor moveWithCells="1">
                  <from>
                    <xdr:col>1</xdr:col>
                    <xdr:colOff>0</xdr:colOff>
                    <xdr:row>235</xdr:row>
                    <xdr:rowOff>28575</xdr:rowOff>
                  </from>
                  <to>
                    <xdr:col>1</xdr:col>
                    <xdr:colOff>238125</xdr:colOff>
                    <xdr:row>235</xdr:row>
                    <xdr:rowOff>209550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V53"/>
  <sheetViews>
    <sheetView view="pageBreakPreview" zoomScaleNormal="85" topLeftCell="A18" workbookViewId="0">
      <selection activeCell="I33" sqref="I33"/>
    </sheetView>
  </sheetViews>
  <sheetFormatPr defaultColWidth="9" defaultRowHeight="12.75"/>
  <cols>
    <col min="1" max="1" width="13.8571428571429" style="2" customWidth="1"/>
    <col min="2" max="2" width="1.57142857142857" style="2" customWidth="1"/>
    <col min="3" max="3" width="24.2857142857143" style="2" customWidth="1"/>
    <col min="4" max="4" width="15.8571428571429" style="2" customWidth="1"/>
    <col min="5" max="5" width="12.1428571428571" style="2" customWidth="1"/>
    <col min="6" max="6" width="20.4285714285714" style="2" customWidth="1"/>
    <col min="7" max="16384" width="9.14285714285714" style="2"/>
  </cols>
  <sheetData>
    <row r="1" ht="20.25" spans="4:4">
      <c r="D1" s="3" t="s">
        <v>458</v>
      </c>
    </row>
    <row r="2" s="1" customFormat="1" ht="20.1" customHeight="1" spans="1:6">
      <c r="A2" s="4" t="s">
        <v>225</v>
      </c>
      <c r="B2" s="5" t="s">
        <v>2</v>
      </c>
      <c r="C2" s="102" t="str">
        <f>INPUT!C5</f>
        <v>JA80</v>
      </c>
      <c r="D2" s="4" t="s">
        <v>459</v>
      </c>
      <c r="E2" s="5" t="s">
        <v>2</v>
      </c>
      <c r="F2" s="7" t="str">
        <f>INPUT!A1</f>
        <v>B2S XL </v>
      </c>
    </row>
    <row r="3" s="1" customFormat="1" ht="20.1" customHeight="1" spans="1:6">
      <c r="A3" s="8" t="s">
        <v>4</v>
      </c>
      <c r="B3" s="9" t="s">
        <v>2</v>
      </c>
      <c r="C3" s="103" t="str">
        <f>INPUT!C6</f>
        <v>PONDOK_GEDE_PERMAI</v>
      </c>
      <c r="D3" s="8" t="s">
        <v>460</v>
      </c>
      <c r="E3" s="9" t="s">
        <v>2</v>
      </c>
      <c r="F3" s="11" t="str">
        <f>INPUT!C20</f>
        <v>JABODETABEK </v>
      </c>
    </row>
    <row r="4" s="1" customFormat="1" ht="20.1" customHeight="1" spans="1:6">
      <c r="A4" s="43" t="s">
        <v>226</v>
      </c>
      <c r="B4" s="785" t="s">
        <v>2</v>
      </c>
      <c r="C4" s="14">
        <f>INPUT!C46</f>
        <v>44909</v>
      </c>
      <c r="D4" s="15" t="s">
        <v>461</v>
      </c>
      <c r="E4" s="786" t="s">
        <v>2</v>
      </c>
      <c r="F4" s="17" t="str">
        <f>INPUT!C21</f>
        <v>PT. TOWER BERSAMA</v>
      </c>
    </row>
    <row r="5" s="1" customFormat="1" ht="20.1" customHeight="1" spans="1:6">
      <c r="A5" s="44" t="s">
        <v>64</v>
      </c>
      <c r="B5" s="787" t="s">
        <v>2</v>
      </c>
      <c r="C5" s="20" t="str">
        <f>INPUT!C47</f>
        <v>RAHMAN</v>
      </c>
      <c r="D5" s="21"/>
      <c r="E5" s="22"/>
      <c r="F5" s="23"/>
    </row>
    <row r="7" spans="1:6">
      <c r="A7" s="45"/>
      <c r="B7" s="46"/>
      <c r="C7" s="46"/>
      <c r="D7" s="46"/>
      <c r="E7" s="46"/>
      <c r="F7" s="47"/>
    </row>
    <row r="8" spans="1:6">
      <c r="A8" s="48"/>
      <c r="B8" s="25"/>
      <c r="C8" s="25"/>
      <c r="D8" s="25"/>
      <c r="E8" s="25"/>
      <c r="F8" s="26"/>
    </row>
    <row r="9" spans="1:6">
      <c r="A9" s="48"/>
      <c r="B9" s="25"/>
      <c r="C9" s="25"/>
      <c r="D9" s="25"/>
      <c r="E9" s="25"/>
      <c r="F9" s="26"/>
    </row>
    <row r="10" spans="1:6">
      <c r="A10" s="48"/>
      <c r="B10" s="25"/>
      <c r="C10" s="25"/>
      <c r="D10" s="25"/>
      <c r="E10" s="25"/>
      <c r="F10" s="26"/>
    </row>
    <row r="11" spans="1:6">
      <c r="A11" s="48"/>
      <c r="B11" s="25"/>
      <c r="C11" s="25"/>
      <c r="D11" s="25"/>
      <c r="E11" s="25"/>
      <c r="F11" s="26"/>
    </row>
    <row r="12" spans="1:6">
      <c r="A12" s="48"/>
      <c r="B12" s="25"/>
      <c r="C12" s="25"/>
      <c r="D12" s="25"/>
      <c r="E12" s="25"/>
      <c r="F12" s="26"/>
    </row>
    <row r="13" spans="1:22">
      <c r="A13" s="48"/>
      <c r="B13" s="25"/>
      <c r="C13" s="25"/>
      <c r="D13" s="25"/>
      <c r="E13" s="25"/>
      <c r="F13" s="26"/>
      <c r="I13" s="59"/>
      <c r="M13" s="59"/>
      <c r="R13" s="59"/>
      <c r="V13" s="59"/>
    </row>
    <row r="14" spans="1:6">
      <c r="A14" s="48"/>
      <c r="B14" s="25"/>
      <c r="C14" s="25"/>
      <c r="D14" s="25"/>
      <c r="E14" s="25"/>
      <c r="F14" s="26"/>
    </row>
    <row r="15" spans="1:6">
      <c r="A15" s="48"/>
      <c r="B15" s="25"/>
      <c r="C15" s="25"/>
      <c r="D15" s="25"/>
      <c r="E15" s="25"/>
      <c r="F15" s="26"/>
    </row>
    <row r="16" spans="1:6">
      <c r="A16" s="48"/>
      <c r="B16" s="25"/>
      <c r="C16" s="25"/>
      <c r="D16" s="25"/>
      <c r="E16" s="25"/>
      <c r="F16" s="26"/>
    </row>
    <row r="17" spans="1:6">
      <c r="A17" s="48"/>
      <c r="B17" s="25"/>
      <c r="C17" s="25"/>
      <c r="D17" s="25"/>
      <c r="E17" s="25"/>
      <c r="F17" s="26"/>
    </row>
    <row r="18" spans="1:6">
      <c r="A18" s="48"/>
      <c r="B18" s="25"/>
      <c r="C18" s="25"/>
      <c r="D18" s="25"/>
      <c r="E18" s="25"/>
      <c r="F18" s="26"/>
    </row>
    <row r="19" spans="1:6">
      <c r="A19" s="48"/>
      <c r="B19" s="25"/>
      <c r="C19" s="25"/>
      <c r="D19" s="25"/>
      <c r="E19" s="25"/>
      <c r="F19" s="26"/>
    </row>
    <row r="20" spans="1:6">
      <c r="A20" s="48"/>
      <c r="B20" s="25"/>
      <c r="C20" s="25"/>
      <c r="D20" s="25"/>
      <c r="E20" s="25"/>
      <c r="F20" s="26"/>
    </row>
    <row r="21" spans="1:10">
      <c r="A21" s="48"/>
      <c r="B21" s="25"/>
      <c r="C21" s="25"/>
      <c r="D21" s="25"/>
      <c r="E21" s="25"/>
      <c r="F21" s="26"/>
      <c r="J21" s="1"/>
    </row>
    <row r="22" spans="1:6">
      <c r="A22" s="48"/>
      <c r="B22" s="25"/>
      <c r="C22" s="25"/>
      <c r="D22" s="25"/>
      <c r="E22" s="25"/>
      <c r="F22" s="26"/>
    </row>
    <row r="23" spans="1:6">
      <c r="A23" s="48"/>
      <c r="B23" s="25"/>
      <c r="C23" s="25"/>
      <c r="D23" s="25"/>
      <c r="E23" s="25"/>
      <c r="F23" s="26"/>
    </row>
    <row r="24" spans="1:6">
      <c r="A24" s="53"/>
      <c r="B24" s="54"/>
      <c r="C24" s="54"/>
      <c r="D24" s="54"/>
      <c r="E24" s="54"/>
      <c r="F24" s="55"/>
    </row>
    <row r="25" spans="1:22">
      <c r="A25" s="48"/>
      <c r="B25" s="25"/>
      <c r="C25" s="25"/>
      <c r="D25" s="25"/>
      <c r="E25" s="25"/>
      <c r="F25" s="26"/>
      <c r="I25" s="59"/>
      <c r="M25" s="59"/>
      <c r="R25" s="59"/>
      <c r="V25" s="59"/>
    </row>
    <row r="26" spans="1:6">
      <c r="A26" s="49"/>
      <c r="B26" s="25"/>
      <c r="C26" s="25"/>
      <c r="D26" s="25"/>
      <c r="E26" s="25"/>
      <c r="F26" s="26"/>
    </row>
    <row r="27" spans="1:7">
      <c r="A27" s="43"/>
      <c r="B27" s="13"/>
      <c r="C27" s="13"/>
      <c r="D27" s="13"/>
      <c r="E27" s="13"/>
      <c r="F27" s="72"/>
      <c r="G27" s="25"/>
    </row>
    <row r="28" spans="1:6">
      <c r="A28" s="53"/>
      <c r="B28" s="54"/>
      <c r="C28" s="54"/>
      <c r="D28" s="54"/>
      <c r="E28" s="54"/>
      <c r="F28" s="55"/>
    </row>
    <row r="29" spans="1:6">
      <c r="A29" s="43"/>
      <c r="B29" s="13"/>
      <c r="C29" s="13"/>
      <c r="D29" s="13"/>
      <c r="E29" s="13"/>
      <c r="F29" s="72"/>
    </row>
    <row r="30" spans="1:6">
      <c r="A30" s="43"/>
      <c r="B30" s="13"/>
      <c r="C30" s="13"/>
      <c r="D30" s="13"/>
      <c r="E30" s="13"/>
      <c r="F30" s="72"/>
    </row>
    <row r="31" spans="1:6">
      <c r="A31" s="43"/>
      <c r="B31" s="25"/>
      <c r="C31" s="25"/>
      <c r="D31" s="25"/>
      <c r="E31" s="25"/>
      <c r="F31" s="26"/>
    </row>
    <row r="32" spans="1:6">
      <c r="A32" s="49"/>
      <c r="B32" s="25"/>
      <c r="C32" s="25"/>
      <c r="D32" s="25"/>
      <c r="E32" s="25"/>
      <c r="F32" s="26"/>
    </row>
    <row r="33" spans="1:13">
      <c r="A33" s="15"/>
      <c r="B33" s="16"/>
      <c r="C33" s="16"/>
      <c r="D33" s="16"/>
      <c r="E33" s="16"/>
      <c r="F33" s="104"/>
      <c r="I33" s="59"/>
      <c r="M33" s="59"/>
    </row>
    <row r="34" spans="1:6">
      <c r="A34" s="48"/>
      <c r="B34" s="25"/>
      <c r="C34" s="25"/>
      <c r="D34" s="25"/>
      <c r="E34" s="25"/>
      <c r="F34" s="26"/>
    </row>
    <row r="35" spans="1:6">
      <c r="A35" s="48"/>
      <c r="B35" s="25"/>
      <c r="C35" s="25"/>
      <c r="D35" s="25"/>
      <c r="E35" s="25"/>
      <c r="F35" s="26"/>
    </row>
    <row r="36" spans="1:6">
      <c r="A36" s="48"/>
      <c r="B36" s="25"/>
      <c r="C36" s="25"/>
      <c r="D36" s="25"/>
      <c r="E36" s="25"/>
      <c r="F36" s="26"/>
    </row>
    <row r="37" spans="1:6">
      <c r="A37" s="48"/>
      <c r="B37" s="25"/>
      <c r="C37" s="25"/>
      <c r="D37" s="25"/>
      <c r="E37" s="25"/>
      <c r="F37" s="26"/>
    </row>
    <row r="38" spans="1:6">
      <c r="A38" s="48"/>
      <c r="B38" s="25"/>
      <c r="C38" s="25"/>
      <c r="D38" s="25"/>
      <c r="E38" s="25"/>
      <c r="F38" s="26"/>
    </row>
    <row r="39" spans="1:6">
      <c r="A39" s="48"/>
      <c r="B39" s="25"/>
      <c r="C39" s="25"/>
      <c r="D39" s="25"/>
      <c r="E39" s="25"/>
      <c r="F39" s="26"/>
    </row>
    <row r="40" spans="1:6">
      <c r="A40" s="48"/>
      <c r="B40" s="25"/>
      <c r="C40" s="25"/>
      <c r="D40" s="25"/>
      <c r="E40" s="25"/>
      <c r="F40" s="26"/>
    </row>
    <row r="41" spans="1:6">
      <c r="A41" s="43"/>
      <c r="B41" s="13"/>
      <c r="C41" s="13"/>
      <c r="D41" s="13"/>
      <c r="E41" s="13"/>
      <c r="F41" s="72"/>
    </row>
    <row r="42" spans="1:6">
      <c r="A42" s="48"/>
      <c r="B42" s="25"/>
      <c r="C42" s="25"/>
      <c r="D42" s="25"/>
      <c r="E42" s="25"/>
      <c r="F42" s="26"/>
    </row>
    <row r="43" spans="1:6">
      <c r="A43" s="43"/>
      <c r="B43" s="25"/>
      <c r="C43" s="25"/>
      <c r="D43" s="25"/>
      <c r="E43" s="25"/>
      <c r="F43" s="26"/>
    </row>
    <row r="44" spans="1:6">
      <c r="A44" s="43"/>
      <c r="B44" s="25"/>
      <c r="C44" s="25"/>
      <c r="D44" s="25"/>
      <c r="E44" s="25"/>
      <c r="F44" s="26"/>
    </row>
    <row r="45" spans="1:6">
      <c r="A45" s="43"/>
      <c r="B45" s="25"/>
      <c r="C45" s="105"/>
      <c r="D45" s="25"/>
      <c r="E45" s="25"/>
      <c r="F45" s="26"/>
    </row>
    <row r="46" spans="1:6">
      <c r="A46" s="43"/>
      <c r="B46" s="25"/>
      <c r="C46" s="25"/>
      <c r="D46" s="25"/>
      <c r="E46" s="25"/>
      <c r="F46" s="26"/>
    </row>
    <row r="47" spans="1:6">
      <c r="A47" s="49"/>
      <c r="B47" s="25"/>
      <c r="C47" s="25"/>
      <c r="D47" s="25"/>
      <c r="E47" s="25"/>
      <c r="F47" s="26"/>
    </row>
    <row r="48" spans="1:6">
      <c r="A48" s="43"/>
      <c r="B48" s="25"/>
      <c r="C48" s="25"/>
      <c r="D48" s="25"/>
      <c r="E48" s="25"/>
      <c r="F48" s="26"/>
    </row>
    <row r="49" spans="1:6">
      <c r="A49" s="49"/>
      <c r="B49" s="25"/>
      <c r="C49" s="25"/>
      <c r="D49" s="25"/>
      <c r="E49" s="25"/>
      <c r="F49" s="26"/>
    </row>
    <row r="50" spans="1:6">
      <c r="A50" s="43"/>
      <c r="B50" s="25"/>
      <c r="C50" s="25"/>
      <c r="D50" s="25"/>
      <c r="E50" s="25"/>
      <c r="F50" s="26"/>
    </row>
    <row r="51" spans="1:6">
      <c r="A51" s="50"/>
      <c r="B51" s="51"/>
      <c r="C51" s="51"/>
      <c r="D51" s="51"/>
      <c r="E51" s="51"/>
      <c r="F51" s="52"/>
    </row>
    <row r="52" spans="1:6">
      <c r="A52" s="43"/>
      <c r="B52" s="13"/>
      <c r="C52" s="13"/>
      <c r="D52" s="13"/>
      <c r="E52" s="13"/>
      <c r="F52" s="72"/>
    </row>
    <row r="53" spans="1:6">
      <c r="A53" s="56"/>
      <c r="B53" s="57"/>
      <c r="C53" s="57"/>
      <c r="D53" s="57"/>
      <c r="E53" s="57"/>
      <c r="F53" s="58"/>
    </row>
  </sheetData>
  <mergeCells count="12">
    <mergeCell ref="A24:F24"/>
    <mergeCell ref="A27:F27"/>
    <mergeCell ref="A28:F28"/>
    <mergeCell ref="A29:F29"/>
    <mergeCell ref="A30:F30"/>
    <mergeCell ref="A33:F33"/>
    <mergeCell ref="A41:F41"/>
    <mergeCell ref="A51:F51"/>
    <mergeCell ref="A52:F52"/>
    <mergeCell ref="D4:D5"/>
    <mergeCell ref="E4:E5"/>
    <mergeCell ref="F4:F5"/>
  </mergeCells>
  <printOptions horizontalCentered="1"/>
  <pageMargins left="0.748031496062992" right="0.748031496062992" top="0.984251968503937" bottom="0.984251968503937" header="0.511811023622047" footer="0.511811023622047"/>
  <pageSetup paperSize="9" orientation="portrait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W38"/>
  <sheetViews>
    <sheetView view="pageBreakPreview" zoomScaleNormal="85" workbookViewId="0">
      <selection activeCell="G32" sqref="G32"/>
    </sheetView>
  </sheetViews>
  <sheetFormatPr defaultColWidth="9" defaultRowHeight="12.75"/>
  <cols>
    <col min="1" max="1" width="2.42857142857143" style="2" customWidth="1"/>
    <col min="2" max="2" width="13.8571428571429" style="2" customWidth="1"/>
    <col min="3" max="3" width="1.57142857142857" style="2" customWidth="1"/>
    <col min="4" max="4" width="24.2857142857143" style="2" customWidth="1"/>
    <col min="5" max="5" width="15.8571428571429" style="2" customWidth="1"/>
    <col min="6" max="6" width="2.14285714285714" style="2" customWidth="1"/>
    <col min="7" max="7" width="24.1428571428571" style="2" customWidth="1"/>
    <col min="8" max="16384" width="9.14285714285714" style="2"/>
  </cols>
  <sheetData>
    <row r="1" ht="20.25" spans="5:5">
      <c r="E1" s="3" t="s">
        <v>458</v>
      </c>
    </row>
    <row r="2" s="1" customFormat="1" ht="20.1" customHeight="1" spans="1:8">
      <c r="A2" s="4"/>
      <c r="B2" s="5" t="s">
        <v>225</v>
      </c>
      <c r="C2" s="5" t="s">
        <v>2</v>
      </c>
      <c r="D2" s="97" t="str">
        <f>INPUT!C5</f>
        <v>JA80</v>
      </c>
      <c r="E2" s="4" t="s">
        <v>459</v>
      </c>
      <c r="F2" s="5" t="s">
        <v>2</v>
      </c>
      <c r="G2" s="7" t="str">
        <f>INPUT!A1</f>
        <v>B2S XL </v>
      </c>
      <c r="H2" s="98"/>
    </row>
    <row r="3" s="1" customFormat="1" ht="20.1" customHeight="1" spans="1:8">
      <c r="A3" s="8"/>
      <c r="B3" s="9" t="s">
        <v>4</v>
      </c>
      <c r="C3" s="9" t="s">
        <v>2</v>
      </c>
      <c r="D3" s="99" t="str">
        <f>INPUT!C6</f>
        <v>PONDOK_GEDE_PERMAI</v>
      </c>
      <c r="E3" s="8" t="s">
        <v>460</v>
      </c>
      <c r="F3" s="9" t="s">
        <v>2</v>
      </c>
      <c r="G3" s="11" t="str">
        <f>INPUT!C20</f>
        <v>JABODETABEK </v>
      </c>
      <c r="H3" s="98"/>
    </row>
    <row r="4" s="1" customFormat="1" ht="20.1" customHeight="1" spans="1:7">
      <c r="A4" s="43"/>
      <c r="B4" s="13" t="s">
        <v>226</v>
      </c>
      <c r="C4" s="785" t="s">
        <v>2</v>
      </c>
      <c r="D4" s="14">
        <f>'Photo GPS'!C4</f>
        <v>44909</v>
      </c>
      <c r="E4" s="15" t="s">
        <v>461</v>
      </c>
      <c r="F4" s="786" t="s">
        <v>2</v>
      </c>
      <c r="G4" s="17" t="str">
        <f>INPUT!C21</f>
        <v>PT. TOWER BERSAMA</v>
      </c>
    </row>
    <row r="5" s="1" customFormat="1" ht="20.1" customHeight="1" spans="1:7">
      <c r="A5" s="44"/>
      <c r="B5" s="19" t="s">
        <v>64</v>
      </c>
      <c r="C5" s="787" t="s">
        <v>2</v>
      </c>
      <c r="D5" s="20" t="str">
        <f>INPUT!C47</f>
        <v>RAHMAN</v>
      </c>
      <c r="E5" s="21"/>
      <c r="F5" s="22"/>
      <c r="G5" s="23"/>
    </row>
    <row r="7" spans="1:7">
      <c r="A7" s="45"/>
      <c r="B7" s="100"/>
      <c r="C7" s="46"/>
      <c r="D7" s="46"/>
      <c r="E7" s="46"/>
      <c r="F7" s="46"/>
      <c r="G7" s="47"/>
    </row>
    <row r="8" spans="1:7">
      <c r="A8" s="48"/>
      <c r="B8" s="101"/>
      <c r="C8" s="25"/>
      <c r="D8" s="25"/>
      <c r="E8" s="25"/>
      <c r="F8" s="25"/>
      <c r="G8" s="26"/>
    </row>
    <row r="9" spans="1:7">
      <c r="A9" s="48"/>
      <c r="B9" s="101"/>
      <c r="C9" s="25"/>
      <c r="D9" s="25"/>
      <c r="E9" s="25"/>
      <c r="F9" s="25"/>
      <c r="G9" s="26"/>
    </row>
    <row r="10" spans="1:7">
      <c r="A10" s="48"/>
      <c r="B10" s="101"/>
      <c r="C10" s="25"/>
      <c r="D10" s="25"/>
      <c r="E10" s="25"/>
      <c r="F10" s="25"/>
      <c r="G10" s="26"/>
    </row>
    <row r="11" spans="1:7">
      <c r="A11" s="48"/>
      <c r="B11" s="101"/>
      <c r="C11" s="25"/>
      <c r="D11" s="25"/>
      <c r="E11" s="25"/>
      <c r="F11" s="25"/>
      <c r="G11" s="26"/>
    </row>
    <row r="12" spans="1:7">
      <c r="A12" s="48"/>
      <c r="B12" s="101"/>
      <c r="C12" s="25"/>
      <c r="D12" s="25"/>
      <c r="E12" s="25"/>
      <c r="F12" s="25"/>
      <c r="G12" s="26"/>
    </row>
    <row r="13" spans="1:23">
      <c r="A13" s="48"/>
      <c r="B13" s="101"/>
      <c r="C13" s="25"/>
      <c r="D13" s="25"/>
      <c r="E13" s="25"/>
      <c r="F13" s="25"/>
      <c r="G13" s="26"/>
      <c r="J13" s="59"/>
      <c r="N13" s="59"/>
      <c r="S13" s="59"/>
      <c r="W13" s="59"/>
    </row>
    <row r="14" spans="1:7">
      <c r="A14" s="48"/>
      <c r="B14" s="101"/>
      <c r="C14" s="25"/>
      <c r="D14" s="25"/>
      <c r="E14" s="25"/>
      <c r="F14" s="25"/>
      <c r="G14" s="26"/>
    </row>
    <row r="15" spans="1:7">
      <c r="A15" s="48"/>
      <c r="B15" s="101"/>
      <c r="C15" s="25"/>
      <c r="D15" s="25"/>
      <c r="E15" s="25"/>
      <c r="F15" s="25"/>
      <c r="G15" s="26"/>
    </row>
    <row r="16" spans="1:7">
      <c r="A16" s="48"/>
      <c r="B16" s="101"/>
      <c r="C16" s="25"/>
      <c r="D16" s="25"/>
      <c r="E16" s="25"/>
      <c r="F16" s="25"/>
      <c r="G16" s="26"/>
    </row>
    <row r="17" spans="1:7">
      <c r="A17" s="48"/>
      <c r="B17" s="101"/>
      <c r="C17" s="25"/>
      <c r="D17" s="25"/>
      <c r="E17" s="25"/>
      <c r="F17" s="25"/>
      <c r="G17" s="26"/>
    </row>
    <row r="18" spans="1:7">
      <c r="A18" s="48"/>
      <c r="B18" s="101"/>
      <c r="C18" s="25"/>
      <c r="D18" s="25"/>
      <c r="E18" s="25"/>
      <c r="F18" s="25"/>
      <c r="G18" s="26"/>
    </row>
    <row r="19" spans="1:7">
      <c r="A19" s="48"/>
      <c r="B19" s="101"/>
      <c r="C19" s="25"/>
      <c r="D19" s="25"/>
      <c r="E19" s="25"/>
      <c r="F19" s="25"/>
      <c r="G19" s="26"/>
    </row>
    <row r="20" spans="1:7">
      <c r="A20" s="48"/>
      <c r="B20" s="101"/>
      <c r="C20" s="25"/>
      <c r="D20" s="25"/>
      <c r="E20" s="25"/>
      <c r="F20" s="25"/>
      <c r="G20" s="26"/>
    </row>
    <row r="21" spans="1:7">
      <c r="A21" s="48"/>
      <c r="B21" s="101"/>
      <c r="C21" s="25"/>
      <c r="D21" s="25"/>
      <c r="E21" s="25"/>
      <c r="F21" s="25"/>
      <c r="G21" s="26"/>
    </row>
    <row r="22" spans="1:7">
      <c r="A22" s="48"/>
      <c r="B22" s="101"/>
      <c r="C22" s="25"/>
      <c r="D22" s="25"/>
      <c r="E22" s="25"/>
      <c r="F22" s="25"/>
      <c r="G22" s="26"/>
    </row>
    <row r="23" spans="1:7">
      <c r="A23" s="48"/>
      <c r="B23" s="101"/>
      <c r="C23" s="25"/>
      <c r="D23" s="25"/>
      <c r="E23" s="25"/>
      <c r="F23" s="25"/>
      <c r="G23" s="26"/>
    </row>
    <row r="24" spans="1:7">
      <c r="A24" s="48"/>
      <c r="B24" s="101"/>
      <c r="C24" s="25"/>
      <c r="D24" s="25"/>
      <c r="E24" s="25"/>
      <c r="F24" s="25"/>
      <c r="G24" s="26"/>
    </row>
    <row r="25" spans="1:23">
      <c r="A25" s="48"/>
      <c r="B25" s="101"/>
      <c r="C25" s="25"/>
      <c r="D25" s="25"/>
      <c r="E25" s="25"/>
      <c r="F25" s="25"/>
      <c r="G25" s="26"/>
      <c r="J25" s="59"/>
      <c r="N25" s="59"/>
      <c r="S25" s="59"/>
      <c r="W25" s="59"/>
    </row>
    <row r="26" spans="1:7">
      <c r="A26" s="48"/>
      <c r="B26" s="101"/>
      <c r="C26" s="25"/>
      <c r="D26" s="25"/>
      <c r="E26" s="25"/>
      <c r="F26" s="25"/>
      <c r="G26" s="26"/>
    </row>
    <row r="27" spans="1:7">
      <c r="A27" s="53"/>
      <c r="B27" s="54"/>
      <c r="C27" s="54"/>
      <c r="D27" s="54"/>
      <c r="E27" s="54"/>
      <c r="F27" s="54"/>
      <c r="G27" s="55"/>
    </row>
    <row r="28" spans="1:7">
      <c r="A28" s="48"/>
      <c r="B28" s="101"/>
      <c r="C28" s="25"/>
      <c r="D28" s="25"/>
      <c r="E28" s="25"/>
      <c r="F28" s="25"/>
      <c r="G28" s="26"/>
    </row>
    <row r="29" spans="1:7">
      <c r="A29" s="43"/>
      <c r="B29" s="13"/>
      <c r="C29" s="25"/>
      <c r="D29" s="25"/>
      <c r="E29" s="25"/>
      <c r="F29" s="25"/>
      <c r="G29" s="26"/>
    </row>
    <row r="30" spans="1:7">
      <c r="A30" s="43"/>
      <c r="B30" s="13"/>
      <c r="C30" s="25"/>
      <c r="D30" s="25"/>
      <c r="E30" s="25"/>
      <c r="F30" s="25"/>
      <c r="G30" s="26"/>
    </row>
    <row r="31" spans="1:7">
      <c r="A31" s="43"/>
      <c r="B31" s="13"/>
      <c r="C31" s="25"/>
      <c r="D31" s="25"/>
      <c r="E31" s="25"/>
      <c r="F31" s="25"/>
      <c r="G31" s="26"/>
    </row>
    <row r="32" spans="1:7">
      <c r="A32" s="43"/>
      <c r="B32" s="13"/>
      <c r="C32" s="25"/>
      <c r="D32" s="25"/>
      <c r="E32" s="25"/>
      <c r="F32" s="25"/>
      <c r="G32" s="26"/>
    </row>
    <row r="33" spans="1:7">
      <c r="A33" s="49"/>
      <c r="B33" s="25"/>
      <c r="C33" s="25"/>
      <c r="D33" s="25"/>
      <c r="E33" s="25"/>
      <c r="F33" s="25"/>
      <c r="G33" s="26"/>
    </row>
    <row r="34" spans="1:7">
      <c r="A34" s="43"/>
      <c r="B34" s="13"/>
      <c r="C34" s="25"/>
      <c r="D34" s="25"/>
      <c r="E34" s="25"/>
      <c r="F34" s="25"/>
      <c r="G34" s="26"/>
    </row>
    <row r="35" spans="1:7">
      <c r="A35" s="49"/>
      <c r="B35" s="25"/>
      <c r="C35" s="25"/>
      <c r="D35" s="25"/>
      <c r="E35" s="25"/>
      <c r="F35" s="25"/>
      <c r="G35" s="26"/>
    </row>
    <row r="36" spans="1:7">
      <c r="A36" s="43"/>
      <c r="B36" s="13"/>
      <c r="C36" s="25"/>
      <c r="D36" s="25"/>
      <c r="E36" s="25"/>
      <c r="F36" s="25"/>
      <c r="G36" s="26"/>
    </row>
    <row r="37" spans="1:8">
      <c r="A37" s="56"/>
      <c r="B37" s="57"/>
      <c r="C37" s="57"/>
      <c r="D37" s="57"/>
      <c r="E37" s="57"/>
      <c r="F37" s="57"/>
      <c r="G37" s="58"/>
      <c r="H37" s="49"/>
    </row>
    <row r="38" spans="1:4">
      <c r="A38" s="49"/>
      <c r="B38" s="25"/>
      <c r="C38" s="25"/>
      <c r="D38" s="25"/>
    </row>
  </sheetData>
  <mergeCells count="4">
    <mergeCell ref="A27:G27"/>
    <mergeCell ref="E4:E5"/>
    <mergeCell ref="F4:F5"/>
    <mergeCell ref="G4:G5"/>
  </mergeCells>
  <printOptions horizontalCentered="1"/>
  <pageMargins left="0.75" right="0.75" top="1" bottom="1" header="0.5" footer="0.5"/>
  <pageSetup paperSize="9" scale="97" orientation="portrait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V53"/>
  <sheetViews>
    <sheetView view="pageBreakPreview" zoomScaleNormal="85" topLeftCell="A26" workbookViewId="0">
      <selection activeCell="F22" sqref="F22"/>
    </sheetView>
  </sheetViews>
  <sheetFormatPr defaultColWidth="9" defaultRowHeight="12.75"/>
  <cols>
    <col min="1" max="1" width="13.8571428571429" style="2" customWidth="1"/>
    <col min="2" max="2" width="1.57142857142857" style="2" customWidth="1"/>
    <col min="3" max="3" width="24.2857142857143" style="2" customWidth="1"/>
    <col min="4" max="4" width="15.8571428571429" style="2" customWidth="1"/>
    <col min="5" max="5" width="2.14285714285714" style="2" customWidth="1"/>
    <col min="6" max="6" width="27" style="2" customWidth="1"/>
    <col min="7" max="16384" width="9.14285714285714" style="2"/>
  </cols>
  <sheetData>
    <row r="1" ht="20.25" spans="4:4">
      <c r="D1" s="3" t="s">
        <v>458</v>
      </c>
    </row>
    <row r="2" s="1" customFormat="1" ht="20.1" customHeight="1" spans="1:6">
      <c r="A2" s="4" t="s">
        <v>225</v>
      </c>
      <c r="B2" s="5" t="s">
        <v>2</v>
      </c>
      <c r="C2" s="6" t="str">
        <f>INPUT!C5</f>
        <v>JA80</v>
      </c>
      <c r="D2" s="4" t="s">
        <v>459</v>
      </c>
      <c r="E2" s="5" t="s">
        <v>2</v>
      </c>
      <c r="F2" s="7" t="str">
        <f>INPUT!A1</f>
        <v>B2S XL </v>
      </c>
    </row>
    <row r="3" s="1" customFormat="1" ht="20.1" customHeight="1" spans="1:6">
      <c r="A3" s="8" t="s">
        <v>4</v>
      </c>
      <c r="B3" s="9" t="s">
        <v>2</v>
      </c>
      <c r="C3" s="10" t="str">
        <f>INPUT!C6</f>
        <v>PONDOK_GEDE_PERMAI</v>
      </c>
      <c r="D3" s="8" t="s">
        <v>460</v>
      </c>
      <c r="E3" s="9" t="s">
        <v>2</v>
      </c>
      <c r="F3" s="11" t="str">
        <f>INPUT!C20</f>
        <v>JABODETABEK </v>
      </c>
    </row>
    <row r="4" s="1" customFormat="1" ht="20.1" customHeight="1" spans="1:6">
      <c r="A4" s="43" t="s">
        <v>226</v>
      </c>
      <c r="B4" s="785" t="s">
        <v>2</v>
      </c>
      <c r="C4" s="14">
        <f>INPUT!C46</f>
        <v>44909</v>
      </c>
      <c r="D4" s="15" t="s">
        <v>461</v>
      </c>
      <c r="E4" s="786" t="s">
        <v>2</v>
      </c>
      <c r="F4" s="17" t="str">
        <f>INPUT!C21</f>
        <v>PT. TOWER BERSAMA</v>
      </c>
    </row>
    <row r="5" s="1" customFormat="1" ht="20.1" customHeight="1" spans="1:6">
      <c r="A5" s="44" t="s">
        <v>64</v>
      </c>
      <c r="B5" s="787" t="s">
        <v>2</v>
      </c>
      <c r="C5" s="20" t="str">
        <f>INPUT!C47</f>
        <v>RAHMAN</v>
      </c>
      <c r="D5" s="21"/>
      <c r="E5" s="22"/>
      <c r="F5" s="23"/>
    </row>
    <row r="7" spans="1:6">
      <c r="A7" s="45"/>
      <c r="B7" s="46"/>
      <c r="C7" s="46"/>
      <c r="D7" s="46"/>
      <c r="E7" s="46"/>
      <c r="F7" s="47"/>
    </row>
    <row r="8" spans="1:6">
      <c r="A8" s="48"/>
      <c r="B8" s="25"/>
      <c r="C8" s="25"/>
      <c r="D8" s="25"/>
      <c r="E8" s="25"/>
      <c r="F8" s="26"/>
    </row>
    <row r="9" spans="1:6">
      <c r="A9" s="48"/>
      <c r="B9" s="25"/>
      <c r="C9" s="25"/>
      <c r="D9" s="25"/>
      <c r="E9" s="25"/>
      <c r="F9" s="26"/>
    </row>
    <row r="10" spans="1:6">
      <c r="A10" s="48"/>
      <c r="B10" s="25"/>
      <c r="C10" s="25"/>
      <c r="D10" s="25"/>
      <c r="E10" s="25"/>
      <c r="F10" s="26"/>
    </row>
    <row r="11" spans="1:6">
      <c r="A11" s="48"/>
      <c r="B11" s="25"/>
      <c r="C11" s="25"/>
      <c r="D11" s="25"/>
      <c r="E11" s="25"/>
      <c r="F11" s="26"/>
    </row>
    <row r="12" spans="1:6">
      <c r="A12" s="48"/>
      <c r="B12" s="25"/>
      <c r="C12" s="25"/>
      <c r="D12" s="25"/>
      <c r="E12" s="25"/>
      <c r="F12" s="26"/>
    </row>
    <row r="13" spans="1:22">
      <c r="A13" s="48"/>
      <c r="B13" s="25"/>
      <c r="C13" s="25"/>
      <c r="D13" s="25"/>
      <c r="E13" s="25"/>
      <c r="F13" s="26"/>
      <c r="I13" s="59"/>
      <c r="M13" s="59"/>
      <c r="R13" s="59"/>
      <c r="V13" s="59"/>
    </row>
    <row r="14" spans="1:6">
      <c r="A14" s="48"/>
      <c r="B14" s="25"/>
      <c r="C14" s="25"/>
      <c r="D14" s="25"/>
      <c r="E14" s="25"/>
      <c r="F14" s="26"/>
    </row>
    <row r="15" spans="1:6">
      <c r="A15" s="48"/>
      <c r="B15" s="25"/>
      <c r="C15" s="25"/>
      <c r="D15" s="25"/>
      <c r="E15" s="25"/>
      <c r="F15" s="26"/>
    </row>
    <row r="16" spans="1:6">
      <c r="A16" s="48"/>
      <c r="B16" s="25"/>
      <c r="C16" s="25"/>
      <c r="D16" s="25"/>
      <c r="E16" s="25"/>
      <c r="F16" s="26"/>
    </row>
    <row r="17" spans="1:6">
      <c r="A17" s="48"/>
      <c r="B17" s="25"/>
      <c r="C17" s="25"/>
      <c r="D17" s="25"/>
      <c r="E17" s="25"/>
      <c r="F17" s="26"/>
    </row>
    <row r="18" spans="1:6">
      <c r="A18" s="48"/>
      <c r="B18" s="25"/>
      <c r="C18" s="25"/>
      <c r="D18" s="25"/>
      <c r="E18" s="25"/>
      <c r="F18" s="26"/>
    </row>
    <row r="19" spans="1:6">
      <c r="A19" s="48"/>
      <c r="B19" s="25"/>
      <c r="C19" s="25"/>
      <c r="D19" s="25"/>
      <c r="E19" s="25"/>
      <c r="F19" s="26"/>
    </row>
    <row r="20" spans="1:6">
      <c r="A20" s="48"/>
      <c r="B20" s="25"/>
      <c r="C20" s="25"/>
      <c r="D20" s="25"/>
      <c r="E20" s="25"/>
      <c r="F20" s="26"/>
    </row>
    <row r="21" spans="1:6">
      <c r="A21" s="48"/>
      <c r="B21" s="25"/>
      <c r="C21" s="25"/>
      <c r="D21" s="25"/>
      <c r="E21" s="25"/>
      <c r="F21" s="26"/>
    </row>
    <row r="22" ht="15.75" customHeight="1" spans="1:6">
      <c r="A22" s="48"/>
      <c r="B22" s="88"/>
      <c r="C22" s="54"/>
      <c r="D22" s="54"/>
      <c r="E22" s="25"/>
      <c r="F22" s="26"/>
    </row>
    <row r="23" spans="1:6">
      <c r="A23" s="95"/>
      <c r="B23" s="88"/>
      <c r="C23" s="88"/>
      <c r="D23" s="88"/>
      <c r="E23" s="88"/>
      <c r="F23" s="96"/>
    </row>
    <row r="24" spans="1:6">
      <c r="A24" s="48"/>
      <c r="B24" s="25"/>
      <c r="C24" s="25"/>
      <c r="D24" s="25"/>
      <c r="E24" s="25"/>
      <c r="F24" s="26"/>
    </row>
    <row r="25" spans="1:6">
      <c r="A25" s="89"/>
      <c r="B25" s="90"/>
      <c r="C25" s="90"/>
      <c r="D25" s="90"/>
      <c r="E25" s="90"/>
      <c r="F25" s="91"/>
    </row>
    <row r="26" spans="1:6">
      <c r="A26" s="48"/>
      <c r="B26" s="25"/>
      <c r="C26" s="25"/>
      <c r="D26" s="25"/>
      <c r="E26" s="25"/>
      <c r="F26" s="26"/>
    </row>
    <row r="27" spans="1:6">
      <c r="A27" s="53" t="s">
        <v>462</v>
      </c>
      <c r="B27" s="54"/>
      <c r="C27" s="54"/>
      <c r="D27" s="54"/>
      <c r="E27" s="54"/>
      <c r="F27" s="55"/>
    </row>
    <row r="28" spans="1:6">
      <c r="A28" s="53"/>
      <c r="B28" s="54"/>
      <c r="C28" s="54"/>
      <c r="D28" s="54"/>
      <c r="E28" s="54"/>
      <c r="F28" s="55"/>
    </row>
    <row r="29" spans="1:6">
      <c r="A29" s="53"/>
      <c r="B29" s="54"/>
      <c r="C29" s="54"/>
      <c r="D29" s="54"/>
      <c r="E29" s="54"/>
      <c r="F29" s="55"/>
    </row>
    <row r="30" spans="1:6">
      <c r="A30" s="53"/>
      <c r="B30" s="54"/>
      <c r="C30" s="54"/>
      <c r="D30" s="54"/>
      <c r="E30" s="54"/>
      <c r="F30" s="55"/>
    </row>
    <row r="31" spans="1:6">
      <c r="A31" s="53"/>
      <c r="B31" s="54"/>
      <c r="C31" s="54"/>
      <c r="D31" s="54"/>
      <c r="E31" s="54"/>
      <c r="F31" s="55"/>
    </row>
    <row r="32" spans="1:6">
      <c r="A32" s="53"/>
      <c r="B32" s="54"/>
      <c r="C32" s="54"/>
      <c r="D32" s="54"/>
      <c r="E32" s="54"/>
      <c r="F32" s="55"/>
    </row>
    <row r="33" spans="1:6">
      <c r="A33" s="53"/>
      <c r="B33" s="54"/>
      <c r="C33" s="54"/>
      <c r="D33" s="54"/>
      <c r="E33" s="54"/>
      <c r="F33" s="55"/>
    </row>
    <row r="34" spans="1:6">
      <c r="A34" s="53"/>
      <c r="B34" s="54"/>
      <c r="C34" s="54"/>
      <c r="D34" s="54"/>
      <c r="E34" s="54"/>
      <c r="F34" s="55"/>
    </row>
    <row r="35" spans="1:6">
      <c r="A35" s="53"/>
      <c r="B35" s="54"/>
      <c r="C35" s="54"/>
      <c r="D35" s="54"/>
      <c r="E35" s="54"/>
      <c r="F35" s="55"/>
    </row>
    <row r="36" spans="1:6">
      <c r="A36" s="53"/>
      <c r="B36" s="54"/>
      <c r="C36" s="54"/>
      <c r="D36" s="54"/>
      <c r="E36" s="54"/>
      <c r="F36" s="55"/>
    </row>
    <row r="37" spans="1:6">
      <c r="A37" s="53"/>
      <c r="B37" s="54"/>
      <c r="C37" s="54"/>
      <c r="D37" s="54"/>
      <c r="E37" s="54"/>
      <c r="F37" s="55"/>
    </row>
    <row r="38" spans="1:6">
      <c r="A38" s="48"/>
      <c r="B38" s="25"/>
      <c r="C38" s="25"/>
      <c r="D38" s="25"/>
      <c r="E38" s="25"/>
      <c r="F38" s="26"/>
    </row>
    <row r="39" spans="1:6">
      <c r="A39" s="43"/>
      <c r="B39" s="25"/>
      <c r="C39" s="25"/>
      <c r="D39" s="25"/>
      <c r="E39" s="25"/>
      <c r="F39" s="26"/>
    </row>
    <row r="40" spans="1:6">
      <c r="A40" s="43"/>
      <c r="B40" s="25"/>
      <c r="C40" s="25"/>
      <c r="D40" s="25"/>
      <c r="E40" s="25"/>
      <c r="F40" s="26"/>
    </row>
    <row r="41" spans="1:6">
      <c r="A41" s="43"/>
      <c r="B41" s="25"/>
      <c r="C41" s="25"/>
      <c r="D41" s="25"/>
      <c r="E41" s="25"/>
      <c r="F41" s="26"/>
    </row>
    <row r="42" spans="1:6">
      <c r="A42" s="43"/>
      <c r="B42" s="25"/>
      <c r="C42" s="25"/>
      <c r="D42" s="25"/>
      <c r="E42" s="25"/>
      <c r="F42" s="26"/>
    </row>
    <row r="43" spans="1:6">
      <c r="A43" s="43"/>
      <c r="B43" s="25"/>
      <c r="C43" s="25"/>
      <c r="D43" s="25"/>
      <c r="E43" s="25"/>
      <c r="F43" s="26"/>
    </row>
    <row r="44" spans="1:6">
      <c r="A44" s="49"/>
      <c r="B44" s="25"/>
      <c r="C44" s="25"/>
      <c r="D44" s="25"/>
      <c r="E44" s="25"/>
      <c r="F44" s="26"/>
    </row>
    <row r="45" spans="1:6">
      <c r="A45" s="43"/>
      <c r="B45" s="25"/>
      <c r="C45" s="25"/>
      <c r="D45" s="25"/>
      <c r="E45" s="25"/>
      <c r="F45" s="26"/>
    </row>
    <row r="46" spans="1:6">
      <c r="A46" s="49"/>
      <c r="B46" s="25"/>
      <c r="C46" s="25"/>
      <c r="D46" s="25"/>
      <c r="E46" s="25"/>
      <c r="F46" s="26"/>
    </row>
    <row r="47" spans="1:6">
      <c r="A47" s="43"/>
      <c r="B47" s="25"/>
      <c r="C47" s="25"/>
      <c r="D47" s="25"/>
      <c r="E47" s="25"/>
      <c r="F47" s="26"/>
    </row>
    <row r="48" spans="1:6">
      <c r="A48" s="49"/>
      <c r="B48" s="25"/>
      <c r="C48" s="25"/>
      <c r="D48" s="25"/>
      <c r="E48" s="25"/>
      <c r="F48" s="26"/>
    </row>
    <row r="49" spans="1:13">
      <c r="A49" s="49"/>
      <c r="B49" s="88"/>
      <c r="C49" s="25"/>
      <c r="D49" s="25"/>
      <c r="E49" s="25"/>
      <c r="F49" s="26"/>
      <c r="I49" s="59"/>
      <c r="M49" s="59"/>
    </row>
    <row r="50" spans="1:13">
      <c r="A50" s="49"/>
      <c r="B50" s="25"/>
      <c r="C50" s="25"/>
      <c r="D50" s="25"/>
      <c r="E50" s="25"/>
      <c r="F50" s="26"/>
      <c r="I50" s="59"/>
      <c r="M50" s="59"/>
    </row>
    <row r="51" spans="1:6">
      <c r="A51" s="49"/>
      <c r="B51" s="25"/>
      <c r="C51" s="25"/>
      <c r="D51" s="25"/>
      <c r="E51" s="25"/>
      <c r="F51" s="26"/>
    </row>
    <row r="52" spans="1:6">
      <c r="A52" s="89"/>
      <c r="B52" s="90"/>
      <c r="C52" s="90"/>
      <c r="D52" s="90"/>
      <c r="E52" s="90"/>
      <c r="F52" s="91"/>
    </row>
    <row r="53" s="25" customFormat="1" spans="1:6">
      <c r="A53" s="92"/>
      <c r="B53" s="93"/>
      <c r="C53" s="93"/>
      <c r="D53" s="93"/>
      <c r="E53" s="93"/>
      <c r="F53" s="94"/>
    </row>
  </sheetData>
  <mergeCells count="8">
    <mergeCell ref="C22:D22"/>
    <mergeCell ref="A25:F25"/>
    <mergeCell ref="A27:F27"/>
    <mergeCell ref="A52:F52"/>
    <mergeCell ref="A53:F53"/>
    <mergeCell ref="D4:D5"/>
    <mergeCell ref="E4:E5"/>
    <mergeCell ref="F4:F5"/>
  </mergeCells>
  <printOptions horizontalCentered="1"/>
  <pageMargins left="0.75" right="0.75" top="1" bottom="1" header="0.5" footer="0.5"/>
  <pageSetup paperSize="9" scale="97" orientation="portrait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V53"/>
  <sheetViews>
    <sheetView view="pageBreakPreview" zoomScale="110" zoomScaleNormal="85" topLeftCell="A26" workbookViewId="0">
      <selection activeCell="G19" sqref="G19"/>
    </sheetView>
  </sheetViews>
  <sheetFormatPr defaultColWidth="9" defaultRowHeight="12.75"/>
  <cols>
    <col min="1" max="1" width="13.8571428571429" style="2" customWidth="1"/>
    <col min="2" max="2" width="1.57142857142857" style="2" customWidth="1"/>
    <col min="3" max="3" width="24.2857142857143" style="2" customWidth="1"/>
    <col min="4" max="4" width="15.8571428571429" style="2" customWidth="1"/>
    <col min="5" max="5" width="2.14285714285714" style="2" customWidth="1"/>
    <col min="6" max="6" width="22.8571428571429" style="2" customWidth="1"/>
    <col min="7" max="16384" width="9.14285714285714" style="2"/>
  </cols>
  <sheetData>
    <row r="1" ht="20.25" spans="4:4">
      <c r="D1" s="3" t="s">
        <v>458</v>
      </c>
    </row>
    <row r="2" s="1" customFormat="1" ht="20.1" customHeight="1" spans="1:6">
      <c r="A2" s="4" t="s">
        <v>225</v>
      </c>
      <c r="B2" s="5" t="s">
        <v>2</v>
      </c>
      <c r="C2" s="6" t="str">
        <f>INPUT!C5</f>
        <v>JA80</v>
      </c>
      <c r="D2" s="4" t="s">
        <v>459</v>
      </c>
      <c r="E2" s="5" t="s">
        <v>2</v>
      </c>
      <c r="F2" s="7" t="str">
        <f>INPUT!A1</f>
        <v>B2S XL </v>
      </c>
    </row>
    <row r="3" s="1" customFormat="1" ht="20.1" customHeight="1" spans="1:6">
      <c r="A3" s="8" t="s">
        <v>4</v>
      </c>
      <c r="B3" s="9" t="s">
        <v>2</v>
      </c>
      <c r="C3" s="10" t="str">
        <f>INPUT!C6</f>
        <v>PONDOK_GEDE_PERMAI</v>
      </c>
      <c r="D3" s="8" t="s">
        <v>460</v>
      </c>
      <c r="E3" s="9" t="s">
        <v>2</v>
      </c>
      <c r="F3" s="11" t="str">
        <f>INPUT!C20</f>
        <v>JABODETABEK </v>
      </c>
    </row>
    <row r="4" s="1" customFormat="1" ht="20.1" customHeight="1" spans="1:6">
      <c r="A4" s="43" t="s">
        <v>226</v>
      </c>
      <c r="B4" s="785" t="s">
        <v>2</v>
      </c>
      <c r="C4" s="14">
        <f>INPUT!C46</f>
        <v>44909</v>
      </c>
      <c r="D4" s="15" t="s">
        <v>461</v>
      </c>
      <c r="E4" s="786" t="s">
        <v>2</v>
      </c>
      <c r="F4" s="17" t="str">
        <f>INPUT!C21</f>
        <v>PT. TOWER BERSAMA</v>
      </c>
    </row>
    <row r="5" s="1" customFormat="1" ht="20.1" customHeight="1" spans="1:6">
      <c r="A5" s="44" t="s">
        <v>64</v>
      </c>
      <c r="B5" s="787" t="s">
        <v>2</v>
      </c>
      <c r="C5" s="20" t="str">
        <f>INPUT!C47</f>
        <v>RAHMAN</v>
      </c>
      <c r="D5" s="21"/>
      <c r="E5" s="22"/>
      <c r="F5" s="23"/>
    </row>
    <row r="7" spans="1:6">
      <c r="A7" s="45"/>
      <c r="B7" s="46"/>
      <c r="C7" s="46"/>
      <c r="D7" s="46"/>
      <c r="E7" s="46"/>
      <c r="F7" s="47"/>
    </row>
    <row r="8" spans="1:6">
      <c r="A8" s="48"/>
      <c r="B8" s="25"/>
      <c r="C8" s="25"/>
      <c r="D8" s="25"/>
      <c r="E8" s="25"/>
      <c r="F8" s="26"/>
    </row>
    <row r="9" spans="1:6">
      <c r="A9" s="48"/>
      <c r="B9" s="25"/>
      <c r="C9" s="25"/>
      <c r="D9" s="25"/>
      <c r="E9" s="25"/>
      <c r="F9" s="26"/>
    </row>
    <row r="10" spans="1:6">
      <c r="A10" s="48"/>
      <c r="B10" s="25"/>
      <c r="C10" s="25"/>
      <c r="D10" s="25"/>
      <c r="E10" s="25"/>
      <c r="F10" s="26"/>
    </row>
    <row r="11" spans="1:6">
      <c r="A11" s="48"/>
      <c r="B11" s="25"/>
      <c r="C11" s="25"/>
      <c r="D11" s="25"/>
      <c r="E11" s="25"/>
      <c r="F11" s="26"/>
    </row>
    <row r="12" spans="1:6">
      <c r="A12" s="48"/>
      <c r="B12" s="25"/>
      <c r="C12" s="25"/>
      <c r="D12" s="25"/>
      <c r="E12" s="25"/>
      <c r="F12" s="26"/>
    </row>
    <row r="13" spans="1:22">
      <c r="A13" s="48"/>
      <c r="B13" s="25"/>
      <c r="C13" s="25"/>
      <c r="D13" s="25"/>
      <c r="E13" s="25"/>
      <c r="F13" s="26"/>
      <c r="I13" s="59"/>
      <c r="M13" s="59"/>
      <c r="R13" s="59"/>
      <c r="V13" s="59"/>
    </row>
    <row r="14" spans="1:6">
      <c r="A14" s="48"/>
      <c r="B14" s="25"/>
      <c r="C14" s="25"/>
      <c r="D14" s="25"/>
      <c r="E14" s="25"/>
      <c r="F14" s="26"/>
    </row>
    <row r="15" spans="1:6">
      <c r="A15" s="48"/>
      <c r="B15" s="25"/>
      <c r="C15" s="25"/>
      <c r="D15" s="25"/>
      <c r="E15" s="25"/>
      <c r="F15" s="26"/>
    </row>
    <row r="16" spans="1:6">
      <c r="A16" s="48"/>
      <c r="B16" s="25"/>
      <c r="C16" s="25"/>
      <c r="D16" s="25"/>
      <c r="E16" s="25"/>
      <c r="F16" s="26"/>
    </row>
    <row r="17" spans="1:6">
      <c r="A17" s="48"/>
      <c r="B17" s="25"/>
      <c r="C17" s="25"/>
      <c r="D17" s="25"/>
      <c r="E17" s="25"/>
      <c r="F17" s="26"/>
    </row>
    <row r="18" spans="1:6">
      <c r="A18" s="48"/>
      <c r="B18" s="25"/>
      <c r="C18" s="25"/>
      <c r="D18" s="25"/>
      <c r="E18" s="25"/>
      <c r="F18" s="26"/>
    </row>
    <row r="19" spans="1:6">
      <c r="A19" s="48"/>
      <c r="B19" s="25"/>
      <c r="C19" s="25"/>
      <c r="D19" s="25"/>
      <c r="E19" s="25"/>
      <c r="F19" s="26"/>
    </row>
    <row r="20" spans="1:6">
      <c r="A20" s="48"/>
      <c r="B20" s="25"/>
      <c r="C20" s="25"/>
      <c r="D20" s="25"/>
      <c r="E20" s="25"/>
      <c r="F20" s="26"/>
    </row>
    <row r="21" spans="1:6">
      <c r="A21" s="48"/>
      <c r="B21" s="25"/>
      <c r="C21" s="25"/>
      <c r="D21" s="25"/>
      <c r="E21" s="25"/>
      <c r="F21" s="26"/>
    </row>
    <row r="22" spans="1:6">
      <c r="A22" s="48"/>
      <c r="B22" s="88"/>
      <c r="C22" s="25"/>
      <c r="D22" s="25"/>
      <c r="E22" s="25"/>
      <c r="F22" s="26"/>
    </row>
    <row r="23" spans="1:6">
      <c r="A23" s="89"/>
      <c r="B23" s="90"/>
      <c r="C23" s="90"/>
      <c r="D23" s="90"/>
      <c r="E23" s="90"/>
      <c r="F23" s="91"/>
    </row>
    <row r="24" spans="1:6">
      <c r="A24" s="48"/>
      <c r="B24" s="25"/>
      <c r="C24" s="25"/>
      <c r="D24" s="25"/>
      <c r="E24" s="25"/>
      <c r="F24" s="26"/>
    </row>
    <row r="25" spans="1:22">
      <c r="A25" s="48"/>
      <c r="B25" s="25"/>
      <c r="C25" s="25"/>
      <c r="D25" s="25"/>
      <c r="E25" s="25"/>
      <c r="F25" s="26"/>
      <c r="I25" s="59"/>
      <c r="M25" s="59"/>
      <c r="R25" s="59"/>
      <c r="V25" s="59"/>
    </row>
    <row r="26" spans="1:6">
      <c r="A26" s="48"/>
      <c r="B26" s="25"/>
      <c r="C26" s="25"/>
      <c r="D26" s="25"/>
      <c r="E26" s="25"/>
      <c r="F26" s="26"/>
    </row>
    <row r="27" spans="1:6">
      <c r="A27" s="53" t="s">
        <v>462</v>
      </c>
      <c r="B27" s="54"/>
      <c r="C27" s="54"/>
      <c r="D27" s="54"/>
      <c r="E27" s="54"/>
      <c r="F27" s="55"/>
    </row>
    <row r="28" spans="1:6">
      <c r="A28" s="48"/>
      <c r="B28" s="25"/>
      <c r="C28" s="25"/>
      <c r="D28" s="25"/>
      <c r="E28" s="25"/>
      <c r="F28" s="26"/>
    </row>
    <row r="29" spans="1:6">
      <c r="A29" s="43"/>
      <c r="B29" s="25"/>
      <c r="C29" s="25"/>
      <c r="D29" s="25"/>
      <c r="E29" s="25"/>
      <c r="F29" s="26"/>
    </row>
    <row r="30" spans="1:6">
      <c r="A30" s="43"/>
      <c r="B30" s="25"/>
      <c r="C30" s="25"/>
      <c r="D30" s="25"/>
      <c r="E30" s="25"/>
      <c r="F30" s="26"/>
    </row>
    <row r="31" spans="1:6">
      <c r="A31" s="43"/>
      <c r="B31" s="25"/>
      <c r="C31" s="25"/>
      <c r="D31" s="25"/>
      <c r="E31" s="25"/>
      <c r="F31" s="26"/>
    </row>
    <row r="32" spans="1:6">
      <c r="A32" s="43"/>
      <c r="B32" s="25"/>
      <c r="C32" s="25"/>
      <c r="D32" s="25"/>
      <c r="E32" s="25"/>
      <c r="F32" s="26"/>
    </row>
    <row r="33" spans="1:6">
      <c r="A33" s="49"/>
      <c r="B33" s="25"/>
      <c r="C33" s="25"/>
      <c r="D33" s="25"/>
      <c r="E33" s="25"/>
      <c r="F33" s="26"/>
    </row>
    <row r="34" spans="1:6">
      <c r="A34" s="43"/>
      <c r="B34" s="25"/>
      <c r="C34" s="25"/>
      <c r="D34" s="25"/>
      <c r="E34" s="25"/>
      <c r="F34" s="26"/>
    </row>
    <row r="35" spans="1:6">
      <c r="A35" s="49"/>
      <c r="B35" s="25"/>
      <c r="C35" s="25"/>
      <c r="D35" s="25"/>
      <c r="E35" s="25"/>
      <c r="F35" s="26"/>
    </row>
    <row r="36" spans="1:6">
      <c r="A36" s="43"/>
      <c r="B36" s="25"/>
      <c r="C36" s="25"/>
      <c r="D36" s="25"/>
      <c r="E36" s="25"/>
      <c r="F36" s="26"/>
    </row>
    <row r="37" spans="1:6">
      <c r="A37" s="49"/>
      <c r="B37" s="25"/>
      <c r="C37" s="25"/>
      <c r="D37" s="25"/>
      <c r="E37" s="25"/>
      <c r="F37" s="26"/>
    </row>
    <row r="38" spans="1:13">
      <c r="A38" s="49"/>
      <c r="B38" s="88"/>
      <c r="C38" s="25"/>
      <c r="D38" s="25"/>
      <c r="E38" s="25"/>
      <c r="F38" s="26"/>
      <c r="I38" s="59"/>
      <c r="M38" s="59"/>
    </row>
    <row r="39" spans="1:13">
      <c r="A39" s="49"/>
      <c r="B39" s="25"/>
      <c r="C39" s="25"/>
      <c r="D39" s="25"/>
      <c r="E39" s="25"/>
      <c r="F39" s="26"/>
      <c r="I39" s="59"/>
      <c r="M39" s="59"/>
    </row>
    <row r="40" spans="1:6">
      <c r="A40" s="49"/>
      <c r="B40" s="25"/>
      <c r="C40" s="25"/>
      <c r="D40" s="25"/>
      <c r="E40" s="25"/>
      <c r="F40" s="26"/>
    </row>
    <row r="41" spans="1:6">
      <c r="A41" s="49"/>
      <c r="B41" s="25"/>
      <c r="C41" s="25"/>
      <c r="D41" s="25"/>
      <c r="E41" s="25"/>
      <c r="F41" s="26"/>
    </row>
    <row r="42" spans="1:6">
      <c r="A42" s="49"/>
      <c r="B42" s="25"/>
      <c r="C42" s="25"/>
      <c r="D42" s="25"/>
      <c r="E42" s="25"/>
      <c r="F42" s="26"/>
    </row>
    <row r="43" spans="1:6">
      <c r="A43" s="49"/>
      <c r="B43" s="25"/>
      <c r="C43" s="25"/>
      <c r="D43" s="25"/>
      <c r="E43" s="25"/>
      <c r="F43" s="26"/>
    </row>
    <row r="44" spans="1:6">
      <c r="A44" s="49"/>
      <c r="B44" s="25"/>
      <c r="C44" s="25"/>
      <c r="D44" s="25"/>
      <c r="E44" s="25"/>
      <c r="F44" s="26"/>
    </row>
    <row r="45" spans="1:6">
      <c r="A45" s="49"/>
      <c r="B45" s="25"/>
      <c r="C45" s="25"/>
      <c r="D45" s="25"/>
      <c r="E45" s="25"/>
      <c r="F45" s="26"/>
    </row>
    <row r="46" spans="1:6">
      <c r="A46" s="49"/>
      <c r="B46" s="25"/>
      <c r="C46" s="25"/>
      <c r="D46" s="25"/>
      <c r="E46" s="25"/>
      <c r="F46" s="26"/>
    </row>
    <row r="47" spans="1:6">
      <c r="A47" s="49"/>
      <c r="B47" s="25"/>
      <c r="C47" s="25"/>
      <c r="D47" s="25"/>
      <c r="E47" s="25"/>
      <c r="F47" s="26"/>
    </row>
    <row r="48" spans="1:6">
      <c r="A48" s="49"/>
      <c r="B48" s="25"/>
      <c r="C48" s="25"/>
      <c r="D48" s="25"/>
      <c r="E48" s="25"/>
      <c r="F48" s="26"/>
    </row>
    <row r="49" spans="1:6">
      <c r="A49" s="49"/>
      <c r="B49" s="25"/>
      <c r="C49" s="25"/>
      <c r="D49" s="25"/>
      <c r="E49" s="25"/>
      <c r="F49" s="26"/>
    </row>
    <row r="50" spans="1:6">
      <c r="A50" s="49"/>
      <c r="B50" s="25"/>
      <c r="C50" s="25"/>
      <c r="D50" s="25"/>
      <c r="E50" s="25"/>
      <c r="F50" s="26"/>
    </row>
    <row r="51" spans="1:6">
      <c r="A51" s="49"/>
      <c r="B51" s="25"/>
      <c r="C51" s="25"/>
      <c r="D51" s="25"/>
      <c r="E51" s="25"/>
      <c r="F51" s="26"/>
    </row>
    <row r="52" spans="1:6">
      <c r="A52" s="89"/>
      <c r="B52" s="90"/>
      <c r="C52" s="90"/>
      <c r="D52" s="90"/>
      <c r="E52" s="90"/>
      <c r="F52" s="91"/>
    </row>
    <row r="53" s="25" customFormat="1" spans="1:6">
      <c r="A53" s="92"/>
      <c r="B53" s="93"/>
      <c r="C53" s="93"/>
      <c r="D53" s="93"/>
      <c r="E53" s="93"/>
      <c r="F53" s="94"/>
    </row>
  </sheetData>
  <mergeCells count="7">
    <mergeCell ref="A23:F23"/>
    <mergeCell ref="A27:F27"/>
    <mergeCell ref="A52:F52"/>
    <mergeCell ref="A53:F53"/>
    <mergeCell ref="D4:D5"/>
    <mergeCell ref="E4:E5"/>
    <mergeCell ref="F4:F5"/>
  </mergeCells>
  <printOptions horizontalCentered="1"/>
  <pageMargins left="0.75" right="0.75" top="1" bottom="1" header="0.5" footer="0.5"/>
  <pageSetup paperSize="9" scale="97" orientation="portrait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V53"/>
  <sheetViews>
    <sheetView view="pageBreakPreview" zoomScaleNormal="85" topLeftCell="A19" workbookViewId="0">
      <selection activeCell="F51" sqref="F51"/>
    </sheetView>
  </sheetViews>
  <sheetFormatPr defaultColWidth="9" defaultRowHeight="12.75"/>
  <cols>
    <col min="1" max="1" width="13.8571428571429" style="2" customWidth="1"/>
    <col min="2" max="2" width="1.57142857142857" style="2" customWidth="1"/>
    <col min="3" max="3" width="24.2857142857143" style="2" customWidth="1"/>
    <col min="4" max="4" width="15.8571428571429" style="2" customWidth="1"/>
    <col min="5" max="5" width="2.14285714285714" style="2" customWidth="1"/>
    <col min="6" max="6" width="21.4285714285714" style="2" customWidth="1"/>
    <col min="7" max="16384" width="9.14285714285714" style="2"/>
  </cols>
  <sheetData>
    <row r="1" ht="20.25" spans="4:4">
      <c r="D1" s="3" t="s">
        <v>458</v>
      </c>
    </row>
    <row r="2" s="1" customFormat="1" ht="20.1" customHeight="1" spans="1:6">
      <c r="A2" s="4" t="s">
        <v>225</v>
      </c>
      <c r="B2" s="5" t="s">
        <v>2</v>
      </c>
      <c r="C2" s="6" t="str">
        <f>INPUT!C5</f>
        <v>JA80</v>
      </c>
      <c r="D2" s="4" t="s">
        <v>459</v>
      </c>
      <c r="E2" s="5" t="s">
        <v>2</v>
      </c>
      <c r="F2" s="7" t="str">
        <f>INPUT!A1</f>
        <v>B2S XL </v>
      </c>
    </row>
    <row r="3" s="1" customFormat="1" ht="20.1" customHeight="1" spans="1:6">
      <c r="A3" s="8" t="s">
        <v>4</v>
      </c>
      <c r="B3" s="9" t="s">
        <v>2</v>
      </c>
      <c r="C3" s="10" t="str">
        <f>INPUT!C6</f>
        <v>PONDOK_GEDE_PERMAI</v>
      </c>
      <c r="D3" s="8" t="s">
        <v>460</v>
      </c>
      <c r="E3" s="9" t="s">
        <v>2</v>
      </c>
      <c r="F3" s="11" t="str">
        <f>INPUT!C20</f>
        <v>JABODETABEK </v>
      </c>
    </row>
    <row r="4" s="1" customFormat="1" ht="20.1" customHeight="1" spans="1:6">
      <c r="A4" s="43" t="s">
        <v>226</v>
      </c>
      <c r="B4" s="785" t="s">
        <v>2</v>
      </c>
      <c r="C4" s="14">
        <f>INPUT!C46</f>
        <v>44909</v>
      </c>
      <c r="D4" s="15" t="s">
        <v>461</v>
      </c>
      <c r="E4" s="786" t="s">
        <v>2</v>
      </c>
      <c r="F4" s="17" t="str">
        <f>INPUT!C21</f>
        <v>PT. TOWER BERSAMA</v>
      </c>
    </row>
    <row r="5" s="1" customFormat="1" ht="20.1" customHeight="1" spans="1:6">
      <c r="A5" s="44" t="s">
        <v>64</v>
      </c>
      <c r="B5" s="787" t="s">
        <v>2</v>
      </c>
      <c r="C5" s="20" t="str">
        <f>INPUT!C47</f>
        <v>RAHMAN</v>
      </c>
      <c r="D5" s="21"/>
      <c r="E5" s="22"/>
      <c r="F5" s="23"/>
    </row>
    <row r="7" spans="1:6">
      <c r="A7" s="45"/>
      <c r="B7" s="46"/>
      <c r="C7" s="46"/>
      <c r="D7" s="46"/>
      <c r="E7" s="46"/>
      <c r="F7" s="47"/>
    </row>
    <row r="8" spans="1:6">
      <c r="A8" s="48"/>
      <c r="B8" s="25"/>
      <c r="C8" s="25"/>
      <c r="D8" s="25"/>
      <c r="E8" s="25"/>
      <c r="F8" s="26"/>
    </row>
    <row r="9" spans="1:6">
      <c r="A9" s="48"/>
      <c r="B9" s="25"/>
      <c r="C9" s="25"/>
      <c r="D9" s="25"/>
      <c r="E9" s="25"/>
      <c r="F9" s="26"/>
    </row>
    <row r="10" spans="1:6">
      <c r="A10" s="48"/>
      <c r="B10" s="25"/>
      <c r="C10" s="25"/>
      <c r="D10" s="25"/>
      <c r="E10" s="25"/>
      <c r="F10" s="26"/>
    </row>
    <row r="11" spans="1:6">
      <c r="A11" s="48"/>
      <c r="B11" s="25"/>
      <c r="C11" s="25"/>
      <c r="D11" s="25"/>
      <c r="E11" s="25"/>
      <c r="F11" s="26"/>
    </row>
    <row r="12" spans="1:6">
      <c r="A12" s="48"/>
      <c r="B12" s="25"/>
      <c r="C12" s="25"/>
      <c r="D12" s="25"/>
      <c r="E12" s="25"/>
      <c r="F12" s="26"/>
    </row>
    <row r="13" spans="1:22">
      <c r="A13" s="48"/>
      <c r="B13" s="25"/>
      <c r="C13" s="25"/>
      <c r="D13" s="25"/>
      <c r="E13" s="25"/>
      <c r="F13" s="26"/>
      <c r="I13" s="59"/>
      <c r="M13" s="59"/>
      <c r="R13" s="59"/>
      <c r="V13" s="59"/>
    </row>
    <row r="14" spans="1:6">
      <c r="A14" s="48"/>
      <c r="B14" s="25"/>
      <c r="C14" s="25"/>
      <c r="D14" s="25"/>
      <c r="E14" s="25"/>
      <c r="F14" s="26"/>
    </row>
    <row r="15" spans="1:6">
      <c r="A15" s="48"/>
      <c r="B15" s="25"/>
      <c r="C15" s="25"/>
      <c r="D15" s="25"/>
      <c r="E15" s="25"/>
      <c r="F15" s="26"/>
    </row>
    <row r="16" spans="1:6">
      <c r="A16" s="48"/>
      <c r="B16" s="25"/>
      <c r="C16" s="25"/>
      <c r="D16" s="25"/>
      <c r="E16" s="25"/>
      <c r="F16" s="26"/>
    </row>
    <row r="17" spans="1:6">
      <c r="A17" s="48"/>
      <c r="B17" s="25"/>
      <c r="C17" s="25"/>
      <c r="D17" s="25"/>
      <c r="E17" s="25"/>
      <c r="F17" s="26"/>
    </row>
    <row r="18" spans="1:6">
      <c r="A18" s="48"/>
      <c r="B18" s="25"/>
      <c r="C18" s="25"/>
      <c r="D18" s="25"/>
      <c r="E18" s="25"/>
      <c r="F18" s="26"/>
    </row>
    <row r="19" spans="1:6">
      <c r="A19" s="48"/>
      <c r="B19" s="25"/>
      <c r="C19" s="25"/>
      <c r="D19" s="25"/>
      <c r="E19" s="25"/>
      <c r="F19" s="26"/>
    </row>
    <row r="20" spans="1:6">
      <c r="A20" s="48"/>
      <c r="B20" s="25"/>
      <c r="C20" s="25"/>
      <c r="D20" s="25"/>
      <c r="E20" s="25"/>
      <c r="F20" s="26"/>
    </row>
    <row r="21" spans="1:6">
      <c r="A21" s="48"/>
      <c r="B21" s="25"/>
      <c r="C21" s="25"/>
      <c r="D21" s="25"/>
      <c r="E21" s="25"/>
      <c r="F21" s="26"/>
    </row>
    <row r="22" spans="1:6">
      <c r="A22" s="48"/>
      <c r="B22" s="88"/>
      <c r="C22" s="25"/>
      <c r="D22" s="25"/>
      <c r="E22" s="25"/>
      <c r="F22" s="26"/>
    </row>
    <row r="23" spans="1:6">
      <c r="A23" s="89"/>
      <c r="B23" s="90"/>
      <c r="C23" s="90"/>
      <c r="D23" s="90"/>
      <c r="E23" s="90"/>
      <c r="F23" s="91"/>
    </row>
    <row r="24" spans="1:6">
      <c r="A24" s="48"/>
      <c r="B24" s="25"/>
      <c r="C24" s="25"/>
      <c r="D24" s="25"/>
      <c r="E24" s="25"/>
      <c r="F24" s="26"/>
    </row>
    <row r="25" spans="1:22">
      <c r="A25" s="48"/>
      <c r="B25" s="25"/>
      <c r="C25" s="25"/>
      <c r="D25" s="25"/>
      <c r="E25" s="25"/>
      <c r="F25" s="26"/>
      <c r="I25" s="59"/>
      <c r="M25" s="59"/>
      <c r="R25" s="59"/>
      <c r="V25" s="59"/>
    </row>
    <row r="26" spans="1:6">
      <c r="A26" s="48"/>
      <c r="B26" s="25"/>
      <c r="C26" s="25"/>
      <c r="D26" s="25"/>
      <c r="E26" s="25"/>
      <c r="F26" s="26"/>
    </row>
    <row r="27" spans="1:6">
      <c r="A27" s="53" t="s">
        <v>462</v>
      </c>
      <c r="B27" s="54"/>
      <c r="C27" s="54"/>
      <c r="D27" s="54"/>
      <c r="E27" s="54"/>
      <c r="F27" s="55"/>
    </row>
    <row r="28" spans="1:6">
      <c r="A28" s="48"/>
      <c r="B28" s="25"/>
      <c r="C28" s="25"/>
      <c r="D28" s="25"/>
      <c r="E28" s="25"/>
      <c r="F28" s="26"/>
    </row>
    <row r="29" spans="1:6">
      <c r="A29" s="43"/>
      <c r="B29" s="25"/>
      <c r="C29" s="25"/>
      <c r="D29" s="25"/>
      <c r="E29" s="25"/>
      <c r="F29" s="26"/>
    </row>
    <row r="30" spans="1:6">
      <c r="A30" s="43"/>
      <c r="B30" s="25"/>
      <c r="C30" s="25"/>
      <c r="D30" s="25"/>
      <c r="E30" s="25"/>
      <c r="F30" s="26"/>
    </row>
    <row r="31" spans="1:6">
      <c r="A31" s="43"/>
      <c r="B31" s="25"/>
      <c r="C31" s="25"/>
      <c r="D31" s="25"/>
      <c r="E31" s="25"/>
      <c r="F31" s="26"/>
    </row>
    <row r="32" spans="1:6">
      <c r="A32" s="43"/>
      <c r="B32" s="25"/>
      <c r="C32" s="25"/>
      <c r="D32" s="25"/>
      <c r="E32" s="25"/>
      <c r="F32" s="26"/>
    </row>
    <row r="33" spans="1:6">
      <c r="A33" s="43"/>
      <c r="B33" s="25"/>
      <c r="C33" s="25"/>
      <c r="D33" s="25"/>
      <c r="E33" s="25"/>
      <c r="F33" s="26"/>
    </row>
    <row r="34" spans="1:6">
      <c r="A34" s="43"/>
      <c r="B34" s="25"/>
      <c r="C34" s="25"/>
      <c r="D34" s="25"/>
      <c r="E34" s="25"/>
      <c r="F34" s="26"/>
    </row>
    <row r="35" spans="1:6">
      <c r="A35" s="43"/>
      <c r="B35" s="25"/>
      <c r="C35" s="25"/>
      <c r="D35" s="25"/>
      <c r="E35" s="25"/>
      <c r="F35" s="26"/>
    </row>
    <row r="36" spans="1:6">
      <c r="A36" s="43"/>
      <c r="B36" s="25"/>
      <c r="C36" s="25"/>
      <c r="D36" s="25"/>
      <c r="E36" s="25"/>
      <c r="F36" s="26"/>
    </row>
    <row r="37" spans="1:6">
      <c r="A37" s="43"/>
      <c r="B37" s="25"/>
      <c r="C37" s="25"/>
      <c r="D37" s="25"/>
      <c r="E37" s="25"/>
      <c r="F37" s="26"/>
    </row>
    <row r="38" spans="1:6">
      <c r="A38" s="43"/>
      <c r="B38" s="25"/>
      <c r="C38" s="25"/>
      <c r="D38" s="25"/>
      <c r="E38" s="25"/>
      <c r="F38" s="26"/>
    </row>
    <row r="39" spans="1:6">
      <c r="A39" s="43"/>
      <c r="B39" s="25"/>
      <c r="C39" s="25"/>
      <c r="D39" s="25"/>
      <c r="E39" s="25"/>
      <c r="F39" s="26"/>
    </row>
    <row r="40" spans="1:6">
      <c r="A40" s="43"/>
      <c r="B40" s="25"/>
      <c r="C40" s="25"/>
      <c r="D40" s="25"/>
      <c r="E40" s="25"/>
      <c r="F40" s="26"/>
    </row>
    <row r="41" spans="1:6">
      <c r="A41" s="43"/>
      <c r="B41" s="25"/>
      <c r="C41" s="25"/>
      <c r="D41" s="25"/>
      <c r="E41" s="25"/>
      <c r="F41" s="26"/>
    </row>
    <row r="42" spans="1:6">
      <c r="A42" s="43"/>
      <c r="B42" s="25"/>
      <c r="C42" s="25"/>
      <c r="D42" s="25"/>
      <c r="E42" s="25"/>
      <c r="F42" s="26"/>
    </row>
    <row r="43" spans="1:6">
      <c r="A43" s="43"/>
      <c r="B43" s="25"/>
      <c r="C43" s="25"/>
      <c r="D43" s="25"/>
      <c r="E43" s="25"/>
      <c r="F43" s="26"/>
    </row>
    <row r="44" spans="1:6">
      <c r="A44" s="43"/>
      <c r="B44" s="25"/>
      <c r="C44" s="25"/>
      <c r="D44" s="25"/>
      <c r="E44" s="25"/>
      <c r="F44" s="26"/>
    </row>
    <row r="45" spans="1:6">
      <c r="A45" s="43"/>
      <c r="B45" s="25"/>
      <c r="C45" s="25"/>
      <c r="D45" s="25"/>
      <c r="E45" s="25"/>
      <c r="F45" s="26"/>
    </row>
    <row r="46" spans="1:6">
      <c r="A46" s="49"/>
      <c r="B46" s="25"/>
      <c r="C46" s="25"/>
      <c r="D46" s="25"/>
      <c r="E46" s="25"/>
      <c r="F46" s="26"/>
    </row>
    <row r="47" spans="1:6">
      <c r="A47" s="43"/>
      <c r="B47" s="25"/>
      <c r="C47" s="25"/>
      <c r="D47" s="25"/>
      <c r="E47" s="25"/>
      <c r="F47" s="26"/>
    </row>
    <row r="48" spans="1:6">
      <c r="A48" s="49"/>
      <c r="B48" s="25"/>
      <c r="C48" s="25"/>
      <c r="D48" s="25"/>
      <c r="E48" s="25"/>
      <c r="F48" s="26"/>
    </row>
    <row r="49" spans="1:6">
      <c r="A49" s="43"/>
      <c r="B49" s="25"/>
      <c r="C49" s="25"/>
      <c r="D49" s="25"/>
      <c r="E49" s="25"/>
      <c r="F49" s="26"/>
    </row>
    <row r="50" spans="1:13">
      <c r="A50" s="49"/>
      <c r="B50" s="25"/>
      <c r="C50" s="25"/>
      <c r="D50" s="25"/>
      <c r="E50" s="25"/>
      <c r="F50" s="26"/>
      <c r="I50" s="59"/>
      <c r="M50" s="59"/>
    </row>
    <row r="51" spans="1:6">
      <c r="A51" s="49"/>
      <c r="B51" s="25"/>
      <c r="C51" s="25"/>
      <c r="D51" s="25"/>
      <c r="E51" s="25"/>
      <c r="F51" s="26"/>
    </row>
    <row r="52" spans="1:6">
      <c r="A52" s="89"/>
      <c r="B52" s="90"/>
      <c r="C52" s="90"/>
      <c r="D52" s="90"/>
      <c r="E52" s="90"/>
      <c r="F52" s="91"/>
    </row>
    <row r="53" s="25" customFormat="1" spans="1:6">
      <c r="A53" s="92"/>
      <c r="B53" s="93"/>
      <c r="C53" s="93"/>
      <c r="D53" s="93"/>
      <c r="E53" s="93"/>
      <c r="F53" s="94"/>
    </row>
  </sheetData>
  <mergeCells count="7">
    <mergeCell ref="A23:F23"/>
    <mergeCell ref="A27:F27"/>
    <mergeCell ref="A52:F52"/>
    <mergeCell ref="A53:F53"/>
    <mergeCell ref="D4:D5"/>
    <mergeCell ref="E4:E5"/>
    <mergeCell ref="F4:F5"/>
  </mergeCells>
  <printOptions horizontalCentered="1"/>
  <pageMargins left="0.75" right="0.75" top="1" bottom="1" header="0.5" footer="0.5"/>
  <pageSetup paperSize="9" scale="97" orientation="portrait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A1:V53"/>
  <sheetViews>
    <sheetView view="pageBreakPreview" zoomScaleNormal="85" topLeftCell="A28" workbookViewId="0">
      <selection activeCell="F39" sqref="F39"/>
    </sheetView>
  </sheetViews>
  <sheetFormatPr defaultColWidth="9" defaultRowHeight="12.75"/>
  <cols>
    <col min="1" max="1" width="13.8571428571429" style="2" customWidth="1"/>
    <col min="2" max="2" width="1.57142857142857" style="2" customWidth="1"/>
    <col min="3" max="3" width="24.2857142857143" style="2" customWidth="1"/>
    <col min="4" max="4" width="15.8571428571429" style="2" customWidth="1"/>
    <col min="5" max="5" width="2.14285714285714" style="2" customWidth="1"/>
    <col min="6" max="6" width="25" style="2" customWidth="1"/>
    <col min="7" max="16384" width="9.14285714285714" style="2"/>
  </cols>
  <sheetData>
    <row r="1" ht="20.25" spans="4:4">
      <c r="D1" s="3" t="s">
        <v>458</v>
      </c>
    </row>
    <row r="2" s="1" customFormat="1" ht="20.1" customHeight="1" spans="1:6">
      <c r="A2" s="4" t="s">
        <v>225</v>
      </c>
      <c r="B2" s="5" t="s">
        <v>2</v>
      </c>
      <c r="C2" s="6" t="str">
        <f>INPUT!C5</f>
        <v>JA80</v>
      </c>
      <c r="D2" s="4" t="s">
        <v>459</v>
      </c>
      <c r="E2" s="5" t="s">
        <v>2</v>
      </c>
      <c r="F2" s="7" t="str">
        <f>INPUT!A1</f>
        <v>B2S XL </v>
      </c>
    </row>
    <row r="3" s="1" customFormat="1" ht="20.1" customHeight="1" spans="1:6">
      <c r="A3" s="8" t="s">
        <v>4</v>
      </c>
      <c r="B3" s="9" t="s">
        <v>2</v>
      </c>
      <c r="C3" s="10" t="str">
        <f>INPUT!C6</f>
        <v>PONDOK_GEDE_PERMAI</v>
      </c>
      <c r="D3" s="8" t="s">
        <v>460</v>
      </c>
      <c r="E3" s="9" t="s">
        <v>2</v>
      </c>
      <c r="F3" s="11" t="str">
        <f>INPUT!C20</f>
        <v>JABODETABEK </v>
      </c>
    </row>
    <row r="4" s="1" customFormat="1" ht="20.1" customHeight="1" spans="1:6">
      <c r="A4" s="43" t="s">
        <v>226</v>
      </c>
      <c r="B4" s="785" t="s">
        <v>2</v>
      </c>
      <c r="C4" s="14">
        <f>INPUT!C46</f>
        <v>44909</v>
      </c>
      <c r="D4" s="15" t="s">
        <v>461</v>
      </c>
      <c r="E4" s="786" t="s">
        <v>2</v>
      </c>
      <c r="F4" s="17" t="str">
        <f>INPUT!C21</f>
        <v>PT. TOWER BERSAMA</v>
      </c>
    </row>
    <row r="5" s="1" customFormat="1" ht="20.1" customHeight="1" spans="1:6">
      <c r="A5" s="44" t="s">
        <v>64</v>
      </c>
      <c r="B5" s="787" t="s">
        <v>2</v>
      </c>
      <c r="C5" s="20" t="str">
        <f>INPUT!C47</f>
        <v>RAHMAN</v>
      </c>
      <c r="D5" s="21"/>
      <c r="E5" s="22"/>
      <c r="F5" s="23"/>
    </row>
    <row r="7" spans="1:6">
      <c r="A7" s="45"/>
      <c r="B7" s="46"/>
      <c r="C7" s="46"/>
      <c r="D7" s="46"/>
      <c r="E7" s="46"/>
      <c r="F7" s="47"/>
    </row>
    <row r="8" spans="1:6">
      <c r="A8" s="48"/>
      <c r="B8" s="25"/>
      <c r="C8" s="25"/>
      <c r="D8" s="25"/>
      <c r="E8" s="25"/>
      <c r="F8" s="26"/>
    </row>
    <row r="9" spans="1:6">
      <c r="A9" s="48"/>
      <c r="B9" s="25"/>
      <c r="C9" s="25"/>
      <c r="D9" s="25"/>
      <c r="E9" s="25"/>
      <c r="F9" s="26"/>
    </row>
    <row r="10" spans="1:6">
      <c r="A10" s="48"/>
      <c r="B10" s="25"/>
      <c r="C10" s="25"/>
      <c r="D10" s="25"/>
      <c r="E10" s="25"/>
      <c r="F10" s="26"/>
    </row>
    <row r="11" spans="1:6">
      <c r="A11" s="48"/>
      <c r="B11" s="25"/>
      <c r="C11" s="25"/>
      <c r="D11" s="25"/>
      <c r="E11" s="25"/>
      <c r="F11" s="26"/>
    </row>
    <row r="12" spans="1:6">
      <c r="A12" s="48"/>
      <c r="B12" s="25"/>
      <c r="C12" s="25"/>
      <c r="D12" s="25"/>
      <c r="E12" s="25"/>
      <c r="F12" s="26"/>
    </row>
    <row r="13" spans="1:22">
      <c r="A13" s="48"/>
      <c r="B13" s="25"/>
      <c r="C13" s="25"/>
      <c r="D13" s="25"/>
      <c r="E13" s="25"/>
      <c r="F13" s="26"/>
      <c r="I13" s="59"/>
      <c r="M13" s="59"/>
      <c r="R13" s="59"/>
      <c r="V13" s="59"/>
    </row>
    <row r="14" spans="1:6">
      <c r="A14" s="48"/>
      <c r="B14" s="25"/>
      <c r="C14" s="25"/>
      <c r="D14" s="25"/>
      <c r="E14" s="25"/>
      <c r="F14" s="26"/>
    </row>
    <row r="15" spans="1:6">
      <c r="A15" s="48"/>
      <c r="B15" s="25"/>
      <c r="C15" s="25"/>
      <c r="D15" s="25"/>
      <c r="E15" s="25"/>
      <c r="F15" s="26"/>
    </row>
    <row r="16" spans="1:6">
      <c r="A16" s="48"/>
      <c r="B16" s="25"/>
      <c r="C16" s="25"/>
      <c r="D16" s="25"/>
      <c r="E16" s="25"/>
      <c r="F16" s="26"/>
    </row>
    <row r="17" spans="1:6">
      <c r="A17" s="48"/>
      <c r="B17" s="25"/>
      <c r="C17" s="25"/>
      <c r="D17" s="25"/>
      <c r="E17" s="25"/>
      <c r="F17" s="26"/>
    </row>
    <row r="18" spans="1:6">
      <c r="A18" s="48"/>
      <c r="B18" s="25"/>
      <c r="C18" s="25"/>
      <c r="D18" s="25"/>
      <c r="E18" s="25"/>
      <c r="F18" s="26"/>
    </row>
    <row r="19" spans="1:6">
      <c r="A19" s="48"/>
      <c r="B19" s="25"/>
      <c r="C19" s="25"/>
      <c r="D19" s="25"/>
      <c r="E19" s="25"/>
      <c r="F19" s="26"/>
    </row>
    <row r="20" spans="1:6">
      <c r="A20" s="48"/>
      <c r="B20" s="25"/>
      <c r="C20" s="25"/>
      <c r="D20" s="25"/>
      <c r="E20" s="25"/>
      <c r="F20" s="26"/>
    </row>
    <row r="21" spans="1:6">
      <c r="A21" s="48"/>
      <c r="B21" s="25"/>
      <c r="C21" s="25"/>
      <c r="D21" s="25"/>
      <c r="E21" s="25"/>
      <c r="F21" s="26"/>
    </row>
    <row r="22" spans="1:6">
      <c r="A22" s="48"/>
      <c r="B22" s="88"/>
      <c r="C22" s="25"/>
      <c r="D22" s="25"/>
      <c r="E22" s="25"/>
      <c r="F22" s="26"/>
    </row>
    <row r="23" spans="1:6">
      <c r="A23" s="89"/>
      <c r="B23" s="90"/>
      <c r="C23" s="90"/>
      <c r="D23" s="90"/>
      <c r="E23" s="90"/>
      <c r="F23" s="91"/>
    </row>
    <row r="24" spans="1:6">
      <c r="A24" s="48"/>
      <c r="B24" s="25"/>
      <c r="C24" s="25"/>
      <c r="D24" s="25"/>
      <c r="E24" s="25"/>
      <c r="F24" s="26"/>
    </row>
    <row r="25" spans="1:22">
      <c r="A25" s="48"/>
      <c r="B25" s="25"/>
      <c r="C25" s="25"/>
      <c r="D25" s="25"/>
      <c r="E25" s="25"/>
      <c r="F25" s="26"/>
      <c r="I25" s="59"/>
      <c r="M25" s="59"/>
      <c r="R25" s="59"/>
      <c r="V25" s="59"/>
    </row>
    <row r="26" spans="1:6">
      <c r="A26" s="48"/>
      <c r="B26" s="25"/>
      <c r="C26" s="25"/>
      <c r="D26" s="25"/>
      <c r="E26" s="25"/>
      <c r="F26" s="26"/>
    </row>
    <row r="27" spans="1:6">
      <c r="A27" s="53" t="s">
        <v>462</v>
      </c>
      <c r="B27" s="54"/>
      <c r="C27" s="54"/>
      <c r="D27" s="54"/>
      <c r="E27" s="54"/>
      <c r="F27" s="55"/>
    </row>
    <row r="28" spans="1:6">
      <c r="A28" s="48"/>
      <c r="B28" s="25"/>
      <c r="C28" s="25"/>
      <c r="D28" s="25"/>
      <c r="E28" s="25"/>
      <c r="F28" s="26"/>
    </row>
    <row r="29" spans="1:6">
      <c r="A29" s="43"/>
      <c r="B29" s="25"/>
      <c r="C29" s="25"/>
      <c r="D29" s="25"/>
      <c r="E29" s="25"/>
      <c r="F29" s="26"/>
    </row>
    <row r="30" spans="1:6">
      <c r="A30" s="43"/>
      <c r="B30" s="25"/>
      <c r="C30" s="25"/>
      <c r="D30" s="25"/>
      <c r="E30" s="25"/>
      <c r="F30" s="26"/>
    </row>
    <row r="31" spans="1:6">
      <c r="A31" s="43"/>
      <c r="B31" s="25"/>
      <c r="C31" s="25"/>
      <c r="D31" s="25"/>
      <c r="E31" s="25"/>
      <c r="F31" s="26"/>
    </row>
    <row r="32" spans="1:6">
      <c r="A32" s="43"/>
      <c r="B32" s="25"/>
      <c r="C32" s="25"/>
      <c r="D32" s="25"/>
      <c r="E32" s="25"/>
      <c r="F32" s="26"/>
    </row>
    <row r="33" spans="1:6">
      <c r="A33" s="43"/>
      <c r="B33" s="25"/>
      <c r="C33" s="25"/>
      <c r="D33" s="25"/>
      <c r="E33" s="25"/>
      <c r="F33" s="26"/>
    </row>
    <row r="34" spans="1:6">
      <c r="A34" s="43"/>
      <c r="B34" s="25"/>
      <c r="C34" s="25"/>
      <c r="D34" s="25"/>
      <c r="E34" s="25"/>
      <c r="F34" s="26"/>
    </row>
    <row r="35" spans="1:6">
      <c r="A35" s="43"/>
      <c r="B35" s="25"/>
      <c r="C35" s="25"/>
      <c r="D35" s="25"/>
      <c r="E35" s="25"/>
      <c r="F35" s="26"/>
    </row>
    <row r="36" spans="1:6">
      <c r="A36" s="43"/>
      <c r="B36" s="25"/>
      <c r="C36" s="25"/>
      <c r="D36" s="25"/>
      <c r="E36" s="25"/>
      <c r="F36" s="26"/>
    </row>
    <row r="37" spans="1:6">
      <c r="A37" s="43"/>
      <c r="B37" s="25"/>
      <c r="C37" s="25"/>
      <c r="D37" s="25"/>
      <c r="E37" s="25"/>
      <c r="F37" s="26"/>
    </row>
    <row r="38" spans="1:6">
      <c r="A38" s="43"/>
      <c r="B38" s="25"/>
      <c r="C38" s="25"/>
      <c r="D38" s="25"/>
      <c r="E38" s="25"/>
      <c r="F38" s="26"/>
    </row>
    <row r="39" spans="1:6">
      <c r="A39" s="43"/>
      <c r="B39" s="25"/>
      <c r="C39" s="25"/>
      <c r="D39" s="25"/>
      <c r="E39" s="25"/>
      <c r="F39" s="26"/>
    </row>
    <row r="40" spans="1:6">
      <c r="A40" s="43"/>
      <c r="B40" s="25"/>
      <c r="C40" s="25"/>
      <c r="D40" s="25"/>
      <c r="E40" s="25"/>
      <c r="F40" s="26"/>
    </row>
    <row r="41" spans="1:6">
      <c r="A41" s="43"/>
      <c r="B41" s="25"/>
      <c r="C41" s="25"/>
      <c r="D41" s="25"/>
      <c r="E41" s="25"/>
      <c r="F41" s="26"/>
    </row>
    <row r="42" spans="1:6">
      <c r="A42" s="43"/>
      <c r="B42" s="25"/>
      <c r="C42" s="25"/>
      <c r="D42" s="25"/>
      <c r="E42" s="25"/>
      <c r="F42" s="26"/>
    </row>
    <row r="43" spans="1:6">
      <c r="A43" s="43"/>
      <c r="B43" s="25"/>
      <c r="C43" s="25"/>
      <c r="D43" s="25"/>
      <c r="E43" s="25"/>
      <c r="F43" s="26"/>
    </row>
    <row r="44" spans="1:6">
      <c r="A44" s="43"/>
      <c r="B44" s="25"/>
      <c r="C44" s="25"/>
      <c r="D44" s="25"/>
      <c r="E44" s="25"/>
      <c r="F44" s="26"/>
    </row>
    <row r="45" spans="1:6">
      <c r="A45" s="43"/>
      <c r="B45" s="25"/>
      <c r="C45" s="25"/>
      <c r="D45" s="25"/>
      <c r="E45" s="25"/>
      <c r="F45" s="26"/>
    </row>
    <row r="46" spans="1:6">
      <c r="A46" s="49"/>
      <c r="B46" s="25"/>
      <c r="C46" s="25"/>
      <c r="D46" s="25"/>
      <c r="E46" s="25"/>
      <c r="F46" s="26"/>
    </row>
    <row r="47" spans="1:6">
      <c r="A47" s="43"/>
      <c r="B47" s="25"/>
      <c r="C47" s="25"/>
      <c r="D47" s="25"/>
      <c r="E47" s="25"/>
      <c r="F47" s="26"/>
    </row>
    <row r="48" spans="1:6">
      <c r="A48" s="49"/>
      <c r="B48" s="25"/>
      <c r="C48" s="25"/>
      <c r="D48" s="25"/>
      <c r="E48" s="25"/>
      <c r="F48" s="26"/>
    </row>
    <row r="49" spans="1:13">
      <c r="A49" s="49"/>
      <c r="B49" s="88"/>
      <c r="C49" s="25"/>
      <c r="D49" s="25"/>
      <c r="E49" s="25"/>
      <c r="F49" s="26"/>
      <c r="I49" s="59"/>
      <c r="M49" s="59"/>
    </row>
    <row r="50" spans="1:13">
      <c r="A50" s="49"/>
      <c r="B50" s="25"/>
      <c r="C50" s="25"/>
      <c r="D50" s="25"/>
      <c r="E50" s="25"/>
      <c r="F50" s="26"/>
      <c r="I50" s="59"/>
      <c r="M50" s="59"/>
    </row>
    <row r="51" spans="1:6">
      <c r="A51" s="49"/>
      <c r="B51" s="25"/>
      <c r="C51" s="25"/>
      <c r="D51" s="25"/>
      <c r="E51" s="25"/>
      <c r="F51" s="26"/>
    </row>
    <row r="52" spans="1:6">
      <c r="A52" s="89"/>
      <c r="B52" s="90"/>
      <c r="C52" s="90"/>
      <c r="D52" s="90"/>
      <c r="E52" s="90"/>
      <c r="F52" s="91"/>
    </row>
    <row r="53" s="25" customFormat="1" spans="1:6">
      <c r="A53" s="92"/>
      <c r="B53" s="93"/>
      <c r="C53" s="93"/>
      <c r="D53" s="93"/>
      <c r="E53" s="93"/>
      <c r="F53" s="94"/>
    </row>
  </sheetData>
  <mergeCells count="7">
    <mergeCell ref="A23:F23"/>
    <mergeCell ref="A27:F27"/>
    <mergeCell ref="A52:F52"/>
    <mergeCell ref="A53:F53"/>
    <mergeCell ref="D4:D5"/>
    <mergeCell ref="E4:E5"/>
    <mergeCell ref="F4:F5"/>
  </mergeCells>
  <printOptions horizontalCentered="1"/>
  <pageMargins left="0.75" right="0.75" top="1" bottom="1" header="0.5" footer="0.5"/>
  <pageSetup paperSize="9" scale="97" orientation="portrait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V52"/>
  <sheetViews>
    <sheetView view="pageBreakPreview" zoomScale="98" zoomScaleNormal="85" topLeftCell="A21" workbookViewId="0">
      <selection activeCell="L42" sqref="L42"/>
    </sheetView>
  </sheetViews>
  <sheetFormatPr defaultColWidth="9" defaultRowHeight="12.75"/>
  <cols>
    <col min="1" max="1" width="13.8571428571429" style="2" customWidth="1"/>
    <col min="2" max="2" width="1.57142857142857" style="2" customWidth="1"/>
    <col min="3" max="3" width="24.2857142857143" style="2" customWidth="1"/>
    <col min="4" max="4" width="15.8571428571429" style="2" customWidth="1"/>
    <col min="5" max="5" width="2.14285714285714" style="2" customWidth="1"/>
    <col min="6" max="6" width="26.1428571428571" style="2" customWidth="1"/>
    <col min="7" max="16384" width="9.14285714285714" style="2"/>
  </cols>
  <sheetData>
    <row r="1" ht="20.25" spans="4:4">
      <c r="D1" s="3" t="s">
        <v>458</v>
      </c>
    </row>
    <row r="2" s="1" customFormat="1" ht="20.1" customHeight="1" spans="1:6">
      <c r="A2" s="4" t="s">
        <v>225</v>
      </c>
      <c r="B2" s="5" t="s">
        <v>2</v>
      </c>
      <c r="C2" s="6" t="str">
        <f>INPUT!C5</f>
        <v>JA80</v>
      </c>
      <c r="D2" s="4" t="s">
        <v>459</v>
      </c>
      <c r="E2" s="5" t="s">
        <v>2</v>
      </c>
      <c r="F2" s="7" t="str">
        <f>INPUT!A1</f>
        <v>B2S XL </v>
      </c>
    </row>
    <row r="3" s="1" customFormat="1" ht="20.1" customHeight="1" spans="1:6">
      <c r="A3" s="8" t="s">
        <v>4</v>
      </c>
      <c r="B3" s="9" t="s">
        <v>2</v>
      </c>
      <c r="C3" s="10" t="str">
        <f>INPUT!C6</f>
        <v>PONDOK_GEDE_PERMAI</v>
      </c>
      <c r="D3" s="8" t="s">
        <v>460</v>
      </c>
      <c r="E3" s="9" t="s">
        <v>2</v>
      </c>
      <c r="F3" s="11" t="str">
        <f>INPUT!C20</f>
        <v>JABODETABEK </v>
      </c>
    </row>
    <row r="4" s="1" customFormat="1" ht="20.1" customHeight="1" spans="1:6">
      <c r="A4" s="43" t="s">
        <v>226</v>
      </c>
      <c r="B4" s="785" t="s">
        <v>2</v>
      </c>
      <c r="C4" s="14">
        <f>INPUT!C46</f>
        <v>44909</v>
      </c>
      <c r="D4" s="15" t="s">
        <v>461</v>
      </c>
      <c r="E4" s="786" t="s">
        <v>2</v>
      </c>
      <c r="F4" s="17" t="str">
        <f>INPUT!C21</f>
        <v>PT. TOWER BERSAMA</v>
      </c>
    </row>
    <row r="5" s="1" customFormat="1" ht="20.1" customHeight="1" spans="1:6">
      <c r="A5" s="44" t="s">
        <v>64</v>
      </c>
      <c r="B5" s="787" t="s">
        <v>2</v>
      </c>
      <c r="C5" s="20" t="str">
        <f>INPUT!C47</f>
        <v>RAHMAN</v>
      </c>
      <c r="D5" s="21"/>
      <c r="E5" s="22"/>
      <c r="F5" s="23"/>
    </row>
    <row r="7" spans="1:6">
      <c r="A7" s="45"/>
      <c r="B7" s="46"/>
      <c r="C7" s="46"/>
      <c r="D7" s="46"/>
      <c r="E7" s="46"/>
      <c r="F7" s="47"/>
    </row>
    <row r="8" spans="1:6">
      <c r="A8" s="48"/>
      <c r="B8" s="25"/>
      <c r="C8" s="25"/>
      <c r="D8" s="25"/>
      <c r="E8" s="25"/>
      <c r="F8" s="26"/>
    </row>
    <row r="9" spans="1:6">
      <c r="A9" s="48"/>
      <c r="B9" s="25"/>
      <c r="C9" s="25"/>
      <c r="D9" s="25"/>
      <c r="E9" s="25"/>
      <c r="F9" s="26"/>
    </row>
    <row r="10" spans="1:6">
      <c r="A10" s="48"/>
      <c r="B10" s="25"/>
      <c r="C10" s="25"/>
      <c r="D10" s="25"/>
      <c r="E10" s="25"/>
      <c r="F10" s="26"/>
    </row>
    <row r="11" spans="1:6">
      <c r="A11" s="48"/>
      <c r="B11" s="25"/>
      <c r="C11" s="25"/>
      <c r="D11" s="25"/>
      <c r="E11" s="25"/>
      <c r="F11" s="26"/>
    </row>
    <row r="12" spans="1:6">
      <c r="A12" s="48"/>
      <c r="B12" s="25"/>
      <c r="C12" s="25"/>
      <c r="D12" s="25"/>
      <c r="E12" s="25"/>
      <c r="F12" s="26"/>
    </row>
    <row r="13" spans="1:22">
      <c r="A13" s="48"/>
      <c r="B13" s="25"/>
      <c r="C13" s="25"/>
      <c r="D13" s="25"/>
      <c r="E13" s="25"/>
      <c r="F13" s="26"/>
      <c r="I13" s="59"/>
      <c r="M13" s="59"/>
      <c r="R13" s="59"/>
      <c r="V13" s="59"/>
    </row>
    <row r="14" spans="1:6">
      <c r="A14" s="48"/>
      <c r="B14" s="25"/>
      <c r="C14" s="25"/>
      <c r="D14" s="25"/>
      <c r="E14" s="25"/>
      <c r="F14" s="26"/>
    </row>
    <row r="15" spans="1:6">
      <c r="A15" s="48"/>
      <c r="B15" s="25"/>
      <c r="C15" s="25"/>
      <c r="D15" s="25"/>
      <c r="E15" s="25"/>
      <c r="F15" s="26"/>
    </row>
    <row r="16" spans="1:6">
      <c r="A16" s="48"/>
      <c r="B16" s="25"/>
      <c r="C16" s="25"/>
      <c r="D16" s="25"/>
      <c r="E16" s="25"/>
      <c r="F16" s="26"/>
    </row>
    <row r="17" spans="1:6">
      <c r="A17" s="48"/>
      <c r="B17" s="25"/>
      <c r="C17" s="25"/>
      <c r="D17" s="25"/>
      <c r="E17" s="25"/>
      <c r="F17" s="26"/>
    </row>
    <row r="18" spans="1:6">
      <c r="A18" s="48"/>
      <c r="B18" s="25"/>
      <c r="C18" s="25"/>
      <c r="D18" s="25"/>
      <c r="E18" s="25"/>
      <c r="F18" s="26"/>
    </row>
    <row r="19" spans="1:6">
      <c r="A19" s="48"/>
      <c r="B19" s="25"/>
      <c r="C19" s="25"/>
      <c r="D19" s="25"/>
      <c r="E19" s="25"/>
      <c r="F19" s="26"/>
    </row>
    <row r="20" spans="1:6">
      <c r="A20" s="48"/>
      <c r="B20" s="25"/>
      <c r="C20" s="25"/>
      <c r="D20" s="25"/>
      <c r="E20" s="25"/>
      <c r="F20" s="26"/>
    </row>
    <row r="21" spans="1:6">
      <c r="A21" s="48"/>
      <c r="B21" s="25"/>
      <c r="C21" s="25"/>
      <c r="D21" s="25"/>
      <c r="E21" s="25"/>
      <c r="F21" s="26"/>
    </row>
    <row r="22" spans="1:6">
      <c r="A22" s="48"/>
      <c r="B22" s="88"/>
      <c r="C22" s="25"/>
      <c r="D22" s="25"/>
      <c r="E22" s="25"/>
      <c r="F22" s="26"/>
    </row>
    <row r="23" spans="1:6">
      <c r="A23" s="89"/>
      <c r="B23" s="90"/>
      <c r="C23" s="90"/>
      <c r="D23" s="90"/>
      <c r="E23" s="90"/>
      <c r="F23" s="91"/>
    </row>
    <row r="24" spans="1:6">
      <c r="A24" s="48"/>
      <c r="B24" s="25"/>
      <c r="C24" s="25"/>
      <c r="D24" s="25"/>
      <c r="E24" s="25"/>
      <c r="F24" s="26"/>
    </row>
    <row r="25" spans="1:22">
      <c r="A25" s="48"/>
      <c r="B25" s="25"/>
      <c r="C25" s="25"/>
      <c r="D25" s="25"/>
      <c r="E25" s="25"/>
      <c r="F25" s="26"/>
      <c r="I25" s="59"/>
      <c r="M25" s="59"/>
      <c r="R25" s="59"/>
      <c r="V25" s="59"/>
    </row>
    <row r="26" spans="1:6">
      <c r="A26" s="48"/>
      <c r="B26" s="25"/>
      <c r="C26" s="25"/>
      <c r="D26" s="25"/>
      <c r="E26" s="25"/>
      <c r="F26" s="26"/>
    </row>
    <row r="27" spans="1:6">
      <c r="A27" s="53" t="s">
        <v>462</v>
      </c>
      <c r="B27" s="54"/>
      <c r="C27" s="54"/>
      <c r="D27" s="54"/>
      <c r="E27" s="54"/>
      <c r="F27" s="55"/>
    </row>
    <row r="28" spans="1:6">
      <c r="A28" s="48"/>
      <c r="B28" s="25"/>
      <c r="C28" s="25"/>
      <c r="D28" s="25"/>
      <c r="E28" s="25"/>
      <c r="F28" s="26"/>
    </row>
    <row r="29" spans="1:6">
      <c r="A29" s="43"/>
      <c r="B29" s="25"/>
      <c r="C29" s="25"/>
      <c r="D29" s="25"/>
      <c r="E29" s="25"/>
      <c r="F29" s="26"/>
    </row>
    <row r="30" spans="1:6">
      <c r="A30" s="43"/>
      <c r="B30" s="25"/>
      <c r="C30" s="25"/>
      <c r="D30" s="25"/>
      <c r="E30" s="25"/>
      <c r="F30" s="26"/>
    </row>
    <row r="31" spans="1:6">
      <c r="A31" s="43"/>
      <c r="B31" s="25"/>
      <c r="C31" s="25"/>
      <c r="D31" s="25"/>
      <c r="E31" s="25"/>
      <c r="F31" s="26"/>
    </row>
    <row r="32" spans="1:6">
      <c r="A32" s="43"/>
      <c r="B32" s="25"/>
      <c r="C32" s="25"/>
      <c r="D32" s="25"/>
      <c r="E32" s="25"/>
      <c r="F32" s="26"/>
    </row>
    <row r="33" spans="1:6">
      <c r="A33" s="49"/>
      <c r="B33" s="25"/>
      <c r="C33" s="25"/>
      <c r="D33" s="25"/>
      <c r="E33" s="25"/>
      <c r="F33" s="26"/>
    </row>
    <row r="34" spans="1:6">
      <c r="A34" s="49"/>
      <c r="B34" s="25"/>
      <c r="C34" s="25"/>
      <c r="D34" s="25"/>
      <c r="E34" s="25"/>
      <c r="F34" s="26"/>
    </row>
    <row r="35" spans="1:6">
      <c r="A35" s="49"/>
      <c r="B35" s="25"/>
      <c r="C35" s="25"/>
      <c r="D35" s="25"/>
      <c r="E35" s="25"/>
      <c r="F35" s="26"/>
    </row>
    <row r="36" spans="1:6">
      <c r="A36" s="49"/>
      <c r="B36" s="25"/>
      <c r="C36" s="25"/>
      <c r="D36" s="25"/>
      <c r="E36" s="25"/>
      <c r="F36" s="26"/>
    </row>
    <row r="37" spans="1:6">
      <c r="A37" s="49"/>
      <c r="B37" s="25"/>
      <c r="C37" s="25"/>
      <c r="D37" s="25"/>
      <c r="E37" s="25"/>
      <c r="F37" s="26"/>
    </row>
    <row r="38" spans="1:6">
      <c r="A38" s="49"/>
      <c r="B38" s="25"/>
      <c r="C38" s="25"/>
      <c r="D38" s="25"/>
      <c r="E38" s="25"/>
      <c r="F38" s="26"/>
    </row>
    <row r="39" spans="1:6">
      <c r="A39" s="49"/>
      <c r="B39" s="25"/>
      <c r="C39" s="25"/>
      <c r="D39" s="25"/>
      <c r="E39" s="25"/>
      <c r="F39" s="26"/>
    </row>
    <row r="40" spans="1:6">
      <c r="A40" s="49"/>
      <c r="B40" s="25"/>
      <c r="C40" s="25"/>
      <c r="D40" s="25"/>
      <c r="E40" s="25"/>
      <c r="F40" s="26"/>
    </row>
    <row r="41" spans="1:6">
      <c r="A41" s="49"/>
      <c r="B41" s="25"/>
      <c r="C41" s="25"/>
      <c r="D41" s="25"/>
      <c r="E41" s="25"/>
      <c r="F41" s="26"/>
    </row>
    <row r="42" spans="1:6">
      <c r="A42" s="49"/>
      <c r="B42" s="25"/>
      <c r="C42" s="25"/>
      <c r="D42" s="25"/>
      <c r="E42" s="25"/>
      <c r="F42" s="26"/>
    </row>
    <row r="43" spans="1:6">
      <c r="A43" s="49"/>
      <c r="B43" s="25"/>
      <c r="C43" s="25"/>
      <c r="D43" s="25"/>
      <c r="E43" s="25"/>
      <c r="F43" s="26"/>
    </row>
    <row r="44" spans="1:6">
      <c r="A44" s="49"/>
      <c r="B44" s="25"/>
      <c r="C44" s="25"/>
      <c r="D44" s="25"/>
      <c r="E44" s="25"/>
      <c r="F44" s="26"/>
    </row>
    <row r="45" spans="1:6">
      <c r="A45" s="49"/>
      <c r="B45" s="25"/>
      <c r="C45" s="25"/>
      <c r="D45" s="25"/>
      <c r="E45" s="25"/>
      <c r="F45" s="26"/>
    </row>
    <row r="46" spans="1:6">
      <c r="A46" s="43"/>
      <c r="B46" s="25"/>
      <c r="C46" s="25"/>
      <c r="D46" s="25"/>
      <c r="E46" s="25"/>
      <c r="F46" s="26"/>
    </row>
    <row r="47" spans="1:6">
      <c r="A47" s="49"/>
      <c r="B47" s="25"/>
      <c r="C47" s="25"/>
      <c r="D47" s="25"/>
      <c r="E47" s="25"/>
      <c r="F47" s="26"/>
    </row>
    <row r="48" spans="1:13">
      <c r="A48" s="49"/>
      <c r="B48" s="88"/>
      <c r="C48" s="25"/>
      <c r="D48" s="25"/>
      <c r="E48" s="25"/>
      <c r="F48" s="26"/>
      <c r="I48" s="59"/>
      <c r="M48" s="59"/>
    </row>
    <row r="49" spans="1:13">
      <c r="A49" s="49"/>
      <c r="B49" s="25"/>
      <c r="C49" s="25"/>
      <c r="D49" s="25"/>
      <c r="E49" s="25"/>
      <c r="F49" s="26"/>
      <c r="I49" s="59"/>
      <c r="M49" s="59"/>
    </row>
    <row r="50" spans="1:6">
      <c r="A50" s="49"/>
      <c r="B50" s="25"/>
      <c r="C50" s="25"/>
      <c r="D50" s="25"/>
      <c r="E50" s="25"/>
      <c r="F50" s="26"/>
    </row>
    <row r="51" spans="1:6">
      <c r="A51" s="89"/>
      <c r="B51" s="90"/>
      <c r="C51" s="90"/>
      <c r="D51" s="90"/>
      <c r="E51" s="90"/>
      <c r="F51" s="91"/>
    </row>
    <row r="52" s="25" customFormat="1" spans="1:6">
      <c r="A52" s="92"/>
      <c r="B52" s="93"/>
      <c r="C52" s="93"/>
      <c r="D52" s="93"/>
      <c r="E52" s="93"/>
      <c r="F52" s="94"/>
    </row>
  </sheetData>
  <mergeCells count="7">
    <mergeCell ref="A23:F23"/>
    <mergeCell ref="A27:F27"/>
    <mergeCell ref="A51:F51"/>
    <mergeCell ref="A52:F52"/>
    <mergeCell ref="D4:D5"/>
    <mergeCell ref="E4:E5"/>
    <mergeCell ref="F4:F5"/>
  </mergeCells>
  <printOptions horizontalCentered="1"/>
  <pageMargins left="0.75" right="0.75" top="1" bottom="1" header="0.5" footer="0.5"/>
  <pageSetup paperSize="9" scale="99" orientation="portrait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V53"/>
  <sheetViews>
    <sheetView view="pageBreakPreview" zoomScaleNormal="85" topLeftCell="A27" workbookViewId="0">
      <selection activeCell="H42" sqref="H42"/>
    </sheetView>
  </sheetViews>
  <sheetFormatPr defaultColWidth="9" defaultRowHeight="12.75"/>
  <cols>
    <col min="1" max="1" width="13.8571428571429" style="2" customWidth="1"/>
    <col min="2" max="2" width="1.57142857142857" style="2" customWidth="1"/>
    <col min="3" max="3" width="24.2857142857143" style="2" customWidth="1"/>
    <col min="4" max="4" width="15.8571428571429" style="2" customWidth="1"/>
    <col min="5" max="5" width="2.14285714285714" style="2" customWidth="1"/>
    <col min="6" max="6" width="26.4285714285714" style="2" customWidth="1"/>
    <col min="7" max="16384" width="9.14285714285714" style="2"/>
  </cols>
  <sheetData>
    <row r="1" ht="20.25" spans="4:4">
      <c r="D1" s="3" t="s">
        <v>458</v>
      </c>
    </row>
    <row r="2" s="1" customFormat="1" ht="20.1" customHeight="1" spans="1:6">
      <c r="A2" s="4" t="s">
        <v>225</v>
      </c>
      <c r="B2" s="5" t="s">
        <v>2</v>
      </c>
      <c r="C2" s="6" t="str">
        <f>INPUT!C5</f>
        <v>JA80</v>
      </c>
      <c r="D2" s="4" t="s">
        <v>459</v>
      </c>
      <c r="E2" s="5" t="s">
        <v>2</v>
      </c>
      <c r="F2" s="7" t="str">
        <f>INPUT!A1</f>
        <v>B2S XL </v>
      </c>
    </row>
    <row r="3" s="1" customFormat="1" ht="20.1" customHeight="1" spans="1:6">
      <c r="A3" s="8" t="s">
        <v>4</v>
      </c>
      <c r="B3" s="9" t="s">
        <v>2</v>
      </c>
      <c r="C3" s="10" t="str">
        <f>INPUT!C6</f>
        <v>PONDOK_GEDE_PERMAI</v>
      </c>
      <c r="D3" s="8" t="s">
        <v>460</v>
      </c>
      <c r="E3" s="9" t="s">
        <v>2</v>
      </c>
      <c r="F3" s="11" t="str">
        <f>INPUT!C20</f>
        <v>JABODETABEK </v>
      </c>
    </row>
    <row r="4" s="1" customFormat="1" ht="20.1" customHeight="1" spans="1:6">
      <c r="A4" s="43" t="s">
        <v>226</v>
      </c>
      <c r="B4" s="785" t="s">
        <v>2</v>
      </c>
      <c r="C4" s="14">
        <f>INPUT!C46</f>
        <v>44909</v>
      </c>
      <c r="D4" s="15" t="s">
        <v>461</v>
      </c>
      <c r="E4" s="786" t="s">
        <v>2</v>
      </c>
      <c r="F4" s="17" t="str">
        <f>INPUT!C21</f>
        <v>PT. TOWER BERSAMA</v>
      </c>
    </row>
    <row r="5" s="1" customFormat="1" ht="20.1" customHeight="1" spans="1:6">
      <c r="A5" s="44" t="s">
        <v>64</v>
      </c>
      <c r="B5" s="787" t="s">
        <v>2</v>
      </c>
      <c r="C5" s="20" t="str">
        <f>INPUT!C47</f>
        <v>RAHMAN</v>
      </c>
      <c r="D5" s="21"/>
      <c r="E5" s="22"/>
      <c r="F5" s="23"/>
    </row>
    <row r="7" spans="1:6">
      <c r="A7" s="45"/>
      <c r="B7" s="46"/>
      <c r="C7" s="46"/>
      <c r="D7" s="46"/>
      <c r="E7" s="46"/>
      <c r="F7" s="47"/>
    </row>
    <row r="8" spans="1:6">
      <c r="A8" s="48"/>
      <c r="B8" s="25"/>
      <c r="C8" s="25"/>
      <c r="D8" s="25"/>
      <c r="E8" s="25"/>
      <c r="F8" s="26"/>
    </row>
    <row r="9" spans="1:6">
      <c r="A9" s="48"/>
      <c r="B9" s="25"/>
      <c r="C9" s="25"/>
      <c r="D9" s="25"/>
      <c r="E9" s="25"/>
      <c r="F9" s="26"/>
    </row>
    <row r="10" spans="1:6">
      <c r="A10" s="48"/>
      <c r="B10" s="25"/>
      <c r="C10" s="25"/>
      <c r="D10" s="25"/>
      <c r="E10" s="25"/>
      <c r="F10" s="26"/>
    </row>
    <row r="11" spans="1:6">
      <c r="A11" s="48"/>
      <c r="B11" s="25"/>
      <c r="C11" s="25"/>
      <c r="D11" s="25"/>
      <c r="E11" s="25"/>
      <c r="F11" s="26"/>
    </row>
    <row r="12" spans="1:6">
      <c r="A12" s="48"/>
      <c r="B12" s="25"/>
      <c r="C12" s="25"/>
      <c r="D12" s="25"/>
      <c r="E12" s="25"/>
      <c r="F12" s="26"/>
    </row>
    <row r="13" spans="1:22">
      <c r="A13" s="48"/>
      <c r="B13" s="25"/>
      <c r="C13" s="25"/>
      <c r="D13" s="25"/>
      <c r="E13" s="25"/>
      <c r="F13" s="26"/>
      <c r="I13" s="59"/>
      <c r="M13" s="59"/>
      <c r="R13" s="59"/>
      <c r="V13" s="59"/>
    </row>
    <row r="14" spans="1:6">
      <c r="A14" s="48"/>
      <c r="B14" s="25"/>
      <c r="C14" s="25"/>
      <c r="D14" s="25"/>
      <c r="E14" s="25"/>
      <c r="F14" s="26"/>
    </row>
    <row r="15" spans="1:6">
      <c r="A15" s="48"/>
      <c r="B15" s="25"/>
      <c r="C15" s="25"/>
      <c r="D15" s="25"/>
      <c r="E15" s="25"/>
      <c r="F15" s="26"/>
    </row>
    <row r="16" spans="1:6">
      <c r="A16" s="48"/>
      <c r="B16" s="25"/>
      <c r="C16" s="25"/>
      <c r="D16" s="25"/>
      <c r="E16" s="25"/>
      <c r="F16" s="26"/>
    </row>
    <row r="17" spans="1:6">
      <c r="A17" s="48"/>
      <c r="B17" s="25"/>
      <c r="C17" s="25"/>
      <c r="D17" s="25"/>
      <c r="E17" s="25"/>
      <c r="F17" s="26"/>
    </row>
    <row r="18" spans="1:6">
      <c r="A18" s="48"/>
      <c r="B18" s="25"/>
      <c r="C18" s="25"/>
      <c r="D18" s="25"/>
      <c r="E18" s="25"/>
      <c r="F18" s="26"/>
    </row>
    <row r="19" spans="1:6">
      <c r="A19" s="48"/>
      <c r="B19" s="25"/>
      <c r="C19" s="25"/>
      <c r="D19" s="25"/>
      <c r="E19" s="25"/>
      <c r="F19" s="26"/>
    </row>
    <row r="20" spans="1:6">
      <c r="A20" s="48"/>
      <c r="B20" s="25"/>
      <c r="C20" s="25"/>
      <c r="D20" s="25"/>
      <c r="E20" s="25"/>
      <c r="F20" s="26"/>
    </row>
    <row r="21" spans="1:6">
      <c r="A21" s="48"/>
      <c r="B21" s="25"/>
      <c r="C21" s="25"/>
      <c r="D21" s="25"/>
      <c r="E21" s="25"/>
      <c r="F21" s="26"/>
    </row>
    <row r="22" spans="1:6">
      <c r="A22" s="48"/>
      <c r="B22" s="88"/>
      <c r="C22" s="25"/>
      <c r="D22" s="25"/>
      <c r="E22" s="25"/>
      <c r="F22" s="26"/>
    </row>
    <row r="23" spans="1:6">
      <c r="A23" s="89"/>
      <c r="B23" s="90"/>
      <c r="C23" s="90"/>
      <c r="D23" s="90"/>
      <c r="E23" s="90"/>
      <c r="F23" s="91"/>
    </row>
    <row r="24" spans="1:6">
      <c r="A24" s="48"/>
      <c r="B24" s="25"/>
      <c r="C24" s="25"/>
      <c r="D24" s="25"/>
      <c r="E24" s="25"/>
      <c r="F24" s="26"/>
    </row>
    <row r="25" spans="1:22">
      <c r="A25" s="48"/>
      <c r="B25" s="25"/>
      <c r="C25" s="25"/>
      <c r="D25" s="25"/>
      <c r="E25" s="25"/>
      <c r="F25" s="26"/>
      <c r="I25" s="59"/>
      <c r="M25" s="59"/>
      <c r="R25" s="59"/>
      <c r="V25" s="59"/>
    </row>
    <row r="26" spans="1:6">
      <c r="A26" s="48"/>
      <c r="B26" s="25"/>
      <c r="C26" s="25"/>
      <c r="D26" s="25"/>
      <c r="E26" s="25"/>
      <c r="F26" s="26"/>
    </row>
    <row r="27" spans="1:6">
      <c r="A27" s="53" t="s">
        <v>462</v>
      </c>
      <c r="B27" s="54"/>
      <c r="C27" s="54"/>
      <c r="D27" s="54"/>
      <c r="E27" s="54"/>
      <c r="F27" s="55"/>
    </row>
    <row r="28" spans="1:6">
      <c r="A28" s="48"/>
      <c r="B28" s="25"/>
      <c r="C28" s="25"/>
      <c r="D28" s="25"/>
      <c r="E28" s="25"/>
      <c r="F28" s="26"/>
    </row>
    <row r="29" spans="1:6">
      <c r="A29" s="43"/>
      <c r="B29" s="25"/>
      <c r="C29" s="25"/>
      <c r="D29" s="25"/>
      <c r="E29" s="25"/>
      <c r="F29" s="26"/>
    </row>
    <row r="30" spans="1:6">
      <c r="A30" s="43"/>
      <c r="B30" s="25"/>
      <c r="C30" s="25"/>
      <c r="D30" s="25"/>
      <c r="E30" s="25"/>
      <c r="F30" s="26"/>
    </row>
    <row r="31" spans="1:6">
      <c r="A31" s="43"/>
      <c r="B31" s="25"/>
      <c r="C31" s="25"/>
      <c r="D31" s="25"/>
      <c r="E31" s="25"/>
      <c r="F31" s="26"/>
    </row>
    <row r="32" spans="1:6">
      <c r="A32" s="43"/>
      <c r="B32" s="25"/>
      <c r="C32" s="25"/>
      <c r="D32" s="25"/>
      <c r="E32" s="25"/>
      <c r="F32" s="26"/>
    </row>
    <row r="33" spans="1:6">
      <c r="A33" s="49"/>
      <c r="B33" s="25"/>
      <c r="C33" s="25"/>
      <c r="D33" s="25"/>
      <c r="E33" s="25"/>
      <c r="F33" s="26"/>
    </row>
    <row r="34" spans="1:6">
      <c r="A34" s="43"/>
      <c r="B34" s="25"/>
      <c r="C34" s="25"/>
      <c r="D34" s="25"/>
      <c r="E34" s="25"/>
      <c r="F34" s="26"/>
    </row>
    <row r="35" spans="1:6">
      <c r="A35" s="49"/>
      <c r="B35" s="25"/>
      <c r="C35" s="25"/>
      <c r="D35" s="25"/>
      <c r="E35" s="25"/>
      <c r="F35" s="26"/>
    </row>
    <row r="36" spans="1:6">
      <c r="A36" s="43"/>
      <c r="B36" s="25"/>
      <c r="C36" s="25"/>
      <c r="D36" s="25"/>
      <c r="E36" s="25"/>
      <c r="F36" s="26"/>
    </row>
    <row r="37" spans="1:6">
      <c r="A37" s="49"/>
      <c r="B37" s="25"/>
      <c r="C37" s="25"/>
      <c r="D37" s="25"/>
      <c r="E37" s="25"/>
      <c r="F37" s="26"/>
    </row>
    <row r="38" spans="1:6">
      <c r="A38" s="49"/>
      <c r="B38" s="25"/>
      <c r="C38" s="25"/>
      <c r="D38" s="25"/>
      <c r="E38" s="25"/>
      <c r="F38" s="26"/>
    </row>
    <row r="39" spans="1:6">
      <c r="A39" s="49"/>
      <c r="B39" s="25"/>
      <c r="C39" s="25"/>
      <c r="D39" s="25"/>
      <c r="E39" s="25"/>
      <c r="F39" s="26"/>
    </row>
    <row r="40" spans="1:6">
      <c r="A40" s="49"/>
      <c r="B40" s="25"/>
      <c r="C40" s="25"/>
      <c r="D40" s="25"/>
      <c r="E40" s="25"/>
      <c r="F40" s="26"/>
    </row>
    <row r="41" spans="1:6">
      <c r="A41" s="49"/>
      <c r="B41" s="25"/>
      <c r="C41" s="25"/>
      <c r="D41" s="25"/>
      <c r="E41" s="25"/>
      <c r="F41" s="26"/>
    </row>
    <row r="42" spans="1:6">
      <c r="A42" s="49"/>
      <c r="B42" s="25"/>
      <c r="C42" s="25"/>
      <c r="D42" s="25"/>
      <c r="E42" s="25"/>
      <c r="F42" s="26"/>
    </row>
    <row r="43" spans="1:6">
      <c r="A43" s="49"/>
      <c r="B43" s="25"/>
      <c r="C43" s="25"/>
      <c r="D43" s="25"/>
      <c r="E43" s="25"/>
      <c r="F43" s="26"/>
    </row>
    <row r="44" spans="1:6">
      <c r="A44" s="49"/>
      <c r="B44" s="25"/>
      <c r="C44" s="25"/>
      <c r="D44" s="25"/>
      <c r="E44" s="25"/>
      <c r="F44" s="26"/>
    </row>
    <row r="45" spans="1:6">
      <c r="A45" s="49"/>
      <c r="B45" s="25"/>
      <c r="C45" s="25"/>
      <c r="D45" s="25"/>
      <c r="E45" s="25"/>
      <c r="F45" s="26"/>
    </row>
    <row r="46" spans="1:6">
      <c r="A46" s="49"/>
      <c r="B46" s="25"/>
      <c r="C46" s="25"/>
      <c r="D46" s="25"/>
      <c r="E46" s="25"/>
      <c r="F46" s="26"/>
    </row>
    <row r="47" spans="1:6">
      <c r="A47" s="49"/>
      <c r="B47" s="25"/>
      <c r="C47" s="25"/>
      <c r="D47" s="25"/>
      <c r="E47" s="25"/>
      <c r="F47" s="26"/>
    </row>
    <row r="48" spans="1:6">
      <c r="A48" s="49"/>
      <c r="B48" s="25"/>
      <c r="C48" s="25"/>
      <c r="D48" s="25"/>
      <c r="E48" s="25"/>
      <c r="F48" s="26"/>
    </row>
    <row r="49" spans="1:13">
      <c r="A49" s="49"/>
      <c r="B49" s="88"/>
      <c r="C49" s="25"/>
      <c r="D49" s="25"/>
      <c r="E49" s="25"/>
      <c r="F49" s="26"/>
      <c r="I49" s="59"/>
      <c r="M49" s="59"/>
    </row>
    <row r="50" spans="1:13">
      <c r="A50" s="49"/>
      <c r="B50" s="25"/>
      <c r="C50" s="25"/>
      <c r="D50" s="25"/>
      <c r="E50" s="25"/>
      <c r="F50" s="26"/>
      <c r="I50" s="59"/>
      <c r="M50" s="59"/>
    </row>
    <row r="51" spans="1:6">
      <c r="A51" s="49"/>
      <c r="B51" s="25"/>
      <c r="C51" s="25"/>
      <c r="D51" s="25"/>
      <c r="E51" s="25"/>
      <c r="F51" s="26"/>
    </row>
    <row r="52" spans="1:6">
      <c r="A52" s="89"/>
      <c r="B52" s="90"/>
      <c r="C52" s="90"/>
      <c r="D52" s="90"/>
      <c r="E52" s="90"/>
      <c r="F52" s="91"/>
    </row>
    <row r="53" s="25" customFormat="1" spans="1:6">
      <c r="A53" s="92"/>
      <c r="B53" s="93"/>
      <c r="C53" s="93"/>
      <c r="D53" s="93"/>
      <c r="E53" s="93"/>
      <c r="F53" s="94"/>
    </row>
  </sheetData>
  <mergeCells count="7">
    <mergeCell ref="A23:F23"/>
    <mergeCell ref="A27:F27"/>
    <mergeCell ref="A52:F52"/>
    <mergeCell ref="A53:F53"/>
    <mergeCell ref="D4:D5"/>
    <mergeCell ref="E4:E5"/>
    <mergeCell ref="F4:F5"/>
  </mergeCells>
  <printOptions horizontalCentered="1"/>
  <pageMargins left="0.75" right="0.75" top="1" bottom="1" header="0.5" footer="0.5"/>
  <pageSetup paperSize="9" scale="97" orientation="portrait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V75"/>
  <sheetViews>
    <sheetView view="pageBreakPreview" zoomScale="138" zoomScaleNormal="100" topLeftCell="A40" workbookViewId="0">
      <selection activeCell="I53" sqref="I53"/>
    </sheetView>
  </sheetViews>
  <sheetFormatPr defaultColWidth="9" defaultRowHeight="12.75"/>
  <cols>
    <col min="1" max="1" width="13.8571428571429" style="2" customWidth="1"/>
    <col min="2" max="2" width="1.57142857142857" style="2" customWidth="1"/>
    <col min="3" max="3" width="24.2857142857143" style="2" customWidth="1"/>
    <col min="4" max="4" width="15.8571428571429" style="2" customWidth="1"/>
    <col min="5" max="5" width="2.14285714285714" style="2" customWidth="1"/>
    <col min="6" max="6" width="29.8571428571429" style="2" customWidth="1"/>
    <col min="7" max="16384" width="9.14285714285714" style="2"/>
  </cols>
  <sheetData>
    <row r="1" ht="20.25" spans="4:4">
      <c r="D1" s="3" t="s">
        <v>458</v>
      </c>
    </row>
    <row r="2" s="1" customFormat="1" ht="20.1" customHeight="1" spans="1:6">
      <c r="A2" s="4" t="s">
        <v>225</v>
      </c>
      <c r="B2" s="5" t="s">
        <v>2</v>
      </c>
      <c r="C2" s="6" t="str">
        <f>INPUT!C5</f>
        <v>JA80</v>
      </c>
      <c r="D2" s="4" t="s">
        <v>459</v>
      </c>
      <c r="E2" s="5" t="s">
        <v>2</v>
      </c>
      <c r="F2" s="7" t="str">
        <f>INPUT!A1</f>
        <v>B2S XL </v>
      </c>
    </row>
    <row r="3" s="1" customFormat="1" ht="20.1" customHeight="1" spans="1:6">
      <c r="A3" s="8" t="s">
        <v>4</v>
      </c>
      <c r="B3" s="9" t="s">
        <v>2</v>
      </c>
      <c r="C3" s="10" t="str">
        <f>INPUT!C6</f>
        <v>PONDOK_GEDE_PERMAI</v>
      </c>
      <c r="D3" s="8" t="s">
        <v>460</v>
      </c>
      <c r="E3" s="9" t="s">
        <v>2</v>
      </c>
      <c r="F3" s="11" t="str">
        <f>INPUT!C20</f>
        <v>JABODETABEK </v>
      </c>
    </row>
    <row r="4" s="1" customFormat="1" ht="20.1" customHeight="1" spans="1:6">
      <c r="A4" s="43" t="s">
        <v>226</v>
      </c>
      <c r="B4" s="785" t="s">
        <v>2</v>
      </c>
      <c r="C4" s="14">
        <f>INPUT!C46</f>
        <v>44909</v>
      </c>
      <c r="D4" s="15" t="s">
        <v>461</v>
      </c>
      <c r="E4" s="786" t="s">
        <v>2</v>
      </c>
      <c r="F4" s="17" t="str">
        <f>INPUT!C21</f>
        <v>PT. TOWER BERSAMA</v>
      </c>
    </row>
    <row r="5" s="1" customFormat="1" ht="20.1" customHeight="1" spans="1:6">
      <c r="A5" s="44" t="s">
        <v>64</v>
      </c>
      <c r="B5" s="787" t="s">
        <v>2</v>
      </c>
      <c r="C5" s="20" t="str">
        <f>INPUT!C47</f>
        <v>RAHMAN</v>
      </c>
      <c r="D5" s="21"/>
      <c r="E5" s="22"/>
      <c r="F5" s="23"/>
    </row>
    <row r="6" spans="1:6">
      <c r="A6" s="79"/>
      <c r="B6" s="80"/>
      <c r="C6" s="80"/>
      <c r="D6" s="80"/>
      <c r="E6" s="80"/>
      <c r="F6" s="81"/>
    </row>
    <row r="7" spans="1:6">
      <c r="A7" s="45"/>
      <c r="B7" s="46"/>
      <c r="C7" s="46"/>
      <c r="D7" s="46"/>
      <c r="E7" s="46"/>
      <c r="F7" s="47"/>
    </row>
    <row r="8" spans="1:6">
      <c r="A8" s="48"/>
      <c r="B8" s="25"/>
      <c r="C8" s="25"/>
      <c r="D8" s="25"/>
      <c r="E8" s="25"/>
      <c r="F8" s="26"/>
    </row>
    <row r="9" spans="1:6">
      <c r="A9" s="48"/>
      <c r="B9" s="25"/>
      <c r="C9" s="25"/>
      <c r="D9" s="25"/>
      <c r="E9" s="25"/>
      <c r="F9" s="26"/>
    </row>
    <row r="10" spans="1:6">
      <c r="A10" s="48"/>
      <c r="B10" s="25"/>
      <c r="C10" s="25"/>
      <c r="D10" s="25"/>
      <c r="E10" s="25"/>
      <c r="F10" s="26"/>
    </row>
    <row r="11" spans="1:6">
      <c r="A11" s="48"/>
      <c r="B11" s="25"/>
      <c r="C11" s="25"/>
      <c r="D11" s="25"/>
      <c r="E11" s="25"/>
      <c r="F11" s="26"/>
    </row>
    <row r="12" spans="1:6">
      <c r="A12" s="48"/>
      <c r="B12" s="25"/>
      <c r="C12" s="25"/>
      <c r="D12" s="25"/>
      <c r="E12" s="25"/>
      <c r="F12" s="26"/>
    </row>
    <row r="13" spans="1:22">
      <c r="A13" s="48"/>
      <c r="B13" s="25"/>
      <c r="C13" s="25"/>
      <c r="D13" s="25"/>
      <c r="E13" s="25"/>
      <c r="F13" s="26"/>
      <c r="I13" s="59"/>
      <c r="M13" s="59"/>
      <c r="R13" s="59"/>
      <c r="V13" s="59"/>
    </row>
    <row r="14" spans="1:6">
      <c r="A14" s="48"/>
      <c r="B14" s="25"/>
      <c r="C14" s="25"/>
      <c r="D14" s="25"/>
      <c r="E14" s="25"/>
      <c r="F14" s="26"/>
    </row>
    <row r="15" spans="1:6">
      <c r="A15" s="48"/>
      <c r="B15" s="25"/>
      <c r="C15" s="25"/>
      <c r="D15" s="25"/>
      <c r="E15" s="25"/>
      <c r="F15" s="26"/>
    </row>
    <row r="16" spans="1:6">
      <c r="A16" s="48"/>
      <c r="B16" s="25"/>
      <c r="C16" s="25"/>
      <c r="D16" s="25"/>
      <c r="E16" s="25"/>
      <c r="F16" s="26"/>
    </row>
    <row r="17" spans="1:6">
      <c r="A17" s="48"/>
      <c r="B17" s="25"/>
      <c r="C17" s="25"/>
      <c r="D17" s="25"/>
      <c r="E17" s="25"/>
      <c r="F17" s="26"/>
    </row>
    <row r="18" spans="1:6">
      <c r="A18" s="48"/>
      <c r="B18" s="25"/>
      <c r="C18" s="25"/>
      <c r="D18" s="25"/>
      <c r="E18" s="25"/>
      <c r="F18" s="26"/>
    </row>
    <row r="19" spans="1:6">
      <c r="A19" s="48"/>
      <c r="B19" s="25"/>
      <c r="C19" s="25"/>
      <c r="D19" s="25"/>
      <c r="E19" s="25"/>
      <c r="F19" s="26"/>
    </row>
    <row r="20" spans="1:6">
      <c r="A20" s="48"/>
      <c r="B20" s="25"/>
      <c r="C20" s="25"/>
      <c r="D20" s="25"/>
      <c r="E20" s="25"/>
      <c r="F20" s="26"/>
    </row>
    <row r="21" spans="1:6">
      <c r="A21" s="53"/>
      <c r="B21" s="54"/>
      <c r="C21" s="54"/>
      <c r="D21" s="54"/>
      <c r="E21" s="54"/>
      <c r="F21" s="55"/>
    </row>
    <row r="22" ht="7.5" customHeight="1" spans="1:6">
      <c r="A22" s="53"/>
      <c r="B22" s="54"/>
      <c r="C22" s="54"/>
      <c r="D22" s="54"/>
      <c r="E22" s="54"/>
      <c r="F22" s="55"/>
    </row>
    <row r="23" spans="1:6">
      <c r="A23" s="49"/>
      <c r="B23" s="25"/>
      <c r="C23" s="25"/>
      <c r="D23" s="25"/>
      <c r="E23" s="25"/>
      <c r="F23" s="26"/>
    </row>
    <row r="24" spans="1:6">
      <c r="A24" s="48"/>
      <c r="B24" s="25"/>
      <c r="C24" s="25"/>
      <c r="D24" s="25"/>
      <c r="E24" s="25"/>
      <c r="F24" s="26"/>
    </row>
    <row r="25" spans="1:6">
      <c r="A25" s="49"/>
      <c r="B25" s="25"/>
      <c r="C25" s="25"/>
      <c r="D25" s="25"/>
      <c r="E25" s="25"/>
      <c r="F25" s="26"/>
    </row>
    <row r="26" spans="1:22">
      <c r="A26" s="48"/>
      <c r="B26" s="25"/>
      <c r="C26" s="25"/>
      <c r="D26" s="25"/>
      <c r="E26" s="25"/>
      <c r="F26" s="26"/>
      <c r="I26" s="59"/>
      <c r="M26" s="59"/>
      <c r="R26" s="59"/>
      <c r="V26" s="59"/>
    </row>
    <row r="27" spans="1:6">
      <c r="A27" s="48"/>
      <c r="B27" s="25"/>
      <c r="C27" s="25"/>
      <c r="D27" s="25"/>
      <c r="E27" s="25"/>
      <c r="F27" s="26"/>
    </row>
    <row r="28" spans="1:6">
      <c r="A28" s="49"/>
      <c r="B28" s="25"/>
      <c r="C28" s="25"/>
      <c r="D28" s="25"/>
      <c r="E28" s="25"/>
      <c r="F28" s="26"/>
    </row>
    <row r="29" spans="1:6">
      <c r="A29" s="48"/>
      <c r="B29" s="25"/>
      <c r="C29" s="25"/>
      <c r="D29" s="25"/>
      <c r="E29" s="25"/>
      <c r="F29" s="26"/>
    </row>
    <row r="30" spans="1:6">
      <c r="A30" s="43"/>
      <c r="B30" s="25"/>
      <c r="C30" s="25"/>
      <c r="D30" s="25"/>
      <c r="E30" s="25"/>
      <c r="F30" s="26"/>
    </row>
    <row r="31" spans="1:6">
      <c r="A31" s="43"/>
      <c r="B31" s="25"/>
      <c r="C31" s="25"/>
      <c r="D31" s="25"/>
      <c r="E31" s="25"/>
      <c r="F31" s="26"/>
    </row>
    <row r="32" spans="1:6">
      <c r="A32" s="43"/>
      <c r="B32" s="25"/>
      <c r="C32" s="25"/>
      <c r="D32" s="25"/>
      <c r="E32" s="25"/>
      <c r="F32" s="26"/>
    </row>
    <row r="33" spans="1:6">
      <c r="A33" s="43"/>
      <c r="B33" s="25"/>
      <c r="C33" s="25"/>
      <c r="D33" s="25"/>
      <c r="E33" s="25"/>
      <c r="F33" s="26"/>
    </row>
    <row r="34" spans="1:6">
      <c r="A34" s="49"/>
      <c r="B34" s="25"/>
      <c r="C34" s="25"/>
      <c r="D34" s="25"/>
      <c r="E34" s="25"/>
      <c r="F34" s="26"/>
    </row>
    <row r="35" spans="1:6">
      <c r="A35" s="43"/>
      <c r="B35" s="25"/>
      <c r="C35" s="25"/>
      <c r="D35" s="25"/>
      <c r="E35" s="25"/>
      <c r="F35" s="26"/>
    </row>
    <row r="36" spans="1:6">
      <c r="A36" s="49"/>
      <c r="B36" s="25"/>
      <c r="C36" s="25"/>
      <c r="D36" s="25"/>
      <c r="E36" s="25"/>
      <c r="F36" s="26"/>
    </row>
    <row r="37" spans="1:6">
      <c r="A37" s="53"/>
      <c r="B37" s="54"/>
      <c r="C37" s="54"/>
      <c r="D37" s="54"/>
      <c r="E37" s="54"/>
      <c r="F37" s="55"/>
    </row>
    <row r="38" ht="7.5" customHeight="1" spans="1:6">
      <c r="A38" s="53"/>
      <c r="B38" s="54"/>
      <c r="C38" s="54"/>
      <c r="D38" s="54"/>
      <c r="E38" s="54"/>
      <c r="F38" s="55"/>
    </row>
    <row r="39" spans="1:6">
      <c r="A39" s="49"/>
      <c r="B39" s="25"/>
      <c r="C39" s="25"/>
      <c r="D39" s="25"/>
      <c r="E39" s="25"/>
      <c r="F39" s="26"/>
    </row>
    <row r="40" spans="1:13">
      <c r="A40" s="49"/>
      <c r="B40" s="25"/>
      <c r="C40" s="25"/>
      <c r="D40" s="25"/>
      <c r="E40" s="25"/>
      <c r="F40" s="26"/>
      <c r="I40" s="59"/>
      <c r="M40" s="59"/>
    </row>
    <row r="41" spans="1:6">
      <c r="A41" s="49"/>
      <c r="B41" s="25"/>
      <c r="C41" s="25"/>
      <c r="D41" s="25"/>
      <c r="E41" s="25"/>
      <c r="F41" s="26"/>
    </row>
    <row r="42" spans="1:6">
      <c r="A42" s="49"/>
      <c r="B42" s="25"/>
      <c r="C42" s="25"/>
      <c r="D42" s="25"/>
      <c r="E42" s="25"/>
      <c r="F42" s="26"/>
    </row>
    <row r="43" spans="1:6">
      <c r="A43" s="49"/>
      <c r="B43" s="25"/>
      <c r="C43" s="25"/>
      <c r="D43" s="25"/>
      <c r="E43" s="25"/>
      <c r="F43" s="26"/>
    </row>
    <row r="44" spans="1:6">
      <c r="A44" s="49"/>
      <c r="B44" s="25"/>
      <c r="C44" s="25"/>
      <c r="D44" s="25"/>
      <c r="E44" s="25"/>
      <c r="F44" s="26"/>
    </row>
    <row r="45" spans="1:6">
      <c r="A45" s="49"/>
      <c r="B45" s="25"/>
      <c r="C45" s="25"/>
      <c r="D45" s="25"/>
      <c r="E45" s="25"/>
      <c r="F45" s="26"/>
    </row>
    <row r="46" spans="1:6">
      <c r="A46" s="49"/>
      <c r="B46" s="25"/>
      <c r="C46" s="25"/>
      <c r="D46" s="25"/>
      <c r="E46" s="25"/>
      <c r="F46" s="26"/>
    </row>
    <row r="47" spans="1:6">
      <c r="A47" s="49"/>
      <c r="B47" s="25"/>
      <c r="C47" s="25"/>
      <c r="D47" s="25"/>
      <c r="E47" s="25"/>
      <c r="F47" s="26"/>
    </row>
    <row r="48" spans="1:6">
      <c r="A48" s="49"/>
      <c r="B48" s="25"/>
      <c r="C48" s="25"/>
      <c r="D48" s="25"/>
      <c r="E48" s="25"/>
      <c r="F48" s="26"/>
    </row>
    <row r="49" spans="1:6">
      <c r="A49" s="49"/>
      <c r="B49" s="25"/>
      <c r="C49" s="25"/>
      <c r="D49" s="25"/>
      <c r="E49" s="25"/>
      <c r="F49" s="26"/>
    </row>
    <row r="50" spans="1:6">
      <c r="A50" s="49"/>
      <c r="B50" s="25"/>
      <c r="C50" s="25"/>
      <c r="D50" s="25"/>
      <c r="E50" s="25"/>
      <c r="F50" s="26"/>
    </row>
    <row r="51" spans="1:6">
      <c r="A51" s="49"/>
      <c r="B51" s="25"/>
      <c r="C51" s="25"/>
      <c r="D51" s="25"/>
      <c r="E51" s="25"/>
      <c r="F51" s="26"/>
    </row>
    <row r="52" spans="1:6">
      <c r="A52" s="49"/>
      <c r="B52" s="25"/>
      <c r="C52" s="25"/>
      <c r="D52" s="25"/>
      <c r="E52" s="25"/>
      <c r="F52" s="26"/>
    </row>
    <row r="53" spans="1:6">
      <c r="A53" s="53"/>
      <c r="B53" s="54"/>
      <c r="C53" s="54"/>
      <c r="D53" s="54"/>
      <c r="E53" s="54"/>
      <c r="F53" s="55"/>
    </row>
    <row r="54" spans="1:6">
      <c r="A54" s="53"/>
      <c r="B54" s="54"/>
      <c r="C54" s="54"/>
      <c r="D54" s="54"/>
      <c r="E54" s="54"/>
      <c r="F54" s="55"/>
    </row>
    <row r="55" spans="1:6">
      <c r="A55" s="53"/>
      <c r="B55" s="54"/>
      <c r="C55" s="54"/>
      <c r="D55" s="54"/>
      <c r="E55" s="54"/>
      <c r="F55" s="55"/>
    </row>
    <row r="56" spans="1:6">
      <c r="A56" s="82"/>
      <c r="B56" s="83"/>
      <c r="C56" s="83"/>
      <c r="D56" s="83"/>
      <c r="E56" s="83"/>
      <c r="F56" s="84"/>
    </row>
    <row r="57" spans="1:6">
      <c r="A57" s="85"/>
      <c r="B57" s="86"/>
      <c r="C57" s="86"/>
      <c r="D57" s="86"/>
      <c r="E57" s="86"/>
      <c r="F57" s="87"/>
    </row>
    <row r="58" spans="1:6">
      <c r="A58" s="53"/>
      <c r="B58" s="54"/>
      <c r="C58" s="54"/>
      <c r="D58" s="54"/>
      <c r="E58" s="54"/>
      <c r="F58" s="55"/>
    </row>
    <row r="59" spans="1:6">
      <c r="A59" s="53"/>
      <c r="B59" s="54"/>
      <c r="C59" s="54"/>
      <c r="D59" s="54"/>
      <c r="E59" s="54"/>
      <c r="F59" s="55"/>
    </row>
    <row r="60" spans="1:6">
      <c r="A60" s="53"/>
      <c r="B60" s="54"/>
      <c r="C60" s="54"/>
      <c r="D60" s="54"/>
      <c r="E60" s="54"/>
      <c r="F60" s="55"/>
    </row>
    <row r="61" spans="1:6">
      <c r="A61" s="53"/>
      <c r="B61" s="54"/>
      <c r="C61" s="54"/>
      <c r="D61" s="54"/>
      <c r="E61" s="54"/>
      <c r="F61" s="55"/>
    </row>
    <row r="62" spans="1:6">
      <c r="A62" s="53"/>
      <c r="B62" s="54"/>
      <c r="C62" s="54"/>
      <c r="D62" s="54"/>
      <c r="E62" s="54"/>
      <c r="F62" s="55"/>
    </row>
    <row r="63" spans="1:6">
      <c r="A63" s="53"/>
      <c r="B63" s="54"/>
      <c r="C63" s="54"/>
      <c r="D63" s="54"/>
      <c r="E63" s="54"/>
      <c r="F63" s="55"/>
    </row>
    <row r="64" spans="1:6">
      <c r="A64" s="49"/>
      <c r="B64" s="25"/>
      <c r="C64" s="25"/>
      <c r="D64" s="25"/>
      <c r="E64" s="25"/>
      <c r="F64" s="26"/>
    </row>
    <row r="65" spans="1:6">
      <c r="A65" s="49"/>
      <c r="B65" s="25"/>
      <c r="C65" s="25"/>
      <c r="D65" s="25"/>
      <c r="E65" s="25"/>
      <c r="F65" s="26"/>
    </row>
    <row r="66" spans="1:6">
      <c r="A66" s="49"/>
      <c r="B66" s="25"/>
      <c r="C66" s="25"/>
      <c r="D66" s="25"/>
      <c r="E66" s="25"/>
      <c r="F66" s="26"/>
    </row>
    <row r="67" spans="1:6">
      <c r="A67" s="49"/>
      <c r="B67" s="25"/>
      <c r="C67" s="25"/>
      <c r="D67" s="25"/>
      <c r="E67" s="25"/>
      <c r="F67" s="26"/>
    </row>
    <row r="68" spans="1:6">
      <c r="A68" s="49"/>
      <c r="B68" s="25"/>
      <c r="C68" s="25"/>
      <c r="D68" s="25"/>
      <c r="E68" s="25"/>
      <c r="F68" s="26"/>
    </row>
    <row r="69" spans="1:6">
      <c r="A69" s="49"/>
      <c r="B69" s="25"/>
      <c r="C69" s="25"/>
      <c r="D69" s="25"/>
      <c r="E69" s="25"/>
      <c r="F69" s="26"/>
    </row>
    <row r="70" spans="1:6">
      <c r="A70" s="49"/>
      <c r="B70" s="25"/>
      <c r="C70" s="25"/>
      <c r="D70" s="25"/>
      <c r="E70" s="25"/>
      <c r="F70" s="26"/>
    </row>
    <row r="71" spans="1:6">
      <c r="A71" s="49"/>
      <c r="B71" s="25"/>
      <c r="C71" s="25"/>
      <c r="D71" s="25"/>
      <c r="E71" s="25"/>
      <c r="F71" s="26"/>
    </row>
    <row r="72" spans="1:13">
      <c r="A72" s="49"/>
      <c r="B72" s="25"/>
      <c r="C72" s="25"/>
      <c r="D72" s="25"/>
      <c r="E72" s="25"/>
      <c r="F72" s="26"/>
      <c r="I72" s="59"/>
      <c r="M72" s="59"/>
    </row>
    <row r="73" spans="1:6">
      <c r="A73" s="49"/>
      <c r="B73" s="25"/>
      <c r="C73" s="25"/>
      <c r="D73" s="25"/>
      <c r="E73" s="25"/>
      <c r="F73" s="26"/>
    </row>
    <row r="74" spans="1:6">
      <c r="A74" s="49"/>
      <c r="B74" s="25"/>
      <c r="C74" s="25"/>
      <c r="D74" s="25"/>
      <c r="E74" s="25"/>
      <c r="F74" s="26"/>
    </row>
    <row r="75" spans="1:6">
      <c r="A75" s="82"/>
      <c r="B75" s="83"/>
      <c r="C75" s="83"/>
      <c r="D75" s="83"/>
      <c r="E75" s="83"/>
      <c r="F75" s="84"/>
    </row>
  </sheetData>
  <mergeCells count="7">
    <mergeCell ref="A21:F21"/>
    <mergeCell ref="A37:F37"/>
    <mergeCell ref="A55:F55"/>
    <mergeCell ref="A75:F75"/>
    <mergeCell ref="D4:D5"/>
    <mergeCell ref="E4:E5"/>
    <mergeCell ref="F4:F5"/>
  </mergeCells>
  <printOptions horizontalCentered="1"/>
  <pageMargins left="0.75" right="0.75" top="1" bottom="1" header="0.5" footer="0.5"/>
  <pageSetup paperSize="9" scale="94" orientation="portrait"/>
  <headerFooter alignWithMargins="0"/>
  <rowBreaks count="1" manualBreakCount="1">
    <brk id="56" max="5" man="1"/>
  </rowBreak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V53"/>
  <sheetViews>
    <sheetView view="pageBreakPreview" zoomScaleNormal="70" topLeftCell="A8" workbookViewId="0">
      <selection activeCell="F24" sqref="F24"/>
    </sheetView>
  </sheetViews>
  <sheetFormatPr defaultColWidth="9" defaultRowHeight="12.75"/>
  <cols>
    <col min="1" max="1" width="13.8571428571429" style="2" customWidth="1"/>
    <col min="2" max="2" width="1.57142857142857" style="2" customWidth="1"/>
    <col min="3" max="3" width="24.2857142857143" style="2" customWidth="1"/>
    <col min="4" max="4" width="15.8571428571429" style="2" customWidth="1"/>
    <col min="5" max="5" width="2.14285714285714" style="2" customWidth="1"/>
    <col min="6" max="6" width="26" style="2" customWidth="1"/>
    <col min="7" max="16384" width="9.14285714285714" style="2"/>
  </cols>
  <sheetData>
    <row r="1" ht="20.25" spans="4:4">
      <c r="D1" s="3" t="s">
        <v>458</v>
      </c>
    </row>
    <row r="2" s="1" customFormat="1" ht="20.1" customHeight="1" spans="1:6">
      <c r="A2" s="4" t="s">
        <v>225</v>
      </c>
      <c r="B2" s="5" t="s">
        <v>2</v>
      </c>
      <c r="C2" s="6" t="str">
        <f>INPUT!C5</f>
        <v>JA80</v>
      </c>
      <c r="D2" s="4" t="s">
        <v>459</v>
      </c>
      <c r="E2" s="5" t="s">
        <v>2</v>
      </c>
      <c r="F2" s="7" t="str">
        <f>INPUT!A1</f>
        <v>B2S XL </v>
      </c>
    </row>
    <row r="3" s="1" customFormat="1" ht="20.1" customHeight="1" spans="1:6">
      <c r="A3" s="8" t="s">
        <v>4</v>
      </c>
      <c r="B3" s="9" t="s">
        <v>2</v>
      </c>
      <c r="C3" s="10" t="str">
        <f>INPUT!C6</f>
        <v>PONDOK_GEDE_PERMAI</v>
      </c>
      <c r="D3" s="8" t="s">
        <v>460</v>
      </c>
      <c r="E3" s="9" t="s">
        <v>2</v>
      </c>
      <c r="F3" s="11" t="str">
        <f>INPUT!C20</f>
        <v>JABODETABEK </v>
      </c>
    </row>
    <row r="4" s="1" customFormat="1" ht="20.1" customHeight="1" spans="1:6">
      <c r="A4" s="43" t="s">
        <v>226</v>
      </c>
      <c r="B4" s="785" t="s">
        <v>2</v>
      </c>
      <c r="C4" s="14">
        <f>INPUT!C46</f>
        <v>44909</v>
      </c>
      <c r="D4" s="15" t="s">
        <v>461</v>
      </c>
      <c r="E4" s="786" t="s">
        <v>2</v>
      </c>
      <c r="F4" s="17" t="str">
        <f>INPUT!C21</f>
        <v>PT. TOWER BERSAMA</v>
      </c>
    </row>
    <row r="5" s="1" customFormat="1" ht="20.1" customHeight="1" spans="1:6">
      <c r="A5" s="44" t="s">
        <v>64</v>
      </c>
      <c r="B5" s="787" t="s">
        <v>2</v>
      </c>
      <c r="C5" s="20" t="str">
        <f>INPUT!C47</f>
        <v>RAHMAN</v>
      </c>
      <c r="D5" s="21"/>
      <c r="E5" s="22"/>
      <c r="F5" s="23"/>
    </row>
    <row r="7" spans="1:6">
      <c r="A7" s="45"/>
      <c r="B7" s="46"/>
      <c r="C7" s="46"/>
      <c r="D7" s="46"/>
      <c r="E7" s="46"/>
      <c r="F7" s="47"/>
    </row>
    <row r="8" spans="1:6">
      <c r="A8" s="48"/>
      <c r="B8" s="25"/>
      <c r="C8" s="25"/>
      <c r="D8" s="25"/>
      <c r="E8" s="25"/>
      <c r="F8" s="26"/>
    </row>
    <row r="9" spans="1:6">
      <c r="A9" s="48"/>
      <c r="B9" s="25"/>
      <c r="C9" s="25"/>
      <c r="D9" s="25"/>
      <c r="E9" s="25"/>
      <c r="F9" s="26"/>
    </row>
    <row r="10" spans="1:6">
      <c r="A10" s="48"/>
      <c r="B10" s="25"/>
      <c r="C10" s="25"/>
      <c r="D10" s="25"/>
      <c r="E10" s="25"/>
      <c r="F10" s="26"/>
    </row>
    <row r="11" spans="1:6">
      <c r="A11" s="48"/>
      <c r="B11" s="25"/>
      <c r="C11" s="25"/>
      <c r="D11" s="25"/>
      <c r="E11" s="25"/>
      <c r="F11" s="26"/>
    </row>
    <row r="12" spans="1:6">
      <c r="A12" s="48"/>
      <c r="B12" s="25"/>
      <c r="C12" s="25"/>
      <c r="D12" s="25"/>
      <c r="E12" s="25"/>
      <c r="F12" s="26"/>
    </row>
    <row r="13" spans="1:22">
      <c r="A13" s="48"/>
      <c r="B13" s="25"/>
      <c r="C13" s="25"/>
      <c r="D13" s="25"/>
      <c r="E13" s="25"/>
      <c r="F13" s="26"/>
      <c r="I13" s="59"/>
      <c r="M13" s="59"/>
      <c r="R13" s="59"/>
      <c r="V13" s="59"/>
    </row>
    <row r="14" spans="1:6">
      <c r="A14" s="48"/>
      <c r="B14" s="25"/>
      <c r="C14" s="25"/>
      <c r="D14" s="25"/>
      <c r="E14" s="25"/>
      <c r="F14" s="26"/>
    </row>
    <row r="15" spans="1:6">
      <c r="A15" s="48"/>
      <c r="B15" s="25"/>
      <c r="C15" s="25"/>
      <c r="D15" s="25"/>
      <c r="E15" s="25"/>
      <c r="F15" s="26"/>
    </row>
    <row r="16" spans="1:6">
      <c r="A16" s="48"/>
      <c r="B16" s="25"/>
      <c r="C16" s="25"/>
      <c r="D16" s="25"/>
      <c r="E16" s="25"/>
      <c r="F16" s="26"/>
    </row>
    <row r="17" spans="1:6">
      <c r="A17" s="48"/>
      <c r="B17" s="25"/>
      <c r="C17" s="25"/>
      <c r="D17" s="25"/>
      <c r="E17" s="25"/>
      <c r="F17" s="26"/>
    </row>
    <row r="18" spans="1:6">
      <c r="A18" s="48"/>
      <c r="B18" s="25"/>
      <c r="C18" s="25"/>
      <c r="D18" s="25"/>
      <c r="E18" s="25"/>
      <c r="F18" s="26"/>
    </row>
    <row r="19" spans="1:6">
      <c r="A19" s="48"/>
      <c r="B19" s="25"/>
      <c r="C19" s="25"/>
      <c r="D19" s="25"/>
      <c r="E19" s="25"/>
      <c r="F19" s="26"/>
    </row>
    <row r="20" spans="1:6">
      <c r="A20" s="48"/>
      <c r="B20" s="25"/>
      <c r="C20" s="25"/>
      <c r="D20" s="25"/>
      <c r="E20" s="25"/>
      <c r="F20" s="26"/>
    </row>
    <row r="21" spans="1:6">
      <c r="A21" s="48"/>
      <c r="B21" s="25"/>
      <c r="C21" s="25"/>
      <c r="D21" s="25"/>
      <c r="E21" s="25"/>
      <c r="F21" s="26"/>
    </row>
    <row r="22" spans="1:6">
      <c r="A22" s="48"/>
      <c r="B22" s="25"/>
      <c r="C22" s="25"/>
      <c r="D22" s="25"/>
      <c r="E22" s="25"/>
      <c r="F22" s="26"/>
    </row>
    <row r="23" spans="1:6">
      <c r="A23" s="48"/>
      <c r="B23" s="25"/>
      <c r="C23" s="25"/>
      <c r="D23" s="25"/>
      <c r="E23" s="25"/>
      <c r="F23" s="26"/>
    </row>
    <row r="24" spans="1:6">
      <c r="A24" s="48"/>
      <c r="B24" s="25"/>
      <c r="C24" s="25"/>
      <c r="D24" s="25"/>
      <c r="E24" s="25"/>
      <c r="F24" s="26"/>
    </row>
    <row r="25" spans="1:22">
      <c r="A25" s="48"/>
      <c r="B25" s="25"/>
      <c r="C25" s="25"/>
      <c r="D25" s="25"/>
      <c r="E25" s="25"/>
      <c r="F25" s="26"/>
      <c r="I25" s="59"/>
      <c r="M25" s="59"/>
      <c r="R25" s="59"/>
      <c r="V25" s="59"/>
    </row>
    <row r="26" spans="1:6">
      <c r="A26" s="48"/>
      <c r="B26" s="25"/>
      <c r="C26" s="25"/>
      <c r="D26" s="25"/>
      <c r="E26" s="25"/>
      <c r="F26" s="26"/>
    </row>
    <row r="27" spans="1:7">
      <c r="A27" s="49"/>
      <c r="B27" s="25"/>
      <c r="C27" s="25"/>
      <c r="D27" s="25"/>
      <c r="E27" s="25"/>
      <c r="F27" s="26"/>
      <c r="G27" s="49"/>
    </row>
    <row r="28" spans="1:6">
      <c r="A28" s="50"/>
      <c r="B28" s="51"/>
      <c r="C28" s="51"/>
      <c r="D28" s="51"/>
      <c r="E28" s="51"/>
      <c r="F28" s="52"/>
    </row>
    <row r="29" spans="1:6">
      <c r="A29" s="43"/>
      <c r="B29" s="25"/>
      <c r="C29" s="25"/>
      <c r="D29" s="25"/>
      <c r="E29" s="25"/>
      <c r="F29" s="26"/>
    </row>
    <row r="30" spans="1:6">
      <c r="A30" s="43"/>
      <c r="B30" s="25"/>
      <c r="C30" s="25"/>
      <c r="D30" s="25"/>
      <c r="E30" s="25"/>
      <c r="F30" s="26"/>
    </row>
    <row r="31" spans="1:6">
      <c r="A31" s="43"/>
      <c r="B31" s="25"/>
      <c r="C31" s="25"/>
      <c r="D31" s="25"/>
      <c r="E31" s="25"/>
      <c r="F31" s="26"/>
    </row>
    <row r="32" spans="1:6">
      <c r="A32" s="43"/>
      <c r="B32" s="25"/>
      <c r="C32" s="25"/>
      <c r="D32" s="25"/>
      <c r="E32" s="25"/>
      <c r="F32" s="26"/>
    </row>
    <row r="33" spans="1:6">
      <c r="A33" s="49"/>
      <c r="B33" s="25"/>
      <c r="C33" s="25"/>
      <c r="D33" s="25"/>
      <c r="E33" s="25"/>
      <c r="F33" s="26"/>
    </row>
    <row r="34" spans="1:6">
      <c r="A34" s="43"/>
      <c r="B34" s="25"/>
      <c r="C34" s="25"/>
      <c r="D34" s="25"/>
      <c r="E34" s="25"/>
      <c r="F34" s="26"/>
    </row>
    <row r="35" spans="1:6">
      <c r="A35" s="49"/>
      <c r="B35" s="25"/>
      <c r="C35" s="25"/>
      <c r="D35" s="25"/>
      <c r="E35" s="25"/>
      <c r="F35" s="26"/>
    </row>
    <row r="36" spans="1:6">
      <c r="A36" s="43"/>
      <c r="B36" s="25"/>
      <c r="C36" s="25"/>
      <c r="D36" s="25"/>
      <c r="E36" s="25"/>
      <c r="F36" s="26"/>
    </row>
    <row r="37" spans="1:6">
      <c r="A37" s="49"/>
      <c r="B37" s="25"/>
      <c r="C37" s="25"/>
      <c r="D37" s="25"/>
      <c r="E37" s="25"/>
      <c r="F37" s="26"/>
    </row>
    <row r="38" spans="1:13">
      <c r="A38" s="49"/>
      <c r="B38" s="25"/>
      <c r="C38" s="25"/>
      <c r="D38" s="25"/>
      <c r="E38" s="25"/>
      <c r="F38" s="26"/>
      <c r="I38" s="59"/>
      <c r="M38" s="59"/>
    </row>
    <row r="39" spans="1:6">
      <c r="A39" s="49"/>
      <c r="B39" s="25"/>
      <c r="C39" s="25"/>
      <c r="D39" s="25"/>
      <c r="E39" s="25"/>
      <c r="F39" s="26"/>
    </row>
    <row r="40" spans="1:6">
      <c r="A40" s="49"/>
      <c r="B40" s="25"/>
      <c r="C40" s="25"/>
      <c r="D40" s="25"/>
      <c r="E40" s="25"/>
      <c r="F40" s="26"/>
    </row>
    <row r="41" spans="1:6">
      <c r="A41" s="49"/>
      <c r="B41" s="25"/>
      <c r="C41" s="25"/>
      <c r="D41" s="25"/>
      <c r="E41" s="25"/>
      <c r="F41" s="26"/>
    </row>
    <row r="42" spans="1:6">
      <c r="A42" s="49"/>
      <c r="B42" s="25"/>
      <c r="C42" s="25"/>
      <c r="D42" s="25"/>
      <c r="E42" s="25"/>
      <c r="F42" s="26"/>
    </row>
    <row r="43" spans="1:6">
      <c r="A43" s="49"/>
      <c r="B43" s="25"/>
      <c r="C43" s="25"/>
      <c r="D43" s="25"/>
      <c r="E43" s="25"/>
      <c r="F43" s="26"/>
    </row>
    <row r="44" spans="1:6">
      <c r="A44" s="49"/>
      <c r="B44" s="25"/>
      <c r="C44" s="25"/>
      <c r="D44" s="25"/>
      <c r="E44" s="25"/>
      <c r="F44" s="26"/>
    </row>
    <row r="45" spans="1:6">
      <c r="A45" s="49"/>
      <c r="B45" s="25"/>
      <c r="C45" s="25"/>
      <c r="D45" s="25"/>
      <c r="E45" s="25"/>
      <c r="F45" s="26"/>
    </row>
    <row r="46" spans="1:6">
      <c r="A46" s="49"/>
      <c r="B46" s="25"/>
      <c r="C46" s="25"/>
      <c r="D46" s="25"/>
      <c r="E46" s="25"/>
      <c r="F46" s="26"/>
    </row>
    <row r="47" spans="1:7">
      <c r="A47" s="49"/>
      <c r="B47" s="25"/>
      <c r="C47" s="25"/>
      <c r="D47" s="25"/>
      <c r="E47" s="25"/>
      <c r="F47" s="26"/>
      <c r="G47" s="49"/>
    </row>
    <row r="48" spans="1:7">
      <c r="A48" s="49"/>
      <c r="B48" s="25"/>
      <c r="C48" s="25"/>
      <c r="D48" s="25"/>
      <c r="E48" s="25"/>
      <c r="F48" s="26"/>
      <c r="G48" s="25"/>
    </row>
    <row r="49" spans="1:7">
      <c r="A49" s="49"/>
      <c r="B49" s="25"/>
      <c r="C49" s="25"/>
      <c r="D49" s="25"/>
      <c r="E49" s="25"/>
      <c r="F49" s="26"/>
      <c r="G49" s="25"/>
    </row>
    <row r="50" spans="1:7">
      <c r="A50" s="49"/>
      <c r="B50" s="25"/>
      <c r="C50" s="25"/>
      <c r="D50" s="25"/>
      <c r="E50" s="25"/>
      <c r="F50" s="26"/>
      <c r="G50" s="25"/>
    </row>
    <row r="51" spans="1:6">
      <c r="A51" s="49"/>
      <c r="B51" s="25"/>
      <c r="C51" s="25"/>
      <c r="D51" s="25"/>
      <c r="E51" s="25"/>
      <c r="F51" s="26"/>
    </row>
    <row r="52" spans="1:6">
      <c r="A52" s="50"/>
      <c r="B52" s="51"/>
      <c r="C52" s="51"/>
      <c r="D52" s="51"/>
      <c r="E52" s="51"/>
      <c r="F52" s="52"/>
    </row>
    <row r="53" spans="1:13">
      <c r="A53" s="56"/>
      <c r="B53" s="57"/>
      <c r="C53" s="57"/>
      <c r="D53" s="57"/>
      <c r="E53" s="57"/>
      <c r="F53" s="58"/>
      <c r="I53" s="59"/>
      <c r="M53" s="59"/>
    </row>
  </sheetData>
  <mergeCells count="5">
    <mergeCell ref="A28:F28"/>
    <mergeCell ref="A52:F52"/>
    <mergeCell ref="D4:D5"/>
    <mergeCell ref="E4:E5"/>
    <mergeCell ref="F4:F5"/>
  </mergeCells>
  <printOptions horizontalCentered="1"/>
  <pageMargins left="0.75" right="0.75" top="1" bottom="1" header="0.5" footer="0.5"/>
  <pageSetup paperSize="9" scale="97" orientation="portrait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V83"/>
  <sheetViews>
    <sheetView view="pageBreakPreview" zoomScale="110" zoomScaleNormal="70" topLeftCell="A25" workbookViewId="0">
      <selection activeCell="I43" sqref="D32:I43"/>
    </sheetView>
  </sheetViews>
  <sheetFormatPr defaultColWidth="9" defaultRowHeight="12.75"/>
  <cols>
    <col min="1" max="1" width="13.8571428571429" style="2" customWidth="1"/>
    <col min="2" max="2" width="1.57142857142857" style="2" customWidth="1"/>
    <col min="3" max="3" width="24.2857142857143" style="2" customWidth="1"/>
    <col min="4" max="4" width="15.8571428571429" style="2" customWidth="1"/>
    <col min="5" max="5" width="2.14285714285714" style="2" customWidth="1"/>
    <col min="6" max="6" width="26.8571428571429" style="2" customWidth="1"/>
    <col min="7" max="16384" width="9.14285714285714" style="2"/>
  </cols>
  <sheetData>
    <row r="1" ht="20.25" spans="4:4">
      <c r="D1" s="3" t="s">
        <v>458</v>
      </c>
    </row>
    <row r="2" s="1" customFormat="1" ht="20.1" customHeight="1" spans="1:6">
      <c r="A2" s="4" t="s">
        <v>225</v>
      </c>
      <c r="B2" s="5" t="s">
        <v>2</v>
      </c>
      <c r="C2" s="6" t="str">
        <f>INPUT!C5</f>
        <v>JA80</v>
      </c>
      <c r="D2" s="4" t="s">
        <v>459</v>
      </c>
      <c r="E2" s="5" t="s">
        <v>2</v>
      </c>
      <c r="F2" s="7" t="str">
        <f>INPUT!A1</f>
        <v>B2S XL </v>
      </c>
    </row>
    <row r="3" s="1" customFormat="1" ht="20.1" customHeight="1" spans="1:6">
      <c r="A3" s="8" t="s">
        <v>4</v>
      </c>
      <c r="B3" s="9" t="s">
        <v>2</v>
      </c>
      <c r="C3" s="10" t="str">
        <f>INPUT!C6</f>
        <v>PONDOK_GEDE_PERMAI</v>
      </c>
      <c r="D3" s="8" t="s">
        <v>460</v>
      </c>
      <c r="E3" s="9" t="s">
        <v>2</v>
      </c>
      <c r="F3" s="11" t="str">
        <f>INPUT!C20</f>
        <v>JABODETABEK </v>
      </c>
    </row>
    <row r="4" s="1" customFormat="1" ht="20.1" customHeight="1" spans="1:6">
      <c r="A4" s="43" t="s">
        <v>226</v>
      </c>
      <c r="B4" s="785" t="s">
        <v>2</v>
      </c>
      <c r="C4" s="14">
        <f>'Photo GPS'!C4</f>
        <v>44909</v>
      </c>
      <c r="D4" s="15" t="s">
        <v>461</v>
      </c>
      <c r="E4" s="786" t="s">
        <v>2</v>
      </c>
      <c r="F4" s="17" t="str">
        <f>INPUT!C21</f>
        <v>PT. TOWER BERSAMA</v>
      </c>
    </row>
    <row r="5" s="1" customFormat="1" ht="20.1" customHeight="1" spans="1:6">
      <c r="A5" s="44" t="s">
        <v>64</v>
      </c>
      <c r="B5" s="787" t="s">
        <v>2</v>
      </c>
      <c r="C5" s="20" t="str">
        <f>INPUT!C47</f>
        <v>RAHMAN</v>
      </c>
      <c r="D5" s="21"/>
      <c r="E5" s="22"/>
      <c r="F5" s="23"/>
    </row>
    <row r="7" spans="1:6">
      <c r="A7" s="45"/>
      <c r="B7" s="46"/>
      <c r="C7" s="46"/>
      <c r="D7" s="46"/>
      <c r="E7" s="46"/>
      <c r="F7" s="47"/>
    </row>
    <row r="8" spans="1:6">
      <c r="A8" s="48"/>
      <c r="B8" s="25"/>
      <c r="C8" s="25"/>
      <c r="D8" s="25"/>
      <c r="E8" s="25"/>
      <c r="F8" s="26"/>
    </row>
    <row r="9" spans="1:6">
      <c r="A9" s="48"/>
      <c r="B9" s="25"/>
      <c r="C9" s="25"/>
      <c r="D9" s="25"/>
      <c r="E9" s="25"/>
      <c r="F9" s="26"/>
    </row>
    <row r="10" spans="1:6">
      <c r="A10" s="48"/>
      <c r="B10" s="25"/>
      <c r="C10" s="25"/>
      <c r="D10" s="25"/>
      <c r="E10" s="25"/>
      <c r="F10" s="26"/>
    </row>
    <row r="11" spans="1:6">
      <c r="A11" s="48"/>
      <c r="B11" s="25"/>
      <c r="C11" s="25"/>
      <c r="D11" s="25"/>
      <c r="E11" s="25"/>
      <c r="F11" s="26"/>
    </row>
    <row r="12" spans="1:6">
      <c r="A12" s="48"/>
      <c r="B12" s="25"/>
      <c r="C12" s="25"/>
      <c r="D12" s="25"/>
      <c r="E12" s="25"/>
      <c r="F12" s="26"/>
    </row>
    <row r="13" spans="1:22">
      <c r="A13" s="48"/>
      <c r="B13" s="25"/>
      <c r="C13" s="25"/>
      <c r="D13" s="25"/>
      <c r="E13" s="25"/>
      <c r="F13" s="26"/>
      <c r="I13" s="59"/>
      <c r="M13" s="59"/>
      <c r="R13" s="59"/>
      <c r="V13" s="59"/>
    </row>
    <row r="14" spans="1:6">
      <c r="A14" s="48"/>
      <c r="B14" s="25"/>
      <c r="C14" s="25"/>
      <c r="D14" s="25"/>
      <c r="E14" s="25"/>
      <c r="F14" s="26"/>
    </row>
    <row r="15" spans="1:6">
      <c r="A15" s="48"/>
      <c r="B15" s="25"/>
      <c r="C15" s="25"/>
      <c r="D15" s="25"/>
      <c r="E15" s="25"/>
      <c r="F15" s="26"/>
    </row>
    <row r="16" spans="1:6">
      <c r="A16" s="48"/>
      <c r="B16" s="25"/>
      <c r="C16" s="25"/>
      <c r="D16" s="25"/>
      <c r="E16" s="25"/>
      <c r="F16" s="26"/>
    </row>
    <row r="17" spans="1:6">
      <c r="A17" s="48"/>
      <c r="B17" s="25"/>
      <c r="C17" s="25"/>
      <c r="D17" s="25"/>
      <c r="E17" s="25"/>
      <c r="F17" s="26"/>
    </row>
    <row r="18" spans="1:6">
      <c r="A18" s="48"/>
      <c r="B18" s="25"/>
      <c r="C18" s="25"/>
      <c r="D18" s="25"/>
      <c r="E18" s="25"/>
      <c r="F18" s="26"/>
    </row>
    <row r="19" spans="1:6">
      <c r="A19" s="48"/>
      <c r="B19" s="25"/>
      <c r="C19" s="25"/>
      <c r="D19" s="25"/>
      <c r="E19" s="25"/>
      <c r="F19" s="26"/>
    </row>
    <row r="20" spans="1:6">
      <c r="A20" s="48"/>
      <c r="B20" s="25"/>
      <c r="C20" s="25"/>
      <c r="D20" s="25"/>
      <c r="E20" s="25"/>
      <c r="F20" s="26"/>
    </row>
    <row r="21" spans="1:6">
      <c r="A21" s="48"/>
      <c r="B21" s="25"/>
      <c r="C21" s="25"/>
      <c r="D21" s="25"/>
      <c r="E21" s="25"/>
      <c r="F21" s="26"/>
    </row>
    <row r="22" spans="1:6">
      <c r="A22" s="48"/>
      <c r="B22" s="25"/>
      <c r="C22" s="25"/>
      <c r="D22" s="25"/>
      <c r="E22" s="25"/>
      <c r="F22" s="26"/>
    </row>
    <row r="23" spans="1:6">
      <c r="A23" s="48"/>
      <c r="B23" s="25"/>
      <c r="C23" s="25"/>
      <c r="D23" s="25"/>
      <c r="E23" s="25"/>
      <c r="F23" s="26"/>
    </row>
    <row r="24" spans="1:6">
      <c r="A24" s="48"/>
      <c r="B24" s="25"/>
      <c r="C24" s="25"/>
      <c r="D24" s="25"/>
      <c r="E24" s="25"/>
      <c r="F24" s="26"/>
    </row>
    <row r="25" spans="1:22">
      <c r="A25" s="50"/>
      <c r="B25" s="51"/>
      <c r="C25" s="51"/>
      <c r="D25" s="51"/>
      <c r="E25" s="51"/>
      <c r="F25" s="52"/>
      <c r="I25" s="59"/>
      <c r="M25" s="59"/>
      <c r="R25" s="59"/>
      <c r="V25" s="59"/>
    </row>
    <row r="26" spans="1:6">
      <c r="A26" s="48"/>
      <c r="B26" s="25"/>
      <c r="C26" s="25"/>
      <c r="D26" s="25"/>
      <c r="E26" s="25"/>
      <c r="F26" s="26"/>
    </row>
    <row r="27" spans="1:8">
      <c r="A27" s="50"/>
      <c r="B27" s="51"/>
      <c r="C27" s="51"/>
      <c r="D27" s="51"/>
      <c r="E27" s="51"/>
      <c r="F27" s="52"/>
      <c r="G27" s="13"/>
      <c r="H27" s="13"/>
    </row>
    <row r="28" spans="1:6">
      <c r="A28" s="48"/>
      <c r="B28" s="25"/>
      <c r="C28" s="25"/>
      <c r="D28" s="25"/>
      <c r="E28" s="25"/>
      <c r="F28" s="26"/>
    </row>
    <row r="29" spans="1:6">
      <c r="A29" s="43"/>
      <c r="B29" s="25"/>
      <c r="C29" s="25"/>
      <c r="D29" s="25"/>
      <c r="E29" s="25"/>
      <c r="F29" s="26"/>
    </row>
    <row r="30" spans="1:6">
      <c r="A30" s="43"/>
      <c r="B30" s="25"/>
      <c r="C30" s="25"/>
      <c r="D30" s="25"/>
      <c r="E30" s="25"/>
      <c r="F30" s="26"/>
    </row>
    <row r="31" spans="1:6">
      <c r="A31" s="43"/>
      <c r="B31" s="25"/>
      <c r="C31" s="25"/>
      <c r="D31" s="25"/>
      <c r="E31" s="25"/>
      <c r="F31" s="26"/>
    </row>
    <row r="32" spans="1:6">
      <c r="A32" s="43"/>
      <c r="B32" s="25"/>
      <c r="C32" s="25"/>
      <c r="D32" s="25"/>
      <c r="E32" s="25"/>
      <c r="F32" s="26"/>
    </row>
    <row r="33" spans="1:6">
      <c r="A33" s="49"/>
      <c r="B33" s="25"/>
      <c r="C33" s="25"/>
      <c r="D33" s="25"/>
      <c r="E33" s="25"/>
      <c r="F33" s="26"/>
    </row>
    <row r="34" spans="1:6">
      <c r="A34" s="43"/>
      <c r="B34" s="25"/>
      <c r="C34" s="25"/>
      <c r="D34" s="25"/>
      <c r="E34" s="25"/>
      <c r="F34" s="26"/>
    </row>
    <row r="35" spans="1:6">
      <c r="A35" s="49"/>
      <c r="B35" s="25"/>
      <c r="C35" s="25"/>
      <c r="D35" s="25"/>
      <c r="E35" s="25"/>
      <c r="F35" s="26"/>
    </row>
    <row r="36" spans="1:6">
      <c r="A36" s="43"/>
      <c r="B36" s="25"/>
      <c r="C36" s="25"/>
      <c r="D36" s="25"/>
      <c r="E36" s="25"/>
      <c r="F36" s="26"/>
    </row>
    <row r="37" spans="1:6">
      <c r="A37" s="49"/>
      <c r="B37" s="25"/>
      <c r="C37" s="25"/>
      <c r="D37" s="25"/>
      <c r="E37" s="25"/>
      <c r="F37" s="26"/>
    </row>
    <row r="38" spans="1:13">
      <c r="A38" s="49"/>
      <c r="B38" s="25"/>
      <c r="C38" s="25"/>
      <c r="D38" s="25"/>
      <c r="E38" s="25"/>
      <c r="F38" s="26"/>
      <c r="I38" s="59"/>
      <c r="M38" s="59"/>
    </row>
    <row r="39" spans="1:6">
      <c r="A39" s="49"/>
      <c r="B39" s="25"/>
      <c r="C39" s="25"/>
      <c r="D39" s="25"/>
      <c r="E39" s="25"/>
      <c r="F39" s="26"/>
    </row>
    <row r="40" spans="1:6">
      <c r="A40" s="49"/>
      <c r="B40" s="25"/>
      <c r="C40" s="25"/>
      <c r="D40" s="25"/>
      <c r="E40" s="25"/>
      <c r="F40" s="26"/>
    </row>
    <row r="41" spans="1:6">
      <c r="A41" s="49"/>
      <c r="B41" s="25"/>
      <c r="C41" s="25"/>
      <c r="D41" s="25"/>
      <c r="E41" s="25"/>
      <c r="F41" s="26"/>
    </row>
    <row r="42" spans="1:6">
      <c r="A42" s="49"/>
      <c r="B42" s="25"/>
      <c r="C42" s="25"/>
      <c r="D42" s="25"/>
      <c r="E42" s="25"/>
      <c r="F42" s="26"/>
    </row>
    <row r="43" spans="1:6">
      <c r="A43" s="49"/>
      <c r="B43" s="25"/>
      <c r="C43" s="25"/>
      <c r="D43" s="25"/>
      <c r="E43" s="25"/>
      <c r="F43" s="26"/>
    </row>
    <row r="44" spans="1:6">
      <c r="A44" s="49"/>
      <c r="B44" s="25"/>
      <c r="C44" s="25"/>
      <c r="D44" s="25"/>
      <c r="E44" s="25"/>
      <c r="F44" s="26"/>
    </row>
    <row r="45" spans="1:6">
      <c r="A45" s="49"/>
      <c r="B45" s="25"/>
      <c r="C45" s="25"/>
      <c r="D45" s="25"/>
      <c r="E45" s="25"/>
      <c r="F45" s="26"/>
    </row>
    <row r="46" spans="1:6">
      <c r="A46" s="49"/>
      <c r="B46" s="25"/>
      <c r="C46" s="25"/>
      <c r="D46" s="25"/>
      <c r="E46" s="25"/>
      <c r="F46" s="26"/>
    </row>
    <row r="47" spans="1:6">
      <c r="A47" s="49"/>
      <c r="B47" s="25"/>
      <c r="C47" s="25"/>
      <c r="D47" s="25"/>
      <c r="E47" s="25"/>
      <c r="F47" s="26"/>
    </row>
    <row r="48" spans="1:6">
      <c r="A48" s="49"/>
      <c r="B48" s="25"/>
      <c r="C48" s="25"/>
      <c r="D48" s="25"/>
      <c r="E48" s="25"/>
      <c r="F48" s="26"/>
    </row>
    <row r="49" spans="1:6">
      <c r="A49" s="49"/>
      <c r="B49" s="25"/>
      <c r="C49" s="25"/>
      <c r="D49" s="25"/>
      <c r="E49" s="25"/>
      <c r="F49" s="26"/>
    </row>
    <row r="50" spans="1:6">
      <c r="A50" s="49"/>
      <c r="B50" s="25"/>
      <c r="C50" s="25"/>
      <c r="D50" s="25"/>
      <c r="E50" s="25"/>
      <c r="F50" s="26"/>
    </row>
    <row r="51" spans="1:7">
      <c r="A51" s="49"/>
      <c r="B51" s="25"/>
      <c r="C51" s="25"/>
      <c r="D51" s="25"/>
      <c r="E51" s="25"/>
      <c r="F51" s="26"/>
      <c r="G51" s="25"/>
    </row>
    <row r="52" spans="1:8">
      <c r="A52" s="50"/>
      <c r="B52" s="51"/>
      <c r="C52" s="51"/>
      <c r="D52" s="51"/>
      <c r="E52" s="51"/>
      <c r="F52" s="52"/>
      <c r="G52" s="13"/>
      <c r="H52" s="13"/>
    </row>
    <row r="53" spans="1:13">
      <c r="A53" s="56"/>
      <c r="B53" s="57"/>
      <c r="C53" s="57"/>
      <c r="D53" s="57"/>
      <c r="E53" s="57"/>
      <c r="F53" s="58"/>
      <c r="I53" s="59"/>
      <c r="M53" s="59"/>
    </row>
    <row r="55" ht="14.25" spans="1:3">
      <c r="A55" s="45" t="s">
        <v>463</v>
      </c>
      <c r="B55" s="46"/>
      <c r="C55" s="46"/>
    </row>
    <row r="56" ht="14.25" spans="1:3">
      <c r="A56" s="48" t="s">
        <v>464</v>
      </c>
      <c r="B56" s="25"/>
      <c r="C56" s="25"/>
    </row>
    <row r="57" ht="14.25" spans="1:3">
      <c r="A57" s="48" t="s">
        <v>465</v>
      </c>
      <c r="B57" s="25"/>
      <c r="C57" s="25"/>
    </row>
    <row r="58" ht="14.25" spans="1:3">
      <c r="A58" s="48" t="s">
        <v>466</v>
      </c>
      <c r="B58" s="25"/>
      <c r="C58" s="25"/>
    </row>
    <row r="59" ht="14.25" spans="1:3">
      <c r="A59" s="48" t="s">
        <v>467</v>
      </c>
      <c r="B59" s="25"/>
      <c r="C59" s="25"/>
    </row>
    <row r="60" ht="14.25" spans="1:3">
      <c r="A60" s="48" t="s">
        <v>468</v>
      </c>
      <c r="B60" s="25"/>
      <c r="C60" s="25"/>
    </row>
    <row r="61" ht="14.25" spans="1:3">
      <c r="A61" s="48" t="s">
        <v>469</v>
      </c>
      <c r="B61" s="25"/>
      <c r="C61" s="25"/>
    </row>
    <row r="62" ht="14.25" spans="1:3">
      <c r="A62" s="48" t="s">
        <v>470</v>
      </c>
      <c r="B62" s="25"/>
      <c r="C62" s="25"/>
    </row>
    <row r="63" ht="14.25" spans="1:3">
      <c r="A63" s="48" t="s">
        <v>471</v>
      </c>
      <c r="B63" s="25"/>
      <c r="C63" s="25"/>
    </row>
    <row r="64" ht="14.25" spans="1:3">
      <c r="A64" s="48" t="s">
        <v>472</v>
      </c>
      <c r="B64" s="25"/>
      <c r="C64" s="25"/>
    </row>
    <row r="65" ht="14.25" spans="1:3">
      <c r="A65" s="48" t="s">
        <v>473</v>
      </c>
      <c r="B65" s="25"/>
      <c r="C65" s="25"/>
    </row>
    <row r="66" ht="14.25" spans="1:3">
      <c r="A66" s="48" t="s">
        <v>474</v>
      </c>
      <c r="B66" s="25"/>
      <c r="C66" s="25"/>
    </row>
    <row r="67" spans="1:3">
      <c r="A67" s="48"/>
      <c r="B67" s="25"/>
      <c r="C67" s="25"/>
    </row>
    <row r="68" spans="1:3">
      <c r="A68" s="48" t="s">
        <v>475</v>
      </c>
      <c r="B68" s="25"/>
      <c r="C68" s="25"/>
    </row>
    <row r="69" ht="14.25" spans="1:3">
      <c r="A69" s="48" t="s">
        <v>463</v>
      </c>
      <c r="B69" s="25"/>
      <c r="C69" s="25"/>
    </row>
    <row r="70" ht="14.25" spans="1:3">
      <c r="A70" s="48" t="s">
        <v>463</v>
      </c>
      <c r="B70" s="25"/>
      <c r="C70" s="25"/>
    </row>
    <row r="71" ht="14.25" spans="1:3">
      <c r="A71" s="48" t="s">
        <v>463</v>
      </c>
      <c r="B71" s="25"/>
      <c r="C71" s="25"/>
    </row>
    <row r="72" ht="14.25" spans="1:3">
      <c r="A72" s="48" t="s">
        <v>463</v>
      </c>
      <c r="B72" s="25"/>
      <c r="C72" s="25"/>
    </row>
    <row r="73" spans="1:3">
      <c r="A73" s="49"/>
      <c r="B73" s="25"/>
      <c r="C73" s="25"/>
    </row>
    <row r="74" spans="1:3">
      <c r="A74" s="48" t="s">
        <v>476</v>
      </c>
      <c r="B74" s="25"/>
      <c r="C74" s="25"/>
    </row>
    <row r="75" spans="1:3">
      <c r="A75" s="43" t="s">
        <v>477</v>
      </c>
      <c r="B75" s="25"/>
      <c r="C75" s="25"/>
    </row>
    <row r="76" spans="1:3">
      <c r="A76" s="43" t="s">
        <v>478</v>
      </c>
      <c r="B76" s="25"/>
      <c r="C76" s="25"/>
    </row>
    <row r="77" spans="1:3">
      <c r="A77" s="43" t="s">
        <v>479</v>
      </c>
      <c r="B77" s="25"/>
      <c r="C77" s="25"/>
    </row>
    <row r="78" spans="1:3">
      <c r="A78" s="43" t="s">
        <v>480</v>
      </c>
      <c r="B78" s="25"/>
      <c r="C78" s="25"/>
    </row>
    <row r="79" spans="1:3">
      <c r="A79" s="49"/>
      <c r="B79" s="25"/>
      <c r="C79" s="25"/>
    </row>
    <row r="80" spans="1:3">
      <c r="A80" s="43" t="s">
        <v>481</v>
      </c>
      <c r="B80" s="25"/>
      <c r="C80" s="25"/>
    </row>
    <row r="81" spans="1:3">
      <c r="A81" s="49"/>
      <c r="B81" s="25"/>
      <c r="C81" s="25"/>
    </row>
    <row r="82" spans="1:3">
      <c r="A82" s="43" t="s">
        <v>482</v>
      </c>
      <c r="B82" s="25"/>
      <c r="C82" s="25"/>
    </row>
    <row r="83" spans="1:3">
      <c r="A83" s="49"/>
      <c r="B83" s="25"/>
      <c r="C83" s="25"/>
    </row>
  </sheetData>
  <mergeCells count="6">
    <mergeCell ref="A25:F25"/>
    <mergeCell ref="A27:F27"/>
    <mergeCell ref="A52:F52"/>
    <mergeCell ref="D4:D5"/>
    <mergeCell ref="E4:E5"/>
    <mergeCell ref="F4:F5"/>
  </mergeCells>
  <printOptions horizontalCentered="1"/>
  <pageMargins left="0.75" right="0.75" top="1" bottom="1" header="0.5" footer="0.5"/>
  <pageSetup paperSize="9" scale="97" orientation="portrait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V53"/>
  <sheetViews>
    <sheetView view="pageBreakPreview" zoomScale="115" zoomScaleNormal="55" topLeftCell="C5" workbookViewId="0">
      <selection activeCell="A28" sqref="A28:F28"/>
    </sheetView>
  </sheetViews>
  <sheetFormatPr defaultColWidth="9" defaultRowHeight="12.75"/>
  <cols>
    <col min="1" max="1" width="13.8571428571429" style="2" customWidth="1"/>
    <col min="2" max="2" width="1.57142857142857" style="2" customWidth="1"/>
    <col min="3" max="3" width="24.2857142857143" style="2" customWidth="1"/>
    <col min="4" max="4" width="15.8571428571429" style="2" customWidth="1"/>
    <col min="5" max="5" width="2.14285714285714" style="2" customWidth="1"/>
    <col min="6" max="6" width="25.8571428571429" style="2" customWidth="1"/>
    <col min="7" max="16384" width="9.14285714285714" style="2"/>
  </cols>
  <sheetData>
    <row r="1" ht="20.25" spans="4:4">
      <c r="D1" s="3" t="s">
        <v>458</v>
      </c>
    </row>
    <row r="2" s="1" customFormat="1" ht="20.1" customHeight="1" spans="1:6">
      <c r="A2" s="4" t="s">
        <v>225</v>
      </c>
      <c r="B2" s="5" t="s">
        <v>2</v>
      </c>
      <c r="C2" s="6" t="str">
        <f>INPUT!C5</f>
        <v>JA80</v>
      </c>
      <c r="D2" s="4" t="s">
        <v>459</v>
      </c>
      <c r="E2" s="5" t="s">
        <v>2</v>
      </c>
      <c r="F2" s="7" t="str">
        <f>INPUT!A1</f>
        <v>B2S XL </v>
      </c>
    </row>
    <row r="3" s="1" customFormat="1" ht="20.1" customHeight="1" spans="1:6">
      <c r="A3" s="8" t="s">
        <v>4</v>
      </c>
      <c r="B3" s="9" t="s">
        <v>2</v>
      </c>
      <c r="C3" s="10" t="str">
        <f>INPUT!C6</f>
        <v>PONDOK_GEDE_PERMAI</v>
      </c>
      <c r="D3" s="8" t="s">
        <v>460</v>
      </c>
      <c r="E3" s="9" t="s">
        <v>2</v>
      </c>
      <c r="F3" s="11" t="str">
        <f>INPUT!C20</f>
        <v>JABODETABEK </v>
      </c>
    </row>
    <row r="4" s="1" customFormat="1" ht="20.1" customHeight="1" spans="1:6">
      <c r="A4" s="43" t="s">
        <v>226</v>
      </c>
      <c r="B4" s="785" t="s">
        <v>2</v>
      </c>
      <c r="C4" s="14">
        <f>'Photo GPS'!C4</f>
        <v>44909</v>
      </c>
      <c r="D4" s="15" t="s">
        <v>461</v>
      </c>
      <c r="E4" s="786" t="s">
        <v>2</v>
      </c>
      <c r="F4" s="17" t="str">
        <f>INPUT!C21</f>
        <v>PT. TOWER BERSAMA</v>
      </c>
    </row>
    <row r="5" s="1" customFormat="1" ht="20.1" customHeight="1" spans="1:6">
      <c r="A5" s="44" t="s">
        <v>64</v>
      </c>
      <c r="B5" s="787" t="s">
        <v>2</v>
      </c>
      <c r="C5" s="20" t="str">
        <f>INPUT!C47</f>
        <v>RAHMAN</v>
      </c>
      <c r="D5" s="21"/>
      <c r="E5" s="22"/>
      <c r="F5" s="23"/>
    </row>
    <row r="7" spans="1:6">
      <c r="A7" s="45"/>
      <c r="B7" s="46"/>
      <c r="C7" s="46"/>
      <c r="D7" s="46"/>
      <c r="E7" s="46"/>
      <c r="F7" s="47"/>
    </row>
    <row r="8" spans="1:6">
      <c r="A8" s="48"/>
      <c r="B8" s="25"/>
      <c r="C8" s="25"/>
      <c r="D8" s="25"/>
      <c r="E8" s="25"/>
      <c r="F8" s="26"/>
    </row>
    <row r="9" spans="1:6">
      <c r="A9" s="48"/>
      <c r="B9" s="25"/>
      <c r="C9" s="25"/>
      <c r="D9" s="25"/>
      <c r="E9" s="25"/>
      <c r="F9" s="26"/>
    </row>
    <row r="10" spans="1:6">
      <c r="A10" s="48"/>
      <c r="B10" s="25"/>
      <c r="C10" s="25"/>
      <c r="D10" s="25"/>
      <c r="E10" s="25"/>
      <c r="F10" s="26"/>
    </row>
    <row r="11" spans="1:6">
      <c r="A11" s="48"/>
      <c r="B11" s="25"/>
      <c r="C11" s="25"/>
      <c r="D11" s="25"/>
      <c r="E11" s="25"/>
      <c r="F11" s="26"/>
    </row>
    <row r="12" spans="1:6">
      <c r="A12" s="48"/>
      <c r="B12" s="25"/>
      <c r="C12" s="25"/>
      <c r="D12" s="25"/>
      <c r="E12" s="25"/>
      <c r="F12" s="26"/>
    </row>
    <row r="13" spans="1:22">
      <c r="A13" s="48"/>
      <c r="B13" s="25"/>
      <c r="C13" s="25"/>
      <c r="D13" s="25"/>
      <c r="E13" s="25"/>
      <c r="F13" s="26"/>
      <c r="I13" s="59"/>
      <c r="M13" s="59"/>
      <c r="R13" s="59"/>
      <c r="V13" s="59"/>
    </row>
    <row r="14" spans="1:6">
      <c r="A14" s="48"/>
      <c r="B14" s="25"/>
      <c r="C14" s="25"/>
      <c r="D14" s="25"/>
      <c r="E14" s="25"/>
      <c r="F14" s="26"/>
    </row>
    <row r="15" spans="1:6">
      <c r="A15" s="48"/>
      <c r="B15" s="25"/>
      <c r="C15" s="25"/>
      <c r="D15" s="25"/>
      <c r="E15" s="25"/>
      <c r="F15" s="26"/>
    </row>
    <row r="16" spans="1:6">
      <c r="A16" s="48"/>
      <c r="B16" s="25"/>
      <c r="C16" s="25"/>
      <c r="D16" s="25"/>
      <c r="E16" s="25"/>
      <c r="F16" s="26"/>
    </row>
    <row r="17" spans="1:6">
      <c r="A17" s="48"/>
      <c r="B17" s="25"/>
      <c r="C17" s="25"/>
      <c r="D17" s="25"/>
      <c r="E17" s="25"/>
      <c r="F17" s="26"/>
    </row>
    <row r="18" spans="1:6">
      <c r="A18" s="48"/>
      <c r="B18" s="25"/>
      <c r="C18" s="25"/>
      <c r="D18" s="25"/>
      <c r="E18" s="25"/>
      <c r="F18" s="26"/>
    </row>
    <row r="19" spans="1:6">
      <c r="A19" s="48"/>
      <c r="B19" s="25"/>
      <c r="C19" s="25"/>
      <c r="D19" s="25"/>
      <c r="E19" s="25"/>
      <c r="F19" s="26"/>
    </row>
    <row r="20" spans="1:8">
      <c r="A20" s="48"/>
      <c r="B20" s="25"/>
      <c r="C20" s="25"/>
      <c r="D20" s="25"/>
      <c r="E20" s="25"/>
      <c r="F20" s="26"/>
      <c r="H20" s="75"/>
    </row>
    <row r="21" spans="1:6">
      <c r="A21" s="48"/>
      <c r="B21" s="25"/>
      <c r="C21" s="25"/>
      <c r="D21" s="25"/>
      <c r="E21" s="25"/>
      <c r="F21" s="26"/>
    </row>
    <row r="22" spans="1:6">
      <c r="A22" s="48"/>
      <c r="B22" s="25"/>
      <c r="C22" s="25"/>
      <c r="D22" s="25"/>
      <c r="E22" s="25"/>
      <c r="F22" s="26"/>
    </row>
    <row r="23" spans="1:6">
      <c r="A23" s="48"/>
      <c r="B23" s="25"/>
      <c r="C23" s="25"/>
      <c r="D23" s="25"/>
      <c r="E23" s="25"/>
      <c r="F23" s="26"/>
    </row>
    <row r="24" spans="1:6">
      <c r="A24" s="48"/>
      <c r="B24" s="25"/>
      <c r="C24" s="25"/>
      <c r="D24" s="25"/>
      <c r="E24" s="25"/>
      <c r="F24" s="26"/>
    </row>
    <row r="25" spans="1:22">
      <c r="A25" s="48"/>
      <c r="B25" s="25"/>
      <c r="C25" s="25"/>
      <c r="D25" s="25"/>
      <c r="E25" s="25"/>
      <c r="F25" s="26"/>
      <c r="I25" s="59"/>
      <c r="M25" s="59"/>
      <c r="R25" s="59"/>
      <c r="V25" s="59"/>
    </row>
    <row r="26" spans="1:6">
      <c r="A26" s="48"/>
      <c r="B26" s="25"/>
      <c r="C26" s="25"/>
      <c r="D26" s="25"/>
      <c r="E26" s="25"/>
      <c r="F26" s="26"/>
    </row>
    <row r="27" spans="1:6">
      <c r="A27" s="53"/>
      <c r="B27" s="54"/>
      <c r="C27" s="54"/>
      <c r="D27" s="54"/>
      <c r="E27" s="54"/>
      <c r="F27" s="55"/>
    </row>
    <row r="28" spans="1:6">
      <c r="A28" s="76"/>
      <c r="B28" s="77"/>
      <c r="C28" s="77"/>
      <c r="D28" s="77"/>
      <c r="E28" s="77"/>
      <c r="F28" s="78"/>
    </row>
    <row r="29" spans="1:6">
      <c r="A29" s="43"/>
      <c r="B29" s="25"/>
      <c r="C29" s="25"/>
      <c r="D29" s="25"/>
      <c r="E29" s="25"/>
      <c r="F29" s="26"/>
    </row>
    <row r="30" spans="1:6">
      <c r="A30" s="43"/>
      <c r="B30" s="25"/>
      <c r="C30" s="25"/>
      <c r="D30" s="25"/>
      <c r="E30" s="25"/>
      <c r="F30" s="26"/>
    </row>
    <row r="31" spans="1:6">
      <c r="A31" s="43"/>
      <c r="B31" s="25"/>
      <c r="C31" s="25"/>
      <c r="D31" s="25"/>
      <c r="E31" s="25"/>
      <c r="F31" s="26"/>
    </row>
    <row r="32" spans="1:6">
      <c r="A32" s="43"/>
      <c r="B32" s="25"/>
      <c r="C32" s="25"/>
      <c r="D32" s="25"/>
      <c r="E32" s="25"/>
      <c r="F32" s="26"/>
    </row>
    <row r="33" spans="1:6">
      <c r="A33" s="49"/>
      <c r="B33" s="25"/>
      <c r="C33" s="25"/>
      <c r="D33" s="25"/>
      <c r="E33" s="25"/>
      <c r="F33" s="26"/>
    </row>
    <row r="34" spans="1:6">
      <c r="A34" s="43"/>
      <c r="B34" s="25"/>
      <c r="C34" s="25"/>
      <c r="D34" s="25"/>
      <c r="E34" s="25"/>
      <c r="F34" s="26"/>
    </row>
    <row r="35" spans="1:6">
      <c r="A35" s="49"/>
      <c r="B35" s="25"/>
      <c r="C35" s="25"/>
      <c r="D35" s="25"/>
      <c r="E35" s="25"/>
      <c r="F35" s="26"/>
    </row>
    <row r="36" spans="1:6">
      <c r="A36" s="43"/>
      <c r="B36" s="25"/>
      <c r="C36" s="25"/>
      <c r="D36" s="25"/>
      <c r="E36" s="25"/>
      <c r="F36" s="26"/>
    </row>
    <row r="37" spans="1:6">
      <c r="A37" s="49"/>
      <c r="B37" s="25"/>
      <c r="C37" s="25"/>
      <c r="D37" s="25"/>
      <c r="E37" s="25"/>
      <c r="F37" s="26"/>
    </row>
    <row r="38" spans="1:13">
      <c r="A38" s="49"/>
      <c r="B38" s="25"/>
      <c r="C38" s="25"/>
      <c r="D38" s="25"/>
      <c r="E38" s="25"/>
      <c r="F38" s="26"/>
      <c r="I38" s="59"/>
      <c r="M38" s="59"/>
    </row>
    <row r="39" spans="1:6">
      <c r="A39" s="49"/>
      <c r="B39" s="25"/>
      <c r="C39" s="25"/>
      <c r="D39" s="25"/>
      <c r="E39" s="25"/>
      <c r="F39" s="26"/>
    </row>
    <row r="40" spans="1:6">
      <c r="A40" s="49"/>
      <c r="B40" s="25"/>
      <c r="C40" s="25"/>
      <c r="D40" s="25"/>
      <c r="E40" s="25"/>
      <c r="F40" s="26"/>
    </row>
    <row r="41" spans="1:6">
      <c r="A41" s="49"/>
      <c r="B41" s="25"/>
      <c r="C41" s="25"/>
      <c r="D41" s="25"/>
      <c r="E41" s="25"/>
      <c r="F41" s="26"/>
    </row>
    <row r="42" spans="1:6">
      <c r="A42" s="49"/>
      <c r="B42" s="25"/>
      <c r="C42" s="25"/>
      <c r="D42" s="25"/>
      <c r="E42" s="25"/>
      <c r="F42" s="26"/>
    </row>
    <row r="43" spans="1:6">
      <c r="A43" s="49"/>
      <c r="B43" s="25"/>
      <c r="C43" s="25"/>
      <c r="D43" s="25"/>
      <c r="E43" s="25"/>
      <c r="F43" s="26"/>
    </row>
    <row r="44" spans="1:6">
      <c r="A44" s="49"/>
      <c r="B44" s="25"/>
      <c r="C44" s="25"/>
      <c r="D44" s="25"/>
      <c r="E44" s="25"/>
      <c r="F44" s="26"/>
    </row>
    <row r="45" spans="1:6">
      <c r="A45" s="49"/>
      <c r="B45" s="25"/>
      <c r="C45" s="25"/>
      <c r="D45" s="25"/>
      <c r="E45" s="25"/>
      <c r="F45" s="26"/>
    </row>
    <row r="46" spans="1:6">
      <c r="A46" s="49"/>
      <c r="B46" s="25"/>
      <c r="C46" s="25"/>
      <c r="D46" s="25"/>
      <c r="E46" s="25"/>
      <c r="F46" s="26"/>
    </row>
    <row r="47" spans="1:6">
      <c r="A47" s="49"/>
      <c r="B47" s="25"/>
      <c r="C47" s="25"/>
      <c r="D47" s="25"/>
      <c r="E47" s="25"/>
      <c r="F47" s="26"/>
    </row>
    <row r="48" spans="1:6">
      <c r="A48" s="49"/>
      <c r="B48" s="25"/>
      <c r="C48" s="25"/>
      <c r="D48" s="25"/>
      <c r="E48" s="25"/>
      <c r="F48" s="26"/>
    </row>
    <row r="49" spans="1:6">
      <c r="A49" s="49"/>
      <c r="B49" s="25"/>
      <c r="C49" s="25"/>
      <c r="D49" s="25"/>
      <c r="E49" s="25"/>
      <c r="F49" s="26"/>
    </row>
    <row r="50" spans="1:6">
      <c r="A50" s="53"/>
      <c r="B50" s="54"/>
      <c r="C50" s="54"/>
      <c r="D50" s="54"/>
      <c r="E50" s="54"/>
      <c r="F50" s="55"/>
    </row>
    <row r="51" spans="1:6">
      <c r="A51" s="49"/>
      <c r="B51" s="25"/>
      <c r="C51" s="25"/>
      <c r="D51" s="25"/>
      <c r="E51" s="25"/>
      <c r="F51" s="26"/>
    </row>
    <row r="52" spans="1:6">
      <c r="A52" s="76"/>
      <c r="B52" s="77"/>
      <c r="C52" s="77"/>
      <c r="D52" s="77"/>
      <c r="E52" s="77"/>
      <c r="F52" s="78"/>
    </row>
    <row r="53" spans="1:13">
      <c r="A53" s="56"/>
      <c r="B53" s="57"/>
      <c r="C53" s="57"/>
      <c r="D53" s="57"/>
      <c r="E53" s="57"/>
      <c r="F53" s="58"/>
      <c r="I53" s="59"/>
      <c r="M53" s="59"/>
    </row>
  </sheetData>
  <mergeCells count="7">
    <mergeCell ref="A27:F27"/>
    <mergeCell ref="A28:F28"/>
    <mergeCell ref="A50:F50"/>
    <mergeCell ref="A52:F52"/>
    <mergeCell ref="D4:D5"/>
    <mergeCell ref="E4:E5"/>
    <mergeCell ref="F4:F5"/>
  </mergeCells>
  <printOptions horizontalCentered="1"/>
  <pageMargins left="0.75" right="0.75" top="1" bottom="1" header="0.5" footer="0.5"/>
  <pageSetup paperSize="9" scale="97" orientation="portrait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"/>
  <dimension ref="A1:V218"/>
  <sheetViews>
    <sheetView view="pageBreakPreview" zoomScale="80" zoomScaleNormal="100" workbookViewId="0">
      <selection activeCell="F43" sqref="F43"/>
    </sheetView>
  </sheetViews>
  <sheetFormatPr defaultColWidth="9" defaultRowHeight="12.75"/>
  <cols>
    <col min="1" max="1" width="13.8571428571429" style="2" customWidth="1"/>
    <col min="2" max="2" width="1.57142857142857" style="2" customWidth="1"/>
    <col min="3" max="3" width="26.8571428571429" style="2" customWidth="1"/>
    <col min="4" max="4" width="15.8571428571429" style="2" customWidth="1"/>
    <col min="5" max="5" width="2.14285714285714" style="2" customWidth="1"/>
    <col min="6" max="6" width="25.5714285714286" style="2" customWidth="1"/>
    <col min="7" max="16384" width="9.14285714285714" style="2"/>
  </cols>
  <sheetData>
    <row r="1" ht="20.25" spans="4:4">
      <c r="D1" s="3" t="s">
        <v>458</v>
      </c>
    </row>
    <row r="2" s="1" customFormat="1" ht="20.1" customHeight="1" spans="1:6">
      <c r="A2" s="4" t="s">
        <v>225</v>
      </c>
      <c r="B2" s="5" t="s">
        <v>2</v>
      </c>
      <c r="C2" s="6" t="str">
        <f>INPUT!C5</f>
        <v>JA80</v>
      </c>
      <c r="D2" s="4" t="s">
        <v>459</v>
      </c>
      <c r="E2" s="5" t="s">
        <v>2</v>
      </c>
      <c r="F2" s="7" t="str">
        <f>INPUT!A1</f>
        <v>B2S XL </v>
      </c>
    </row>
    <row r="3" s="1" customFormat="1" ht="20.1" customHeight="1" spans="1:6">
      <c r="A3" s="8" t="s">
        <v>4</v>
      </c>
      <c r="B3" s="9" t="s">
        <v>2</v>
      </c>
      <c r="C3" s="10" t="str">
        <f>INPUT!C6</f>
        <v>PONDOK_GEDE_PERMAI</v>
      </c>
      <c r="D3" s="8" t="s">
        <v>460</v>
      </c>
      <c r="E3" s="9" t="s">
        <v>2</v>
      </c>
      <c r="F3" s="11" t="str">
        <f>INPUT!C20</f>
        <v>JABODETABEK </v>
      </c>
    </row>
    <row r="4" s="1" customFormat="1" ht="20.1" customHeight="1" spans="1:6">
      <c r="A4" s="43" t="s">
        <v>226</v>
      </c>
      <c r="B4" s="785" t="s">
        <v>2</v>
      </c>
      <c r="C4" s="14">
        <f>INPUT!C46</f>
        <v>44909</v>
      </c>
      <c r="D4" s="60" t="s">
        <v>461</v>
      </c>
      <c r="E4" s="788" t="s">
        <v>2</v>
      </c>
      <c r="F4" s="17" t="str">
        <f>INPUT!C21</f>
        <v>PT. TOWER BERSAMA</v>
      </c>
    </row>
    <row r="5" s="1" customFormat="1" ht="20.1" customHeight="1" spans="1:6">
      <c r="A5" s="44" t="s">
        <v>64</v>
      </c>
      <c r="B5" s="787" t="s">
        <v>2</v>
      </c>
      <c r="C5" s="20" t="str">
        <f>INPUT!C47</f>
        <v>RAHMAN</v>
      </c>
      <c r="D5" s="21"/>
      <c r="E5" s="22"/>
      <c r="F5" s="23"/>
    </row>
    <row r="7" spans="1:6">
      <c r="A7" s="45"/>
      <c r="B7" s="46"/>
      <c r="C7" s="46"/>
      <c r="D7" s="46"/>
      <c r="E7" s="46"/>
      <c r="F7" s="47"/>
    </row>
    <row r="8" spans="1:6">
      <c r="A8" s="48"/>
      <c r="B8" s="25"/>
      <c r="C8" s="25"/>
      <c r="D8" s="25"/>
      <c r="E8" s="25"/>
      <c r="F8" s="26"/>
    </row>
    <row r="9" spans="1:6">
      <c r="A9" s="48"/>
      <c r="B9" s="25"/>
      <c r="C9" s="25"/>
      <c r="D9" s="25"/>
      <c r="E9" s="25"/>
      <c r="F9" s="26"/>
    </row>
    <row r="10" spans="1:6">
      <c r="A10" s="48"/>
      <c r="B10" s="25"/>
      <c r="C10" s="25"/>
      <c r="D10" s="25"/>
      <c r="E10" s="25"/>
      <c r="F10" s="26"/>
    </row>
    <row r="11" spans="1:6">
      <c r="A11" s="48"/>
      <c r="B11" s="25"/>
      <c r="C11" s="25"/>
      <c r="D11" s="25"/>
      <c r="E11" s="25"/>
      <c r="F11" s="26"/>
    </row>
    <row r="12" spans="1:6">
      <c r="A12" s="48"/>
      <c r="B12" s="25"/>
      <c r="C12" s="25"/>
      <c r="D12" s="25"/>
      <c r="E12" s="25"/>
      <c r="F12" s="26"/>
    </row>
    <row r="13" spans="1:22">
      <c r="A13" s="48"/>
      <c r="B13" s="25"/>
      <c r="C13" s="25"/>
      <c r="D13" s="25"/>
      <c r="E13" s="25"/>
      <c r="F13" s="26"/>
      <c r="I13" s="59"/>
      <c r="M13" s="59"/>
      <c r="R13" s="59"/>
      <c r="V13" s="59"/>
    </row>
    <row r="14" spans="1:6">
      <c r="A14" s="48"/>
      <c r="B14" s="25"/>
      <c r="C14" s="25"/>
      <c r="D14" s="25"/>
      <c r="E14" s="25"/>
      <c r="F14" s="26"/>
    </row>
    <row r="15" spans="1:6">
      <c r="A15" s="48"/>
      <c r="B15" s="25"/>
      <c r="C15" s="25"/>
      <c r="D15" s="25"/>
      <c r="E15" s="25"/>
      <c r="F15" s="26"/>
    </row>
    <row r="16" spans="1:6">
      <c r="A16" s="48"/>
      <c r="B16" s="25"/>
      <c r="C16" s="25"/>
      <c r="D16" s="25"/>
      <c r="E16" s="25"/>
      <c r="F16" s="26"/>
    </row>
    <row r="17" spans="1:6">
      <c r="A17" s="48"/>
      <c r="B17" s="25"/>
      <c r="C17" s="25"/>
      <c r="D17" s="25"/>
      <c r="E17" s="25"/>
      <c r="F17" s="26"/>
    </row>
    <row r="18" spans="1:6">
      <c r="A18" s="48"/>
      <c r="B18" s="25"/>
      <c r="C18" s="25"/>
      <c r="D18" s="25"/>
      <c r="E18" s="25"/>
      <c r="F18" s="26"/>
    </row>
    <row r="19" spans="1:6">
      <c r="A19" s="48"/>
      <c r="B19" s="25"/>
      <c r="C19" s="25"/>
      <c r="D19" s="25"/>
      <c r="E19" s="25"/>
      <c r="F19" s="26"/>
    </row>
    <row r="20" spans="1:6">
      <c r="A20" s="48"/>
      <c r="B20" s="25"/>
      <c r="C20" s="25"/>
      <c r="D20" s="25"/>
      <c r="E20" s="25"/>
      <c r="F20" s="26"/>
    </row>
    <row r="21" spans="1:6">
      <c r="A21" s="48"/>
      <c r="B21" s="25"/>
      <c r="C21" s="25"/>
      <c r="D21" s="25"/>
      <c r="E21" s="25"/>
      <c r="F21" s="26"/>
    </row>
    <row r="22" spans="1:6">
      <c r="A22" s="48"/>
      <c r="B22" s="25"/>
      <c r="C22" s="25"/>
      <c r="D22" s="25"/>
      <c r="E22" s="25"/>
      <c r="F22" s="26"/>
    </row>
    <row r="23" spans="1:6">
      <c r="A23" s="48"/>
      <c r="B23" s="25"/>
      <c r="C23" s="25"/>
      <c r="D23" s="25"/>
      <c r="E23" s="25"/>
      <c r="F23" s="26"/>
    </row>
    <row r="24" spans="1:6">
      <c r="A24" s="48"/>
      <c r="B24" s="25"/>
      <c r="C24" s="25"/>
      <c r="D24" s="25"/>
      <c r="E24" s="25"/>
      <c r="F24" s="26"/>
    </row>
    <row r="25" spans="1:22">
      <c r="A25" s="48"/>
      <c r="B25" s="25"/>
      <c r="C25" s="25"/>
      <c r="D25" s="25"/>
      <c r="E25" s="25"/>
      <c r="F25" s="26"/>
      <c r="I25" s="59"/>
      <c r="M25" s="59"/>
      <c r="R25" s="59"/>
      <c r="V25" s="59"/>
    </row>
    <row r="26" spans="1:6">
      <c r="A26" s="48"/>
      <c r="B26" s="25"/>
      <c r="C26" s="25"/>
      <c r="D26" s="25"/>
      <c r="E26" s="25"/>
      <c r="F26" s="26"/>
    </row>
    <row r="27" ht="14.25" customHeight="1" spans="1:6">
      <c r="A27" s="50"/>
      <c r="B27" s="51"/>
      <c r="C27" s="51"/>
      <c r="D27" s="51"/>
      <c r="E27" s="51"/>
      <c r="F27" s="52"/>
    </row>
    <row r="28" spans="1:6">
      <c r="A28" s="48"/>
      <c r="B28" s="25"/>
      <c r="C28" s="25"/>
      <c r="D28" s="25"/>
      <c r="E28" s="25"/>
      <c r="F28" s="26"/>
    </row>
    <row r="29" spans="1:6">
      <c r="A29" s="43"/>
      <c r="B29" s="25"/>
      <c r="C29" s="25"/>
      <c r="D29" s="25"/>
      <c r="E29" s="25"/>
      <c r="F29" s="26"/>
    </row>
    <row r="30" spans="1:6">
      <c r="A30" s="50"/>
      <c r="B30" s="51"/>
      <c r="C30" s="51"/>
      <c r="D30" s="51"/>
      <c r="E30" s="51"/>
      <c r="F30" s="52"/>
    </row>
    <row r="31" spans="1:6">
      <c r="A31" s="43"/>
      <c r="B31" s="25"/>
      <c r="C31" s="25"/>
      <c r="D31" s="25"/>
      <c r="E31" s="25"/>
      <c r="F31" s="26"/>
    </row>
    <row r="32" spans="1:6">
      <c r="A32" s="43"/>
      <c r="B32" s="25"/>
      <c r="C32" s="25"/>
      <c r="D32" s="25"/>
      <c r="E32" s="25"/>
      <c r="F32" s="26"/>
    </row>
    <row r="33" spans="1:6">
      <c r="A33" s="49"/>
      <c r="B33" s="25"/>
      <c r="C33" s="25"/>
      <c r="D33" s="25"/>
      <c r="E33" s="25"/>
      <c r="F33" s="26"/>
    </row>
    <row r="34" spans="1:6">
      <c r="A34" s="43"/>
      <c r="B34" s="25"/>
      <c r="C34" s="25"/>
      <c r="D34" s="25"/>
      <c r="E34" s="25"/>
      <c r="F34" s="26"/>
    </row>
    <row r="35" spans="1:6">
      <c r="A35" s="49"/>
      <c r="B35" s="25"/>
      <c r="C35" s="25"/>
      <c r="D35" s="25"/>
      <c r="E35" s="25"/>
      <c r="F35" s="26"/>
    </row>
    <row r="36" spans="1:6">
      <c r="A36" s="43"/>
      <c r="B36" s="25"/>
      <c r="C36" s="25"/>
      <c r="D36" s="25"/>
      <c r="E36" s="25"/>
      <c r="F36" s="26"/>
    </row>
    <row r="37" spans="1:6">
      <c r="A37" s="49"/>
      <c r="B37" s="25"/>
      <c r="C37" s="25"/>
      <c r="D37" s="25"/>
      <c r="E37" s="25"/>
      <c r="F37" s="26"/>
    </row>
    <row r="38" spans="1:13">
      <c r="A38" s="49"/>
      <c r="B38" s="25"/>
      <c r="C38" s="25"/>
      <c r="D38" s="25"/>
      <c r="E38" s="25"/>
      <c r="F38" s="26"/>
      <c r="I38" s="59"/>
      <c r="M38" s="59"/>
    </row>
    <row r="39" ht="11.25" customHeight="1" spans="1:6">
      <c r="A39" s="49"/>
      <c r="B39" s="25"/>
      <c r="C39" s="25"/>
      <c r="D39" s="25"/>
      <c r="E39" s="25"/>
      <c r="F39" s="26"/>
    </row>
    <row r="40" spans="1:6">
      <c r="A40" s="49"/>
      <c r="B40" s="25"/>
      <c r="C40" s="25"/>
      <c r="D40" s="25"/>
      <c r="E40" s="25"/>
      <c r="F40" s="26"/>
    </row>
    <row r="41" spans="1:6">
      <c r="A41" s="49"/>
      <c r="B41" s="25"/>
      <c r="C41" s="25"/>
      <c r="D41" s="25"/>
      <c r="E41" s="25"/>
      <c r="F41" s="26"/>
    </row>
    <row r="42" spans="1:6">
      <c r="A42" s="49"/>
      <c r="B42" s="25"/>
      <c r="C42" s="25"/>
      <c r="D42" s="25"/>
      <c r="E42" s="25"/>
      <c r="F42" s="26"/>
    </row>
    <row r="43" spans="1:6">
      <c r="A43" s="49"/>
      <c r="B43" s="25"/>
      <c r="C43" s="25"/>
      <c r="D43" s="25"/>
      <c r="E43" s="25"/>
      <c r="F43" s="26"/>
    </row>
    <row r="44" spans="1:6">
      <c r="A44" s="49"/>
      <c r="B44" s="25"/>
      <c r="C44" s="25"/>
      <c r="D44" s="25"/>
      <c r="E44" s="25"/>
      <c r="F44" s="26"/>
    </row>
    <row r="45" spans="1:6">
      <c r="A45" s="49"/>
      <c r="B45" s="25"/>
      <c r="C45" s="25"/>
      <c r="D45" s="25"/>
      <c r="E45" s="25"/>
      <c r="F45" s="26"/>
    </row>
    <row r="46" spans="1:6">
      <c r="A46" s="49"/>
      <c r="B46" s="25"/>
      <c r="C46" s="25"/>
      <c r="D46" s="25"/>
      <c r="E46" s="25"/>
      <c r="F46" s="26"/>
    </row>
    <row r="47" spans="1:6">
      <c r="A47" s="50"/>
      <c r="B47" s="51"/>
      <c r="C47" s="51"/>
      <c r="D47" s="51"/>
      <c r="E47" s="51"/>
      <c r="F47" s="52"/>
    </row>
    <row r="48" spans="1:6">
      <c r="A48" s="50"/>
      <c r="B48" s="51"/>
      <c r="C48" s="51"/>
      <c r="D48" s="51"/>
      <c r="E48" s="51"/>
      <c r="F48" s="52"/>
    </row>
    <row r="49" spans="1:6">
      <c r="A49" s="50"/>
      <c r="B49" s="51"/>
      <c r="C49" s="51"/>
      <c r="D49" s="51"/>
      <c r="E49" s="51"/>
      <c r="F49" s="52"/>
    </row>
    <row r="50" spans="1:6">
      <c r="A50" s="50"/>
      <c r="B50" s="51"/>
      <c r="C50" s="51"/>
      <c r="D50" s="51"/>
      <c r="E50" s="51"/>
      <c r="F50" s="52"/>
    </row>
    <row r="51" spans="1:6">
      <c r="A51" s="50"/>
      <c r="B51" s="51"/>
      <c r="C51" s="51"/>
      <c r="D51" s="51"/>
      <c r="E51" s="51"/>
      <c r="F51" s="52"/>
    </row>
    <row r="52" spans="1:6">
      <c r="A52" s="50"/>
      <c r="B52" s="51"/>
      <c r="C52" s="51"/>
      <c r="D52" s="51"/>
      <c r="E52" s="51"/>
      <c r="F52" s="52"/>
    </row>
    <row r="53" spans="1:6">
      <c r="A53" s="50"/>
      <c r="B53" s="51"/>
      <c r="C53" s="51"/>
      <c r="D53" s="51"/>
      <c r="E53" s="51"/>
      <c r="F53" s="52"/>
    </row>
    <row r="54" spans="1:6">
      <c r="A54" s="62"/>
      <c r="B54" s="63"/>
      <c r="C54" s="63"/>
      <c r="D54" s="63"/>
      <c r="E54" s="63"/>
      <c r="F54" s="64"/>
    </row>
    <row r="55" ht="20.25" spans="1:6">
      <c r="A55" s="65"/>
      <c r="B55" s="46"/>
      <c r="C55" s="46"/>
      <c r="D55" s="66" t="s">
        <v>458</v>
      </c>
      <c r="E55" s="46"/>
      <c r="F55" s="47"/>
    </row>
    <row r="56" ht="19.5" customHeight="1" spans="1:6">
      <c r="A56" s="67" t="s">
        <v>225</v>
      </c>
      <c r="B56" s="5" t="s">
        <v>2</v>
      </c>
      <c r="C56" s="6" t="str">
        <f>C2</f>
        <v>JA80</v>
      </c>
      <c r="D56" s="4" t="s">
        <v>459</v>
      </c>
      <c r="E56" s="5" t="s">
        <v>2</v>
      </c>
      <c r="F56" s="7" t="str">
        <f>F2</f>
        <v>B2S XL </v>
      </c>
    </row>
    <row r="57" ht="19.5" customHeight="1" spans="1:6">
      <c r="A57" s="68" t="s">
        <v>4</v>
      </c>
      <c r="B57" s="9" t="s">
        <v>2</v>
      </c>
      <c r="C57" s="10" t="str">
        <f>C3</f>
        <v>PONDOK_GEDE_PERMAI</v>
      </c>
      <c r="D57" s="8" t="s">
        <v>460</v>
      </c>
      <c r="E57" s="9" t="s">
        <v>2</v>
      </c>
      <c r="F57" s="11" t="str">
        <f>F3</f>
        <v>JABODETABEK </v>
      </c>
    </row>
    <row r="58" ht="19.5" customHeight="1" spans="1:6">
      <c r="A58" s="43" t="s">
        <v>226</v>
      </c>
      <c r="B58" s="785" t="s">
        <v>2</v>
      </c>
      <c r="C58" s="14">
        <f>C4</f>
        <v>44909</v>
      </c>
      <c r="D58" s="15" t="s">
        <v>461</v>
      </c>
      <c r="E58" s="786" t="s">
        <v>2</v>
      </c>
      <c r="F58" s="17" t="str">
        <f>F4</f>
        <v>PT. TOWER BERSAMA</v>
      </c>
    </row>
    <row r="59" ht="19.5" customHeight="1" spans="1:6">
      <c r="A59" s="44" t="s">
        <v>64</v>
      </c>
      <c r="B59" s="787" t="s">
        <v>2</v>
      </c>
      <c r="C59" s="20" t="str">
        <f>C5</f>
        <v>RAHMAN</v>
      </c>
      <c r="D59" s="21"/>
      <c r="E59" s="22"/>
      <c r="F59" s="23"/>
    </row>
    <row r="61" spans="1:6">
      <c r="A61" s="45"/>
      <c r="B61" s="46"/>
      <c r="C61" s="46"/>
      <c r="D61" s="46"/>
      <c r="E61" s="46"/>
      <c r="F61" s="47"/>
    </row>
    <row r="62" spans="1:6">
      <c r="A62" s="48"/>
      <c r="B62" s="25"/>
      <c r="C62" s="25"/>
      <c r="D62" s="25"/>
      <c r="E62" s="25"/>
      <c r="F62" s="26"/>
    </row>
    <row r="63" spans="1:6">
      <c r="A63" s="48"/>
      <c r="B63" s="25"/>
      <c r="C63" s="25"/>
      <c r="D63" s="25"/>
      <c r="E63" s="25"/>
      <c r="F63" s="26"/>
    </row>
    <row r="64" spans="1:6">
      <c r="A64" s="48"/>
      <c r="B64" s="25"/>
      <c r="C64" s="25"/>
      <c r="D64" s="25"/>
      <c r="E64" s="25"/>
      <c r="F64" s="26"/>
    </row>
    <row r="65" spans="1:6">
      <c r="A65" s="48"/>
      <c r="B65" s="25"/>
      <c r="C65" s="25"/>
      <c r="D65" s="25"/>
      <c r="E65" s="25"/>
      <c r="F65" s="26"/>
    </row>
    <row r="66" spans="1:6">
      <c r="A66" s="48"/>
      <c r="B66" s="25"/>
      <c r="C66" s="25"/>
      <c r="D66" s="25"/>
      <c r="E66" s="25"/>
      <c r="F66" s="26"/>
    </row>
    <row r="67" spans="1:22">
      <c r="A67" s="48"/>
      <c r="B67" s="25"/>
      <c r="C67" s="25"/>
      <c r="D67" s="25"/>
      <c r="E67" s="25"/>
      <c r="F67" s="26"/>
      <c r="I67" s="59"/>
      <c r="M67" s="59"/>
      <c r="R67" s="59"/>
      <c r="V67" s="59"/>
    </row>
    <row r="68" spans="1:6">
      <c r="A68" s="48"/>
      <c r="B68" s="25"/>
      <c r="C68" s="25"/>
      <c r="D68" s="25"/>
      <c r="E68" s="25"/>
      <c r="F68" s="26"/>
    </row>
    <row r="69" spans="1:6">
      <c r="A69" s="48"/>
      <c r="B69" s="25"/>
      <c r="C69" s="25"/>
      <c r="D69" s="25"/>
      <c r="E69" s="25"/>
      <c r="F69" s="26"/>
    </row>
    <row r="70" spans="1:6">
      <c r="A70" s="48"/>
      <c r="B70" s="25"/>
      <c r="C70" s="25"/>
      <c r="D70" s="25"/>
      <c r="E70" s="25"/>
      <c r="F70" s="26"/>
    </row>
    <row r="71" spans="1:6">
      <c r="A71" s="48"/>
      <c r="B71" s="25"/>
      <c r="C71" s="25"/>
      <c r="D71" s="25"/>
      <c r="E71" s="25"/>
      <c r="F71" s="26"/>
    </row>
    <row r="72" spans="1:6">
      <c r="A72" s="48"/>
      <c r="B72" s="25"/>
      <c r="C72" s="25"/>
      <c r="D72" s="25"/>
      <c r="E72" s="25"/>
      <c r="F72" s="26"/>
    </row>
    <row r="73" spans="1:6">
      <c r="A73" s="48"/>
      <c r="B73" s="25"/>
      <c r="C73" s="25"/>
      <c r="D73" s="25"/>
      <c r="E73" s="25"/>
      <c r="F73" s="26"/>
    </row>
    <row r="74" spans="1:6">
      <c r="A74" s="48"/>
      <c r="B74" s="25"/>
      <c r="C74" s="25"/>
      <c r="D74" s="25"/>
      <c r="E74" s="25"/>
      <c r="F74" s="26"/>
    </row>
    <row r="75" spans="1:6">
      <c r="A75" s="48"/>
      <c r="B75" s="25"/>
      <c r="C75" s="25"/>
      <c r="D75" s="25"/>
      <c r="E75" s="25"/>
      <c r="F75" s="26"/>
    </row>
    <row r="76" spans="1:6">
      <c r="A76" s="48"/>
      <c r="B76" s="25"/>
      <c r="C76" s="25"/>
      <c r="D76" s="25"/>
      <c r="E76" s="25"/>
      <c r="F76" s="26"/>
    </row>
    <row r="77" spans="1:6">
      <c r="A77" s="48"/>
      <c r="B77" s="25"/>
      <c r="C77" s="25"/>
      <c r="D77" s="25"/>
      <c r="E77" s="25"/>
      <c r="F77" s="26"/>
    </row>
    <row r="78" spans="1:6">
      <c r="A78" s="48"/>
      <c r="B78" s="25"/>
      <c r="C78" s="25"/>
      <c r="D78" s="25"/>
      <c r="E78" s="25"/>
      <c r="F78" s="26"/>
    </row>
    <row r="79" spans="1:22">
      <c r="A79" s="48"/>
      <c r="B79" s="25"/>
      <c r="C79" s="25"/>
      <c r="D79" s="25"/>
      <c r="E79" s="25"/>
      <c r="F79" s="26"/>
      <c r="I79" s="59"/>
      <c r="M79" s="59"/>
      <c r="R79" s="59"/>
      <c r="V79" s="59"/>
    </row>
    <row r="80" spans="1:6">
      <c r="A80" s="48"/>
      <c r="B80" s="25"/>
      <c r="C80" s="25"/>
      <c r="D80" s="25"/>
      <c r="E80" s="25"/>
      <c r="F80" s="26"/>
    </row>
    <row r="81" ht="14.25" customHeight="1" spans="1:6">
      <c r="A81" s="50"/>
      <c r="B81" s="51"/>
      <c r="C81" s="51"/>
      <c r="D81" s="51"/>
      <c r="E81" s="51"/>
      <c r="F81" s="52"/>
    </row>
    <row r="82" spans="1:6">
      <c r="A82" s="48"/>
      <c r="B82" s="25"/>
      <c r="C82" s="25"/>
      <c r="D82" s="25"/>
      <c r="E82" s="25"/>
      <c r="F82" s="26"/>
    </row>
    <row r="83" spans="1:6">
      <c r="A83" s="43"/>
      <c r="B83" s="25"/>
      <c r="C83" s="25"/>
      <c r="D83" s="25"/>
      <c r="E83" s="25"/>
      <c r="F83" s="26"/>
    </row>
    <row r="84" spans="1:6">
      <c r="A84" s="50"/>
      <c r="B84" s="51"/>
      <c r="C84" s="51"/>
      <c r="D84" s="51"/>
      <c r="E84" s="51"/>
      <c r="F84" s="52"/>
    </row>
    <row r="85" spans="1:6">
      <c r="A85" s="43"/>
      <c r="B85" s="25"/>
      <c r="C85" s="25"/>
      <c r="D85" s="25"/>
      <c r="E85" s="25"/>
      <c r="F85" s="26"/>
    </row>
    <row r="86" spans="1:6">
      <c r="A86" s="43"/>
      <c r="B86" s="25"/>
      <c r="C86" s="25"/>
      <c r="D86" s="25"/>
      <c r="E86" s="25"/>
      <c r="F86" s="26"/>
    </row>
    <row r="87" spans="1:6">
      <c r="A87" s="49"/>
      <c r="B87" s="25"/>
      <c r="C87" s="25"/>
      <c r="D87" s="25"/>
      <c r="E87" s="25"/>
      <c r="F87" s="26"/>
    </row>
    <row r="88" spans="1:6">
      <c r="A88" s="43"/>
      <c r="B88" s="25"/>
      <c r="C88" s="25"/>
      <c r="D88" s="25"/>
      <c r="E88" s="25"/>
      <c r="F88" s="26"/>
    </row>
    <row r="89" spans="1:6">
      <c r="A89" s="49"/>
      <c r="B89" s="25"/>
      <c r="C89" s="25"/>
      <c r="D89" s="25"/>
      <c r="E89" s="25"/>
      <c r="F89" s="26"/>
    </row>
    <row r="90" spans="1:6">
      <c r="A90" s="43"/>
      <c r="B90" s="25"/>
      <c r="C90" s="25"/>
      <c r="D90" s="25"/>
      <c r="E90" s="25"/>
      <c r="F90" s="26"/>
    </row>
    <row r="91" spans="1:6">
      <c r="A91" s="49"/>
      <c r="B91" s="25"/>
      <c r="C91" s="25"/>
      <c r="D91" s="25"/>
      <c r="E91" s="25"/>
      <c r="F91" s="26"/>
    </row>
    <row r="92" spans="1:13">
      <c r="A92" s="49"/>
      <c r="B92" s="25"/>
      <c r="C92" s="25"/>
      <c r="D92" s="25"/>
      <c r="E92" s="25"/>
      <c r="F92" s="26"/>
      <c r="I92" s="59"/>
      <c r="M92" s="59"/>
    </row>
    <row r="93" ht="11.25" customHeight="1" spans="1:6">
      <c r="A93" s="49"/>
      <c r="B93" s="25"/>
      <c r="C93" s="25"/>
      <c r="D93" s="25"/>
      <c r="E93" s="25"/>
      <c r="F93" s="26"/>
    </row>
    <row r="94" spans="1:6">
      <c r="A94" s="49"/>
      <c r="B94" s="25"/>
      <c r="C94" s="25"/>
      <c r="D94" s="25"/>
      <c r="E94" s="25"/>
      <c r="F94" s="26"/>
    </row>
    <row r="95" spans="1:6">
      <c r="A95" s="49"/>
      <c r="B95" s="25"/>
      <c r="C95" s="25"/>
      <c r="D95" s="25"/>
      <c r="E95" s="25"/>
      <c r="F95" s="26"/>
    </row>
    <row r="96" spans="1:6">
      <c r="A96" s="49"/>
      <c r="B96" s="25"/>
      <c r="C96" s="25"/>
      <c r="D96" s="25"/>
      <c r="E96" s="25"/>
      <c r="F96" s="26"/>
    </row>
    <row r="97" spans="1:6">
      <c r="A97" s="49"/>
      <c r="B97" s="25"/>
      <c r="C97" s="25"/>
      <c r="D97" s="25"/>
      <c r="E97" s="25"/>
      <c r="F97" s="26"/>
    </row>
    <row r="98" spans="1:6">
      <c r="A98" s="49"/>
      <c r="B98" s="25"/>
      <c r="C98" s="25"/>
      <c r="D98" s="25"/>
      <c r="E98" s="25"/>
      <c r="F98" s="26"/>
    </row>
    <row r="99" spans="1:6">
      <c r="A99" s="49"/>
      <c r="B99" s="25"/>
      <c r="C99" s="25"/>
      <c r="D99" s="25"/>
      <c r="E99" s="25"/>
      <c r="F99" s="26"/>
    </row>
    <row r="100" spans="1:6">
      <c r="A100" s="49"/>
      <c r="B100" s="25"/>
      <c r="C100" s="25"/>
      <c r="D100" s="25"/>
      <c r="E100" s="25"/>
      <c r="F100" s="26"/>
    </row>
    <row r="101" spans="1:6">
      <c r="A101" s="50"/>
      <c r="B101" s="51"/>
      <c r="C101" s="51"/>
      <c r="D101" s="51"/>
      <c r="E101" s="51"/>
      <c r="F101" s="52"/>
    </row>
    <row r="102" spans="1:6">
      <c r="A102" s="50"/>
      <c r="B102" s="51"/>
      <c r="C102" s="51"/>
      <c r="D102" s="51"/>
      <c r="E102" s="51"/>
      <c r="F102" s="52"/>
    </row>
    <row r="103" spans="1:6">
      <c r="A103" s="50"/>
      <c r="B103" s="51"/>
      <c r="C103" s="51"/>
      <c r="D103" s="51"/>
      <c r="E103" s="51"/>
      <c r="F103" s="52"/>
    </row>
    <row r="104" spans="1:6">
      <c r="A104" s="50"/>
      <c r="B104" s="51"/>
      <c r="C104" s="51"/>
      <c r="D104" s="51"/>
      <c r="E104" s="51"/>
      <c r="F104" s="52"/>
    </row>
    <row r="105" spans="1:6">
      <c r="A105" s="50"/>
      <c r="B105" s="51"/>
      <c r="C105" s="51"/>
      <c r="D105" s="51"/>
      <c r="E105" s="51"/>
      <c r="F105" s="52"/>
    </row>
    <row r="106" spans="1:6">
      <c r="A106" s="50"/>
      <c r="B106" s="51"/>
      <c r="C106" s="51"/>
      <c r="D106" s="51"/>
      <c r="E106" s="51"/>
      <c r="F106" s="52"/>
    </row>
    <row r="107" spans="1:6">
      <c r="A107" s="50"/>
      <c r="B107" s="51"/>
      <c r="C107" s="51"/>
      <c r="D107" s="51"/>
      <c r="E107" s="51"/>
      <c r="F107" s="52"/>
    </row>
    <row r="108" spans="1:6">
      <c r="A108" s="62"/>
      <c r="B108" s="63"/>
      <c r="C108" s="63"/>
      <c r="D108" s="63"/>
      <c r="E108" s="63"/>
      <c r="F108" s="64"/>
    </row>
    <row r="109" spans="1:6">
      <c r="A109" s="69"/>
      <c r="B109" s="70"/>
      <c r="C109" s="70"/>
      <c r="D109" s="70"/>
      <c r="E109" s="70"/>
      <c r="F109" s="71"/>
    </row>
    <row r="110" spans="1:6">
      <c r="A110" s="67" t="s">
        <v>225</v>
      </c>
      <c r="B110" s="5" t="s">
        <v>2</v>
      </c>
      <c r="C110" s="6" t="str">
        <f>C56</f>
        <v>JA80</v>
      </c>
      <c r="D110" s="4" t="s">
        <v>459</v>
      </c>
      <c r="E110" s="5" t="s">
        <v>2</v>
      </c>
      <c r="F110" s="7" t="str">
        <f>F56</f>
        <v>B2S XL </v>
      </c>
    </row>
    <row r="111" spans="1:6">
      <c r="A111" s="68" t="s">
        <v>4</v>
      </c>
      <c r="B111" s="9" t="s">
        <v>2</v>
      </c>
      <c r="C111" s="10" t="str">
        <f>C57</f>
        <v>PONDOK_GEDE_PERMAI</v>
      </c>
      <c r="D111" s="8" t="s">
        <v>460</v>
      </c>
      <c r="E111" s="9" t="s">
        <v>2</v>
      </c>
      <c r="F111" s="11" t="str">
        <f>F57</f>
        <v>JABODETABEK </v>
      </c>
    </row>
    <row r="112" spans="1:6">
      <c r="A112" s="43" t="s">
        <v>226</v>
      </c>
      <c r="B112" s="785" t="s">
        <v>2</v>
      </c>
      <c r="C112" s="14">
        <f>C58</f>
        <v>44909</v>
      </c>
      <c r="D112" s="15" t="s">
        <v>461</v>
      </c>
      <c r="E112" s="786" t="s">
        <v>2</v>
      </c>
      <c r="F112" s="17" t="str">
        <f>F58</f>
        <v>PT. TOWER BERSAMA</v>
      </c>
    </row>
    <row r="113" spans="1:6">
      <c r="A113" s="44" t="s">
        <v>64</v>
      </c>
      <c r="B113" s="787" t="s">
        <v>2</v>
      </c>
      <c r="C113" s="20" t="str">
        <f>C59</f>
        <v>RAHMAN</v>
      </c>
      <c r="D113" s="21"/>
      <c r="E113" s="22"/>
      <c r="F113" s="23"/>
    </row>
    <row r="114" spans="1:6">
      <c r="A114" s="49"/>
      <c r="B114" s="25"/>
      <c r="C114" s="25"/>
      <c r="D114" s="25"/>
      <c r="E114" s="25"/>
      <c r="F114" s="26"/>
    </row>
    <row r="115" spans="1:6">
      <c r="A115" s="50"/>
      <c r="B115" s="51"/>
      <c r="C115" s="51"/>
      <c r="D115" s="51"/>
      <c r="E115" s="51"/>
      <c r="F115" s="52"/>
    </row>
    <row r="116" spans="1:6">
      <c r="A116" s="50"/>
      <c r="B116" s="51"/>
      <c r="C116" s="51"/>
      <c r="D116" s="51"/>
      <c r="E116" s="51"/>
      <c r="F116" s="52"/>
    </row>
    <row r="117" spans="1:6">
      <c r="A117" s="50"/>
      <c r="B117" s="51"/>
      <c r="C117" s="51"/>
      <c r="D117" s="51"/>
      <c r="E117" s="51"/>
      <c r="F117" s="52"/>
    </row>
    <row r="118" spans="1:6">
      <c r="A118" s="50"/>
      <c r="B118" s="51"/>
      <c r="C118" s="51"/>
      <c r="D118" s="51"/>
      <c r="E118" s="51"/>
      <c r="F118" s="52"/>
    </row>
    <row r="119" spans="1:6">
      <c r="A119" s="43"/>
      <c r="B119" s="13"/>
      <c r="C119" s="13"/>
      <c r="D119" s="13"/>
      <c r="E119" s="13"/>
      <c r="F119" s="72"/>
    </row>
    <row r="120" spans="1:6">
      <c r="A120" s="50"/>
      <c r="B120" s="51"/>
      <c r="C120" s="51"/>
      <c r="D120" s="51"/>
      <c r="E120" s="51"/>
      <c r="F120" s="52"/>
    </row>
    <row r="121" spans="1:6">
      <c r="A121" s="43"/>
      <c r="B121" s="13"/>
      <c r="C121" s="13"/>
      <c r="D121" s="13"/>
      <c r="E121" s="13"/>
      <c r="F121" s="72"/>
    </row>
    <row r="122" spans="1:6">
      <c r="A122" s="50"/>
      <c r="B122" s="51"/>
      <c r="C122" s="51"/>
      <c r="D122" s="51"/>
      <c r="E122" s="51"/>
      <c r="F122" s="52"/>
    </row>
    <row r="123" spans="1:6">
      <c r="A123" s="49"/>
      <c r="B123" s="25"/>
      <c r="C123" s="25"/>
      <c r="D123" s="25"/>
      <c r="E123" s="25"/>
      <c r="F123" s="26"/>
    </row>
    <row r="124" spans="1:6">
      <c r="A124" s="49"/>
      <c r="B124" s="25"/>
      <c r="C124" s="25"/>
      <c r="D124" s="25"/>
      <c r="E124" s="25"/>
      <c r="F124" s="26"/>
    </row>
    <row r="125" spans="1:6">
      <c r="A125" s="49"/>
      <c r="B125" s="25"/>
      <c r="C125" s="25"/>
      <c r="D125" s="25"/>
      <c r="E125" s="25"/>
      <c r="F125" s="26"/>
    </row>
    <row r="126" spans="1:6">
      <c r="A126" s="49"/>
      <c r="B126" s="25"/>
      <c r="C126" s="25"/>
      <c r="D126" s="25"/>
      <c r="E126" s="25"/>
      <c r="F126" s="26"/>
    </row>
    <row r="127" spans="1:6">
      <c r="A127" s="49"/>
      <c r="B127" s="25"/>
      <c r="C127" s="25"/>
      <c r="D127" s="25"/>
      <c r="E127" s="25"/>
      <c r="F127" s="26"/>
    </row>
    <row r="128" spans="1:6">
      <c r="A128" s="49"/>
      <c r="B128" s="25"/>
      <c r="C128" s="25"/>
      <c r="D128" s="25"/>
      <c r="E128" s="25"/>
      <c r="F128" s="26"/>
    </row>
    <row r="129" spans="1:6">
      <c r="A129" s="49"/>
      <c r="B129" s="25"/>
      <c r="C129" s="25"/>
      <c r="D129" s="25"/>
      <c r="E129" s="25"/>
      <c r="F129" s="26"/>
    </row>
    <row r="130" spans="1:6">
      <c r="A130" s="49"/>
      <c r="B130" s="25"/>
      <c r="C130" s="25"/>
      <c r="D130" s="25"/>
      <c r="E130" s="25"/>
      <c r="F130" s="26"/>
    </row>
    <row r="131" spans="1:6">
      <c r="A131" s="49"/>
      <c r="B131" s="25"/>
      <c r="C131" s="25"/>
      <c r="D131" s="25"/>
      <c r="E131" s="25"/>
      <c r="F131" s="26"/>
    </row>
    <row r="132" spans="1:6">
      <c r="A132" s="49"/>
      <c r="B132" s="25"/>
      <c r="C132" s="25"/>
      <c r="D132" s="25"/>
      <c r="E132" s="25"/>
      <c r="F132" s="26"/>
    </row>
    <row r="133" spans="1:6">
      <c r="A133" s="49"/>
      <c r="B133" s="25"/>
      <c r="C133" s="25"/>
      <c r="D133" s="25"/>
      <c r="E133" s="25"/>
      <c r="F133" s="26"/>
    </row>
    <row r="134" spans="1:6">
      <c r="A134" s="49"/>
      <c r="B134" s="25"/>
      <c r="C134" s="25"/>
      <c r="D134" s="25"/>
      <c r="E134" s="25"/>
      <c r="F134" s="26"/>
    </row>
    <row r="135" spans="1:6">
      <c r="A135" s="50"/>
      <c r="B135" s="51"/>
      <c r="C135" s="51"/>
      <c r="D135" s="51"/>
      <c r="E135" s="51"/>
      <c r="F135" s="52"/>
    </row>
    <row r="136" spans="1:6">
      <c r="A136" s="49"/>
      <c r="B136" s="25"/>
      <c r="C136" s="25"/>
      <c r="D136" s="25"/>
      <c r="E136" s="25"/>
      <c r="F136" s="26"/>
    </row>
    <row r="137" spans="1:6">
      <c r="A137" s="50"/>
      <c r="B137" s="51"/>
      <c r="C137" s="51"/>
      <c r="D137" s="51"/>
      <c r="E137" s="51"/>
      <c r="F137" s="52"/>
    </row>
    <row r="138" spans="1:6">
      <c r="A138" s="49"/>
      <c r="B138" s="25"/>
      <c r="C138" s="25"/>
      <c r="D138" s="25"/>
      <c r="E138" s="25"/>
      <c r="F138" s="26"/>
    </row>
    <row r="139" spans="1:6">
      <c r="A139" s="49"/>
      <c r="B139" s="25"/>
      <c r="C139" s="25"/>
      <c r="D139" s="25"/>
      <c r="E139" s="25"/>
      <c r="F139" s="26"/>
    </row>
    <row r="140" spans="1:6">
      <c r="A140" s="49"/>
      <c r="B140" s="25"/>
      <c r="C140" s="25"/>
      <c r="D140" s="25"/>
      <c r="E140" s="25"/>
      <c r="F140" s="26"/>
    </row>
    <row r="141" spans="1:6">
      <c r="A141" s="49"/>
      <c r="B141" s="25"/>
      <c r="C141" s="25"/>
      <c r="D141" s="25"/>
      <c r="E141" s="25"/>
      <c r="F141" s="26"/>
    </row>
    <row r="142" spans="1:6">
      <c r="A142" s="49"/>
      <c r="B142" s="25"/>
      <c r="C142" s="25"/>
      <c r="D142" s="25"/>
      <c r="E142" s="25"/>
      <c r="F142" s="26"/>
    </row>
    <row r="143" spans="1:6">
      <c r="A143" s="49"/>
      <c r="B143" s="25"/>
      <c r="C143" s="25"/>
      <c r="D143" s="25"/>
      <c r="E143" s="25"/>
      <c r="F143" s="26"/>
    </row>
    <row r="144" spans="1:6">
      <c r="A144" s="50"/>
      <c r="B144" s="51"/>
      <c r="C144" s="51"/>
      <c r="D144" s="51"/>
      <c r="E144" s="51"/>
      <c r="F144" s="52"/>
    </row>
    <row r="145" spans="1:6">
      <c r="A145" s="49"/>
      <c r="B145" s="25"/>
      <c r="C145" s="25"/>
      <c r="D145" s="25"/>
      <c r="E145" s="25"/>
      <c r="F145" s="26"/>
    </row>
    <row r="146" spans="1:6">
      <c r="A146" s="49"/>
      <c r="B146" s="25"/>
      <c r="C146" s="25"/>
      <c r="D146" s="25"/>
      <c r="E146" s="25"/>
      <c r="F146" s="26"/>
    </row>
    <row r="147" spans="1:6">
      <c r="A147" s="49"/>
      <c r="B147" s="25"/>
      <c r="C147" s="25"/>
      <c r="D147" s="25"/>
      <c r="E147" s="25"/>
      <c r="F147" s="26"/>
    </row>
    <row r="148" spans="1:6">
      <c r="A148" s="49"/>
      <c r="B148" s="25"/>
      <c r="C148" s="25"/>
      <c r="D148" s="25"/>
      <c r="E148" s="25"/>
      <c r="F148" s="26"/>
    </row>
    <row r="149" spans="1:6">
      <c r="A149" s="49"/>
      <c r="B149" s="25"/>
      <c r="C149" s="25"/>
      <c r="D149" s="25"/>
      <c r="E149" s="25"/>
      <c r="F149" s="26"/>
    </row>
    <row r="150" spans="1:6">
      <c r="A150" s="49"/>
      <c r="B150" s="25"/>
      <c r="C150" s="25"/>
      <c r="D150" s="25"/>
      <c r="E150" s="25"/>
      <c r="F150" s="26"/>
    </row>
    <row r="151" spans="1:6">
      <c r="A151" s="49"/>
      <c r="B151" s="25"/>
      <c r="C151" s="25"/>
      <c r="D151" s="25"/>
      <c r="E151" s="25"/>
      <c r="F151" s="26"/>
    </row>
    <row r="152" spans="1:6">
      <c r="A152" s="49"/>
      <c r="B152" s="25"/>
      <c r="C152" s="25"/>
      <c r="D152" s="25"/>
      <c r="E152" s="25"/>
      <c r="F152" s="26"/>
    </row>
    <row r="153" spans="1:6">
      <c r="A153" s="49"/>
      <c r="B153" s="25"/>
      <c r="C153" s="25"/>
      <c r="D153" s="25"/>
      <c r="E153" s="25"/>
      <c r="F153" s="26"/>
    </row>
    <row r="154" spans="1:6">
      <c r="A154" s="49"/>
      <c r="B154" s="25"/>
      <c r="C154" s="25"/>
      <c r="D154" s="25"/>
      <c r="E154" s="25"/>
      <c r="F154" s="26"/>
    </row>
    <row r="155" spans="1:6">
      <c r="A155" s="49"/>
      <c r="B155" s="25"/>
      <c r="C155" s="25"/>
      <c r="D155" s="25"/>
      <c r="E155" s="25"/>
      <c r="F155" s="26"/>
    </row>
    <row r="156" spans="1:6">
      <c r="A156" s="50"/>
      <c r="B156" s="51"/>
      <c r="C156" s="51"/>
      <c r="D156" s="51"/>
      <c r="E156" s="51"/>
      <c r="F156" s="52"/>
    </row>
    <row r="157" spans="1:6">
      <c r="A157" s="49"/>
      <c r="B157" s="25"/>
      <c r="C157" s="25"/>
      <c r="D157" s="25"/>
      <c r="E157" s="25"/>
      <c r="F157" s="26"/>
    </row>
    <row r="158" spans="1:6">
      <c r="A158" s="49"/>
      <c r="B158" s="25"/>
      <c r="C158" s="25"/>
      <c r="D158" s="25"/>
      <c r="E158" s="25"/>
      <c r="F158" s="26"/>
    </row>
    <row r="159" spans="1:6">
      <c r="A159" s="49"/>
      <c r="B159" s="25"/>
      <c r="C159" s="25"/>
      <c r="D159" s="25"/>
      <c r="E159" s="25"/>
      <c r="F159" s="26"/>
    </row>
    <row r="160" spans="1:6">
      <c r="A160" s="49"/>
      <c r="B160" s="25"/>
      <c r="C160" s="25"/>
      <c r="D160" s="25"/>
      <c r="E160" s="25"/>
      <c r="F160" s="26"/>
    </row>
    <row r="161" spans="1:6">
      <c r="A161" s="50"/>
      <c r="B161" s="51"/>
      <c r="C161" s="51"/>
      <c r="D161" s="51"/>
      <c r="E161" s="51"/>
      <c r="F161" s="52"/>
    </row>
    <row r="162" spans="1:6">
      <c r="A162" s="49"/>
      <c r="B162" s="25"/>
      <c r="C162" s="25"/>
      <c r="D162" s="25"/>
      <c r="E162" s="25"/>
      <c r="F162" s="26"/>
    </row>
    <row r="163" spans="1:6">
      <c r="A163" s="56"/>
      <c r="B163" s="57"/>
      <c r="C163" s="57"/>
      <c r="D163" s="57"/>
      <c r="E163" s="57"/>
      <c r="F163" s="58"/>
    </row>
    <row r="164" ht="20.25" spans="1:6">
      <c r="A164" s="65"/>
      <c r="B164" s="46"/>
      <c r="C164" s="46"/>
      <c r="D164" s="66" t="s">
        <v>458</v>
      </c>
      <c r="E164" s="46"/>
      <c r="F164" s="47"/>
    </row>
    <row r="165" spans="1:6">
      <c r="A165" s="67" t="s">
        <v>225</v>
      </c>
      <c r="B165" s="5" t="s">
        <v>2</v>
      </c>
      <c r="C165" s="6" t="str">
        <f>C110</f>
        <v>JA80</v>
      </c>
      <c r="D165" s="4" t="s">
        <v>459</v>
      </c>
      <c r="E165" s="5" t="s">
        <v>2</v>
      </c>
      <c r="F165" s="7" t="str">
        <f>F110</f>
        <v>B2S XL </v>
      </c>
    </row>
    <row r="166" spans="1:6">
      <c r="A166" s="68" t="s">
        <v>4</v>
      </c>
      <c r="B166" s="9" t="s">
        <v>2</v>
      </c>
      <c r="C166" s="10" t="str">
        <f>C111</f>
        <v>PONDOK_GEDE_PERMAI</v>
      </c>
      <c r="D166" s="8" t="s">
        <v>460</v>
      </c>
      <c r="E166" s="9" t="s">
        <v>2</v>
      </c>
      <c r="F166" s="11" t="str">
        <f>F111</f>
        <v>JABODETABEK </v>
      </c>
    </row>
    <row r="167" spans="1:6">
      <c r="A167" s="43" t="s">
        <v>226</v>
      </c>
      <c r="B167" s="785" t="s">
        <v>2</v>
      </c>
      <c r="C167" s="14">
        <f>C112</f>
        <v>44909</v>
      </c>
      <c r="D167" s="15" t="s">
        <v>461</v>
      </c>
      <c r="E167" s="786" t="s">
        <v>2</v>
      </c>
      <c r="F167" s="73" t="str">
        <f>F112</f>
        <v>PT. TOWER BERSAMA</v>
      </c>
    </row>
    <row r="168" spans="1:6">
      <c r="A168" s="44" t="s">
        <v>64</v>
      </c>
      <c r="B168" s="787" t="s">
        <v>2</v>
      </c>
      <c r="C168" s="20" t="str">
        <f>C113</f>
        <v>RAHMAN</v>
      </c>
      <c r="D168" s="21"/>
      <c r="E168" s="22"/>
      <c r="F168" s="74"/>
    </row>
    <row r="169" spans="1:6">
      <c r="A169" s="49"/>
      <c r="B169" s="25"/>
      <c r="C169" s="25"/>
      <c r="D169" s="25"/>
      <c r="E169" s="25"/>
      <c r="F169" s="26"/>
    </row>
    <row r="170" spans="1:6">
      <c r="A170" s="50"/>
      <c r="B170" s="51"/>
      <c r="C170" s="51"/>
      <c r="D170" s="51"/>
      <c r="E170" s="51"/>
      <c r="F170" s="52"/>
    </row>
    <row r="171" spans="1:6">
      <c r="A171" s="50"/>
      <c r="B171" s="51"/>
      <c r="C171" s="51"/>
      <c r="D171" s="51"/>
      <c r="E171" s="51"/>
      <c r="F171" s="52"/>
    </row>
    <row r="172" spans="1:6">
      <c r="A172" s="50"/>
      <c r="B172" s="51"/>
      <c r="C172" s="51"/>
      <c r="D172" s="51"/>
      <c r="E172" s="51"/>
      <c r="F172" s="52"/>
    </row>
    <row r="173" spans="1:6">
      <c r="A173" s="50"/>
      <c r="B173" s="51"/>
      <c r="C173" s="51"/>
      <c r="D173" s="51"/>
      <c r="E173" s="51"/>
      <c r="F173" s="52"/>
    </row>
    <row r="174" spans="1:6">
      <c r="A174" s="43"/>
      <c r="B174" s="13"/>
      <c r="C174" s="13"/>
      <c r="D174" s="13"/>
      <c r="E174" s="13"/>
      <c r="F174" s="72"/>
    </row>
    <row r="175" spans="1:6">
      <c r="A175" s="50"/>
      <c r="B175" s="51"/>
      <c r="C175" s="51"/>
      <c r="D175" s="51"/>
      <c r="E175" s="51"/>
      <c r="F175" s="52"/>
    </row>
    <row r="176" spans="1:6">
      <c r="A176" s="43"/>
      <c r="B176" s="13"/>
      <c r="C176" s="13"/>
      <c r="D176" s="13"/>
      <c r="E176" s="13"/>
      <c r="F176" s="72"/>
    </row>
    <row r="177" spans="1:6">
      <c r="A177" s="50"/>
      <c r="B177" s="51"/>
      <c r="C177" s="51"/>
      <c r="D177" s="51"/>
      <c r="E177" s="51"/>
      <c r="F177" s="52"/>
    </row>
    <row r="178" spans="1:6">
      <c r="A178" s="49"/>
      <c r="B178" s="25"/>
      <c r="C178" s="25"/>
      <c r="D178" s="25"/>
      <c r="E178" s="25"/>
      <c r="F178" s="26"/>
    </row>
    <row r="179" spans="1:6">
      <c r="A179" s="49"/>
      <c r="B179" s="25"/>
      <c r="C179" s="25"/>
      <c r="D179" s="25"/>
      <c r="E179" s="25"/>
      <c r="F179" s="26"/>
    </row>
    <row r="180" spans="1:6">
      <c r="A180" s="49"/>
      <c r="B180" s="25"/>
      <c r="C180" s="25"/>
      <c r="D180" s="25"/>
      <c r="E180" s="25"/>
      <c r="F180" s="26"/>
    </row>
    <row r="181" spans="1:6">
      <c r="A181" s="49"/>
      <c r="B181" s="25"/>
      <c r="C181" s="25"/>
      <c r="D181" s="25"/>
      <c r="E181" s="25"/>
      <c r="F181" s="26"/>
    </row>
    <row r="182" spans="1:6">
      <c r="A182" s="49"/>
      <c r="B182" s="25"/>
      <c r="C182" s="25"/>
      <c r="D182" s="25"/>
      <c r="E182" s="25"/>
      <c r="F182" s="26"/>
    </row>
    <row r="183" spans="1:6">
      <c r="A183" s="49"/>
      <c r="B183" s="25"/>
      <c r="C183" s="25"/>
      <c r="D183" s="25"/>
      <c r="E183" s="25"/>
      <c r="F183" s="26"/>
    </row>
    <row r="184" spans="1:6">
      <c r="A184" s="49"/>
      <c r="B184" s="25"/>
      <c r="C184" s="25"/>
      <c r="D184" s="25"/>
      <c r="E184" s="25"/>
      <c r="F184" s="26"/>
    </row>
    <row r="185" spans="1:6">
      <c r="A185" s="49"/>
      <c r="B185" s="25"/>
      <c r="C185" s="25"/>
      <c r="D185" s="25"/>
      <c r="E185" s="25"/>
      <c r="F185" s="26"/>
    </row>
    <row r="186" spans="1:6">
      <c r="A186" s="49"/>
      <c r="B186" s="25"/>
      <c r="C186" s="25"/>
      <c r="D186" s="25"/>
      <c r="E186" s="25"/>
      <c r="F186" s="26"/>
    </row>
    <row r="187" spans="1:6">
      <c r="A187" s="49"/>
      <c r="B187" s="25"/>
      <c r="C187" s="25"/>
      <c r="D187" s="25"/>
      <c r="E187" s="25"/>
      <c r="F187" s="26"/>
    </row>
    <row r="188" spans="1:6">
      <c r="A188" s="49"/>
      <c r="B188" s="25"/>
      <c r="C188" s="25"/>
      <c r="D188" s="25"/>
      <c r="E188" s="25"/>
      <c r="F188" s="26"/>
    </row>
    <row r="189" spans="1:6">
      <c r="A189" s="49"/>
      <c r="B189" s="25"/>
      <c r="C189" s="25"/>
      <c r="D189" s="25"/>
      <c r="E189" s="25"/>
      <c r="F189" s="26"/>
    </row>
    <row r="190" spans="1:6">
      <c r="A190" s="50"/>
      <c r="B190" s="51"/>
      <c r="C190" s="51"/>
      <c r="D190" s="51"/>
      <c r="E190" s="51"/>
      <c r="F190" s="52"/>
    </row>
    <row r="191" spans="1:6">
      <c r="A191" s="49"/>
      <c r="B191" s="25"/>
      <c r="C191" s="25"/>
      <c r="D191" s="25"/>
      <c r="E191" s="25"/>
      <c r="F191" s="26"/>
    </row>
    <row r="192" spans="1:6">
      <c r="A192" s="50" t="s">
        <v>482</v>
      </c>
      <c r="B192" s="51"/>
      <c r="C192" s="51"/>
      <c r="D192" s="51"/>
      <c r="E192" s="51"/>
      <c r="F192" s="52"/>
    </row>
    <row r="193" spans="1:6">
      <c r="A193" s="49"/>
      <c r="B193" s="25"/>
      <c r="C193" s="25"/>
      <c r="D193" s="25"/>
      <c r="E193" s="25"/>
      <c r="F193" s="26"/>
    </row>
    <row r="194" spans="1:6">
      <c r="A194" s="49"/>
      <c r="B194" s="25"/>
      <c r="C194" s="25"/>
      <c r="D194" s="25"/>
      <c r="E194" s="25"/>
      <c r="F194" s="26"/>
    </row>
    <row r="195" spans="1:6">
      <c r="A195" s="50" t="s">
        <v>482</v>
      </c>
      <c r="B195" s="51"/>
      <c r="C195" s="51"/>
      <c r="D195" s="51"/>
      <c r="E195" s="51"/>
      <c r="F195" s="52"/>
    </row>
    <row r="196" spans="1:6">
      <c r="A196" s="49"/>
      <c r="B196" s="25"/>
      <c r="C196" s="25"/>
      <c r="D196" s="25"/>
      <c r="E196" s="25"/>
      <c r="F196" s="26"/>
    </row>
    <row r="197" spans="1:6">
      <c r="A197" s="49"/>
      <c r="B197" s="25"/>
      <c r="C197" s="25"/>
      <c r="D197" s="25"/>
      <c r="E197" s="25"/>
      <c r="F197" s="26"/>
    </row>
    <row r="198" spans="1:6">
      <c r="A198" s="49"/>
      <c r="B198" s="25"/>
      <c r="C198" s="25"/>
      <c r="D198" s="25"/>
      <c r="E198" s="25"/>
      <c r="F198" s="26"/>
    </row>
    <row r="199" spans="1:6">
      <c r="A199" s="49"/>
      <c r="B199" s="25"/>
      <c r="C199" s="25"/>
      <c r="D199" s="25"/>
      <c r="E199" s="25"/>
      <c r="F199" s="26"/>
    </row>
    <row r="200" spans="1:6">
      <c r="A200" s="49"/>
      <c r="B200" s="25"/>
      <c r="C200" s="25"/>
      <c r="D200" s="25"/>
      <c r="E200" s="25"/>
      <c r="F200" s="26"/>
    </row>
    <row r="201" spans="1:6">
      <c r="A201" s="49"/>
      <c r="B201" s="25"/>
      <c r="C201" s="25"/>
      <c r="D201" s="25"/>
      <c r="E201" s="25"/>
      <c r="F201" s="26"/>
    </row>
    <row r="202" spans="1:6">
      <c r="A202" s="49"/>
      <c r="B202" s="25"/>
      <c r="C202" s="25"/>
      <c r="D202" s="25"/>
      <c r="E202" s="25"/>
      <c r="F202" s="26"/>
    </row>
    <row r="203" spans="1:6">
      <c r="A203" s="49"/>
      <c r="B203" s="25"/>
      <c r="C203" s="25"/>
      <c r="D203" s="25"/>
      <c r="E203" s="25"/>
      <c r="F203" s="26"/>
    </row>
    <row r="204" spans="1:6">
      <c r="A204" s="49"/>
      <c r="B204" s="25"/>
      <c r="C204" s="25"/>
      <c r="D204" s="25"/>
      <c r="E204" s="25"/>
      <c r="F204" s="26"/>
    </row>
    <row r="205" spans="1:6">
      <c r="A205" s="49"/>
      <c r="B205" s="25"/>
      <c r="C205" s="25"/>
      <c r="D205" s="25"/>
      <c r="E205" s="25"/>
      <c r="F205" s="26"/>
    </row>
    <row r="206" spans="1:6">
      <c r="A206" s="49"/>
      <c r="B206" s="25"/>
      <c r="C206" s="25"/>
      <c r="D206" s="25"/>
      <c r="E206" s="25"/>
      <c r="F206" s="26"/>
    </row>
    <row r="207" spans="1:6">
      <c r="A207" s="49"/>
      <c r="B207" s="25"/>
      <c r="C207" s="25"/>
      <c r="D207" s="25"/>
      <c r="E207" s="25"/>
      <c r="F207" s="26"/>
    </row>
    <row r="208" spans="1:6">
      <c r="A208" s="49"/>
      <c r="B208" s="25"/>
      <c r="C208" s="25"/>
      <c r="D208" s="25"/>
      <c r="E208" s="25"/>
      <c r="F208" s="26"/>
    </row>
    <row r="209" spans="1:6">
      <c r="A209" s="49"/>
      <c r="B209" s="25"/>
      <c r="C209" s="25"/>
      <c r="D209" s="25"/>
      <c r="E209" s="25"/>
      <c r="F209" s="26"/>
    </row>
    <row r="210" spans="1:6">
      <c r="A210" s="49"/>
      <c r="B210" s="25"/>
      <c r="C210" s="25"/>
      <c r="D210" s="25"/>
      <c r="E210" s="25"/>
      <c r="F210" s="26"/>
    </row>
    <row r="211" spans="1:6">
      <c r="A211" s="50"/>
      <c r="B211" s="51"/>
      <c r="C211" s="51"/>
      <c r="D211" s="51"/>
      <c r="E211" s="51"/>
      <c r="F211" s="52"/>
    </row>
    <row r="212" spans="1:6">
      <c r="A212" s="49"/>
      <c r="B212" s="25"/>
      <c r="C212" s="25"/>
      <c r="D212" s="25"/>
      <c r="E212" s="25"/>
      <c r="F212" s="26"/>
    </row>
    <row r="213" spans="1:6">
      <c r="A213" s="49"/>
      <c r="B213" s="25"/>
      <c r="C213" s="25"/>
      <c r="D213" s="25"/>
      <c r="E213" s="25"/>
      <c r="F213" s="26"/>
    </row>
    <row r="214" spans="1:6">
      <c r="A214" s="49"/>
      <c r="B214" s="25"/>
      <c r="C214" s="25"/>
      <c r="D214" s="25"/>
      <c r="E214" s="25"/>
      <c r="F214" s="26"/>
    </row>
    <row r="215" spans="1:6">
      <c r="A215" s="49"/>
      <c r="B215" s="25"/>
      <c r="C215" s="25"/>
      <c r="D215" s="25"/>
      <c r="E215" s="25"/>
      <c r="F215" s="26"/>
    </row>
    <row r="216" spans="1:6">
      <c r="A216" s="49"/>
      <c r="B216" s="25"/>
      <c r="C216" s="25"/>
      <c r="D216" s="25"/>
      <c r="E216" s="25"/>
      <c r="F216" s="26"/>
    </row>
    <row r="217" spans="1:6">
      <c r="A217" s="50" t="s">
        <v>482</v>
      </c>
      <c r="B217" s="51"/>
      <c r="C217" s="51"/>
      <c r="D217" s="51"/>
      <c r="E217" s="51"/>
      <c r="F217" s="52"/>
    </row>
    <row r="218" spans="1:6">
      <c r="A218" s="56"/>
      <c r="B218" s="57"/>
      <c r="C218" s="57"/>
      <c r="D218" s="57"/>
      <c r="E218" s="57"/>
      <c r="F218" s="58"/>
    </row>
  </sheetData>
  <mergeCells count="34">
    <mergeCell ref="A27:F27"/>
    <mergeCell ref="A30:F30"/>
    <mergeCell ref="A47:F47"/>
    <mergeCell ref="A51:F51"/>
    <mergeCell ref="A52:F52"/>
    <mergeCell ref="A53:F53"/>
    <mergeCell ref="A81:F81"/>
    <mergeCell ref="A84:F84"/>
    <mergeCell ref="A101:F101"/>
    <mergeCell ref="A105:F105"/>
    <mergeCell ref="A107:F107"/>
    <mergeCell ref="A108:F108"/>
    <mergeCell ref="A135:F135"/>
    <mergeCell ref="A137:F137"/>
    <mergeCell ref="A144:F144"/>
    <mergeCell ref="A156:F156"/>
    <mergeCell ref="A161:F161"/>
    <mergeCell ref="A190:F190"/>
    <mergeCell ref="A192:F192"/>
    <mergeCell ref="A195:F195"/>
    <mergeCell ref="A211:F211"/>
    <mergeCell ref="A217:F217"/>
    <mergeCell ref="D4:D5"/>
    <mergeCell ref="D58:D59"/>
    <mergeCell ref="D112:D113"/>
    <mergeCell ref="D167:D168"/>
    <mergeCell ref="E4:E5"/>
    <mergeCell ref="E58:E59"/>
    <mergeCell ref="E112:E113"/>
    <mergeCell ref="E167:E168"/>
    <mergeCell ref="F4:F5"/>
    <mergeCell ref="F58:F59"/>
    <mergeCell ref="F112:F113"/>
    <mergeCell ref="F167:F168"/>
  </mergeCells>
  <printOptions horizontalCentered="1"/>
  <pageMargins left="0.75" right="0.75" top="1" bottom="1" header="0.5" footer="0.5"/>
  <pageSetup paperSize="9" scale="96" fitToHeight="2" orientation="portrait"/>
  <headerFooter alignWithMargins="0"/>
  <rowBreaks count="2" manualBreakCount="2">
    <brk id="54" max="5" man="1"/>
    <brk id="108" max="5" man="1"/>
  </rowBreak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"/>
  <dimension ref="A1:V55"/>
  <sheetViews>
    <sheetView view="pageBreakPreview" zoomScaleNormal="70" topLeftCell="A7" workbookViewId="0">
      <selection activeCell="F11" sqref="F11"/>
    </sheetView>
  </sheetViews>
  <sheetFormatPr defaultColWidth="9" defaultRowHeight="12.75"/>
  <cols>
    <col min="1" max="1" width="13.8571428571429" style="2" customWidth="1"/>
    <col min="2" max="2" width="1.57142857142857" style="2" customWidth="1"/>
    <col min="3" max="3" width="24.2857142857143" style="2" customWidth="1"/>
    <col min="4" max="4" width="15.8571428571429" style="2" customWidth="1"/>
    <col min="5" max="5" width="2.14285714285714" style="2" customWidth="1"/>
    <col min="6" max="6" width="25.7142857142857" style="2" customWidth="1"/>
    <col min="7" max="16384" width="9.14285714285714" style="2"/>
  </cols>
  <sheetData>
    <row r="1" ht="20.25" spans="4:4">
      <c r="D1" s="3" t="s">
        <v>458</v>
      </c>
    </row>
    <row r="2" s="1" customFormat="1" ht="20.1" customHeight="1" spans="1:6">
      <c r="A2" s="4" t="s">
        <v>225</v>
      </c>
      <c r="B2" s="5" t="s">
        <v>2</v>
      </c>
      <c r="C2" s="6" t="str">
        <f>INPUT!C5</f>
        <v>JA80</v>
      </c>
      <c r="D2" s="4" t="s">
        <v>459</v>
      </c>
      <c r="E2" s="5" t="s">
        <v>2</v>
      </c>
      <c r="F2" s="7" t="str">
        <f>INPUT!A1</f>
        <v>B2S XL </v>
      </c>
    </row>
    <row r="3" s="1" customFormat="1" ht="20.1" customHeight="1" spans="1:6">
      <c r="A3" s="8" t="s">
        <v>4</v>
      </c>
      <c r="B3" s="9" t="s">
        <v>2</v>
      </c>
      <c r="C3" s="10" t="str">
        <f>INPUT!C6</f>
        <v>PONDOK_GEDE_PERMAI</v>
      </c>
      <c r="D3" s="8" t="s">
        <v>460</v>
      </c>
      <c r="E3" s="9" t="s">
        <v>2</v>
      </c>
      <c r="F3" s="11" t="str">
        <f>INPUT!C20</f>
        <v>JABODETABEK </v>
      </c>
    </row>
    <row r="4" s="1" customFormat="1" ht="20.1" customHeight="1" spans="1:6">
      <c r="A4" s="43" t="s">
        <v>226</v>
      </c>
      <c r="B4" s="785" t="s">
        <v>2</v>
      </c>
      <c r="C4" s="14">
        <f>INPUT!C46</f>
        <v>44909</v>
      </c>
      <c r="D4" s="15" t="s">
        <v>461</v>
      </c>
      <c r="E4" s="786" t="s">
        <v>2</v>
      </c>
      <c r="F4" s="17" t="str">
        <f>INPUT!C21</f>
        <v>PT. TOWER BERSAMA</v>
      </c>
    </row>
    <row r="5" s="1" customFormat="1" ht="20.1" customHeight="1" spans="1:6">
      <c r="A5" s="44" t="s">
        <v>64</v>
      </c>
      <c r="B5" s="787" t="s">
        <v>2</v>
      </c>
      <c r="C5" s="20" t="str">
        <f>INPUT!C47</f>
        <v>RAHMAN</v>
      </c>
      <c r="D5" s="21"/>
      <c r="E5" s="22"/>
      <c r="F5" s="23"/>
    </row>
    <row r="7" spans="1:6">
      <c r="A7" s="45"/>
      <c r="B7" s="46"/>
      <c r="C7" s="46"/>
      <c r="D7" s="46"/>
      <c r="E7" s="46"/>
      <c r="F7" s="47"/>
    </row>
    <row r="8" spans="1:6">
      <c r="A8" s="48"/>
      <c r="B8" s="25"/>
      <c r="C8" s="25"/>
      <c r="D8" s="25"/>
      <c r="E8" s="25"/>
      <c r="F8" s="26"/>
    </row>
    <row r="9" spans="1:6">
      <c r="A9" s="48"/>
      <c r="B9" s="25"/>
      <c r="C9" s="25"/>
      <c r="D9" s="25"/>
      <c r="E9" s="25"/>
      <c r="F9" s="26"/>
    </row>
    <row r="10" spans="1:6">
      <c r="A10" s="48"/>
      <c r="B10" s="25"/>
      <c r="C10" s="25"/>
      <c r="D10" s="25"/>
      <c r="E10" s="25"/>
      <c r="F10" s="26"/>
    </row>
    <row r="11" spans="1:6">
      <c r="A11" s="48"/>
      <c r="B11" s="25"/>
      <c r="C11" s="25"/>
      <c r="D11" s="25"/>
      <c r="E11" s="25"/>
      <c r="F11" s="26"/>
    </row>
    <row r="12" spans="1:6">
      <c r="A12" s="48"/>
      <c r="B12" s="25"/>
      <c r="C12" s="25"/>
      <c r="D12" s="25"/>
      <c r="E12" s="25"/>
      <c r="F12" s="26"/>
    </row>
    <row r="13" spans="1:22">
      <c r="A13" s="48"/>
      <c r="B13" s="25"/>
      <c r="C13" s="25"/>
      <c r="D13" s="25"/>
      <c r="E13" s="25"/>
      <c r="F13" s="26"/>
      <c r="I13" s="59"/>
      <c r="M13" s="59"/>
      <c r="R13" s="59"/>
      <c r="V13" s="59"/>
    </row>
    <row r="14" spans="1:6">
      <c r="A14" s="48"/>
      <c r="B14" s="25"/>
      <c r="C14" s="25"/>
      <c r="D14" s="25"/>
      <c r="E14" s="25"/>
      <c r="F14" s="26"/>
    </row>
    <row r="15" spans="1:6">
      <c r="A15" s="48"/>
      <c r="B15" s="25"/>
      <c r="C15" s="25"/>
      <c r="D15" s="25"/>
      <c r="E15" s="25"/>
      <c r="F15" s="26"/>
    </row>
    <row r="16" spans="1:6">
      <c r="A16" s="48"/>
      <c r="B16" s="25"/>
      <c r="C16" s="25"/>
      <c r="D16" s="25"/>
      <c r="E16" s="25"/>
      <c r="F16" s="26"/>
    </row>
    <row r="17" spans="1:6">
      <c r="A17" s="48"/>
      <c r="B17" s="25"/>
      <c r="C17" s="25"/>
      <c r="D17" s="25"/>
      <c r="E17" s="25"/>
      <c r="F17" s="26"/>
    </row>
    <row r="18" spans="1:6">
      <c r="A18" s="48"/>
      <c r="B18" s="25"/>
      <c r="C18" s="25"/>
      <c r="D18" s="25"/>
      <c r="E18" s="25"/>
      <c r="F18" s="26"/>
    </row>
    <row r="19" spans="1:6">
      <c r="A19" s="48"/>
      <c r="B19" s="25"/>
      <c r="C19" s="25"/>
      <c r="D19" s="25"/>
      <c r="E19" s="25"/>
      <c r="F19" s="26"/>
    </row>
    <row r="20" spans="1:6">
      <c r="A20" s="48"/>
      <c r="B20" s="25"/>
      <c r="C20" s="25"/>
      <c r="D20" s="25"/>
      <c r="E20" s="25"/>
      <c r="F20" s="26"/>
    </row>
    <row r="21" spans="1:6">
      <c r="A21" s="48"/>
      <c r="B21" s="25"/>
      <c r="C21" s="25"/>
      <c r="D21" s="25"/>
      <c r="E21" s="25"/>
      <c r="F21" s="26"/>
    </row>
    <row r="22" spans="1:6">
      <c r="A22" s="48"/>
      <c r="B22" s="25"/>
      <c r="C22" s="25"/>
      <c r="D22" s="25"/>
      <c r="E22" s="25"/>
      <c r="F22" s="26"/>
    </row>
    <row r="23" spans="1:6">
      <c r="A23" s="48"/>
      <c r="B23" s="25"/>
      <c r="C23" s="25"/>
      <c r="D23" s="25"/>
      <c r="E23" s="25"/>
      <c r="F23" s="26"/>
    </row>
    <row r="24" spans="1:6">
      <c r="A24" s="48"/>
      <c r="B24" s="25"/>
      <c r="C24" s="25"/>
      <c r="D24" s="25"/>
      <c r="E24" s="25"/>
      <c r="F24" s="26"/>
    </row>
    <row r="25" spans="1:22">
      <c r="A25" s="48"/>
      <c r="B25" s="25"/>
      <c r="C25" s="25"/>
      <c r="D25" s="25"/>
      <c r="E25" s="25"/>
      <c r="F25" s="26"/>
      <c r="I25" s="59"/>
      <c r="M25" s="59"/>
      <c r="R25" s="59"/>
      <c r="V25" s="59"/>
    </row>
    <row r="26" spans="1:6">
      <c r="A26" s="48"/>
      <c r="B26" s="25"/>
      <c r="C26" s="25"/>
      <c r="D26" s="25"/>
      <c r="E26" s="25"/>
      <c r="F26" s="26"/>
    </row>
    <row r="27" spans="1:7">
      <c r="A27" s="49"/>
      <c r="B27" s="25"/>
      <c r="C27" s="25"/>
      <c r="D27" s="25"/>
      <c r="E27" s="25"/>
      <c r="F27" s="26"/>
      <c r="G27" s="49"/>
    </row>
    <row r="28" spans="1:6">
      <c r="A28" s="50"/>
      <c r="B28" s="51"/>
      <c r="C28" s="51"/>
      <c r="D28" s="51"/>
      <c r="E28" s="51"/>
      <c r="F28" s="52"/>
    </row>
    <row r="29" spans="1:6">
      <c r="A29" s="43"/>
      <c r="B29" s="25"/>
      <c r="C29" s="25"/>
      <c r="D29" s="25"/>
      <c r="E29" s="25"/>
      <c r="F29" s="26"/>
    </row>
    <row r="30" spans="1:6">
      <c r="A30" s="43"/>
      <c r="B30" s="25"/>
      <c r="C30" s="25"/>
      <c r="D30" s="25"/>
      <c r="E30" s="25"/>
      <c r="F30" s="26"/>
    </row>
    <row r="31" spans="1:6">
      <c r="A31" s="43"/>
      <c r="B31" s="25"/>
      <c r="C31" s="25"/>
      <c r="D31" s="25"/>
      <c r="E31" s="25"/>
      <c r="F31" s="26"/>
    </row>
    <row r="32" spans="1:6">
      <c r="A32" s="43"/>
      <c r="B32" s="25"/>
      <c r="C32" s="25"/>
      <c r="D32" s="25"/>
      <c r="E32" s="25"/>
      <c r="F32" s="26"/>
    </row>
    <row r="33" spans="1:6">
      <c r="A33" s="49"/>
      <c r="B33" s="25"/>
      <c r="C33" s="25"/>
      <c r="D33" s="25"/>
      <c r="E33" s="25"/>
      <c r="F33" s="26"/>
    </row>
    <row r="34" spans="1:6">
      <c r="A34" s="43"/>
      <c r="B34" s="25"/>
      <c r="C34" s="25"/>
      <c r="D34" s="25"/>
      <c r="E34" s="25"/>
      <c r="F34" s="26"/>
    </row>
    <row r="35" spans="1:6">
      <c r="A35" s="49"/>
      <c r="B35" s="25"/>
      <c r="C35" s="25"/>
      <c r="D35" s="25"/>
      <c r="E35" s="25"/>
      <c r="F35" s="26"/>
    </row>
    <row r="36" spans="1:6">
      <c r="A36" s="53"/>
      <c r="B36" s="54"/>
      <c r="C36" s="54"/>
      <c r="D36" s="54"/>
      <c r="E36" s="54"/>
      <c r="F36" s="55"/>
    </row>
    <row r="37" spans="1:6">
      <c r="A37" s="49"/>
      <c r="B37" s="25"/>
      <c r="C37" s="25"/>
      <c r="D37" s="25"/>
      <c r="E37" s="25"/>
      <c r="F37" s="26"/>
    </row>
    <row r="38" spans="1:13">
      <c r="A38" s="49"/>
      <c r="B38" s="25"/>
      <c r="C38" s="25"/>
      <c r="D38" s="25"/>
      <c r="E38" s="25"/>
      <c r="F38" s="26"/>
      <c r="I38" s="59"/>
      <c r="M38" s="59"/>
    </row>
    <row r="39" spans="1:6">
      <c r="A39" s="49"/>
      <c r="B39" s="25"/>
      <c r="C39" s="25"/>
      <c r="D39" s="25"/>
      <c r="E39" s="25"/>
      <c r="F39" s="26"/>
    </row>
    <row r="40" spans="1:6">
      <c r="A40" s="49"/>
      <c r="B40" s="25"/>
      <c r="C40" s="25"/>
      <c r="D40" s="25"/>
      <c r="E40" s="25"/>
      <c r="F40" s="26"/>
    </row>
    <row r="41" spans="1:6">
      <c r="A41" s="49"/>
      <c r="B41" s="25"/>
      <c r="C41" s="25"/>
      <c r="D41" s="25"/>
      <c r="E41" s="25"/>
      <c r="F41" s="26"/>
    </row>
    <row r="42" spans="1:6">
      <c r="A42" s="49"/>
      <c r="B42" s="25"/>
      <c r="C42" s="25"/>
      <c r="D42" s="25"/>
      <c r="E42" s="25"/>
      <c r="F42" s="26"/>
    </row>
    <row r="43" spans="1:6">
      <c r="A43" s="49"/>
      <c r="B43" s="25"/>
      <c r="C43" s="25"/>
      <c r="D43" s="25"/>
      <c r="E43" s="25"/>
      <c r="F43" s="26"/>
    </row>
    <row r="44" spans="1:6">
      <c r="A44" s="49"/>
      <c r="B44" s="25"/>
      <c r="C44" s="25"/>
      <c r="D44" s="25"/>
      <c r="E44" s="25"/>
      <c r="F44" s="26"/>
    </row>
    <row r="45" spans="1:6">
      <c r="A45" s="49"/>
      <c r="B45" s="25"/>
      <c r="C45" s="25"/>
      <c r="D45" s="25"/>
      <c r="E45" s="25"/>
      <c r="F45" s="26"/>
    </row>
    <row r="46" spans="1:6">
      <c r="A46" s="49"/>
      <c r="B46" s="25"/>
      <c r="C46" s="25"/>
      <c r="D46" s="25"/>
      <c r="E46" s="25"/>
      <c r="F46" s="26"/>
    </row>
    <row r="47" spans="1:6">
      <c r="A47" s="49"/>
      <c r="B47" s="25"/>
      <c r="C47" s="25"/>
      <c r="D47" s="25"/>
      <c r="E47" s="25"/>
      <c r="F47" s="26"/>
    </row>
    <row r="48" spans="1:6">
      <c r="A48" s="49"/>
      <c r="B48" s="25"/>
      <c r="C48" s="25"/>
      <c r="D48" s="25"/>
      <c r="E48" s="25"/>
      <c r="F48" s="26"/>
    </row>
    <row r="49" spans="1:6">
      <c r="A49" s="49"/>
      <c r="B49" s="25"/>
      <c r="C49" s="25"/>
      <c r="D49" s="25"/>
      <c r="E49" s="25"/>
      <c r="F49" s="26"/>
    </row>
    <row r="50" spans="1:6">
      <c r="A50" s="49"/>
      <c r="B50" s="25"/>
      <c r="C50" s="25"/>
      <c r="D50" s="25"/>
      <c r="E50" s="25"/>
      <c r="F50" s="26"/>
    </row>
    <row r="51" spans="1:6">
      <c r="A51" s="49"/>
      <c r="B51" s="25"/>
      <c r="C51" s="25"/>
      <c r="D51" s="25"/>
      <c r="E51" s="25"/>
      <c r="F51" s="26"/>
    </row>
    <row r="52" spans="1:6">
      <c r="A52" s="50"/>
      <c r="B52" s="51"/>
      <c r="C52" s="51"/>
      <c r="D52" s="51"/>
      <c r="E52" s="51"/>
      <c r="F52" s="52"/>
    </row>
    <row r="53" spans="1:13">
      <c r="A53" s="56"/>
      <c r="B53" s="57"/>
      <c r="C53" s="57"/>
      <c r="D53" s="57"/>
      <c r="E53" s="57"/>
      <c r="F53" s="58"/>
      <c r="I53" s="59"/>
      <c r="M53" s="59"/>
    </row>
    <row r="55" spans="1:3">
      <c r="A55" s="49"/>
      <c r="B55" s="25"/>
      <c r="C55" s="25"/>
    </row>
  </sheetData>
  <mergeCells count="6">
    <mergeCell ref="A28:F28"/>
    <mergeCell ref="A36:F36"/>
    <mergeCell ref="A52:F52"/>
    <mergeCell ref="D4:D5"/>
    <mergeCell ref="E4:E5"/>
    <mergeCell ref="F4:F5"/>
  </mergeCells>
  <printOptions horizontalCentered="1"/>
  <pageMargins left="0.75" right="0.75" top="1" bottom="1" header="0.5" footer="0.5"/>
  <pageSetup paperSize="9" orientation="portrait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"/>
  <dimension ref="A1:V53"/>
  <sheetViews>
    <sheetView view="pageBreakPreview" zoomScaleNormal="100" topLeftCell="B27" workbookViewId="0">
      <selection activeCell="N45" sqref="N45"/>
    </sheetView>
  </sheetViews>
  <sheetFormatPr defaultColWidth="9" defaultRowHeight="12.75"/>
  <cols>
    <col min="1" max="1" width="13.8571428571429" style="2" customWidth="1"/>
    <col min="2" max="2" width="1.57142857142857" style="2" customWidth="1"/>
    <col min="3" max="3" width="24.2857142857143" style="2" customWidth="1"/>
    <col min="4" max="4" width="15.8571428571429" style="2" customWidth="1"/>
    <col min="5" max="5" width="2.14285714285714" style="2" customWidth="1"/>
    <col min="6" max="6" width="26.1428571428571" style="2" customWidth="1"/>
    <col min="7" max="16384" width="9.14285714285714" style="2"/>
  </cols>
  <sheetData>
    <row r="1" ht="20.25" spans="4:4">
      <c r="D1" s="3" t="s">
        <v>458</v>
      </c>
    </row>
    <row r="2" s="1" customFormat="1" ht="20.1" customHeight="1" spans="1:6">
      <c r="A2" s="4" t="s">
        <v>225</v>
      </c>
      <c r="B2" s="5" t="s">
        <v>2</v>
      </c>
      <c r="C2" s="6" t="str">
        <f>INPUT!C5</f>
        <v>JA80</v>
      </c>
      <c r="D2" s="4" t="s">
        <v>459</v>
      </c>
      <c r="E2" s="5" t="s">
        <v>2</v>
      </c>
      <c r="F2" s="7" t="str">
        <f>INPUT!A1</f>
        <v>B2S XL </v>
      </c>
    </row>
    <row r="3" s="1" customFormat="1" ht="20.1" customHeight="1" spans="1:6">
      <c r="A3" s="8" t="s">
        <v>4</v>
      </c>
      <c r="B3" s="9" t="s">
        <v>2</v>
      </c>
      <c r="C3" s="10" t="str">
        <f>INPUT!C6</f>
        <v>PONDOK_GEDE_PERMAI</v>
      </c>
      <c r="D3" s="8" t="s">
        <v>460</v>
      </c>
      <c r="E3" s="9" t="s">
        <v>2</v>
      </c>
      <c r="F3" s="11" t="str">
        <f>INPUT!C20</f>
        <v>JABODETABEK </v>
      </c>
    </row>
    <row r="4" s="1" customFormat="1" ht="20.1" customHeight="1" spans="1:6">
      <c r="A4" s="43" t="s">
        <v>226</v>
      </c>
      <c r="B4" s="785" t="s">
        <v>2</v>
      </c>
      <c r="C4" s="14">
        <f>INPUT!C46</f>
        <v>44909</v>
      </c>
      <c r="D4" s="15" t="s">
        <v>461</v>
      </c>
      <c r="E4" s="786" t="s">
        <v>2</v>
      </c>
      <c r="F4" s="17" t="str">
        <f>INPUT!C21</f>
        <v>PT. TOWER BERSAMA</v>
      </c>
    </row>
    <row r="5" s="1" customFormat="1" ht="20.1" customHeight="1" spans="1:6">
      <c r="A5" s="44" t="s">
        <v>64</v>
      </c>
      <c r="B5" s="787" t="s">
        <v>2</v>
      </c>
      <c r="C5" s="20" t="str">
        <f>INPUT!C47</f>
        <v>RAHMAN</v>
      </c>
      <c r="D5" s="21"/>
      <c r="E5" s="22"/>
      <c r="F5" s="23"/>
    </row>
    <row r="7" spans="1:6">
      <c r="A7" s="45"/>
      <c r="B7" s="46"/>
      <c r="C7" s="46"/>
      <c r="D7" s="46"/>
      <c r="E7" s="46"/>
      <c r="F7" s="47"/>
    </row>
    <row r="8" spans="1:6">
      <c r="A8" s="48"/>
      <c r="B8" s="25"/>
      <c r="C8" s="25"/>
      <c r="D8" s="25"/>
      <c r="E8" s="25"/>
      <c r="F8" s="26"/>
    </row>
    <row r="9" spans="1:6">
      <c r="A9" s="48"/>
      <c r="B9" s="25"/>
      <c r="C9" s="25"/>
      <c r="D9" s="25"/>
      <c r="E9" s="25"/>
      <c r="F9" s="26"/>
    </row>
    <row r="10" spans="1:6">
      <c r="A10" s="48"/>
      <c r="B10" s="25"/>
      <c r="C10" s="25"/>
      <c r="D10" s="25"/>
      <c r="E10" s="25"/>
      <c r="F10" s="26"/>
    </row>
    <row r="11" spans="1:6">
      <c r="A11" s="48"/>
      <c r="B11" s="25"/>
      <c r="C11" s="25"/>
      <c r="D11" s="25"/>
      <c r="E11" s="25"/>
      <c r="F11" s="26"/>
    </row>
    <row r="12" spans="1:6">
      <c r="A12" s="48"/>
      <c r="B12" s="25"/>
      <c r="C12" s="25"/>
      <c r="D12" s="25"/>
      <c r="E12" s="25"/>
      <c r="F12" s="26"/>
    </row>
    <row r="13" spans="1:22">
      <c r="A13" s="48"/>
      <c r="B13" s="25"/>
      <c r="C13" s="25"/>
      <c r="D13" s="25"/>
      <c r="E13" s="25"/>
      <c r="F13" s="26"/>
      <c r="I13" s="59"/>
      <c r="M13" s="59"/>
      <c r="R13" s="59"/>
      <c r="V13" s="59"/>
    </row>
    <row r="14" spans="1:6">
      <c r="A14" s="48"/>
      <c r="B14" s="25"/>
      <c r="C14" s="25"/>
      <c r="D14" s="25"/>
      <c r="E14" s="25"/>
      <c r="F14" s="26"/>
    </row>
    <row r="15" spans="1:6">
      <c r="A15" s="48"/>
      <c r="B15" s="25"/>
      <c r="C15" s="25"/>
      <c r="D15" s="25"/>
      <c r="E15" s="25"/>
      <c r="F15" s="26"/>
    </row>
    <row r="16" spans="1:6">
      <c r="A16" s="48"/>
      <c r="B16" s="25"/>
      <c r="C16" s="25"/>
      <c r="D16" s="25"/>
      <c r="E16" s="25"/>
      <c r="F16" s="26"/>
    </row>
    <row r="17" spans="1:6">
      <c r="A17" s="48"/>
      <c r="B17" s="25"/>
      <c r="C17" s="25"/>
      <c r="D17" s="25"/>
      <c r="E17" s="25"/>
      <c r="F17" s="26"/>
    </row>
    <row r="18" spans="1:6">
      <c r="A18" s="48"/>
      <c r="B18" s="25"/>
      <c r="C18" s="25"/>
      <c r="D18" s="25"/>
      <c r="E18" s="25"/>
      <c r="F18" s="26"/>
    </row>
    <row r="19" spans="1:6">
      <c r="A19" s="48"/>
      <c r="B19" s="25"/>
      <c r="C19" s="25"/>
      <c r="D19" s="25"/>
      <c r="E19" s="25"/>
      <c r="F19" s="26"/>
    </row>
    <row r="20" spans="1:6">
      <c r="A20" s="48"/>
      <c r="B20" s="25"/>
      <c r="C20" s="25"/>
      <c r="D20" s="25"/>
      <c r="E20" s="25"/>
      <c r="F20" s="26"/>
    </row>
    <row r="21" spans="1:6">
      <c r="A21" s="48"/>
      <c r="B21" s="25"/>
      <c r="C21" s="25"/>
      <c r="D21" s="25"/>
      <c r="E21" s="25"/>
      <c r="F21" s="26"/>
    </row>
    <row r="22" spans="1:6">
      <c r="A22" s="48"/>
      <c r="B22" s="25"/>
      <c r="C22" s="25"/>
      <c r="D22" s="25"/>
      <c r="E22" s="25"/>
      <c r="F22" s="26"/>
    </row>
    <row r="23" spans="1:6">
      <c r="A23" s="48"/>
      <c r="B23" s="25"/>
      <c r="C23" s="25"/>
      <c r="D23" s="25"/>
      <c r="E23" s="25"/>
      <c r="F23" s="26"/>
    </row>
    <row r="24" spans="1:6">
      <c r="A24" s="48"/>
      <c r="B24" s="25"/>
      <c r="C24" s="25"/>
      <c r="D24" s="25"/>
      <c r="E24" s="25"/>
      <c r="F24" s="26"/>
    </row>
    <row r="25" spans="1:22">
      <c r="A25" s="48"/>
      <c r="B25" s="25"/>
      <c r="C25" s="25"/>
      <c r="D25" s="25"/>
      <c r="E25" s="25"/>
      <c r="F25" s="26"/>
      <c r="I25" s="59"/>
      <c r="M25" s="59"/>
      <c r="R25" s="59"/>
      <c r="V25" s="59"/>
    </row>
    <row r="26" spans="1:6">
      <c r="A26" s="48"/>
      <c r="B26" s="25"/>
      <c r="C26" s="25"/>
      <c r="D26" s="25"/>
      <c r="E26" s="25"/>
      <c r="F26" s="26"/>
    </row>
    <row r="27" spans="1:7">
      <c r="A27" s="49"/>
      <c r="B27" s="25"/>
      <c r="C27" s="25"/>
      <c r="D27" s="25"/>
      <c r="E27" s="25"/>
      <c r="F27" s="26"/>
      <c r="G27" s="49"/>
    </row>
    <row r="28" spans="1:6">
      <c r="A28" s="50"/>
      <c r="B28" s="51"/>
      <c r="C28" s="51"/>
      <c r="D28" s="51"/>
      <c r="E28" s="51"/>
      <c r="F28" s="52"/>
    </row>
    <row r="29" spans="1:6">
      <c r="A29" s="53"/>
      <c r="B29" s="54"/>
      <c r="C29" s="54"/>
      <c r="D29" s="54"/>
      <c r="E29" s="54"/>
      <c r="F29" s="55"/>
    </row>
    <row r="30" spans="1:6">
      <c r="A30" s="53"/>
      <c r="B30" s="54"/>
      <c r="C30" s="54"/>
      <c r="D30" s="54"/>
      <c r="E30" s="54"/>
      <c r="F30" s="55"/>
    </row>
    <row r="31" spans="1:6">
      <c r="A31" s="53"/>
      <c r="B31" s="54"/>
      <c r="C31" s="54"/>
      <c r="D31" s="54"/>
      <c r="E31" s="54"/>
      <c r="F31" s="55"/>
    </row>
    <row r="32" spans="1:6">
      <c r="A32" s="53"/>
      <c r="B32" s="54"/>
      <c r="C32" s="54"/>
      <c r="D32" s="54"/>
      <c r="E32" s="54"/>
      <c r="F32" s="55"/>
    </row>
    <row r="33" spans="1:6">
      <c r="A33" s="53"/>
      <c r="B33" s="54"/>
      <c r="C33" s="54"/>
      <c r="D33" s="54"/>
      <c r="E33" s="54"/>
      <c r="F33" s="55"/>
    </row>
    <row r="34" spans="1:6">
      <c r="A34" s="53"/>
      <c r="B34" s="54"/>
      <c r="C34" s="54"/>
      <c r="D34" s="54"/>
      <c r="E34" s="54"/>
      <c r="F34" s="55"/>
    </row>
    <row r="35" spans="1:6">
      <c r="A35" s="53"/>
      <c r="B35" s="54"/>
      <c r="C35" s="54"/>
      <c r="D35" s="54"/>
      <c r="E35" s="54"/>
      <c r="F35" s="55"/>
    </row>
    <row r="36" spans="1:6">
      <c r="A36" s="53"/>
      <c r="B36" s="54"/>
      <c r="C36" s="54"/>
      <c r="D36" s="54"/>
      <c r="E36" s="54"/>
      <c r="F36" s="55"/>
    </row>
    <row r="37" spans="1:6">
      <c r="A37" s="53"/>
      <c r="B37" s="54"/>
      <c r="C37" s="54"/>
      <c r="D37" s="54"/>
      <c r="E37" s="54"/>
      <c r="F37" s="55"/>
    </row>
    <row r="38" spans="1:6">
      <c r="A38" s="53"/>
      <c r="B38" s="54"/>
      <c r="C38" s="54"/>
      <c r="D38" s="54"/>
      <c r="E38" s="54"/>
      <c r="F38" s="55"/>
    </row>
    <row r="39" spans="1:6">
      <c r="A39" s="53"/>
      <c r="B39" s="54"/>
      <c r="C39" s="54"/>
      <c r="D39" s="54"/>
      <c r="E39" s="54"/>
      <c r="F39" s="55"/>
    </row>
    <row r="40" spans="1:6">
      <c r="A40" s="53"/>
      <c r="B40" s="54"/>
      <c r="C40" s="54"/>
      <c r="D40" s="54"/>
      <c r="E40" s="54"/>
      <c r="F40" s="55"/>
    </row>
    <row r="41" spans="1:6">
      <c r="A41" s="53"/>
      <c r="B41" s="54"/>
      <c r="C41" s="54"/>
      <c r="D41" s="54"/>
      <c r="E41" s="54"/>
      <c r="F41" s="55"/>
    </row>
    <row r="42" spans="1:6">
      <c r="A42" s="53"/>
      <c r="B42" s="54"/>
      <c r="C42" s="54"/>
      <c r="D42" s="54"/>
      <c r="E42" s="54"/>
      <c r="F42" s="55"/>
    </row>
    <row r="43" spans="1:6">
      <c r="A43" s="53"/>
      <c r="B43" s="54"/>
      <c r="C43" s="54"/>
      <c r="D43" s="54"/>
      <c r="E43" s="54"/>
      <c r="F43" s="55"/>
    </row>
    <row r="44" spans="1:6">
      <c r="A44" s="53"/>
      <c r="B44" s="54"/>
      <c r="C44" s="54"/>
      <c r="D44" s="54"/>
      <c r="E44" s="54"/>
      <c r="F44" s="55"/>
    </row>
    <row r="45" spans="1:6">
      <c r="A45" s="53"/>
      <c r="B45" s="54"/>
      <c r="C45" s="54"/>
      <c r="D45" s="54"/>
      <c r="E45" s="54"/>
      <c r="F45" s="55"/>
    </row>
    <row r="46" spans="1:6">
      <c r="A46" s="53"/>
      <c r="B46" s="54"/>
      <c r="C46" s="54"/>
      <c r="D46" s="54"/>
      <c r="E46" s="54"/>
      <c r="F46" s="55"/>
    </row>
    <row r="47" spans="1:6">
      <c r="A47" s="53"/>
      <c r="B47" s="54"/>
      <c r="C47" s="54"/>
      <c r="D47" s="54"/>
      <c r="E47" s="54"/>
      <c r="F47" s="55"/>
    </row>
    <row r="48" spans="1:6">
      <c r="A48" s="53"/>
      <c r="B48" s="54"/>
      <c r="C48" s="54"/>
      <c r="D48" s="54"/>
      <c r="E48" s="54"/>
      <c r="F48" s="55"/>
    </row>
    <row r="49" spans="1:6">
      <c r="A49" s="53"/>
      <c r="B49" s="54"/>
      <c r="C49" s="54"/>
      <c r="D49" s="54"/>
      <c r="E49" s="54"/>
      <c r="F49" s="55"/>
    </row>
    <row r="50" spans="1:6">
      <c r="A50" s="50"/>
      <c r="B50" s="51"/>
      <c r="C50" s="51"/>
      <c r="D50" s="51"/>
      <c r="E50" s="51"/>
      <c r="F50" s="52"/>
    </row>
    <row r="51" spans="1:6">
      <c r="A51" s="53"/>
      <c r="B51" s="54"/>
      <c r="C51" s="54"/>
      <c r="D51" s="54"/>
      <c r="E51" s="54"/>
      <c r="F51" s="55"/>
    </row>
    <row r="52" spans="1:6">
      <c r="A52" s="53"/>
      <c r="B52" s="54"/>
      <c r="C52" s="54"/>
      <c r="D52" s="54"/>
      <c r="E52" s="54"/>
      <c r="F52" s="55"/>
    </row>
    <row r="53" spans="1:13">
      <c r="A53" s="56"/>
      <c r="B53" s="57"/>
      <c r="C53" s="57"/>
      <c r="D53" s="57"/>
      <c r="E53" s="57"/>
      <c r="F53" s="58"/>
      <c r="I53" s="59"/>
      <c r="M53" s="59"/>
    </row>
  </sheetData>
  <mergeCells count="6">
    <mergeCell ref="A28:F28"/>
    <mergeCell ref="A47:F47"/>
    <mergeCell ref="A50:F50"/>
    <mergeCell ref="D4:D5"/>
    <mergeCell ref="E4:E5"/>
    <mergeCell ref="F4:F5"/>
  </mergeCells>
  <printOptions horizontalCentered="1"/>
  <pageMargins left="0.75" right="0.75" top="1" bottom="1" header="0.5" footer="0.5"/>
  <pageSetup paperSize="9" orientation="portrait"/>
  <headerFooter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"/>
  <dimension ref="A1:J69"/>
  <sheetViews>
    <sheetView tabSelected="1" view="pageBreakPreview" zoomScaleNormal="70" topLeftCell="A8" workbookViewId="0">
      <selection activeCell="G18" sqref="G18"/>
    </sheetView>
  </sheetViews>
  <sheetFormatPr defaultColWidth="9" defaultRowHeight="12.75"/>
  <cols>
    <col min="1" max="1" width="13.8571428571429" style="2" customWidth="1"/>
    <col min="2" max="2" width="1.57142857142857" style="2" customWidth="1"/>
    <col min="3" max="3" width="27" style="2" customWidth="1"/>
    <col min="4" max="4" width="15.8571428571429" style="2" customWidth="1"/>
    <col min="5" max="5" width="2.14285714285714" style="2" customWidth="1"/>
    <col min="6" max="6" width="29.8571428571429" style="2" customWidth="1"/>
    <col min="7" max="16384" width="9.14285714285714" style="2"/>
  </cols>
  <sheetData>
    <row r="1" ht="20.25" spans="4:4">
      <c r="D1" s="3" t="s">
        <v>458</v>
      </c>
    </row>
    <row r="2" s="1" customFormat="1" ht="20.1" customHeight="1" spans="1:6">
      <c r="A2" s="4" t="s">
        <v>225</v>
      </c>
      <c r="B2" s="5" t="s">
        <v>2</v>
      </c>
      <c r="C2" s="6" t="str">
        <f>INPUT!C5</f>
        <v>JA80</v>
      </c>
      <c r="D2" s="4" t="s">
        <v>459</v>
      </c>
      <c r="E2" s="5" t="s">
        <v>2</v>
      </c>
      <c r="F2" s="7" t="str">
        <f>INPUT!A1</f>
        <v>B2S XL </v>
      </c>
    </row>
    <row r="3" s="1" customFormat="1" ht="20.1" customHeight="1" spans="1:6">
      <c r="A3" s="8" t="s">
        <v>4</v>
      </c>
      <c r="B3" s="9" t="s">
        <v>2</v>
      </c>
      <c r="C3" s="10" t="str">
        <f>INPUT!C6</f>
        <v>PONDOK_GEDE_PERMAI</v>
      </c>
      <c r="D3" s="8" t="s">
        <v>460</v>
      </c>
      <c r="E3" s="9" t="s">
        <v>2</v>
      </c>
      <c r="F3" s="11" t="str">
        <f>INPUT!C20</f>
        <v>JABODETABEK </v>
      </c>
    </row>
    <row r="4" s="1" customFormat="1" ht="20.1" customHeight="1" spans="1:6">
      <c r="A4" s="12" t="s">
        <v>226</v>
      </c>
      <c r="B4" s="785" t="s">
        <v>2</v>
      </c>
      <c r="C4" s="14">
        <f>INPUT!C46</f>
        <v>44909</v>
      </c>
      <c r="D4" s="15" t="s">
        <v>461</v>
      </c>
      <c r="E4" s="786" t="s">
        <v>2</v>
      </c>
      <c r="F4" s="17" t="str">
        <f>INPUT!C21</f>
        <v>PT. TOWER BERSAMA</v>
      </c>
    </row>
    <row r="5" s="1" customFormat="1" ht="20.1" customHeight="1" spans="1:6">
      <c r="A5" s="18" t="s">
        <v>64</v>
      </c>
      <c r="B5" s="787" t="s">
        <v>2</v>
      </c>
      <c r="C5" s="20" t="str">
        <f>INPUT!C47</f>
        <v>RAHMAN</v>
      </c>
      <c r="D5" s="21"/>
      <c r="E5" s="22"/>
      <c r="F5" s="23"/>
    </row>
    <row r="6" spans="1:6">
      <c r="A6" s="24"/>
      <c r="B6" s="25"/>
      <c r="C6" s="25"/>
      <c r="D6" s="25"/>
      <c r="E6" s="25"/>
      <c r="F6" s="26"/>
    </row>
    <row r="7" spans="1:6">
      <c r="A7" s="27" t="s">
        <v>483</v>
      </c>
      <c r="B7" s="28"/>
      <c r="C7" s="28"/>
      <c r="D7" s="28"/>
      <c r="E7" s="28"/>
      <c r="F7" s="29"/>
    </row>
    <row r="8" spans="1:6">
      <c r="A8" s="30"/>
      <c r="B8" s="31"/>
      <c r="C8" s="31"/>
      <c r="D8" s="31"/>
      <c r="E8" s="31"/>
      <c r="F8" s="32"/>
    </row>
    <row r="9" spans="1:6">
      <c r="A9" s="30"/>
      <c r="B9" s="31"/>
      <c r="C9" s="31"/>
      <c r="D9" s="31"/>
      <c r="E9" s="31"/>
      <c r="F9" s="32"/>
    </row>
    <row r="10" spans="1:6">
      <c r="A10" s="30"/>
      <c r="B10" s="31"/>
      <c r="C10" s="31"/>
      <c r="D10" s="31"/>
      <c r="E10" s="31"/>
      <c r="F10" s="32"/>
    </row>
    <row r="11" spans="1:6">
      <c r="A11" s="30"/>
      <c r="B11" s="31"/>
      <c r="C11" s="31"/>
      <c r="D11" s="31"/>
      <c r="E11" s="31"/>
      <c r="F11" s="32"/>
    </row>
    <row r="12" spans="1:6">
      <c r="A12" s="30"/>
      <c r="B12" s="31"/>
      <c r="C12" s="31"/>
      <c r="D12" s="31"/>
      <c r="E12" s="31"/>
      <c r="F12" s="32"/>
    </row>
    <row r="13" spans="1:6">
      <c r="A13" s="30"/>
      <c r="B13" s="31"/>
      <c r="C13" s="31"/>
      <c r="D13" s="31"/>
      <c r="E13" s="31"/>
      <c r="F13" s="32"/>
    </row>
    <row r="14" spans="1:6">
      <c r="A14" s="30"/>
      <c r="B14" s="31"/>
      <c r="C14" s="31"/>
      <c r="D14" s="31"/>
      <c r="E14" s="31"/>
      <c r="F14" s="32"/>
    </row>
    <row r="15" spans="1:6">
      <c r="A15" s="30"/>
      <c r="B15" s="31"/>
      <c r="C15" s="31"/>
      <c r="D15" s="31"/>
      <c r="E15" s="31"/>
      <c r="F15" s="32"/>
    </row>
    <row r="16" spans="1:6">
      <c r="A16" s="30"/>
      <c r="B16" s="31"/>
      <c r="C16" s="31"/>
      <c r="D16" s="31"/>
      <c r="E16" s="31"/>
      <c r="F16" s="32"/>
    </row>
    <row r="17" spans="1:6">
      <c r="A17" s="30"/>
      <c r="B17" s="31"/>
      <c r="C17" s="31"/>
      <c r="D17" s="31"/>
      <c r="E17" s="31"/>
      <c r="F17" s="32"/>
    </row>
    <row r="18" spans="1:6">
      <c r="A18" s="30"/>
      <c r="B18" s="31"/>
      <c r="C18" s="31"/>
      <c r="D18" s="31"/>
      <c r="E18" s="31"/>
      <c r="F18" s="32"/>
    </row>
    <row r="19" spans="1:10">
      <c r="A19" s="30"/>
      <c r="B19" s="31"/>
      <c r="C19" s="31"/>
      <c r="D19" s="31"/>
      <c r="E19" s="31"/>
      <c r="F19" s="32"/>
      <c r="H19" s="33"/>
      <c r="I19" s="33"/>
      <c r="J19" s="33"/>
    </row>
    <row r="20" spans="1:10">
      <c r="A20" s="30"/>
      <c r="B20" s="31"/>
      <c r="C20" s="31"/>
      <c r="D20" s="31"/>
      <c r="E20" s="31"/>
      <c r="F20" s="32"/>
      <c r="H20" s="33"/>
      <c r="I20" s="33"/>
      <c r="J20" s="33"/>
    </row>
    <row r="21" spans="1:6">
      <c r="A21" s="30"/>
      <c r="B21" s="31"/>
      <c r="C21" s="31"/>
      <c r="D21" s="31"/>
      <c r="E21" s="31"/>
      <c r="F21" s="32"/>
    </row>
    <row r="22" spans="1:6">
      <c r="A22" s="30"/>
      <c r="B22" s="31"/>
      <c r="C22" s="31"/>
      <c r="D22" s="31"/>
      <c r="E22" s="31"/>
      <c r="F22" s="32"/>
    </row>
    <row r="23" spans="1:6">
      <c r="A23" s="30"/>
      <c r="B23" s="31"/>
      <c r="C23" s="31"/>
      <c r="D23" s="31"/>
      <c r="E23" s="31"/>
      <c r="F23" s="32"/>
    </row>
    <row r="24" spans="1:6">
      <c r="A24" s="30"/>
      <c r="B24" s="31"/>
      <c r="C24" s="31"/>
      <c r="D24" s="31"/>
      <c r="E24" s="31"/>
      <c r="F24" s="32"/>
    </row>
    <row r="25" spans="1:6">
      <c r="A25" s="34"/>
      <c r="B25" s="31"/>
      <c r="C25" s="31"/>
      <c r="D25" s="31"/>
      <c r="E25" s="31"/>
      <c r="F25" s="32"/>
    </row>
    <row r="26" spans="1:6">
      <c r="A26" s="30"/>
      <c r="B26" s="31"/>
      <c r="C26" s="31"/>
      <c r="D26" s="31"/>
      <c r="E26" s="31"/>
      <c r="F26" s="32"/>
    </row>
    <row r="27" spans="1:6">
      <c r="A27" s="35"/>
      <c r="B27" s="31"/>
      <c r="C27" s="31"/>
      <c r="D27" s="31"/>
      <c r="E27" s="31"/>
      <c r="F27" s="32"/>
    </row>
    <row r="28" spans="1:6">
      <c r="A28" s="35"/>
      <c r="B28" s="31"/>
      <c r="C28" s="31"/>
      <c r="D28" s="31"/>
      <c r="E28" s="31"/>
      <c r="F28" s="32"/>
    </row>
    <row r="29" spans="1:6">
      <c r="A29" s="35"/>
      <c r="B29" s="31"/>
      <c r="C29" s="31"/>
      <c r="D29" s="31"/>
      <c r="E29" s="31"/>
      <c r="F29" s="32"/>
    </row>
    <row r="30" spans="1:6">
      <c r="A30" s="35"/>
      <c r="B30" s="31"/>
      <c r="C30" s="31"/>
      <c r="D30" s="31"/>
      <c r="E30" s="31"/>
      <c r="F30" s="32"/>
    </row>
    <row r="31" spans="1:6">
      <c r="A31" s="34"/>
      <c r="B31" s="31"/>
      <c r="C31" s="31"/>
      <c r="D31" s="31"/>
      <c r="E31" s="31"/>
      <c r="F31" s="32"/>
    </row>
    <row r="32" spans="1:6">
      <c r="A32" s="35"/>
      <c r="B32" s="31"/>
      <c r="C32" s="31"/>
      <c r="D32" s="31"/>
      <c r="E32" s="31"/>
      <c r="F32" s="32"/>
    </row>
    <row r="33" spans="1:6">
      <c r="A33" s="34"/>
      <c r="B33" s="31"/>
      <c r="C33" s="31"/>
      <c r="D33" s="31"/>
      <c r="E33" s="31"/>
      <c r="F33" s="32"/>
    </row>
    <row r="34" spans="1:6">
      <c r="A34" s="35"/>
      <c r="B34" s="31"/>
      <c r="C34" s="31"/>
      <c r="D34" s="31"/>
      <c r="E34" s="31"/>
      <c r="F34" s="32"/>
    </row>
    <row r="35" spans="1:6">
      <c r="A35" s="34"/>
      <c r="B35" s="31"/>
      <c r="C35" s="31"/>
      <c r="D35" s="31"/>
      <c r="E35" s="31"/>
      <c r="F35" s="32"/>
    </row>
    <row r="36" spans="1:6">
      <c r="A36" s="34"/>
      <c r="B36" s="31"/>
      <c r="C36" s="31"/>
      <c r="D36" s="31"/>
      <c r="E36" s="31"/>
      <c r="F36" s="32"/>
    </row>
    <row r="37" spans="1:6">
      <c r="A37" s="24"/>
      <c r="B37" s="31"/>
      <c r="C37" s="31"/>
      <c r="D37" s="31"/>
      <c r="E37" s="31"/>
      <c r="F37" s="32"/>
    </row>
    <row r="38" spans="1:6">
      <c r="A38" s="36"/>
      <c r="B38" s="37"/>
      <c r="C38" s="37"/>
      <c r="D38" s="37"/>
      <c r="E38" s="37"/>
      <c r="F38" s="38"/>
    </row>
    <row r="39" spans="1:6">
      <c r="A39" s="34"/>
      <c r="B39" s="31"/>
      <c r="C39" s="31"/>
      <c r="D39" s="31"/>
      <c r="E39" s="31"/>
      <c r="F39" s="32"/>
    </row>
    <row r="40" spans="1:6">
      <c r="A40" s="34"/>
      <c r="B40" s="31"/>
      <c r="C40" s="31"/>
      <c r="D40" s="31"/>
      <c r="E40" s="31"/>
      <c r="F40" s="32"/>
    </row>
    <row r="41" spans="1:6">
      <c r="A41" s="34"/>
      <c r="B41" s="31"/>
      <c r="C41" s="31"/>
      <c r="D41" s="31"/>
      <c r="E41" s="31"/>
      <c r="F41" s="32"/>
    </row>
    <row r="42" spans="1:6">
      <c r="A42" s="34"/>
      <c r="B42" s="31"/>
      <c r="C42" s="31"/>
      <c r="D42" s="31"/>
      <c r="E42" s="31"/>
      <c r="F42" s="32"/>
    </row>
    <row r="43" spans="1:6">
      <c r="A43" s="34"/>
      <c r="B43" s="31"/>
      <c r="C43" s="31"/>
      <c r="D43" s="31"/>
      <c r="E43" s="31"/>
      <c r="F43" s="32"/>
    </row>
    <row r="44" spans="1:6">
      <c r="A44" s="34"/>
      <c r="B44" s="31"/>
      <c r="C44" s="31"/>
      <c r="D44" s="31"/>
      <c r="E44" s="31"/>
      <c r="F44" s="32"/>
    </row>
    <row r="45" spans="1:6">
      <c r="A45" s="34"/>
      <c r="B45" s="31"/>
      <c r="C45" s="31"/>
      <c r="D45" s="31"/>
      <c r="E45" s="31"/>
      <c r="F45" s="32"/>
    </row>
    <row r="46" spans="1:6">
      <c r="A46" s="34"/>
      <c r="B46" s="31"/>
      <c r="C46" s="31"/>
      <c r="D46" s="31"/>
      <c r="E46" s="31"/>
      <c r="F46" s="32"/>
    </row>
    <row r="47" spans="1:6">
      <c r="A47" s="34"/>
      <c r="B47" s="31"/>
      <c r="C47" s="31"/>
      <c r="D47" s="31"/>
      <c r="E47" s="31"/>
      <c r="F47" s="32"/>
    </row>
    <row r="48" spans="1:6">
      <c r="A48" s="34"/>
      <c r="B48" s="31"/>
      <c r="C48" s="31"/>
      <c r="D48" s="31"/>
      <c r="E48" s="31"/>
      <c r="F48" s="32"/>
    </row>
    <row r="49" spans="1:6">
      <c r="A49" s="34"/>
      <c r="B49" s="31"/>
      <c r="C49" s="31"/>
      <c r="D49" s="31"/>
      <c r="E49" s="31"/>
      <c r="F49" s="32"/>
    </row>
    <row r="50" spans="1:6">
      <c r="A50" s="34"/>
      <c r="B50" s="31"/>
      <c r="C50" s="31"/>
      <c r="D50" s="31"/>
      <c r="E50" s="31"/>
      <c r="F50" s="32"/>
    </row>
    <row r="51" spans="1:6">
      <c r="A51" s="34"/>
      <c r="B51" s="31"/>
      <c r="C51" s="31"/>
      <c r="D51" s="31"/>
      <c r="E51" s="31"/>
      <c r="F51" s="32"/>
    </row>
    <row r="52" spans="1:6">
      <c r="A52" s="34"/>
      <c r="B52" s="31"/>
      <c r="C52" s="31"/>
      <c r="D52" s="31"/>
      <c r="E52" s="31"/>
      <c r="F52" s="32"/>
    </row>
    <row r="53" spans="1:6">
      <c r="A53" s="34"/>
      <c r="B53" s="31"/>
      <c r="C53" s="31"/>
      <c r="D53" s="31"/>
      <c r="E53" s="31"/>
      <c r="F53" s="32"/>
    </row>
    <row r="54" spans="1:6">
      <c r="A54" s="34"/>
      <c r="B54" s="31"/>
      <c r="C54" s="31"/>
      <c r="D54" s="31"/>
      <c r="E54" s="31"/>
      <c r="F54" s="32"/>
    </row>
    <row r="55" spans="1:6">
      <c r="A55" s="34"/>
      <c r="B55" s="31"/>
      <c r="C55" s="31"/>
      <c r="D55" s="31"/>
      <c r="E55" s="31"/>
      <c r="F55" s="32"/>
    </row>
    <row r="56" spans="1:6">
      <c r="A56" s="34"/>
      <c r="B56" s="31"/>
      <c r="C56" s="31"/>
      <c r="D56" s="31"/>
      <c r="E56" s="31"/>
      <c r="F56" s="32"/>
    </row>
    <row r="57" spans="1:6">
      <c r="A57" s="34"/>
      <c r="B57" s="31"/>
      <c r="C57" s="31"/>
      <c r="D57" s="31"/>
      <c r="E57" s="31"/>
      <c r="F57" s="32"/>
    </row>
    <row r="58" spans="1:6">
      <c r="A58" s="34"/>
      <c r="B58" s="31"/>
      <c r="C58" s="31"/>
      <c r="D58" s="31"/>
      <c r="E58" s="31"/>
      <c r="F58" s="32"/>
    </row>
    <row r="59" spans="1:6">
      <c r="A59" s="34"/>
      <c r="B59" s="31"/>
      <c r="C59" s="31"/>
      <c r="D59" s="31"/>
      <c r="E59" s="31"/>
      <c r="F59" s="32"/>
    </row>
    <row r="60" spans="1:6">
      <c r="A60" s="34"/>
      <c r="B60" s="31"/>
      <c r="C60" s="31"/>
      <c r="D60" s="31"/>
      <c r="E60" s="31"/>
      <c r="F60" s="32"/>
    </row>
    <row r="61" spans="1:6">
      <c r="A61" s="34"/>
      <c r="B61" s="31"/>
      <c r="C61" s="31"/>
      <c r="D61" s="31"/>
      <c r="E61" s="31"/>
      <c r="F61" s="32"/>
    </row>
    <row r="62" spans="1:6">
      <c r="A62" s="34"/>
      <c r="B62" s="31"/>
      <c r="C62" s="31"/>
      <c r="D62" s="31"/>
      <c r="E62" s="31"/>
      <c r="F62" s="32"/>
    </row>
    <row r="63" spans="1:6">
      <c r="A63" s="34"/>
      <c r="B63" s="31"/>
      <c r="C63" s="31"/>
      <c r="D63" s="31"/>
      <c r="E63" s="31"/>
      <c r="F63" s="32"/>
    </row>
    <row r="64" spans="1:6">
      <c r="A64" s="34"/>
      <c r="B64" s="31"/>
      <c r="C64" s="31"/>
      <c r="D64" s="31"/>
      <c r="E64" s="31"/>
      <c r="F64" s="32"/>
    </row>
    <row r="65" spans="1:6">
      <c r="A65" s="34"/>
      <c r="B65" s="31"/>
      <c r="C65" s="31"/>
      <c r="D65" s="31"/>
      <c r="E65" s="31"/>
      <c r="F65" s="32"/>
    </row>
    <row r="66" spans="1:6">
      <c r="A66" s="34"/>
      <c r="B66" s="31"/>
      <c r="C66" s="31"/>
      <c r="D66" s="31"/>
      <c r="E66" s="31"/>
      <c r="F66" s="32"/>
    </row>
    <row r="67" spans="1:6">
      <c r="A67" s="39"/>
      <c r="B67" s="40"/>
      <c r="C67" s="40"/>
      <c r="D67" s="40"/>
      <c r="E67" s="40"/>
      <c r="F67" s="41"/>
    </row>
    <row r="68" spans="1:6">
      <c r="A68" s="42"/>
      <c r="B68" s="42"/>
      <c r="C68" s="42"/>
      <c r="D68" s="42"/>
      <c r="E68" s="42"/>
      <c r="F68" s="42"/>
    </row>
    <row r="69" spans="1:6">
      <c r="A69" s="42"/>
      <c r="B69" s="42"/>
      <c r="C69" s="42"/>
      <c r="D69" s="42"/>
      <c r="E69" s="42"/>
      <c r="F69" s="42"/>
    </row>
  </sheetData>
  <mergeCells count="4">
    <mergeCell ref="A7:F7"/>
    <mergeCell ref="D4:D5"/>
    <mergeCell ref="E4:E5"/>
    <mergeCell ref="F4:F5"/>
  </mergeCells>
  <printOptions horizontalCentered="1"/>
  <pageMargins left="0.75" right="0.75" top="1" bottom="1" header="0.5" footer="0.5"/>
  <pageSetup paperSize="9" scale="80" orientation="portrait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PT. TOWER BERSAMA GROUP</Company>
  <Application>Microsoft Excel</Application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INPUT</vt:lpstr>
      <vt:lpstr>Sheet1</vt:lpstr>
      <vt:lpstr>convert gps</vt:lpstr>
      <vt:lpstr>Check List</vt:lpstr>
      <vt:lpstr>App Sheet</vt:lpstr>
      <vt:lpstr>RFA</vt:lpstr>
      <vt:lpstr>ESR</vt:lpstr>
      <vt:lpstr>Photo GPS</vt:lpstr>
      <vt:lpstr>Suroundings</vt:lpstr>
      <vt:lpstr>0,30</vt:lpstr>
      <vt:lpstr>60,90</vt:lpstr>
      <vt:lpstr>120,150</vt:lpstr>
      <vt:lpstr>180,210</vt:lpstr>
      <vt:lpstr>240, 270</vt:lpstr>
      <vt:lpstr>300, 330</vt:lpstr>
      <vt:lpstr>RBS</vt:lpstr>
      <vt:lpstr>depan,belakang</vt:lpstr>
      <vt:lpstr>kiri,kanan</vt:lpstr>
      <vt:lpstr>Site Location</vt:lpstr>
      <vt:lpstr>site access</vt:lpstr>
      <vt:lpstr>PLN</vt:lpstr>
      <vt:lpstr>Site Situasi</vt:lpstr>
      <vt:lpstr>Peta dan Layout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IRFAN FANANI</dc:creator>
  <cp:lastModifiedBy>ASUS</cp:lastModifiedBy>
  <dcterms:created xsi:type="dcterms:W3CDTF">2005-03-24T00:06:00Z</dcterms:created>
  <cp:lastPrinted>2017-04-27T12:38:00Z</cp:lastPrinted>
  <dcterms:modified xsi:type="dcterms:W3CDTF">2022-12-14T14:19:06Z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AAF49386BB3A40DF9606CE56EFAC3502</vt:lpwstr>
  </property>
  <property fmtid="{D5CDD505-2E9C-101B-9397-08002B2CF9AE}" pid="3" name="KSOProductBuildVer">
    <vt:lpwstr>1033-11.2.0.11417</vt:lpwstr>
  </property>
</Properties>
</file>