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rmBien\"/>
    </mc:Choice>
  </mc:AlternateContent>
  <xr:revisionPtr revIDLastSave="0" documentId="8_{E00DDF14-5076-4AD1-ADCF-E9045CB959DE}" xr6:coauthVersionLast="47" xr6:coauthVersionMax="47" xr10:uidLastSave="{00000000-0000-0000-0000-000000000000}"/>
  <bookViews>
    <workbookView xWindow="-108" yWindow="-108" windowWidth="23256" windowHeight="12456" xr2:uid="{5D3507D1-BD7F-4415-BADB-DB415D1C27B3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S16" i="1"/>
  <c r="B30" i="1" s="1"/>
  <c r="K16" i="1"/>
  <c r="M16" i="1"/>
  <c r="R16" i="1"/>
  <c r="Q16" i="1"/>
  <c r="B29" i="1" s="1"/>
  <c r="P16" i="1"/>
  <c r="I21" i="1" s="1"/>
  <c r="O16" i="1"/>
  <c r="I18" i="1" s="1"/>
  <c r="N16" i="1"/>
  <c r="L16" i="1"/>
  <c r="J16" i="1"/>
  <c r="I16" i="1"/>
  <c r="H16" i="1"/>
  <c r="G16" i="1"/>
  <c r="F16" i="1"/>
  <c r="E16" i="1"/>
  <c r="D16" i="1"/>
  <c r="C16" i="1"/>
  <c r="B16" i="1"/>
  <c r="A16" i="1"/>
  <c r="B26" i="1" l="1"/>
  <c r="H21" i="1"/>
  <c r="J21" i="1" s="1"/>
  <c r="B25" i="1"/>
  <c r="H20" i="1"/>
  <c r="J20" i="1" s="1"/>
  <c r="H19" i="1"/>
  <c r="J19" i="1" s="1"/>
  <c r="B27" i="1"/>
  <c r="H18" i="1"/>
  <c r="J18" i="1" l="1"/>
  <c r="B24" i="1"/>
</calcChain>
</file>

<file path=xl/sharedStrings.xml><?xml version="1.0" encoding="utf-8"?>
<sst xmlns="http://schemas.openxmlformats.org/spreadsheetml/2006/main" count="39" uniqueCount="28">
  <si>
    <t>Efectivo</t>
  </si>
  <si>
    <t>Efectivo:</t>
  </si>
  <si>
    <t>VENTAS</t>
  </si>
  <si>
    <t>INGRESOS</t>
  </si>
  <si>
    <t>Tarjeta</t>
  </si>
  <si>
    <t>Transferencia</t>
  </si>
  <si>
    <t>Monedero</t>
  </si>
  <si>
    <t>Efectivo anticipo</t>
  </si>
  <si>
    <t>Tarjeta anticipo</t>
  </si>
  <si>
    <t>Monedero anticipo</t>
  </si>
  <si>
    <t>Efectivo surtir</t>
  </si>
  <si>
    <t>Tarjeta surtir</t>
  </si>
  <si>
    <t>Transf. Anticipo</t>
  </si>
  <si>
    <t>PEDIDOS</t>
  </si>
  <si>
    <t>DEVOLUCIONES egresos</t>
  </si>
  <si>
    <t>CANCELACIONES egresos</t>
  </si>
  <si>
    <t>Recargas telef</t>
  </si>
  <si>
    <t>Inicial Caja</t>
  </si>
  <si>
    <t>Transf. Surtir</t>
  </si>
  <si>
    <t>Monedero surtir</t>
  </si>
  <si>
    <t>Ingresos</t>
  </si>
  <si>
    <t>Egresos</t>
  </si>
  <si>
    <t>Totales</t>
  </si>
  <si>
    <t>RESUMEN:</t>
  </si>
  <si>
    <t>Tarjeta:</t>
  </si>
  <si>
    <t>Monedero:</t>
  </si>
  <si>
    <t>Recargas</t>
  </si>
  <si>
    <t>Al monedero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</si>
</sst>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8" xfId="0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19" xfId="1" applyNumberFormat="1" applyFont="1" applyBorder="1"/>
    <xf numFmtId="164" fontId="0" fillId="0" borderId="12" xfId="1" applyNumberFormat="1" applyFont="1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/>
    <xf numFmtId="164" fontId="0" fillId="0" borderId="5" xfId="0" applyNumberFormat="1" applyBorder="1"/>
    <xf numFmtId="164" fontId="0" fillId="0" borderId="1" xfId="0" applyNumberFormat="1" applyBorder="1"/>
    <xf numFmtId="164" fontId="0" fillId="0" borderId="1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17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18" xfId="0" applyNumberFormat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164" fontId="0" fillId="2" borderId="20" xfId="0" applyNumberFormat="1" applyFill="1" applyBorder="1"/>
    <xf numFmtId="164" fontId="0" fillId="2" borderId="21" xfId="0" applyNumberFormat="1" applyFill="1" applyBorder="1"/>
    <xf numFmtId="164" fontId="0" fillId="2" borderId="16" xfId="0" applyNumberFormat="1" applyFill="1" applyBorder="1"/>
    <xf numFmtId="164" fontId="0" fillId="2" borderId="0" xfId="0" applyNumberFormat="1" applyFill="1" applyBorder="1"/>
    <xf numFmtId="164" fontId="0" fillId="0" borderId="7" xfId="1" applyNumberFormat="1" applyFont="1" applyBorder="1"/>
    <xf numFmtId="164" fontId="0" fillId="0" borderId="7" xfId="0" applyNumberFormat="1" applyBorder="1"/>
    <xf numFmtId="164" fontId="0" fillId="0" borderId="10" xfId="0" applyNumberFormat="1" applyBorder="1"/>
    <xf numFmtId="0" fontId="4" fillId="0" borderId="0" xfId="0" applyFont="1"/>
    <xf numFmtId="164" fontId="0" fillId="0" borderId="0" xfId="1" applyNumberFormat="1" applyFont="1" applyFill="1"/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97BF-E3C7-4E55-97E3-4A44E429C431}">
  <dimension ref="A1:S30"/>
  <sheetViews>
    <sheetView tabSelected="1" workbookViewId="0">
      <selection activeCell="J22" sqref="J22"/>
    </sheetView>
  </sheetViews>
  <sheetFormatPr baseColWidth="10" defaultRowHeight="14.4" x14ac:dyDescent="0.3"/>
  <cols>
    <col min="1" max="1" width="12.109375" bestFit="1" customWidth="1"/>
    <col min="2" max="2" width="10.44140625" bestFit="1" customWidth="1"/>
    <col min="3" max="3" width="12.109375" bestFit="1" customWidth="1"/>
    <col min="4" max="4" width="9.109375" bestFit="1" customWidth="1"/>
    <col min="5" max="5" width="7.88671875" bestFit="1" customWidth="1"/>
    <col min="6" max="6" width="9.109375" bestFit="1" customWidth="1"/>
    <col min="7" max="7" width="14.109375" bestFit="1" customWidth="1"/>
    <col min="8" max="8" width="13.33203125" bestFit="1" customWidth="1"/>
    <col min="9" max="9" width="13.44140625" bestFit="1" customWidth="1"/>
    <col min="10" max="10" width="15.88671875" bestFit="1" customWidth="1"/>
    <col min="11" max="11" width="11.88671875" bestFit="1" customWidth="1"/>
    <col min="12" max="12" width="11.109375" bestFit="1" customWidth="1"/>
    <col min="13" max="13" width="11.21875" bestFit="1" customWidth="1"/>
    <col min="14" max="14" width="13.6640625" bestFit="1" customWidth="1"/>
    <col min="15" max="15" width="7.88671875" bestFit="1" customWidth="1"/>
    <col min="16" max="16" width="9.109375" bestFit="1" customWidth="1"/>
    <col min="17" max="17" width="13.33203125" bestFit="1" customWidth="1"/>
    <col min="18" max="18" width="10.6640625" bestFit="1" customWidth="1"/>
  </cols>
  <sheetData>
    <row r="1" spans="1:19" x14ac:dyDescent="0.3">
      <c r="A1" s="49" t="s">
        <v>2</v>
      </c>
      <c r="B1" s="50"/>
      <c r="C1" s="50"/>
      <c r="D1" s="50"/>
      <c r="E1" s="50"/>
      <c r="F1" s="51"/>
      <c r="G1" s="49" t="s">
        <v>13</v>
      </c>
      <c r="H1" s="50"/>
      <c r="I1" s="50"/>
      <c r="J1" s="50"/>
      <c r="K1" s="50"/>
      <c r="L1" s="50"/>
      <c r="M1" s="50"/>
      <c r="N1" s="50"/>
      <c r="O1" s="50"/>
      <c r="P1" s="51"/>
      <c r="Q1" s="10"/>
    </row>
    <row r="2" spans="1:19" x14ac:dyDescent="0.3">
      <c r="A2" s="44" t="s">
        <v>3</v>
      </c>
      <c r="B2" s="45"/>
      <c r="C2" s="45"/>
      <c r="D2" s="46"/>
      <c r="E2" s="47" t="s">
        <v>14</v>
      </c>
      <c r="F2" s="48"/>
      <c r="G2" s="44" t="s">
        <v>3</v>
      </c>
      <c r="H2" s="45"/>
      <c r="I2" s="45"/>
      <c r="J2" s="45"/>
      <c r="K2" s="45"/>
      <c r="L2" s="45"/>
      <c r="M2" s="52"/>
      <c r="N2" s="46"/>
      <c r="O2" s="47" t="s">
        <v>15</v>
      </c>
      <c r="P2" s="48"/>
      <c r="Q2" s="11"/>
    </row>
    <row r="3" spans="1:19" x14ac:dyDescent="0.3">
      <c r="A3" s="4" t="s">
        <v>0</v>
      </c>
      <c r="B3" s="5" t="s">
        <v>4</v>
      </c>
      <c r="C3" s="5" t="s">
        <v>5</v>
      </c>
      <c r="D3" s="9" t="s">
        <v>6</v>
      </c>
      <c r="E3" s="8" t="s">
        <v>0</v>
      </c>
      <c r="F3" s="7" t="s">
        <v>6</v>
      </c>
      <c r="G3" s="4" t="s">
        <v>7</v>
      </c>
      <c r="H3" s="5" t="s">
        <v>8</v>
      </c>
      <c r="I3" s="5" t="s">
        <v>12</v>
      </c>
      <c r="J3" s="5" t="s">
        <v>9</v>
      </c>
      <c r="K3" s="5" t="s">
        <v>10</v>
      </c>
      <c r="L3" s="5" t="s">
        <v>11</v>
      </c>
      <c r="M3" s="6" t="s">
        <v>18</v>
      </c>
      <c r="N3" s="9" t="s">
        <v>19</v>
      </c>
      <c r="O3" s="8" t="s">
        <v>0</v>
      </c>
      <c r="P3" s="7" t="s">
        <v>6</v>
      </c>
      <c r="Q3" s="12" t="s">
        <v>16</v>
      </c>
      <c r="R3" s="3" t="s">
        <v>17</v>
      </c>
      <c r="S3" s="12" t="s">
        <v>27</v>
      </c>
    </row>
    <row r="4" spans="1:19" x14ac:dyDescent="0.3">
      <c r="A4" s="13">
        <v>65</v>
      </c>
      <c r="B4" s="14"/>
      <c r="C4" s="14"/>
      <c r="D4" s="15"/>
      <c r="E4" s="16"/>
      <c r="F4" s="17"/>
      <c r="G4" s="13">
        <v>26</v>
      </c>
      <c r="H4" s="14">
        <v>500</v>
      </c>
      <c r="I4" s="14">
        <v>300</v>
      </c>
      <c r="J4" s="14">
        <v>74</v>
      </c>
      <c r="K4" s="14">
        <v>390</v>
      </c>
      <c r="L4" s="14"/>
      <c r="M4" s="39"/>
      <c r="N4" s="15"/>
      <c r="O4" s="16">
        <v>26</v>
      </c>
      <c r="P4" s="17">
        <v>74</v>
      </c>
      <c r="Q4" s="18"/>
      <c r="R4" s="19">
        <v>100</v>
      </c>
      <c r="S4" s="43">
        <v>1.3</v>
      </c>
    </row>
    <row r="5" spans="1:19" x14ac:dyDescent="0.3">
      <c r="A5" s="13"/>
      <c r="B5" s="14">
        <v>164</v>
      </c>
      <c r="C5" s="14"/>
      <c r="D5" s="15"/>
      <c r="E5" s="16"/>
      <c r="F5" s="17"/>
      <c r="G5" s="13">
        <v>300</v>
      </c>
      <c r="H5" s="14">
        <v>300</v>
      </c>
      <c r="I5" s="14"/>
      <c r="J5" s="14"/>
      <c r="K5" s="14"/>
      <c r="L5" s="14"/>
      <c r="M5" s="39"/>
      <c r="N5" s="15"/>
      <c r="O5" s="16"/>
      <c r="P5" s="17"/>
      <c r="Q5" s="18"/>
      <c r="R5" s="19"/>
      <c r="S5" s="43">
        <v>3.28</v>
      </c>
    </row>
    <row r="6" spans="1:19" x14ac:dyDescent="0.3">
      <c r="A6" s="13">
        <v>300</v>
      </c>
      <c r="B6" s="14"/>
      <c r="C6" s="14">
        <v>228</v>
      </c>
      <c r="D6" s="15"/>
      <c r="E6" s="16"/>
      <c r="F6" s="17"/>
      <c r="G6" s="13"/>
      <c r="H6" s="14"/>
      <c r="I6" s="14"/>
      <c r="J6" s="14"/>
      <c r="K6" s="14"/>
      <c r="L6" s="14"/>
      <c r="M6" s="39"/>
      <c r="N6" s="15"/>
      <c r="O6" s="16"/>
      <c r="P6" s="17"/>
      <c r="Q6" s="18"/>
      <c r="R6" s="19"/>
      <c r="S6" s="43">
        <v>3.68</v>
      </c>
    </row>
    <row r="7" spans="1:19" x14ac:dyDescent="0.3">
      <c r="A7" s="13">
        <v>246</v>
      </c>
      <c r="B7" s="14"/>
      <c r="C7" s="14"/>
      <c r="D7" s="15"/>
      <c r="E7" s="16"/>
      <c r="F7" s="17"/>
      <c r="G7" s="13"/>
      <c r="H7" s="14"/>
      <c r="I7" s="14"/>
      <c r="J7" s="14"/>
      <c r="K7" s="14"/>
      <c r="L7" s="14"/>
      <c r="M7" s="39"/>
      <c r="N7" s="15"/>
      <c r="O7" s="16"/>
      <c r="P7" s="17"/>
      <c r="Q7" s="18"/>
      <c r="R7" s="19"/>
      <c r="S7" s="43">
        <v>4.92</v>
      </c>
    </row>
    <row r="8" spans="1:19" x14ac:dyDescent="0.3">
      <c r="A8" s="13">
        <v>74</v>
      </c>
      <c r="B8" s="14"/>
      <c r="C8" s="14"/>
      <c r="D8" s="15"/>
      <c r="E8" s="16"/>
      <c r="F8" s="17"/>
      <c r="G8" s="13"/>
      <c r="H8" s="14"/>
      <c r="I8" s="14"/>
      <c r="J8" s="14"/>
      <c r="K8" s="14"/>
      <c r="L8" s="14"/>
      <c r="M8" s="39"/>
      <c r="N8" s="15"/>
      <c r="O8" s="16"/>
      <c r="P8" s="17"/>
      <c r="Q8" s="18"/>
      <c r="R8" s="19"/>
      <c r="S8" s="43"/>
    </row>
    <row r="9" spans="1:19" x14ac:dyDescent="0.3">
      <c r="A9" s="13">
        <v>63.6</v>
      </c>
      <c r="B9" s="14"/>
      <c r="C9" s="14"/>
      <c r="D9" s="15"/>
      <c r="E9" s="16"/>
      <c r="F9" s="17"/>
      <c r="G9" s="13"/>
      <c r="H9" s="14"/>
      <c r="I9" s="14"/>
      <c r="J9" s="14"/>
      <c r="K9" s="14"/>
      <c r="L9" s="14"/>
      <c r="M9" s="39"/>
      <c r="N9" s="15"/>
      <c r="O9" s="16"/>
      <c r="P9" s="17"/>
      <c r="Q9" s="18"/>
      <c r="R9" s="19"/>
      <c r="S9" s="43">
        <v>0.6</v>
      </c>
    </row>
    <row r="10" spans="1:19" x14ac:dyDescent="0.3">
      <c r="A10" s="13">
        <v>14</v>
      </c>
      <c r="B10" s="14">
        <v>190</v>
      </c>
      <c r="C10" s="14"/>
      <c r="D10" s="15"/>
      <c r="E10" s="16"/>
      <c r="F10" s="17"/>
      <c r="G10" s="13"/>
      <c r="H10" s="14"/>
      <c r="I10" s="14"/>
      <c r="J10" s="14"/>
      <c r="K10" s="14"/>
      <c r="L10" s="14"/>
      <c r="M10" s="39"/>
      <c r="N10" s="15"/>
      <c r="O10" s="16"/>
      <c r="P10" s="17"/>
      <c r="Q10" s="18"/>
      <c r="R10" s="19"/>
      <c r="S10" s="43">
        <v>0.28000000000000003</v>
      </c>
    </row>
    <row r="11" spans="1:19" x14ac:dyDescent="0.3">
      <c r="A11" s="13"/>
      <c r="B11" s="14"/>
      <c r="C11" s="14"/>
      <c r="D11" s="15"/>
      <c r="E11" s="16"/>
      <c r="F11" s="17"/>
      <c r="G11" s="13"/>
      <c r="H11" s="14"/>
      <c r="I11" s="14"/>
      <c r="J11" s="14"/>
      <c r="K11" s="14"/>
      <c r="L11" s="14"/>
      <c r="M11" s="39"/>
      <c r="N11" s="15"/>
      <c r="O11" s="16"/>
      <c r="P11" s="17"/>
      <c r="Q11" s="18"/>
      <c r="R11" s="19"/>
      <c r="S11" s="19"/>
    </row>
    <row r="12" spans="1:19" x14ac:dyDescent="0.3">
      <c r="A12" s="20"/>
      <c r="B12" s="21"/>
      <c r="C12" s="21"/>
      <c r="D12" s="22"/>
      <c r="E12" s="23"/>
      <c r="F12" s="24"/>
      <c r="G12" s="20"/>
      <c r="H12" s="21"/>
      <c r="I12" s="21"/>
      <c r="J12" s="21"/>
      <c r="K12" s="21"/>
      <c r="L12" s="21"/>
      <c r="M12" s="40"/>
      <c r="N12" s="22"/>
      <c r="O12" s="23"/>
      <c r="P12" s="24"/>
      <c r="Q12" s="25"/>
      <c r="R12" s="26"/>
      <c r="S12" s="19"/>
    </row>
    <row r="13" spans="1:19" x14ac:dyDescent="0.3">
      <c r="A13" s="20"/>
      <c r="B13" s="21"/>
      <c r="C13" s="21"/>
      <c r="D13" s="22"/>
      <c r="E13" s="23"/>
      <c r="F13" s="24"/>
      <c r="G13" s="20"/>
      <c r="H13" s="21"/>
      <c r="I13" s="21"/>
      <c r="J13" s="21"/>
      <c r="K13" s="21"/>
      <c r="L13" s="21"/>
      <c r="M13" s="40"/>
      <c r="N13" s="22"/>
      <c r="O13" s="23"/>
      <c r="P13" s="24"/>
      <c r="Q13" s="25"/>
      <c r="R13" s="26"/>
      <c r="S13" s="19"/>
    </row>
    <row r="14" spans="1:19" x14ac:dyDescent="0.3">
      <c r="A14" s="20"/>
      <c r="B14" s="21"/>
      <c r="C14" s="21"/>
      <c r="D14" s="22"/>
      <c r="E14" s="23"/>
      <c r="F14" s="24"/>
      <c r="G14" s="20"/>
      <c r="H14" s="21"/>
      <c r="I14" s="21"/>
      <c r="J14" s="21"/>
      <c r="K14" s="21"/>
      <c r="L14" s="21"/>
      <c r="M14" s="40"/>
      <c r="N14" s="22"/>
      <c r="O14" s="23"/>
      <c r="P14" s="24"/>
      <c r="Q14" s="25"/>
      <c r="R14" s="26"/>
      <c r="S14" s="19"/>
    </row>
    <row r="15" spans="1:19" ht="15" thickBot="1" x14ac:dyDescent="0.35">
      <c r="A15" s="27"/>
      <c r="B15" s="28"/>
      <c r="C15" s="28"/>
      <c r="D15" s="29"/>
      <c r="E15" s="30"/>
      <c r="F15" s="31"/>
      <c r="G15" s="27"/>
      <c r="H15" s="28"/>
      <c r="I15" s="28"/>
      <c r="J15" s="28"/>
      <c r="K15" s="28"/>
      <c r="L15" s="28"/>
      <c r="M15" s="41"/>
      <c r="N15" s="32"/>
      <c r="O15" s="30"/>
      <c r="P15" s="31"/>
      <c r="Q15" s="25"/>
      <c r="R15" s="26"/>
      <c r="S15" s="19"/>
    </row>
    <row r="16" spans="1:19" ht="15" thickBot="1" x14ac:dyDescent="0.35">
      <c r="A16" s="33">
        <f>SUM(A4:A15)</f>
        <v>762.6</v>
      </c>
      <c r="B16" s="34">
        <f t="shared" ref="B16:S16" si="0">SUM(B4:B15)</f>
        <v>354</v>
      </c>
      <c r="C16" s="34">
        <f t="shared" si="0"/>
        <v>228</v>
      </c>
      <c r="D16" s="35">
        <f t="shared" si="0"/>
        <v>0</v>
      </c>
      <c r="E16" s="36">
        <f t="shared" si="0"/>
        <v>0</v>
      </c>
      <c r="F16" s="37">
        <f t="shared" si="0"/>
        <v>0</v>
      </c>
      <c r="G16" s="33">
        <f t="shared" si="0"/>
        <v>326</v>
      </c>
      <c r="H16" s="34">
        <f t="shared" si="0"/>
        <v>800</v>
      </c>
      <c r="I16" s="34">
        <f t="shared" si="0"/>
        <v>300</v>
      </c>
      <c r="J16" s="34">
        <f t="shared" si="0"/>
        <v>74</v>
      </c>
      <c r="K16" s="34">
        <f t="shared" si="0"/>
        <v>390</v>
      </c>
      <c r="L16" s="34">
        <f t="shared" si="0"/>
        <v>0</v>
      </c>
      <c r="M16" s="34">
        <f t="shared" si="0"/>
        <v>0</v>
      </c>
      <c r="N16" s="35">
        <f t="shared" si="0"/>
        <v>0</v>
      </c>
      <c r="O16" s="36">
        <f t="shared" si="0"/>
        <v>26</v>
      </c>
      <c r="P16" s="37">
        <f t="shared" si="0"/>
        <v>74</v>
      </c>
      <c r="Q16" s="38">
        <f t="shared" si="0"/>
        <v>0</v>
      </c>
      <c r="R16" s="38">
        <f t="shared" si="0"/>
        <v>100</v>
      </c>
      <c r="S16" s="38">
        <f t="shared" si="0"/>
        <v>14.059999999999999</v>
      </c>
    </row>
    <row r="17" spans="1:18" x14ac:dyDescent="0.3">
      <c r="H17" s="42" t="s">
        <v>20</v>
      </c>
      <c r="I17" s="42" t="s">
        <v>21</v>
      </c>
      <c r="J17" t="s">
        <v>22</v>
      </c>
    </row>
    <row r="18" spans="1:18" x14ac:dyDescent="0.3">
      <c r="B18" s="26"/>
      <c r="G18" t="s">
        <v>0</v>
      </c>
      <c r="H18" s="26">
        <f>+G16+K16</f>
        <v>716</v>
      </c>
      <c r="I18" s="26">
        <f>+O16</f>
        <v>26</v>
      </c>
      <c r="J18" s="26">
        <f>H18-I18</f>
        <v>690</v>
      </c>
      <c r="R18" s="1"/>
    </row>
    <row r="19" spans="1:18" x14ac:dyDescent="0.3">
      <c r="G19" t="s">
        <v>4</v>
      </c>
      <c r="H19" s="26">
        <f>+H16+L16</f>
        <v>800</v>
      </c>
      <c r="J19" s="26">
        <f>H19-I19</f>
        <v>800</v>
      </c>
    </row>
    <row r="20" spans="1:18" x14ac:dyDescent="0.3">
      <c r="G20" t="s">
        <v>5</v>
      </c>
      <c r="H20" s="26">
        <f>+I16+M16</f>
        <v>300</v>
      </c>
      <c r="J20" s="26">
        <f>H20-I20</f>
        <v>300</v>
      </c>
    </row>
    <row r="21" spans="1:18" x14ac:dyDescent="0.3">
      <c r="G21" t="s">
        <v>6</v>
      </c>
      <c r="H21" s="26">
        <f>D16-F16+J16+N16</f>
        <v>74</v>
      </c>
      <c r="I21" s="26">
        <f>+P16</f>
        <v>74</v>
      </c>
      <c r="J21" s="26">
        <f>H21-I21</f>
        <v>0</v>
      </c>
    </row>
    <row r="23" spans="1:18" x14ac:dyDescent="0.3">
      <c r="A23" s="2" t="s">
        <v>23</v>
      </c>
    </row>
    <row r="24" spans="1:18" x14ac:dyDescent="0.3">
      <c r="A24" t="s">
        <v>1</v>
      </c>
      <c r="B24" s="26">
        <f>A16-E16+H18-I18+R16</f>
        <v>1552.6</v>
      </c>
    </row>
    <row r="25" spans="1:18" x14ac:dyDescent="0.3">
      <c r="A25" t="s">
        <v>24</v>
      </c>
      <c r="B25" s="26">
        <f>B16+H16+L16</f>
        <v>1154</v>
      </c>
    </row>
    <row r="26" spans="1:18" x14ac:dyDescent="0.3">
      <c r="A26" t="s">
        <v>5</v>
      </c>
      <c r="B26" s="26">
        <f>C16+I16+M16</f>
        <v>528</v>
      </c>
    </row>
    <row r="27" spans="1:18" x14ac:dyDescent="0.3">
      <c r="A27" t="s">
        <v>25</v>
      </c>
      <c r="B27" s="26">
        <f>D16-F16+J16+N16-P16</f>
        <v>0</v>
      </c>
      <c r="F27">
        <v>18.956800000000001</v>
      </c>
      <c r="G27">
        <v>30</v>
      </c>
      <c r="H27">
        <f>F27*G27</f>
        <v>568.70400000000006</v>
      </c>
    </row>
    <row r="29" spans="1:18" x14ac:dyDescent="0.3">
      <c r="A29" t="s">
        <v>26</v>
      </c>
      <c r="B29" s="26">
        <f>Q16</f>
        <v>0</v>
      </c>
    </row>
    <row r="30" spans="1:18" x14ac:dyDescent="0.3">
      <c r="A30" t="s">
        <v>27</v>
      </c>
      <c r="B30" s="26">
        <f>S16</f>
        <v>14.059999999999999</v>
      </c>
    </row>
  </sheetData>
  <mergeCells count="6">
    <mergeCell ref="A2:D2"/>
    <mergeCell ref="E2:F2"/>
    <mergeCell ref="A1:F1"/>
    <mergeCell ref="O2:P2"/>
    <mergeCell ref="G2:N2"/>
    <mergeCell ref="G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NOE DOMINGUEZ VILLAMIL</dc:creator>
  <cp:lastModifiedBy>FELIX NOE DOMINGUEZ VILLAMIL</cp:lastModifiedBy>
  <dcterms:created xsi:type="dcterms:W3CDTF">2025-05-09T19:57:58Z</dcterms:created>
  <dcterms:modified xsi:type="dcterms:W3CDTF">2025-06-20T14:57:31Z</dcterms:modified>
</cp:coreProperties>
</file>