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troym\Dropbox\Private\GitHub\FocusedObjective.Resources\Spreadsheets\"/>
    </mc:Choice>
  </mc:AlternateContent>
  <xr:revisionPtr revIDLastSave="0" documentId="13_ncr:1_{EBD16792-C9C5-412F-A3AF-669B07123158}" xr6:coauthVersionLast="45" xr6:coauthVersionMax="45" xr10:uidLastSave="{00000000-0000-0000-0000-000000000000}"/>
  <bookViews>
    <workbookView xWindow="-120" yWindow="-120" windowWidth="29040" windowHeight="15840" activeTab="3" xr2:uid="{00000000-000D-0000-FFFF-FFFF00000000}"/>
  </bookViews>
  <sheets>
    <sheet name="Readme" sheetId="6" r:id="rId1"/>
    <sheet name="Settings" sheetId="2" r:id="rId2"/>
    <sheet name="Survey Sheet" sheetId="5" r:id="rId3"/>
    <sheet name="Input and results" sheetId="1" r:id="rId4"/>
    <sheet name="Future Need Gaps" sheetId="11" state="hidden" r:id="rId5"/>
    <sheet name="Planning and Stabilizing Teams" sheetId="9" r:id="rId6"/>
    <sheet name="Calculations" sheetId="10" r:id="rId7"/>
    <sheet name="Calculations Gaps" sheetId="12" state="hidden" r:id="rId8"/>
  </sheets>
  <definedNames>
    <definedName name="Skills_Header" localSheetId="7">Settings!#REF!</definedName>
    <definedName name="Skills_Header">Settings!#REF!</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10" l="1"/>
  <c r="F2" i="10"/>
  <c r="G2" i="10"/>
  <c r="H2" i="10"/>
  <c r="J2" i="10"/>
  <c r="K2" i="10"/>
  <c r="L2" i="10"/>
  <c r="M2" i="10"/>
  <c r="N2" i="10"/>
  <c r="O2" i="10"/>
  <c r="P2" i="10"/>
  <c r="Q2" i="10"/>
  <c r="R2" i="10"/>
  <c r="E4" i="1"/>
  <c r="I3" i="10"/>
  <c r="F3" i="10"/>
  <c r="G3" i="10"/>
  <c r="H3" i="10"/>
  <c r="J3" i="10"/>
  <c r="K3" i="10"/>
  <c r="L3" i="10"/>
  <c r="M3" i="10"/>
  <c r="N3" i="10"/>
  <c r="O3" i="10"/>
  <c r="P3" i="10"/>
  <c r="Q3" i="10"/>
  <c r="R3" i="10"/>
  <c r="E5" i="1"/>
  <c r="F4" i="10"/>
  <c r="G4" i="10"/>
  <c r="H4" i="10"/>
  <c r="I4" i="10"/>
  <c r="J4" i="10"/>
  <c r="K4" i="10"/>
  <c r="L4" i="10"/>
  <c r="M4" i="10"/>
  <c r="N4" i="10"/>
  <c r="O4" i="10"/>
  <c r="P4" i="10"/>
  <c r="Q4" i="10"/>
  <c r="R4" i="10"/>
  <c r="E6" i="1"/>
  <c r="F5" i="10"/>
  <c r="G5" i="10"/>
  <c r="H5" i="10"/>
  <c r="I5" i="10"/>
  <c r="J5" i="10"/>
  <c r="K5" i="10"/>
  <c r="L5" i="10"/>
  <c r="M5" i="10"/>
  <c r="N5" i="10"/>
  <c r="O5" i="10"/>
  <c r="P5" i="10"/>
  <c r="Q5" i="10"/>
  <c r="R5" i="10"/>
  <c r="E7" i="1"/>
  <c r="F6" i="10"/>
  <c r="G6" i="10"/>
  <c r="H6" i="10"/>
  <c r="I6" i="10"/>
  <c r="J6" i="10"/>
  <c r="K6" i="10"/>
  <c r="L6" i="10"/>
  <c r="M6" i="10"/>
  <c r="N6" i="10"/>
  <c r="O6" i="10"/>
  <c r="P6" i="10"/>
  <c r="Q6" i="10"/>
  <c r="R6" i="10"/>
  <c r="E8" i="1"/>
  <c r="F7" i="10"/>
  <c r="G7" i="10"/>
  <c r="H7" i="10"/>
  <c r="I7" i="10"/>
  <c r="J7" i="10"/>
  <c r="K7" i="10"/>
  <c r="L7" i="10"/>
  <c r="M7" i="10"/>
  <c r="N7" i="10"/>
  <c r="O7" i="10"/>
  <c r="P7" i="10"/>
  <c r="Q7" i="10"/>
  <c r="R7" i="10"/>
  <c r="E9" i="1"/>
  <c r="F8" i="10"/>
  <c r="G8" i="10"/>
  <c r="H8" i="10"/>
  <c r="I8" i="10"/>
  <c r="J8" i="10"/>
  <c r="K8" i="10"/>
  <c r="L8" i="10"/>
  <c r="M8" i="10"/>
  <c r="N8" i="10"/>
  <c r="O8" i="10"/>
  <c r="P8" i="10"/>
  <c r="Q8" i="10"/>
  <c r="R8" i="10"/>
  <c r="E10" i="1"/>
  <c r="F9" i="10"/>
  <c r="G9" i="10"/>
  <c r="H9" i="10"/>
  <c r="I9" i="10"/>
  <c r="J9" i="10"/>
  <c r="K9" i="10"/>
  <c r="L9" i="10"/>
  <c r="M9" i="10"/>
  <c r="N9" i="10"/>
  <c r="O9" i="10"/>
  <c r="P9" i="10"/>
  <c r="Q9" i="10"/>
  <c r="R9" i="10"/>
  <c r="E11" i="1"/>
  <c r="F10" i="10"/>
  <c r="G10" i="10"/>
  <c r="H10" i="10"/>
  <c r="I10" i="10"/>
  <c r="J10" i="10"/>
  <c r="K10" i="10"/>
  <c r="L10" i="10"/>
  <c r="M10" i="10"/>
  <c r="N10" i="10"/>
  <c r="O10" i="10"/>
  <c r="P10" i="10"/>
  <c r="Q10" i="10"/>
  <c r="R10" i="10"/>
  <c r="E12" i="1"/>
  <c r="F11" i="10"/>
  <c r="G11" i="10"/>
  <c r="H11" i="10"/>
  <c r="I11" i="10"/>
  <c r="J11" i="10"/>
  <c r="K11" i="10"/>
  <c r="L11" i="10"/>
  <c r="M11" i="10"/>
  <c r="N11" i="10"/>
  <c r="O11" i="10"/>
  <c r="P11" i="10"/>
  <c r="Q11" i="10"/>
  <c r="R11" i="10"/>
  <c r="E13" i="1"/>
  <c r="F12" i="10"/>
  <c r="G12" i="10"/>
  <c r="H12" i="10"/>
  <c r="I12" i="10"/>
  <c r="J12" i="10"/>
  <c r="K12" i="10"/>
  <c r="L12" i="10"/>
  <c r="M12" i="10"/>
  <c r="N12" i="10"/>
  <c r="O12" i="10"/>
  <c r="P12" i="10"/>
  <c r="Q12" i="10"/>
  <c r="R12" i="10"/>
  <c r="E14" i="1"/>
  <c r="F13" i="10"/>
  <c r="G13" i="10"/>
  <c r="H13" i="10"/>
  <c r="I13" i="10"/>
  <c r="J13" i="10"/>
  <c r="K13" i="10"/>
  <c r="L13" i="10"/>
  <c r="M13" i="10"/>
  <c r="N13" i="10"/>
  <c r="O13" i="10"/>
  <c r="P13" i="10"/>
  <c r="Q13" i="10"/>
  <c r="R13" i="10"/>
  <c r="E15" i="1"/>
  <c r="F14" i="10"/>
  <c r="G14" i="10"/>
  <c r="H14" i="10"/>
  <c r="I14" i="10"/>
  <c r="J14" i="10"/>
  <c r="K14" i="10"/>
  <c r="L14" i="10"/>
  <c r="M14" i="10"/>
  <c r="N14" i="10"/>
  <c r="O14" i="10"/>
  <c r="P14" i="10"/>
  <c r="Q14" i="10"/>
  <c r="R14" i="10"/>
  <c r="E16" i="1"/>
  <c r="F15" i="10"/>
  <c r="G15" i="10"/>
  <c r="H15" i="10"/>
  <c r="I15" i="10"/>
  <c r="J15" i="10"/>
  <c r="K15" i="10"/>
  <c r="L15" i="10"/>
  <c r="M15" i="10"/>
  <c r="N15" i="10"/>
  <c r="O15" i="10"/>
  <c r="P15" i="10"/>
  <c r="Q15" i="10"/>
  <c r="R15" i="10"/>
  <c r="E17" i="1"/>
  <c r="F16" i="10"/>
  <c r="G16" i="10"/>
  <c r="H16" i="10"/>
  <c r="I16" i="10"/>
  <c r="J16" i="10"/>
  <c r="K16" i="10"/>
  <c r="L16" i="10"/>
  <c r="M16" i="10"/>
  <c r="N16" i="10"/>
  <c r="O16" i="10"/>
  <c r="P16" i="10"/>
  <c r="Q16" i="10"/>
  <c r="R16" i="10"/>
  <c r="E18" i="1"/>
  <c r="F17" i="10"/>
  <c r="G17" i="10"/>
  <c r="H17" i="10"/>
  <c r="I17" i="10"/>
  <c r="J17" i="10"/>
  <c r="K17" i="10"/>
  <c r="L17" i="10"/>
  <c r="M17" i="10"/>
  <c r="N17" i="10"/>
  <c r="O17" i="10"/>
  <c r="P17" i="10"/>
  <c r="Q17" i="10"/>
  <c r="R17" i="10"/>
  <c r="E19" i="1"/>
  <c r="F18" i="10"/>
  <c r="G18" i="10"/>
  <c r="H18" i="10"/>
  <c r="I18" i="10"/>
  <c r="J18" i="10"/>
  <c r="K18" i="10"/>
  <c r="L18" i="10"/>
  <c r="M18" i="10"/>
  <c r="N18" i="10"/>
  <c r="O18" i="10"/>
  <c r="P18" i="10"/>
  <c r="Q18" i="10"/>
  <c r="R18" i="10"/>
  <c r="E20" i="1"/>
  <c r="E25" i="1"/>
  <c r="E26" i="1"/>
  <c r="E27" i="1"/>
  <c r="E28" i="1"/>
  <c r="E29" i="1"/>
  <c r="F18" i="12"/>
  <c r="G18" i="12"/>
  <c r="H18" i="12"/>
  <c r="I18" i="12"/>
  <c r="J18" i="12"/>
  <c r="K18" i="12"/>
  <c r="L18" i="12"/>
  <c r="M18" i="12"/>
  <c r="N18" i="12"/>
  <c r="O18" i="12"/>
  <c r="P18" i="12"/>
  <c r="Q18" i="12"/>
  <c r="R18" i="12"/>
  <c r="I20" i="1"/>
  <c r="E18" i="12"/>
  <c r="C18" i="12"/>
  <c r="B18" i="12"/>
  <c r="A18" i="12"/>
  <c r="F17" i="12"/>
  <c r="G17" i="12"/>
  <c r="H17" i="12"/>
  <c r="I17" i="12"/>
  <c r="J17" i="12"/>
  <c r="K17" i="12"/>
  <c r="L17" i="12"/>
  <c r="M17" i="12"/>
  <c r="N17" i="12"/>
  <c r="O17" i="12"/>
  <c r="P17" i="12"/>
  <c r="Q17" i="12"/>
  <c r="R17" i="12"/>
  <c r="I19" i="1"/>
  <c r="E17" i="12"/>
  <c r="C17" i="12"/>
  <c r="B17" i="12"/>
  <c r="A17" i="12"/>
  <c r="F16" i="12"/>
  <c r="G16" i="12"/>
  <c r="H16" i="12"/>
  <c r="I16" i="12"/>
  <c r="J16" i="12"/>
  <c r="K16" i="12"/>
  <c r="L16" i="12"/>
  <c r="M16" i="12"/>
  <c r="N16" i="12"/>
  <c r="O16" i="12"/>
  <c r="P16" i="12"/>
  <c r="Q16" i="12"/>
  <c r="R16" i="12"/>
  <c r="I18" i="1"/>
  <c r="E16" i="12"/>
  <c r="C16" i="12"/>
  <c r="B16" i="12"/>
  <c r="A16" i="12"/>
  <c r="F15" i="12"/>
  <c r="G15" i="12"/>
  <c r="H15" i="12"/>
  <c r="I15" i="12"/>
  <c r="J15" i="12"/>
  <c r="K15" i="12"/>
  <c r="L15" i="12"/>
  <c r="M15" i="12"/>
  <c r="N15" i="12"/>
  <c r="O15" i="12"/>
  <c r="P15" i="12"/>
  <c r="Q15" i="12"/>
  <c r="R15" i="12"/>
  <c r="I17" i="1"/>
  <c r="E15" i="12"/>
  <c r="C15" i="12"/>
  <c r="B15" i="12"/>
  <c r="A15" i="12"/>
  <c r="F14" i="12"/>
  <c r="G14" i="12"/>
  <c r="H14" i="12"/>
  <c r="I14" i="12"/>
  <c r="J14" i="12"/>
  <c r="K14" i="12"/>
  <c r="L14" i="12"/>
  <c r="M14" i="12"/>
  <c r="N14" i="12"/>
  <c r="O14" i="12"/>
  <c r="P14" i="12"/>
  <c r="Q14" i="12"/>
  <c r="R14" i="12"/>
  <c r="I16" i="1"/>
  <c r="E14" i="12"/>
  <c r="C14" i="12"/>
  <c r="B14" i="12"/>
  <c r="A14" i="12"/>
  <c r="F13" i="12"/>
  <c r="G13" i="12"/>
  <c r="H13" i="12"/>
  <c r="I13" i="12"/>
  <c r="J13" i="12"/>
  <c r="K13" i="12"/>
  <c r="L13" i="12"/>
  <c r="M13" i="12"/>
  <c r="N13" i="12"/>
  <c r="O13" i="12"/>
  <c r="P13" i="12"/>
  <c r="Q13" i="12"/>
  <c r="R13" i="12"/>
  <c r="I15" i="1"/>
  <c r="E13" i="12"/>
  <c r="C13" i="12"/>
  <c r="B13" i="12"/>
  <c r="A13" i="12"/>
  <c r="F12" i="12"/>
  <c r="G12" i="12"/>
  <c r="H12" i="12"/>
  <c r="I12" i="12"/>
  <c r="J12" i="12"/>
  <c r="K12" i="12"/>
  <c r="L12" i="12"/>
  <c r="M12" i="12"/>
  <c r="N12" i="12"/>
  <c r="O12" i="12"/>
  <c r="P12" i="12"/>
  <c r="Q12" i="12"/>
  <c r="R12" i="12"/>
  <c r="I14" i="1"/>
  <c r="E12" i="12"/>
  <c r="C12" i="12"/>
  <c r="B12" i="12"/>
  <c r="A12" i="12"/>
  <c r="F11" i="12"/>
  <c r="G11" i="12"/>
  <c r="H11" i="12"/>
  <c r="I11" i="12"/>
  <c r="J11" i="12"/>
  <c r="K11" i="12"/>
  <c r="L11" i="12"/>
  <c r="M11" i="12"/>
  <c r="N11" i="12"/>
  <c r="O11" i="12"/>
  <c r="P11" i="12"/>
  <c r="Q11" i="12"/>
  <c r="R11" i="12"/>
  <c r="I13" i="1"/>
  <c r="E11" i="12"/>
  <c r="C11" i="12"/>
  <c r="B11" i="12"/>
  <c r="A11" i="12"/>
  <c r="F10" i="12"/>
  <c r="G10" i="12"/>
  <c r="H10" i="12"/>
  <c r="I10" i="12"/>
  <c r="J10" i="12"/>
  <c r="K10" i="12"/>
  <c r="L10" i="12"/>
  <c r="M10" i="12"/>
  <c r="N10" i="12"/>
  <c r="O10" i="12"/>
  <c r="P10" i="12"/>
  <c r="Q10" i="12"/>
  <c r="R10" i="12"/>
  <c r="I12" i="1"/>
  <c r="E10" i="12"/>
  <c r="C10" i="12"/>
  <c r="B10" i="12"/>
  <c r="A10" i="12"/>
  <c r="F9" i="12"/>
  <c r="G9" i="12"/>
  <c r="H9" i="12"/>
  <c r="I9" i="12"/>
  <c r="J9" i="12"/>
  <c r="K9" i="12"/>
  <c r="L9" i="12"/>
  <c r="M9" i="12"/>
  <c r="N9" i="12"/>
  <c r="O9" i="12"/>
  <c r="P9" i="12"/>
  <c r="Q9" i="12"/>
  <c r="R9" i="12"/>
  <c r="I11" i="1"/>
  <c r="E9" i="12"/>
  <c r="C9" i="12"/>
  <c r="B9" i="12"/>
  <c r="A9" i="12"/>
  <c r="F8" i="12"/>
  <c r="G8" i="12"/>
  <c r="H8" i="12"/>
  <c r="I8" i="12"/>
  <c r="J8" i="12"/>
  <c r="K8" i="12"/>
  <c r="L8" i="12"/>
  <c r="M8" i="12"/>
  <c r="N8" i="12"/>
  <c r="O8" i="12"/>
  <c r="P8" i="12"/>
  <c r="Q8" i="12"/>
  <c r="R8" i="12"/>
  <c r="I10" i="1"/>
  <c r="E8" i="12"/>
  <c r="C8" i="12"/>
  <c r="B8" i="12"/>
  <c r="A8" i="12"/>
  <c r="F7" i="12"/>
  <c r="G7" i="12"/>
  <c r="H7" i="12"/>
  <c r="I7" i="12"/>
  <c r="J7" i="12"/>
  <c r="K7" i="12"/>
  <c r="L7" i="12"/>
  <c r="M7" i="12"/>
  <c r="N7" i="12"/>
  <c r="O7" i="12"/>
  <c r="P7" i="12"/>
  <c r="Q7" i="12"/>
  <c r="R7" i="12"/>
  <c r="I9" i="1"/>
  <c r="E7" i="12"/>
  <c r="C7" i="12"/>
  <c r="B7" i="12"/>
  <c r="A7" i="12"/>
  <c r="F6" i="12"/>
  <c r="G6" i="12"/>
  <c r="H6" i="12"/>
  <c r="I6" i="12"/>
  <c r="J6" i="12"/>
  <c r="K6" i="12"/>
  <c r="L6" i="12"/>
  <c r="M6" i="12"/>
  <c r="N6" i="12"/>
  <c r="O6" i="12"/>
  <c r="P6" i="12"/>
  <c r="Q6" i="12"/>
  <c r="R6" i="12"/>
  <c r="I8" i="1"/>
  <c r="E6" i="12"/>
  <c r="C6" i="12"/>
  <c r="B6" i="12"/>
  <c r="A6" i="12"/>
  <c r="F5" i="12"/>
  <c r="G5" i="12"/>
  <c r="H5" i="12"/>
  <c r="I5" i="12"/>
  <c r="J5" i="12"/>
  <c r="K5" i="12"/>
  <c r="L5" i="12"/>
  <c r="M5" i="12"/>
  <c r="N5" i="12"/>
  <c r="O5" i="12"/>
  <c r="P5" i="12"/>
  <c r="Q5" i="12"/>
  <c r="R5" i="12"/>
  <c r="I7" i="1"/>
  <c r="E5" i="12"/>
  <c r="C5" i="12"/>
  <c r="B5" i="12"/>
  <c r="A5" i="12"/>
  <c r="F4" i="12"/>
  <c r="G4" i="12"/>
  <c r="H4" i="12"/>
  <c r="I4" i="12"/>
  <c r="J4" i="12"/>
  <c r="K4" i="12"/>
  <c r="L4" i="12"/>
  <c r="M4" i="12"/>
  <c r="N4" i="12"/>
  <c r="O4" i="12"/>
  <c r="P4" i="12"/>
  <c r="Q4" i="12"/>
  <c r="R4" i="12"/>
  <c r="I6" i="1"/>
  <c r="E4" i="12"/>
  <c r="C4" i="12"/>
  <c r="B4" i="12"/>
  <c r="A4" i="12"/>
  <c r="F3" i="12"/>
  <c r="G3" i="12"/>
  <c r="H3" i="12"/>
  <c r="I3" i="12"/>
  <c r="J3" i="12"/>
  <c r="K3" i="12"/>
  <c r="L3" i="12"/>
  <c r="M3" i="12"/>
  <c r="N3" i="12"/>
  <c r="O3" i="12"/>
  <c r="P3" i="12"/>
  <c r="Q3" i="12"/>
  <c r="R3" i="12"/>
  <c r="I5" i="1"/>
  <c r="E3" i="12"/>
  <c r="C3" i="12"/>
  <c r="B3" i="12"/>
  <c r="A3" i="12"/>
  <c r="F2" i="12"/>
  <c r="G2" i="12"/>
  <c r="H2" i="12"/>
  <c r="I2" i="12"/>
  <c r="J2" i="12"/>
  <c r="K2" i="12"/>
  <c r="L2" i="12"/>
  <c r="M2" i="12"/>
  <c r="N2" i="12"/>
  <c r="O2" i="12"/>
  <c r="P2" i="12"/>
  <c r="Q2" i="12"/>
  <c r="R2" i="12"/>
  <c r="I4" i="1"/>
  <c r="E2" i="12"/>
  <c r="C2" i="12"/>
  <c r="B2" i="12"/>
  <c r="A2" i="12"/>
  <c r="U3" i="1"/>
  <c r="Q1" i="12"/>
  <c r="T3" i="1"/>
  <c r="P1" i="12"/>
  <c r="S3" i="1"/>
  <c r="O1" i="12"/>
  <c r="R3" i="1"/>
  <c r="N1" i="12"/>
  <c r="Q3" i="1"/>
  <c r="M1" i="12"/>
  <c r="P3" i="1"/>
  <c r="L1" i="12"/>
  <c r="O3" i="1"/>
  <c r="K1" i="12"/>
  <c r="N3" i="1"/>
  <c r="J1" i="12"/>
  <c r="M3" i="1"/>
  <c r="I1" i="12"/>
  <c r="L3" i="1"/>
  <c r="H1" i="12"/>
  <c r="K3" i="1"/>
  <c r="G1" i="12"/>
  <c r="J3" i="1"/>
  <c r="F1" i="12"/>
  <c r="S3" i="11"/>
  <c r="R3" i="11"/>
  <c r="Q3" i="11"/>
  <c r="P3" i="11"/>
  <c r="O3" i="11"/>
  <c r="N3" i="11"/>
  <c r="M3" i="11"/>
  <c r="L3" i="11"/>
  <c r="K3" i="11"/>
  <c r="J3" i="11"/>
  <c r="I20" i="11"/>
  <c r="E20" i="11"/>
  <c r="E18" i="10"/>
  <c r="C18" i="10"/>
  <c r="D20" i="11"/>
  <c r="B18" i="10"/>
  <c r="C20" i="11"/>
  <c r="A18" i="10"/>
  <c r="B20" i="11"/>
  <c r="A20" i="11"/>
  <c r="I19" i="11"/>
  <c r="E19" i="11"/>
  <c r="E17" i="10"/>
  <c r="C17" i="10"/>
  <c r="D19" i="11"/>
  <c r="B17" i="10"/>
  <c r="C19" i="11"/>
  <c r="A17" i="10"/>
  <c r="B19" i="11"/>
  <c r="A19" i="11"/>
  <c r="I18" i="11"/>
  <c r="E18" i="11"/>
  <c r="E16" i="10"/>
  <c r="C16" i="10"/>
  <c r="D18" i="11"/>
  <c r="B16" i="10"/>
  <c r="C18" i="11"/>
  <c r="A16" i="10"/>
  <c r="B18" i="11"/>
  <c r="A18" i="11"/>
  <c r="I17" i="11"/>
  <c r="E17" i="11"/>
  <c r="E15" i="10"/>
  <c r="C15" i="10"/>
  <c r="D17" i="11"/>
  <c r="B15" i="10"/>
  <c r="C17" i="11"/>
  <c r="A15" i="10"/>
  <c r="B17" i="11"/>
  <c r="A17" i="11"/>
  <c r="I16" i="11"/>
  <c r="E16" i="11"/>
  <c r="E14" i="10"/>
  <c r="C14" i="10"/>
  <c r="D16" i="11"/>
  <c r="B14" i="10"/>
  <c r="C16" i="11"/>
  <c r="A14" i="10"/>
  <c r="B16" i="11"/>
  <c r="A16" i="11"/>
  <c r="I15" i="11"/>
  <c r="E15" i="11"/>
  <c r="E13" i="10"/>
  <c r="C13" i="10"/>
  <c r="D15" i="11"/>
  <c r="B13" i="10"/>
  <c r="C15" i="11"/>
  <c r="A13" i="10"/>
  <c r="B15" i="11"/>
  <c r="A15" i="11"/>
  <c r="I14" i="11"/>
  <c r="E14" i="11"/>
  <c r="E12" i="10"/>
  <c r="C12" i="10"/>
  <c r="D14" i="11"/>
  <c r="B12" i="10"/>
  <c r="C14" i="11"/>
  <c r="A12" i="10"/>
  <c r="B14" i="11"/>
  <c r="A14" i="11"/>
  <c r="I13" i="11"/>
  <c r="E13" i="11"/>
  <c r="E11" i="10"/>
  <c r="C11" i="10"/>
  <c r="D13" i="11"/>
  <c r="B11" i="10"/>
  <c r="C13" i="11"/>
  <c r="A11" i="10"/>
  <c r="B13" i="11"/>
  <c r="A13" i="11"/>
  <c r="I12" i="11"/>
  <c r="E12" i="11"/>
  <c r="E10" i="10"/>
  <c r="C10" i="10"/>
  <c r="D12" i="11"/>
  <c r="B10" i="10"/>
  <c r="C12" i="11"/>
  <c r="A10" i="10"/>
  <c r="B12" i="11"/>
  <c r="A12" i="11"/>
  <c r="I11" i="11"/>
  <c r="E11" i="11"/>
  <c r="E9" i="10"/>
  <c r="C9" i="10"/>
  <c r="D11" i="11"/>
  <c r="B9" i="10"/>
  <c r="C11" i="11"/>
  <c r="A9" i="10"/>
  <c r="B11" i="11"/>
  <c r="A11" i="11"/>
  <c r="I10" i="11"/>
  <c r="E10" i="11"/>
  <c r="E8" i="10"/>
  <c r="C8" i="10"/>
  <c r="D10" i="11"/>
  <c r="B8" i="10"/>
  <c r="C10" i="11"/>
  <c r="A8" i="10"/>
  <c r="B10" i="11"/>
  <c r="A10" i="11"/>
  <c r="I9" i="11"/>
  <c r="E9" i="11"/>
  <c r="E7" i="10"/>
  <c r="C7" i="10"/>
  <c r="D9" i="11"/>
  <c r="B7" i="10"/>
  <c r="C9" i="11"/>
  <c r="A7" i="10"/>
  <c r="B9" i="11"/>
  <c r="A9" i="11"/>
  <c r="I8" i="11"/>
  <c r="E8" i="11"/>
  <c r="E6" i="10"/>
  <c r="C6" i="10"/>
  <c r="D8" i="11"/>
  <c r="B6" i="10"/>
  <c r="C8" i="11"/>
  <c r="A6" i="10"/>
  <c r="B8" i="11"/>
  <c r="A8" i="11"/>
  <c r="I7" i="11"/>
  <c r="E7" i="11"/>
  <c r="E5" i="10"/>
  <c r="C5" i="10"/>
  <c r="D7" i="11"/>
  <c r="B5" i="10"/>
  <c r="C7" i="11"/>
  <c r="A5" i="10"/>
  <c r="B7" i="11"/>
  <c r="A7" i="11"/>
  <c r="I6" i="11"/>
  <c r="E6" i="11"/>
  <c r="E4" i="10"/>
  <c r="C4" i="10"/>
  <c r="D6" i="11"/>
  <c r="B4" i="10"/>
  <c r="C6" i="11"/>
  <c r="A4" i="10"/>
  <c r="B6" i="11"/>
  <c r="A6" i="11"/>
  <c r="I5" i="11"/>
  <c r="E5" i="11"/>
  <c r="E3" i="10"/>
  <c r="C3" i="10"/>
  <c r="D5" i="11"/>
  <c r="B3" i="10"/>
  <c r="C5" i="11"/>
  <c r="A3" i="10"/>
  <c r="B5" i="11"/>
  <c r="A5" i="11"/>
  <c r="I4" i="11"/>
  <c r="E4" i="11"/>
  <c r="E2" i="10"/>
  <c r="C2" i="10"/>
  <c r="D4" i="11"/>
  <c r="B2" i="10"/>
  <c r="C4" i="11"/>
  <c r="A2" i="10"/>
  <c r="B4" i="11"/>
  <c r="A4" i="11"/>
  <c r="A5" i="1"/>
  <c r="A29" i="5"/>
  <c r="A6" i="1"/>
  <c r="A30" i="5"/>
  <c r="A7" i="1"/>
  <c r="A31" i="5"/>
  <c r="A8" i="1"/>
  <c r="A32" i="5"/>
  <c r="A9" i="1"/>
  <c r="A33" i="5"/>
  <c r="A10" i="1"/>
  <c r="A34" i="5"/>
  <c r="A11" i="1"/>
  <c r="A35" i="5"/>
  <c r="A12" i="1"/>
  <c r="A36" i="5"/>
  <c r="A13" i="1"/>
  <c r="A37" i="5"/>
  <c r="A14" i="1"/>
  <c r="A38" i="5"/>
  <c r="A15" i="1"/>
  <c r="A39" i="5"/>
  <c r="A16" i="1"/>
  <c r="A40" i="5"/>
  <c r="A17" i="1"/>
  <c r="A41" i="5"/>
  <c r="A18" i="1"/>
  <c r="A42" i="5"/>
  <c r="A19" i="1"/>
  <c r="A43" i="5"/>
  <c r="A20" i="1"/>
  <c r="A44" i="5"/>
  <c r="A4" i="1"/>
  <c r="A28" i="5"/>
  <c r="A9" i="5"/>
  <c r="A10" i="5"/>
  <c r="A11" i="5"/>
  <c r="A12" i="5"/>
  <c r="A13" i="5"/>
  <c r="A14" i="5"/>
  <c r="A15" i="5"/>
  <c r="A16" i="5"/>
  <c r="A17" i="5"/>
  <c r="A18" i="5"/>
  <c r="A19" i="5"/>
  <c r="A20" i="5"/>
  <c r="A21" i="5"/>
  <c r="A22" i="5"/>
  <c r="A23" i="5"/>
  <c r="A24" i="5"/>
  <c r="A8" i="5"/>
  <c r="C5" i="1"/>
  <c r="C6" i="1"/>
  <c r="C7" i="1"/>
  <c r="C8" i="1"/>
  <c r="C9" i="1"/>
  <c r="C10" i="1"/>
  <c r="C11" i="1"/>
  <c r="C12" i="1"/>
  <c r="C13" i="1"/>
  <c r="C14" i="1"/>
  <c r="C15" i="1"/>
  <c r="C16" i="1"/>
  <c r="C17" i="1"/>
  <c r="C18" i="1"/>
  <c r="C19" i="1"/>
  <c r="C20" i="1"/>
  <c r="B5" i="1"/>
  <c r="B6" i="1"/>
  <c r="B7" i="1"/>
  <c r="B8" i="1"/>
  <c r="B9" i="1"/>
  <c r="B10" i="1"/>
  <c r="B11" i="1"/>
  <c r="B12" i="1"/>
  <c r="B13" i="1"/>
  <c r="B14" i="1"/>
  <c r="B15" i="1"/>
  <c r="B16" i="1"/>
  <c r="B17" i="1"/>
  <c r="B18" i="1"/>
  <c r="B19" i="1"/>
  <c r="B20" i="1"/>
  <c r="D5" i="1"/>
  <c r="D6" i="1"/>
  <c r="D7" i="1"/>
  <c r="D8" i="1"/>
  <c r="D9" i="1"/>
  <c r="D10" i="1"/>
  <c r="D11" i="1"/>
  <c r="D12" i="1"/>
  <c r="D13" i="1"/>
  <c r="D14" i="1"/>
  <c r="D15" i="1"/>
  <c r="D16" i="1"/>
  <c r="D17" i="1"/>
  <c r="D18" i="1"/>
  <c r="D19" i="1"/>
  <c r="D20" i="1"/>
  <c r="C4" i="1"/>
  <c r="D4" i="1"/>
  <c r="B4" i="1"/>
  <c r="G1" i="10"/>
  <c r="H1" i="10"/>
  <c r="I1" i="10"/>
  <c r="J1" i="10"/>
  <c r="K1" i="10"/>
  <c r="L1" i="10"/>
  <c r="M1" i="10"/>
  <c r="N1" i="10"/>
  <c r="O1" i="10"/>
  <c r="P1" i="10"/>
  <c r="Q1" i="10"/>
  <c r="F1" i="10"/>
  <c r="B27" i="5"/>
  <c r="C27" i="5"/>
  <c r="D27" i="5"/>
  <c r="E27" i="5"/>
  <c r="F27" i="5"/>
  <c r="F7" i="5"/>
  <c r="B7" i="5"/>
  <c r="C7" i="5"/>
  <c r="D7" i="5"/>
  <c r="E7" i="5"/>
</calcChain>
</file>

<file path=xl/sharedStrings.xml><?xml version="1.0" encoding="utf-8"?>
<sst xmlns="http://schemas.openxmlformats.org/spreadsheetml/2006/main" count="153" uniqueCount="116">
  <si>
    <t>Strongly Interested</t>
  </si>
  <si>
    <t>Please, Please, Please…</t>
  </si>
  <si>
    <t>CSS</t>
  </si>
  <si>
    <t>Javascript</t>
  </si>
  <si>
    <t>Person 1</t>
  </si>
  <si>
    <t>I'd quit rather than do this…</t>
  </si>
  <si>
    <t>Actively Avoid, unless coerced…</t>
  </si>
  <si>
    <t>Willing to learn</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</si>
  <si>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</si>
  <si>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</si>
  <si>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</si>
  <si>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</si>
  <si>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</si>
  <si>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</si>
  <si>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</si>
  <si>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</si>
  <si>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</si>
  <si>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</si>
  <si>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</si>
  <si>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</si>
  <si>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</si>
  <si>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</si>
  <si>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</si>
  <si>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</si>
  <si>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</si>
  <si>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</si>
  <si>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</si>
  <si>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</si>
  <si>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Can teach others</t>
  </si>
  <si>
    <t>Made all settings definable in the Setting tab.</t>
  </si>
  <si>
    <t>Will this skill be needed more in the future?</t>
  </si>
  <si>
    <t>How many people are needed to maintain the rate of production support?</t>
  </si>
  <si>
    <t>Is there a Teacher level person in each location, or at least within the same timezone if a Doer has questions?</t>
  </si>
  <si>
    <t>Will this skill be needed by other important projects if they get into difficulty?</t>
  </si>
  <si>
    <t>How long does it take a teacher to train a novice into Doer level?</t>
  </si>
  <si>
    <t>How much effort does it take a teacher to create a doer from a novice, Do I lose the Teacher completely?</t>
  </si>
  <si>
    <t>Do we need teacher level on-staff, or can we obtain the training from external consultant?</t>
  </si>
  <si>
    <t>Is this skill growing in numbers on the hiring community, or decreasing?</t>
  </si>
  <si>
    <t>What skills might be needed in higher numbers for stabilization or initial production support? (where will the bug load come from)</t>
  </si>
  <si>
    <t>How can onboarding be accelerated for this skill.</t>
  </si>
  <si>
    <t>Is support for this skill needed 24/7 or just during normal hours?</t>
  </si>
  <si>
    <t>How long as a Doer does it take to be a Teacher? Can this be accelerated?</t>
  </si>
  <si>
    <t>2+</t>
  </si>
  <si>
    <t>Doer</t>
  </si>
  <si>
    <t>Questions -</t>
  </si>
  <si>
    <t>Urgency (Redder = more urgent)</t>
  </si>
  <si>
    <t>Goals -</t>
  </si>
  <si>
    <t>Know what skills might be needed to fix incoming defects or production issues when rolling to customer usage.</t>
  </si>
  <si>
    <t>Know how long (and plan to reduce) the onboarding time from novice to doer levels, prioritized by the skills most anticipated in need for the future.</t>
  </si>
  <si>
    <t>If a skill is in demand, have at least 1 (preferably 2) teachers on the team (or available), and know who is willing (or able) to be a novice in training to doer.</t>
  </si>
  <si>
    <t>Know what skills might be needed elsewhere in the company, as your team members might be pulled off at short notice.</t>
  </si>
  <si>
    <t>Its *not* a goal to have everyone at Teacher level for every skill; Your goal is to have a resiliant team given un-planned disruptions and the next feature demands.</t>
  </si>
  <si>
    <t>Stage 1 - Getting to an Effective and Resiliant Team (Stabilizing Now and Managing Risks)</t>
  </si>
  <si>
    <t>Novice</t>
  </si>
  <si>
    <t>Have 2+ people who are Doer's for each skill on the team. If creating new innovations, have at least 1 teacher for each skill.</t>
  </si>
  <si>
    <t>Grow a team to have 1 Teacher level for each skill, and 1 Doer level ready to become a Teacher.</t>
  </si>
  <si>
    <t>Split the teams and revisit Stage 1 - Getting to a Stable and Resiliant Team as soon as possible.</t>
  </si>
  <si>
    <t>Build the bench of Novices who can become doers, and promote senior Doers to Teachers.</t>
  </si>
  <si>
    <t>Stage 2 - Gowing a Team to Split, Splitting and the Restabilizing</t>
  </si>
  <si>
    <t>Which Doer's are candidates to become Teacher level for a skill?</t>
  </si>
  <si>
    <t>Who is willing to learn an in-demand skill (become novices)?</t>
  </si>
  <si>
    <t>Can I loan a Teacher from another team to upskill my Doer's or mentor a new Teacher after splitting the team?</t>
  </si>
  <si>
    <t>How many novices do we have ready to fill needed skills?</t>
  </si>
  <si>
    <t>Grow each skill to have at least 3 Doer's in all needed skill areas, even if you don't need that many. You need to be plump on skills to split!</t>
  </si>
  <si>
    <t>Is one location better than another to split?</t>
  </si>
  <si>
    <t>How do I protect the skilsets where the team is at bare minimum (urgency &gt; 5)</t>
  </si>
  <si>
    <t>Most significant gap in skills</t>
  </si>
  <si>
    <t>Least significant gap in skills</t>
  </si>
  <si>
    <t>Added planning and stabilizing team advice.</t>
  </si>
  <si>
    <t>Todo: Planning new teams.</t>
  </si>
  <si>
    <t>Teachers</t>
  </si>
  <si>
    <t>Doers</t>
  </si>
  <si>
    <t>Novices</t>
  </si>
  <si>
    <t>If skill is growing in demand, prepare the bench strength -</t>
  </si>
  <si>
    <t>Skill</t>
  </si>
  <si>
    <t>Counts</t>
  </si>
  <si>
    <t>Totals</t>
  </si>
  <si>
    <t>Capability</t>
  </si>
  <si>
    <t>Risk Score</t>
  </si>
  <si>
    <t>Risk Legend</t>
  </si>
  <si>
    <t>Name</t>
  </si>
  <si>
    <t>Enter survey results in this table. Pick the value from the drop-down in each cell.</t>
  </si>
  <si>
    <t>Made input vertical to match survey sheet and put results on the same page</t>
  </si>
  <si>
    <t>For planning ideas and advice on building stable teams, see this sheet.</t>
  </si>
  <si>
    <t>Advice: Pick skills that you need to deliver as a team. Think of skills that</t>
  </si>
  <si>
    <t>new hires might need to learn. You are planning skill development no</t>
  </si>
  <si>
    <t>impressing everyone with all things people CAN do.</t>
  </si>
  <si>
    <t>Not needed</t>
  </si>
  <si>
    <t>Light need (occasional)</t>
  </si>
  <si>
    <t>Moderate need (often)</t>
  </si>
  <si>
    <t>Capabilities</t>
  </si>
  <si>
    <t>Needs</t>
  </si>
  <si>
    <t>Enter what amount of each skill is needed for the projects</t>
  </si>
  <si>
    <t>Future Need</t>
  </si>
  <si>
    <t>Critical (immediate response needed)</t>
  </si>
  <si>
    <t>Heavy need (always)</t>
  </si>
  <si>
    <t>Anticipated</t>
  </si>
  <si>
    <t>Training Lead Time</t>
  </si>
  <si>
    <t>Novice to Doer (months)</t>
  </si>
  <si>
    <t>Inputs - Enter your survey data here</t>
  </si>
  <si>
    <t>Analysis - Heatmap Scorecard</t>
  </si>
  <si>
    <t>NOTE: Only edit cells that are</t>
  </si>
  <si>
    <t>All others are calculations.</t>
  </si>
  <si>
    <t>Least</t>
  </si>
  <si>
    <t>Skill Risk</t>
  </si>
  <si>
    <t>(lower is worse)</t>
  </si>
  <si>
    <t>Risk  Legend</t>
  </si>
  <si>
    <t>Highest</t>
  </si>
  <si>
    <t>Teachers get 4 pts, Creators 3 pts, Bug fixers, 2 pts, Novices 1 point.</t>
  </si>
  <si>
    <r>
      <t xml:space="preserve">What is the risk score? It is the sum of people </t>
    </r>
    <r>
      <rPr>
        <u/>
        <sz val="11"/>
        <color theme="1"/>
        <rFont val="Calibri"/>
        <family val="2"/>
        <scheme val="minor"/>
      </rPr>
      <t>and</t>
    </r>
    <r>
      <rPr>
        <sz val="11"/>
        <color theme="1"/>
        <rFont val="Calibri"/>
        <family val="2"/>
        <scheme val="minor"/>
      </rPr>
      <t xml:space="preserve"> their skill levels. </t>
    </r>
  </si>
  <si>
    <t>How many people do we have at each level</t>
  </si>
  <si>
    <t>^^^^^</t>
  </si>
  <si>
    <t xml:space="preserve">   Discuss and enter the data in these two columns</t>
  </si>
  <si>
    <t>Populate this data from the answers to the survey sheet or as a group</t>
  </si>
  <si>
    <t>Skills or Technology Expertise</t>
  </si>
  <si>
    <t>Skill Future Need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</si>
</sst>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6"/>
      <color theme="0"/>
      <name val="Calibri"/>
      <family val="2"/>
      <scheme val="minor"/>
    </font>
    <font>
      <b/>
      <u/>
      <sz val="14"/>
      <color theme="10"/>
      <name val="Calibri"/>
      <scheme val="minor"/>
    </font>
    <font>
      <b/>
      <sz val="18"/>
      <color theme="3"/>
      <name val="Cambria"/>
      <family val="2"/>
      <scheme val="major"/>
    </font>
    <font>
      <b/>
      <sz val="12"/>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F2F2F2"/>
      </patternFill>
    </fill>
    <fill>
      <patternFill patternType="solid">
        <fgColor rgb="FFFFCC99"/>
      </patternFill>
    </fill>
    <fill>
      <patternFill patternType="solid">
        <fgColor theme="2"/>
        <bgColor indexed="64"/>
      </patternFill>
    </fill>
    <fill>
      <patternFill patternType="solid">
        <fgColor rgb="FFF8696B"/>
        <bgColor rgb="FF000000"/>
      </patternFill>
    </fill>
    <fill>
      <patternFill patternType="solid">
        <fgColor rgb="FFFCAA78"/>
        <bgColor rgb="FF000000"/>
      </patternFill>
    </fill>
    <fill>
      <patternFill patternType="solid">
        <fgColor rgb="FFB1D47F"/>
        <bgColor rgb="FF000000"/>
      </patternFill>
    </fill>
    <fill>
      <patternFill patternType="solid">
        <fgColor rgb="FFFA8A72"/>
        <bgColor rgb="FF000000"/>
      </patternFill>
    </fill>
    <fill>
      <patternFill patternType="solid">
        <fgColor rgb="FFFFEB84"/>
        <bgColor rgb="FF000000"/>
      </patternFill>
    </fill>
    <fill>
      <patternFill patternType="solid">
        <fgColor rgb="FF8AC97D"/>
        <bgColor rgb="FF000000"/>
      </patternFill>
    </fill>
    <fill>
      <patternFill patternType="solid">
        <fgColor rgb="FFFECB7E"/>
        <bgColor rgb="FF000000"/>
      </patternFill>
    </fill>
    <fill>
      <patternFill patternType="solid">
        <fgColor rgb="FFD8DF81"/>
        <bgColor rgb="FF000000"/>
      </patternFill>
    </fill>
    <fill>
      <patternFill patternType="solid">
        <fgColor rgb="FF63BE7B"/>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bottom style="thick">
        <color theme="4" tint="0.499984740745262"/>
      </bottom>
      <diagonal/>
    </border>
    <border>
      <left/>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1" fillId="2" borderId="1" applyNumberFormat="0" applyAlignment="0" applyProtection="0"/>
    <xf numFmtId="0" fontId="6" fillId="0" borderId="3" applyNumberFormat="0" applyFill="0" applyAlignment="0" applyProtection="0"/>
    <xf numFmtId="0" fontId="7" fillId="0" borderId="5" applyNumberFormat="0" applyFill="0" applyAlignment="0" applyProtection="0"/>
    <xf numFmtId="0" fontId="8" fillId="3" borderId="6"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4"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0" fillId="0" borderId="2" xfId="0" applyBorder="1" applyAlignment="1">
      <alignment horizontal="center"/>
    </xf>
    <xf numFmtId="0" fontId="2" fillId="0" borderId="0" xfId="0" applyNumberFormat="1" applyFont="1"/>
    <xf numFmtId="0" fontId="4" fillId="0" borderId="0" xfId="0" applyFont="1"/>
    <xf numFmtId="0" fontId="5" fillId="0" borderId="0" xfId="0" applyFont="1"/>
    <xf numFmtId="0" fontId="4" fillId="0" borderId="2" xfId="0" applyFont="1" applyBorder="1"/>
    <xf numFmtId="0" fontId="5" fillId="0" borderId="2" xfId="0" applyFont="1" applyBorder="1"/>
    <xf numFmtId="0" fontId="5" fillId="0" borderId="0" xfId="0" applyFont="1" applyAlignment="1">
      <alignment horizontal="center"/>
    </xf>
    <xf numFmtId="0" fontId="5" fillId="0" borderId="4" xfId="0" applyFont="1" applyBorder="1"/>
    <xf numFmtId="0" fontId="4" fillId="0" borderId="0" xfId="0" applyFont="1" applyAlignment="1">
      <alignment horizontal="right"/>
    </xf>
    <xf numFmtId="0" fontId="2" fillId="0" borderId="0" xfId="0" applyFont="1" applyAlignment="1">
      <alignment horizontal="center"/>
    </xf>
    <xf numFmtId="0" fontId="4" fillId="0" borderId="0" xfId="0" applyFont="1" applyAlignment="1">
      <alignment horizontal="center" wrapText="1"/>
    </xf>
    <xf numFmtId="0" fontId="4" fillId="0" borderId="2" xfId="0" applyFont="1" applyBorder="1" applyAlignment="1">
      <alignment horizontal="center" wrapText="1"/>
    </xf>
    <xf numFmtId="0" fontId="3" fillId="0" borderId="0" xfId="0" applyFont="1" applyBorder="1"/>
    <xf numFmtId="0" fontId="8" fillId="3" borderId="6" xfId="4"/>
    <xf numFmtId="49" fontId="8" fillId="3" borderId="6" xfId="4" applyNumberFormat="1"/>
    <xf numFmtId="2" fontId="0" fillId="0" borderId="0" xfId="0" applyNumberFormat="1"/>
    <xf numFmtId="0" fontId="1" fillId="2" borderId="1" xfId="1" applyAlignment="1">
      <alignment horizontal="center"/>
    </xf>
    <xf numFmtId="0" fontId="0" fillId="0" borderId="0" xfId="0" applyBorder="1"/>
    <xf numFmtId="0" fontId="2" fillId="4" borderId="2" xfId="0" applyFont="1" applyFill="1" applyBorder="1" applyAlignment="1">
      <alignment horizontal="center"/>
    </xf>
    <xf numFmtId="0" fontId="0" fillId="4" borderId="2" xfId="0" applyFill="1" applyBorder="1" applyAlignment="1">
      <alignment horizontal="center"/>
    </xf>
    <xf numFmtId="0" fontId="0" fillId="0" borderId="0" xfId="0" applyAlignment="1">
      <alignment horizontal="left" indent="1"/>
    </xf>
    <xf numFmtId="0" fontId="7" fillId="0" borderId="5" xfId="3"/>
    <xf numFmtId="0" fontId="7" fillId="0" borderId="5" xfId="3" applyAlignment="1"/>
    <xf numFmtId="0" fontId="0" fillId="0" borderId="0" xfId="0" applyAlignment="1">
      <alignment horizontal="left"/>
    </xf>
    <xf numFmtId="0" fontId="2" fillId="0" borderId="0" xfId="0" applyFont="1" applyAlignment="1">
      <alignment horizontal="left"/>
    </xf>
    <xf numFmtId="0" fontId="11" fillId="5" borderId="2" xfId="0" applyFont="1" applyFill="1" applyBorder="1" applyAlignment="1">
      <alignment horizontal="center"/>
    </xf>
    <xf numFmtId="0" fontId="11" fillId="6" borderId="2" xfId="0" applyFont="1" applyFill="1" applyBorder="1" applyAlignment="1">
      <alignment horizontal="center"/>
    </xf>
    <xf numFmtId="0" fontId="11" fillId="7" borderId="2" xfId="0" applyFont="1" applyFill="1" applyBorder="1" applyAlignment="1">
      <alignment horizontal="center"/>
    </xf>
    <xf numFmtId="0" fontId="11" fillId="8" borderId="2" xfId="0" applyFont="1" applyFill="1" applyBorder="1" applyAlignment="1">
      <alignment horizontal="center"/>
    </xf>
    <xf numFmtId="0" fontId="11" fillId="9" borderId="2" xfId="0" applyFont="1" applyFill="1" applyBorder="1" applyAlignment="1">
      <alignment horizontal="center"/>
    </xf>
    <xf numFmtId="0" fontId="11" fillId="10" borderId="2" xfId="0" applyFont="1" applyFill="1" applyBorder="1" applyAlignment="1">
      <alignment horizontal="center"/>
    </xf>
    <xf numFmtId="0" fontId="11" fillId="11" borderId="2" xfId="0" applyFont="1" applyFill="1" applyBorder="1" applyAlignment="1">
      <alignment horizontal="center"/>
    </xf>
    <xf numFmtId="0" fontId="11" fillId="12" borderId="2" xfId="0" applyFont="1" applyFill="1" applyBorder="1" applyAlignment="1">
      <alignment horizontal="center"/>
    </xf>
    <xf numFmtId="0" fontId="11" fillId="13" borderId="2" xfId="0" applyFont="1" applyFill="1" applyBorder="1" applyAlignment="1">
      <alignment horizontal="center"/>
    </xf>
    <xf numFmtId="0" fontId="12" fillId="0" borderId="0" xfId="0" applyFont="1"/>
    <xf numFmtId="0" fontId="0" fillId="0" borderId="0" xfId="0" applyAlignment="1">
      <alignment horizontal="center"/>
    </xf>
    <xf numFmtId="0" fontId="2" fillId="0" borderId="0" xfId="0" applyFont="1" applyBorder="1"/>
    <xf numFmtId="0" fontId="2" fillId="0" borderId="2" xfId="0" applyFont="1" applyBorder="1"/>
    <xf numFmtId="0" fontId="2" fillId="14" borderId="2" xfId="0" applyFont="1" applyFill="1" applyBorder="1"/>
    <xf numFmtId="0" fontId="15" fillId="15" borderId="0" xfId="0" applyNumberFormat="1" applyFont="1" applyFill="1" applyAlignment="1">
      <alignment horizontal="center"/>
    </xf>
    <xf numFmtId="0" fontId="15" fillId="15" borderId="2" xfId="0" applyFont="1" applyFill="1" applyBorder="1" applyAlignment="1">
      <alignment horizontal="center"/>
    </xf>
    <xf numFmtId="0" fontId="15" fillId="15" borderId="0" xfId="0" applyNumberFormat="1" applyFont="1" applyFill="1"/>
    <xf numFmtId="0" fontId="15" fillId="14" borderId="2" xfId="0" applyNumberFormat="1" applyFont="1" applyFill="1" applyBorder="1" applyAlignment="1">
      <alignment horizontal="center"/>
    </xf>
    <xf numFmtId="0" fontId="15" fillId="14" borderId="2" xfId="0" applyFont="1" applyFill="1" applyBorder="1"/>
    <xf numFmtId="0" fontId="15" fillId="0" borderId="0" xfId="0" applyFont="1" applyAlignment="1">
      <alignment horizontal="center"/>
    </xf>
    <xf numFmtId="0" fontId="15" fillId="15" borderId="0" xfId="0" applyFont="1" applyFill="1"/>
    <xf numFmtId="0" fontId="15" fillId="0" borderId="0" xfId="0" applyFont="1"/>
    <xf numFmtId="0" fontId="14" fillId="0" borderId="0" xfId="8" applyNumberFormat="1"/>
    <xf numFmtId="0" fontId="13" fillId="0" borderId="0" xfId="7" applyFont="1" applyAlignment="1"/>
    <xf numFmtId="0" fontId="15" fillId="15" borderId="2" xfId="0" applyFont="1" applyFill="1" applyBorder="1" applyAlignment="1">
      <alignment horizontal="center"/>
    </xf>
    <xf numFmtId="0" fontId="15" fillId="15" borderId="2" xfId="0" applyFont="1" applyFill="1" applyBorder="1" applyAlignment="1">
      <alignment horizontal="center"/>
    </xf>
    <xf numFmtId="0" fontId="7" fillId="0" borderId="5" xfId="3" applyAlignment="1">
      <alignment horizontal="center"/>
    </xf>
    <xf numFmtId="0" fontId="6" fillId="0" borderId="3" xfId="2" applyAlignment="1">
      <alignment horizontal="center"/>
    </xf>
    <xf numFmtId="0" fontId="15" fillId="15" borderId="2"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12" fillId="0" borderId="0" xfId="0" applyFont="1" applyAlignment="1">
      <alignment horizontal="center"/>
    </xf>
    <xf numFmtId="0" fontId="2" fillId="0" borderId="0" xfId="0" applyNumberFormat="1" applyFont="1" applyAlignment="1">
      <alignment horizontal="center"/>
    </xf>
    <xf numFmtId="0" fontId="5" fillId="0" borderId="0" xfId="0" applyFont="1" applyBorder="1"/>
    <xf numFmtId="0" fontId="8" fillId="3" borderId="6" xfId="4" applyAlignment="1">
      <alignment horizontal="center"/>
    </xf>
    <xf numFmtId="0" fontId="2" fillId="16" borderId="2" xfId="0" applyFont="1" applyFill="1" applyBorder="1" applyAlignment="1">
      <alignment horizontal="center"/>
    </xf>
  </cellXfs>
  <cellStyles count="9">
    <cellStyle name="Followed Hyperlink" xfId="6" builtinId="9" hidden="1"/>
    <cellStyle name="Heading 1" xfId="3" builtinId="16"/>
    <cellStyle name="Heading 2" xfId="2" builtinId="17"/>
    <cellStyle name="Hyperlink" xfId="5" builtinId="8" hidden="1"/>
    <cellStyle name="Hyperlink" xfId="7" builtinId="8"/>
    <cellStyle name="Input" xfId="4" builtinId="20"/>
    <cellStyle name="Normal" xfId="0" builtinId="0"/>
    <cellStyle name="Output" xfId="1" builtinId="21"/>
    <cellStyle name="Title" xfId="8" builtinId="15"/>
  </cellStyles>
  <dxfs count="4">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3"/>
      </font>
      <fill>
        <patternFill>
          <bgColor theme="4"/>
        </patternFill>
      </fill>
    </dxf>
  </dxfs>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12</xdr:col>
      <xdr:colOff>158115</xdr:colOff>
      <xdr:row>21</xdr:row>
      <xdr:rowOff>78740</xdr:rowOff>
    </xdr:from>
    <xdr:to>
      <xdr:col>13</xdr:col>
      <xdr:colOff>386715</xdr:colOff>
      <xdr:row>23</xdr:row>
      <xdr:rowOff>10160</xdr:rowOff>
    </xdr:to>
    <xdr:pic>
      <xdr:nvPicPr>
        <xdr:cNvPr id="6" name="Picture 5" descr="Creative Commons License">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35315" y="4168140"/>
          <a:ext cx="9017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a:extLst>
            <a:ext uri="{FF2B5EF4-FFF2-40B4-BE49-F238E27FC236}">
              <a16:creationId xmlns:a16="http://schemas.microsoft.com/office/drawing/2014/main" id="{00000000-0008-0000-0000-000008000000}"/>
            </a:ext>
          </a:extLst>
        </xdr:cNvPr>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19050</xdr:colOff>
      <xdr:row>3</xdr:row>
      <xdr:rowOff>144780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479155" y="0"/>
          <a:ext cx="2798445" cy="7162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6</xdr:col>
      <xdr:colOff>428081</xdr:colOff>
      <xdr:row>0</xdr:row>
      <xdr:rowOff>5714</xdr:rowOff>
    </xdr:from>
    <xdr:to>
      <xdr:col>7</xdr:col>
      <xdr:colOff>2449830</xdr:colOff>
      <xdr:row>3</xdr:row>
      <xdr:rowOff>88445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510849" y="5714"/>
          <a:ext cx="2450374" cy="65423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431800</xdr:colOff>
      <xdr:row>4</xdr:row>
      <xdr:rowOff>28574</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93701" y="0"/>
          <a:ext cx="4025899" cy="79057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Consider making the survey anonymous for more honest individual data.</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362450" y="0"/>
          <a:ext cx="3419475" cy="79057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twoCellAnchor>
    <xdr:from>
      <xdr:col>5</xdr:col>
      <xdr:colOff>0</xdr:colOff>
      <xdr:row>11</xdr:row>
      <xdr:rowOff>176893</xdr:rowOff>
    </xdr:from>
    <xdr:to>
      <xdr:col>6</xdr:col>
      <xdr:colOff>133351</xdr:colOff>
      <xdr:row>15</xdr:row>
      <xdr:rowOff>131173</xdr:rowOff>
    </xdr:to>
    <xdr:sp macro="" textlink="">
      <xdr:nvSpPr>
        <xdr:cNvPr id="7" name="TextBox 6">
          <a:extLst>
            <a:ext uri="{FF2B5EF4-FFF2-40B4-BE49-F238E27FC236}">
              <a16:creationId xmlns:a16="http://schemas.microsoft.com/office/drawing/2014/main" id="{028D3ACE-B3DF-4AF4-A617-6ECDAF3F28B2}"/>
            </a:ext>
          </a:extLst>
        </xdr:cNvPr>
        <xdr:cNvSpPr txBox="1"/>
      </xdr:nvSpPr>
      <xdr:spPr>
        <a:xfrm>
          <a:off x="8588013" y="2272393"/>
          <a:ext cx="2798445" cy="7162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skillet future need. This will be used as context to decide how severe a deficit in skillset might be.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a:extLst>
            <a:ext uri="{FF2B5EF4-FFF2-40B4-BE49-F238E27FC236}">
              <a16:creationId xmlns:a16="http://schemas.microsoft.com/office/drawing/2014/main" id="{00000000-0008-0000-0200-000002000000}"/>
            </a:ext>
          </a:extLst>
        </xdr:cNvPr>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a:extLst>
            <a:ext uri="{FF2B5EF4-FFF2-40B4-BE49-F238E27FC236}">
              <a16:creationId xmlns:a16="http://schemas.microsoft.com/office/drawing/2014/main" id="{00000000-0008-0000-0200-000003000000}"/>
            </a:ext>
          </a:extLst>
        </xdr:cNvPr>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a:extLst>
            <a:ext uri="{FF2B5EF4-FFF2-40B4-BE49-F238E27FC236}">
              <a16:creationId xmlns:a16="http://schemas.microsoft.com/office/drawing/2014/main" id="{00000000-0008-0000-0200-000004000000}"/>
            </a:ext>
          </a:extLst>
        </xdr:cNvPr>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a:extLst>
            <a:ext uri="{FF2B5EF4-FFF2-40B4-BE49-F238E27FC236}">
              <a16:creationId xmlns:a16="http://schemas.microsoft.com/office/drawing/2014/main" id="{00000000-0008-0000-0200-000005000000}"/>
            </a:ext>
          </a:extLst>
        </xdr:cNvPr>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a:extLst>
            <a:ext uri="{FF2B5EF4-FFF2-40B4-BE49-F238E27FC236}">
              <a16:creationId xmlns:a16="http://schemas.microsoft.com/office/drawing/2014/main" id="{00000000-0008-0000-0200-00000C000000}"/>
            </a:ext>
          </a:extLst>
        </xdr:cNvPr>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a:extLst>
            <a:ext uri="{FF2B5EF4-FFF2-40B4-BE49-F238E27FC236}">
              <a16:creationId xmlns:a16="http://schemas.microsoft.com/office/drawing/2014/main" id="{00000000-0008-0000-0200-00000D000000}"/>
            </a:ext>
          </a:extLst>
        </xdr:cNvPr>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a:extLst>
            <a:ext uri="{FF2B5EF4-FFF2-40B4-BE49-F238E27FC236}">
              <a16:creationId xmlns:a16="http://schemas.microsoft.com/office/drawing/2014/main" id="{00000000-0008-0000-0200-00000E000000}"/>
            </a:ext>
          </a:extLst>
        </xdr:cNvPr>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a:extLst>
            <a:ext uri="{FF2B5EF4-FFF2-40B4-BE49-F238E27FC236}">
              <a16:creationId xmlns:a16="http://schemas.microsoft.com/office/drawing/2014/main" id="{00000000-0008-0000-0200-00000F000000}"/>
            </a:ext>
          </a:extLst>
        </xdr:cNvPr>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a:extLst>
            <a:ext uri="{FF2B5EF4-FFF2-40B4-BE49-F238E27FC236}">
              <a16:creationId xmlns:a16="http://schemas.microsoft.com/office/drawing/2014/main" id="{00000000-0008-0000-0200-000010000000}"/>
            </a:ext>
          </a:extLst>
        </xdr:cNvPr>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a:extLst>
            <a:ext uri="{FF2B5EF4-FFF2-40B4-BE49-F238E27FC236}">
              <a16:creationId xmlns:a16="http://schemas.microsoft.com/office/drawing/2014/main" id="{00000000-0008-0000-0200-000011000000}"/>
            </a:ext>
          </a:extLst>
        </xdr:cNvPr>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a:extLst>
            <a:ext uri="{FF2B5EF4-FFF2-40B4-BE49-F238E27FC236}">
              <a16:creationId xmlns:a16="http://schemas.microsoft.com/office/drawing/2014/main" id="{00000000-0008-0000-0200-000012000000}"/>
            </a:ext>
          </a:extLst>
        </xdr:cNvPr>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a:extLst>
            <a:ext uri="{FF2B5EF4-FFF2-40B4-BE49-F238E27FC236}">
              <a16:creationId xmlns:a16="http://schemas.microsoft.com/office/drawing/2014/main" id="{00000000-0008-0000-0200-000016000000}"/>
            </a:ext>
          </a:extLst>
        </xdr:cNvPr>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a:extLst>
            <a:ext uri="{FF2B5EF4-FFF2-40B4-BE49-F238E27FC236}">
              <a16:creationId xmlns:a16="http://schemas.microsoft.com/office/drawing/2014/main" id="{00000000-0008-0000-0200-000017000000}"/>
            </a:ext>
          </a:extLst>
        </xdr:cNvPr>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a:extLst>
            <a:ext uri="{FF2B5EF4-FFF2-40B4-BE49-F238E27FC236}">
              <a16:creationId xmlns:a16="http://schemas.microsoft.com/office/drawing/2014/main" id="{00000000-0008-0000-0200-000018000000}"/>
            </a:ext>
          </a:extLst>
        </xdr:cNvPr>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a:extLst>
            <a:ext uri="{FF2B5EF4-FFF2-40B4-BE49-F238E27FC236}">
              <a16:creationId xmlns:a16="http://schemas.microsoft.com/office/drawing/2014/main" id="{00000000-0008-0000-0200-000019000000}"/>
            </a:ext>
          </a:extLst>
        </xdr:cNvPr>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a:extLst>
            <a:ext uri="{FF2B5EF4-FFF2-40B4-BE49-F238E27FC236}">
              <a16:creationId xmlns:a16="http://schemas.microsoft.com/office/drawing/2014/main" id="{00000000-0008-0000-0200-00001A000000}"/>
            </a:ext>
          </a:extLst>
        </xdr:cNvPr>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a:extLst>
            <a:ext uri="{FF2B5EF4-FFF2-40B4-BE49-F238E27FC236}">
              <a16:creationId xmlns:a16="http://schemas.microsoft.com/office/drawing/2014/main" id="{00000000-0008-0000-0200-00001B000000}"/>
            </a:ext>
          </a:extLst>
        </xdr:cNvPr>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a:extLst>
            <a:ext uri="{FF2B5EF4-FFF2-40B4-BE49-F238E27FC236}">
              <a16:creationId xmlns:a16="http://schemas.microsoft.com/office/drawing/2014/main" id="{00000000-0008-0000-0200-00001C000000}"/>
            </a:ext>
          </a:extLst>
        </xdr:cNvPr>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a:extLst>
            <a:ext uri="{FF2B5EF4-FFF2-40B4-BE49-F238E27FC236}">
              <a16:creationId xmlns:a16="http://schemas.microsoft.com/office/drawing/2014/main" id="{00000000-0008-0000-0200-00001D000000}"/>
            </a:ext>
          </a:extLst>
        </xdr:cNvPr>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a:extLst>
            <a:ext uri="{FF2B5EF4-FFF2-40B4-BE49-F238E27FC236}">
              <a16:creationId xmlns:a16="http://schemas.microsoft.com/office/drawing/2014/main" id="{00000000-0008-0000-0200-00001E000000}"/>
            </a:ext>
          </a:extLst>
        </xdr:cNvPr>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a:extLst>
            <a:ext uri="{FF2B5EF4-FFF2-40B4-BE49-F238E27FC236}">
              <a16:creationId xmlns:a16="http://schemas.microsoft.com/office/drawing/2014/main" id="{00000000-0008-0000-0200-00001F000000}"/>
            </a:ext>
          </a:extLst>
        </xdr:cNvPr>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a:extLst>
            <a:ext uri="{FF2B5EF4-FFF2-40B4-BE49-F238E27FC236}">
              <a16:creationId xmlns:a16="http://schemas.microsoft.com/office/drawing/2014/main" id="{00000000-0008-0000-0200-000020000000}"/>
            </a:ext>
          </a:extLst>
        </xdr:cNvPr>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a:extLst>
            <a:ext uri="{FF2B5EF4-FFF2-40B4-BE49-F238E27FC236}">
              <a16:creationId xmlns:a16="http://schemas.microsoft.com/office/drawing/2014/main" id="{00000000-0008-0000-0200-000021000000}"/>
            </a:ext>
          </a:extLst>
        </xdr:cNvPr>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a:extLst>
            <a:ext uri="{FF2B5EF4-FFF2-40B4-BE49-F238E27FC236}">
              <a16:creationId xmlns:a16="http://schemas.microsoft.com/office/drawing/2014/main" id="{00000000-0008-0000-0200-000022000000}"/>
            </a:ext>
          </a:extLst>
        </xdr:cNvPr>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a:extLst>
            <a:ext uri="{FF2B5EF4-FFF2-40B4-BE49-F238E27FC236}">
              <a16:creationId xmlns:a16="http://schemas.microsoft.com/office/drawing/2014/main" id="{00000000-0008-0000-0200-000023000000}"/>
            </a:ext>
          </a:extLst>
        </xdr:cNvPr>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a:extLst>
            <a:ext uri="{FF2B5EF4-FFF2-40B4-BE49-F238E27FC236}">
              <a16:creationId xmlns:a16="http://schemas.microsoft.com/office/drawing/2014/main" id="{00000000-0008-0000-0200-000024000000}"/>
            </a:ext>
          </a:extLst>
        </xdr:cNvPr>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a:extLst>
            <a:ext uri="{FF2B5EF4-FFF2-40B4-BE49-F238E27FC236}">
              <a16:creationId xmlns:a16="http://schemas.microsoft.com/office/drawing/2014/main" id="{00000000-0008-0000-0200-000025000000}"/>
            </a:ext>
          </a:extLst>
        </xdr:cNvPr>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a:extLst>
            <a:ext uri="{FF2B5EF4-FFF2-40B4-BE49-F238E27FC236}">
              <a16:creationId xmlns:a16="http://schemas.microsoft.com/office/drawing/2014/main" id="{00000000-0008-0000-0200-000026000000}"/>
            </a:ext>
          </a:extLst>
        </xdr:cNvPr>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a:extLst>
            <a:ext uri="{FF2B5EF4-FFF2-40B4-BE49-F238E27FC236}">
              <a16:creationId xmlns:a16="http://schemas.microsoft.com/office/drawing/2014/main" id="{00000000-0008-0000-0200-000029000000}"/>
            </a:ext>
          </a:extLst>
        </xdr:cNvPr>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a:extLst>
            <a:ext uri="{FF2B5EF4-FFF2-40B4-BE49-F238E27FC236}">
              <a16:creationId xmlns:a16="http://schemas.microsoft.com/office/drawing/2014/main" id="{00000000-0008-0000-0200-00002A000000}"/>
            </a:ext>
          </a:extLst>
        </xdr:cNvPr>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a:extLst>
            <a:ext uri="{FF2B5EF4-FFF2-40B4-BE49-F238E27FC236}">
              <a16:creationId xmlns:a16="http://schemas.microsoft.com/office/drawing/2014/main" id="{00000000-0008-0000-0200-00002B000000}"/>
            </a:ext>
          </a:extLst>
        </xdr:cNvPr>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a:extLst>
            <a:ext uri="{FF2B5EF4-FFF2-40B4-BE49-F238E27FC236}">
              <a16:creationId xmlns:a16="http://schemas.microsoft.com/office/drawing/2014/main" id="{00000000-0008-0000-0200-00002C000000}"/>
            </a:ext>
          </a:extLst>
        </xdr:cNvPr>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a:extLst>
            <a:ext uri="{FF2B5EF4-FFF2-40B4-BE49-F238E27FC236}">
              <a16:creationId xmlns:a16="http://schemas.microsoft.com/office/drawing/2014/main" id="{00000000-0008-0000-0200-00002D000000}"/>
            </a:ext>
          </a:extLst>
        </xdr:cNvPr>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a:extLst>
            <a:ext uri="{FF2B5EF4-FFF2-40B4-BE49-F238E27FC236}">
              <a16:creationId xmlns:a16="http://schemas.microsoft.com/office/drawing/2014/main" id="{00000000-0008-0000-0200-00002E000000}"/>
            </a:ext>
          </a:extLst>
        </xdr:cNvPr>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a:extLst>
            <a:ext uri="{FF2B5EF4-FFF2-40B4-BE49-F238E27FC236}">
              <a16:creationId xmlns:a16="http://schemas.microsoft.com/office/drawing/2014/main" id="{00000000-0008-0000-0200-00002F000000}"/>
            </a:ext>
          </a:extLst>
        </xdr:cNvPr>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a:extLst>
            <a:ext uri="{FF2B5EF4-FFF2-40B4-BE49-F238E27FC236}">
              <a16:creationId xmlns:a16="http://schemas.microsoft.com/office/drawing/2014/main" id="{00000000-0008-0000-0200-000030000000}"/>
            </a:ext>
          </a:extLst>
        </xdr:cNvPr>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a:extLst>
            <a:ext uri="{FF2B5EF4-FFF2-40B4-BE49-F238E27FC236}">
              <a16:creationId xmlns:a16="http://schemas.microsoft.com/office/drawing/2014/main" id="{00000000-0008-0000-0200-000031000000}"/>
            </a:ext>
          </a:extLst>
        </xdr:cNvPr>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a:extLst>
            <a:ext uri="{FF2B5EF4-FFF2-40B4-BE49-F238E27FC236}">
              <a16:creationId xmlns:a16="http://schemas.microsoft.com/office/drawing/2014/main" id="{00000000-0008-0000-0200-000032000000}"/>
            </a:ext>
          </a:extLst>
        </xdr:cNvPr>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a:extLst>
            <a:ext uri="{FF2B5EF4-FFF2-40B4-BE49-F238E27FC236}">
              <a16:creationId xmlns:a16="http://schemas.microsoft.com/office/drawing/2014/main" id="{00000000-0008-0000-0200-000033000000}"/>
            </a:ext>
          </a:extLst>
        </xdr:cNvPr>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a:extLst>
            <a:ext uri="{FF2B5EF4-FFF2-40B4-BE49-F238E27FC236}">
              <a16:creationId xmlns:a16="http://schemas.microsoft.com/office/drawing/2014/main" id="{00000000-0008-0000-0200-000034000000}"/>
            </a:ext>
          </a:extLst>
        </xdr:cNvPr>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a:extLst>
            <a:ext uri="{FF2B5EF4-FFF2-40B4-BE49-F238E27FC236}">
              <a16:creationId xmlns:a16="http://schemas.microsoft.com/office/drawing/2014/main" id="{00000000-0008-0000-0200-000035000000}"/>
            </a:ext>
          </a:extLst>
        </xdr:cNvPr>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a:extLst>
            <a:ext uri="{FF2B5EF4-FFF2-40B4-BE49-F238E27FC236}">
              <a16:creationId xmlns:a16="http://schemas.microsoft.com/office/drawing/2014/main" id="{00000000-0008-0000-0200-000036000000}"/>
            </a:ext>
          </a:extLst>
        </xdr:cNvPr>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a:extLst>
            <a:ext uri="{FF2B5EF4-FFF2-40B4-BE49-F238E27FC236}">
              <a16:creationId xmlns:a16="http://schemas.microsoft.com/office/drawing/2014/main" id="{00000000-0008-0000-0200-000037000000}"/>
            </a:ext>
          </a:extLst>
        </xdr:cNvPr>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a:extLst>
            <a:ext uri="{FF2B5EF4-FFF2-40B4-BE49-F238E27FC236}">
              <a16:creationId xmlns:a16="http://schemas.microsoft.com/office/drawing/2014/main" id="{00000000-0008-0000-0200-000038000000}"/>
            </a:ext>
          </a:extLst>
        </xdr:cNvPr>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a:extLst>
            <a:ext uri="{FF2B5EF4-FFF2-40B4-BE49-F238E27FC236}">
              <a16:creationId xmlns:a16="http://schemas.microsoft.com/office/drawing/2014/main" id="{00000000-0008-0000-0200-000039000000}"/>
            </a:ext>
          </a:extLst>
        </xdr:cNvPr>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a:extLst>
            <a:ext uri="{FF2B5EF4-FFF2-40B4-BE49-F238E27FC236}">
              <a16:creationId xmlns:a16="http://schemas.microsoft.com/office/drawing/2014/main" id="{00000000-0008-0000-0200-00003C000000}"/>
            </a:ext>
          </a:extLst>
        </xdr:cNvPr>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a:extLst>
            <a:ext uri="{FF2B5EF4-FFF2-40B4-BE49-F238E27FC236}">
              <a16:creationId xmlns:a16="http://schemas.microsoft.com/office/drawing/2014/main" id="{00000000-0008-0000-0200-00003D000000}"/>
            </a:ext>
          </a:extLst>
        </xdr:cNvPr>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a:extLst>
            <a:ext uri="{FF2B5EF4-FFF2-40B4-BE49-F238E27FC236}">
              <a16:creationId xmlns:a16="http://schemas.microsoft.com/office/drawing/2014/main" id="{00000000-0008-0000-0200-00003E000000}"/>
            </a:ext>
          </a:extLst>
        </xdr:cNvPr>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a:extLst>
            <a:ext uri="{FF2B5EF4-FFF2-40B4-BE49-F238E27FC236}">
              <a16:creationId xmlns:a16="http://schemas.microsoft.com/office/drawing/2014/main" id="{00000000-0008-0000-0200-00003F000000}"/>
            </a:ext>
          </a:extLst>
        </xdr:cNvPr>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a:extLst>
            <a:ext uri="{FF2B5EF4-FFF2-40B4-BE49-F238E27FC236}">
              <a16:creationId xmlns:a16="http://schemas.microsoft.com/office/drawing/2014/main" id="{00000000-0008-0000-0200-000040000000}"/>
            </a:ext>
          </a:extLst>
        </xdr:cNvPr>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a:extLst>
            <a:ext uri="{FF2B5EF4-FFF2-40B4-BE49-F238E27FC236}">
              <a16:creationId xmlns:a16="http://schemas.microsoft.com/office/drawing/2014/main" id="{00000000-0008-0000-0200-000041000000}"/>
            </a:ext>
          </a:extLst>
        </xdr:cNvPr>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a:extLst>
            <a:ext uri="{FF2B5EF4-FFF2-40B4-BE49-F238E27FC236}">
              <a16:creationId xmlns:a16="http://schemas.microsoft.com/office/drawing/2014/main" id="{00000000-0008-0000-0200-000042000000}"/>
            </a:ext>
          </a:extLst>
        </xdr:cNvPr>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a:extLst>
            <a:ext uri="{FF2B5EF4-FFF2-40B4-BE49-F238E27FC236}">
              <a16:creationId xmlns:a16="http://schemas.microsoft.com/office/drawing/2014/main" id="{00000000-0008-0000-0200-000043000000}"/>
            </a:ext>
          </a:extLst>
        </xdr:cNvPr>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a:extLst>
            <a:ext uri="{FF2B5EF4-FFF2-40B4-BE49-F238E27FC236}">
              <a16:creationId xmlns:a16="http://schemas.microsoft.com/office/drawing/2014/main" id="{00000000-0008-0000-0200-000044000000}"/>
            </a:ext>
          </a:extLst>
        </xdr:cNvPr>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a:extLst>
            <a:ext uri="{FF2B5EF4-FFF2-40B4-BE49-F238E27FC236}">
              <a16:creationId xmlns:a16="http://schemas.microsoft.com/office/drawing/2014/main" id="{00000000-0008-0000-0200-000045000000}"/>
            </a:ext>
          </a:extLst>
        </xdr:cNvPr>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a:extLst>
            <a:ext uri="{FF2B5EF4-FFF2-40B4-BE49-F238E27FC236}">
              <a16:creationId xmlns:a16="http://schemas.microsoft.com/office/drawing/2014/main" id="{00000000-0008-0000-0200-000046000000}"/>
            </a:ext>
          </a:extLst>
        </xdr:cNvPr>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a:extLst>
            <a:ext uri="{FF2B5EF4-FFF2-40B4-BE49-F238E27FC236}">
              <a16:creationId xmlns:a16="http://schemas.microsoft.com/office/drawing/2014/main" id="{00000000-0008-0000-0200-000047000000}"/>
            </a:ext>
          </a:extLst>
        </xdr:cNvPr>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a:extLst>
            <a:ext uri="{FF2B5EF4-FFF2-40B4-BE49-F238E27FC236}">
              <a16:creationId xmlns:a16="http://schemas.microsoft.com/office/drawing/2014/main" id="{00000000-0008-0000-0200-000048000000}"/>
            </a:ext>
          </a:extLst>
        </xdr:cNvPr>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a:extLst>
            <a:ext uri="{FF2B5EF4-FFF2-40B4-BE49-F238E27FC236}">
              <a16:creationId xmlns:a16="http://schemas.microsoft.com/office/drawing/2014/main" id="{00000000-0008-0000-0200-000049000000}"/>
            </a:ext>
          </a:extLst>
        </xdr:cNvPr>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a:extLst>
            <a:ext uri="{FF2B5EF4-FFF2-40B4-BE49-F238E27FC236}">
              <a16:creationId xmlns:a16="http://schemas.microsoft.com/office/drawing/2014/main" id="{00000000-0008-0000-0200-00004A000000}"/>
            </a:ext>
          </a:extLst>
        </xdr:cNvPr>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a:extLst>
            <a:ext uri="{FF2B5EF4-FFF2-40B4-BE49-F238E27FC236}">
              <a16:creationId xmlns:a16="http://schemas.microsoft.com/office/drawing/2014/main" id="{00000000-0008-0000-0200-00004B000000}"/>
            </a:ext>
          </a:extLst>
        </xdr:cNvPr>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a:extLst>
            <a:ext uri="{FF2B5EF4-FFF2-40B4-BE49-F238E27FC236}">
              <a16:creationId xmlns:a16="http://schemas.microsoft.com/office/drawing/2014/main" id="{00000000-0008-0000-0200-00004C000000}"/>
            </a:ext>
          </a:extLst>
        </xdr:cNvPr>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a:extLst>
            <a:ext uri="{FF2B5EF4-FFF2-40B4-BE49-F238E27FC236}">
              <a16:creationId xmlns:a16="http://schemas.microsoft.com/office/drawing/2014/main" id="{00000000-0008-0000-0200-00004F000000}"/>
            </a:ext>
          </a:extLst>
        </xdr:cNvPr>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a:extLst>
            <a:ext uri="{FF2B5EF4-FFF2-40B4-BE49-F238E27FC236}">
              <a16:creationId xmlns:a16="http://schemas.microsoft.com/office/drawing/2014/main" id="{00000000-0008-0000-0200-000050000000}"/>
            </a:ext>
          </a:extLst>
        </xdr:cNvPr>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a:extLst>
            <a:ext uri="{FF2B5EF4-FFF2-40B4-BE49-F238E27FC236}">
              <a16:creationId xmlns:a16="http://schemas.microsoft.com/office/drawing/2014/main" id="{00000000-0008-0000-0200-000051000000}"/>
            </a:ext>
          </a:extLst>
        </xdr:cNvPr>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a:extLst>
            <a:ext uri="{FF2B5EF4-FFF2-40B4-BE49-F238E27FC236}">
              <a16:creationId xmlns:a16="http://schemas.microsoft.com/office/drawing/2014/main" id="{00000000-0008-0000-0200-000052000000}"/>
            </a:ext>
          </a:extLst>
        </xdr:cNvPr>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a:extLst>
            <a:ext uri="{FF2B5EF4-FFF2-40B4-BE49-F238E27FC236}">
              <a16:creationId xmlns:a16="http://schemas.microsoft.com/office/drawing/2014/main" id="{00000000-0008-0000-0200-000053000000}"/>
            </a:ext>
          </a:extLst>
        </xdr:cNvPr>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a:extLst>
            <a:ext uri="{FF2B5EF4-FFF2-40B4-BE49-F238E27FC236}">
              <a16:creationId xmlns:a16="http://schemas.microsoft.com/office/drawing/2014/main" id="{00000000-0008-0000-0200-000054000000}"/>
            </a:ext>
          </a:extLst>
        </xdr:cNvPr>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a:extLst>
            <a:ext uri="{FF2B5EF4-FFF2-40B4-BE49-F238E27FC236}">
              <a16:creationId xmlns:a16="http://schemas.microsoft.com/office/drawing/2014/main" id="{00000000-0008-0000-0200-000055000000}"/>
            </a:ext>
          </a:extLst>
        </xdr:cNvPr>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a:extLst>
            <a:ext uri="{FF2B5EF4-FFF2-40B4-BE49-F238E27FC236}">
              <a16:creationId xmlns:a16="http://schemas.microsoft.com/office/drawing/2014/main" id="{00000000-0008-0000-0200-000056000000}"/>
            </a:ext>
          </a:extLst>
        </xdr:cNvPr>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a:extLst>
            <a:ext uri="{FF2B5EF4-FFF2-40B4-BE49-F238E27FC236}">
              <a16:creationId xmlns:a16="http://schemas.microsoft.com/office/drawing/2014/main" id="{00000000-0008-0000-0200-000057000000}"/>
            </a:ext>
          </a:extLst>
        </xdr:cNvPr>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a:extLst>
            <a:ext uri="{FF2B5EF4-FFF2-40B4-BE49-F238E27FC236}">
              <a16:creationId xmlns:a16="http://schemas.microsoft.com/office/drawing/2014/main" id="{00000000-0008-0000-0200-000058000000}"/>
            </a:ext>
          </a:extLst>
        </xdr:cNvPr>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a:extLst>
            <a:ext uri="{FF2B5EF4-FFF2-40B4-BE49-F238E27FC236}">
              <a16:creationId xmlns:a16="http://schemas.microsoft.com/office/drawing/2014/main" id="{00000000-0008-0000-0200-000059000000}"/>
            </a:ext>
          </a:extLst>
        </xdr:cNvPr>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a:extLst>
            <a:ext uri="{FF2B5EF4-FFF2-40B4-BE49-F238E27FC236}">
              <a16:creationId xmlns:a16="http://schemas.microsoft.com/office/drawing/2014/main" id="{00000000-0008-0000-0200-00005A000000}"/>
            </a:ext>
          </a:extLst>
        </xdr:cNvPr>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a:extLst>
            <a:ext uri="{FF2B5EF4-FFF2-40B4-BE49-F238E27FC236}">
              <a16:creationId xmlns:a16="http://schemas.microsoft.com/office/drawing/2014/main" id="{00000000-0008-0000-0200-00005B000000}"/>
            </a:ext>
          </a:extLst>
        </xdr:cNvPr>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a:extLst>
            <a:ext uri="{FF2B5EF4-FFF2-40B4-BE49-F238E27FC236}">
              <a16:creationId xmlns:a16="http://schemas.microsoft.com/office/drawing/2014/main" id="{00000000-0008-0000-0200-00005C000000}"/>
            </a:ext>
          </a:extLst>
        </xdr:cNvPr>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a:extLst>
            <a:ext uri="{FF2B5EF4-FFF2-40B4-BE49-F238E27FC236}">
              <a16:creationId xmlns:a16="http://schemas.microsoft.com/office/drawing/2014/main" id="{00000000-0008-0000-0200-00005D000000}"/>
            </a:ext>
          </a:extLst>
        </xdr:cNvPr>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a:extLst>
            <a:ext uri="{FF2B5EF4-FFF2-40B4-BE49-F238E27FC236}">
              <a16:creationId xmlns:a16="http://schemas.microsoft.com/office/drawing/2014/main" id="{00000000-0008-0000-0200-00005E000000}"/>
            </a:ext>
          </a:extLst>
        </xdr:cNvPr>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a:extLst>
            <a:ext uri="{FF2B5EF4-FFF2-40B4-BE49-F238E27FC236}">
              <a16:creationId xmlns:a16="http://schemas.microsoft.com/office/drawing/2014/main" id="{00000000-0008-0000-0200-00005F000000}"/>
            </a:ext>
          </a:extLst>
        </xdr:cNvPr>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a:extLst>
            <a:ext uri="{FF2B5EF4-FFF2-40B4-BE49-F238E27FC236}">
              <a16:creationId xmlns:a16="http://schemas.microsoft.com/office/drawing/2014/main" id="{00000000-0008-0000-0200-000041010000}"/>
            </a:ext>
          </a:extLst>
        </xdr:cNvPr>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a:extLst>
            <a:ext uri="{FF2B5EF4-FFF2-40B4-BE49-F238E27FC236}">
              <a16:creationId xmlns:a16="http://schemas.microsoft.com/office/drawing/2014/main" id="{00000000-0008-0000-0200-000042010000}"/>
            </a:ext>
          </a:extLst>
        </xdr:cNvPr>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a:extLst>
            <a:ext uri="{FF2B5EF4-FFF2-40B4-BE49-F238E27FC236}">
              <a16:creationId xmlns:a16="http://schemas.microsoft.com/office/drawing/2014/main" id="{00000000-0008-0000-0200-000043010000}"/>
            </a:ext>
          </a:extLst>
        </xdr:cNvPr>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a:extLst>
            <a:ext uri="{FF2B5EF4-FFF2-40B4-BE49-F238E27FC236}">
              <a16:creationId xmlns:a16="http://schemas.microsoft.com/office/drawing/2014/main" id="{00000000-0008-0000-0200-000044010000}"/>
            </a:ext>
          </a:extLst>
        </xdr:cNvPr>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a:extLst>
            <a:ext uri="{FF2B5EF4-FFF2-40B4-BE49-F238E27FC236}">
              <a16:creationId xmlns:a16="http://schemas.microsoft.com/office/drawing/2014/main" id="{00000000-0008-0000-0200-000045010000}"/>
            </a:ext>
          </a:extLst>
        </xdr:cNvPr>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a:extLst>
            <a:ext uri="{FF2B5EF4-FFF2-40B4-BE49-F238E27FC236}">
              <a16:creationId xmlns:a16="http://schemas.microsoft.com/office/drawing/2014/main" id="{00000000-0008-0000-0200-000046010000}"/>
            </a:ext>
          </a:extLst>
        </xdr:cNvPr>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a:extLst>
            <a:ext uri="{FF2B5EF4-FFF2-40B4-BE49-F238E27FC236}">
              <a16:creationId xmlns:a16="http://schemas.microsoft.com/office/drawing/2014/main" id="{00000000-0008-0000-0200-000047010000}"/>
            </a:ext>
          </a:extLst>
        </xdr:cNvPr>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a:extLst>
            <a:ext uri="{FF2B5EF4-FFF2-40B4-BE49-F238E27FC236}">
              <a16:creationId xmlns:a16="http://schemas.microsoft.com/office/drawing/2014/main" id="{00000000-0008-0000-0200-000048010000}"/>
            </a:ext>
          </a:extLst>
        </xdr:cNvPr>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a:extLst>
            <a:ext uri="{FF2B5EF4-FFF2-40B4-BE49-F238E27FC236}">
              <a16:creationId xmlns:a16="http://schemas.microsoft.com/office/drawing/2014/main" id="{00000000-0008-0000-0200-000049010000}"/>
            </a:ext>
          </a:extLst>
        </xdr:cNvPr>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a:extLst>
            <a:ext uri="{FF2B5EF4-FFF2-40B4-BE49-F238E27FC236}">
              <a16:creationId xmlns:a16="http://schemas.microsoft.com/office/drawing/2014/main" id="{00000000-0008-0000-0200-00004A010000}"/>
            </a:ext>
          </a:extLst>
        </xdr:cNvPr>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a:extLst>
            <a:ext uri="{FF2B5EF4-FFF2-40B4-BE49-F238E27FC236}">
              <a16:creationId xmlns:a16="http://schemas.microsoft.com/office/drawing/2014/main" id="{00000000-0008-0000-0200-00004B010000}"/>
            </a:ext>
          </a:extLst>
        </xdr:cNvPr>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a:extLst>
            <a:ext uri="{FF2B5EF4-FFF2-40B4-BE49-F238E27FC236}">
              <a16:creationId xmlns:a16="http://schemas.microsoft.com/office/drawing/2014/main" id="{00000000-0008-0000-0200-00004C010000}"/>
            </a:ext>
          </a:extLst>
        </xdr:cNvPr>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a:extLst>
            <a:ext uri="{FF2B5EF4-FFF2-40B4-BE49-F238E27FC236}">
              <a16:creationId xmlns:a16="http://schemas.microsoft.com/office/drawing/2014/main" id="{00000000-0008-0000-0200-00004D010000}"/>
            </a:ext>
          </a:extLst>
        </xdr:cNvPr>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a:extLst>
            <a:ext uri="{FF2B5EF4-FFF2-40B4-BE49-F238E27FC236}">
              <a16:creationId xmlns:a16="http://schemas.microsoft.com/office/drawing/2014/main" id="{00000000-0008-0000-0200-00004E010000}"/>
            </a:ext>
          </a:extLst>
        </xdr:cNvPr>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a:extLst>
            <a:ext uri="{FF2B5EF4-FFF2-40B4-BE49-F238E27FC236}">
              <a16:creationId xmlns:a16="http://schemas.microsoft.com/office/drawing/2014/main" id="{00000000-0008-0000-0200-00004F010000}"/>
            </a:ext>
          </a:extLst>
        </xdr:cNvPr>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a:extLst>
            <a:ext uri="{FF2B5EF4-FFF2-40B4-BE49-F238E27FC236}">
              <a16:creationId xmlns:a16="http://schemas.microsoft.com/office/drawing/2014/main" id="{00000000-0008-0000-0200-000050010000}"/>
            </a:ext>
          </a:extLst>
        </xdr:cNvPr>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a:extLst>
            <a:ext uri="{FF2B5EF4-FFF2-40B4-BE49-F238E27FC236}">
              <a16:creationId xmlns:a16="http://schemas.microsoft.com/office/drawing/2014/main" id="{00000000-0008-0000-0200-000051010000}"/>
            </a:ext>
          </a:extLst>
        </xdr:cNvPr>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a:extLst>
            <a:ext uri="{FF2B5EF4-FFF2-40B4-BE49-F238E27FC236}">
              <a16:creationId xmlns:a16="http://schemas.microsoft.com/office/drawing/2014/main" id="{00000000-0008-0000-0200-000055010000}"/>
            </a:ext>
          </a:extLst>
        </xdr:cNvPr>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a:extLst>
            <a:ext uri="{FF2B5EF4-FFF2-40B4-BE49-F238E27FC236}">
              <a16:creationId xmlns:a16="http://schemas.microsoft.com/office/drawing/2014/main" id="{00000000-0008-0000-0200-000056010000}"/>
            </a:ext>
          </a:extLst>
        </xdr:cNvPr>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a:extLst>
            <a:ext uri="{FF2B5EF4-FFF2-40B4-BE49-F238E27FC236}">
              <a16:creationId xmlns:a16="http://schemas.microsoft.com/office/drawing/2014/main" id="{00000000-0008-0000-0200-000057010000}"/>
            </a:ext>
          </a:extLst>
        </xdr:cNvPr>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a:extLst>
            <a:ext uri="{FF2B5EF4-FFF2-40B4-BE49-F238E27FC236}">
              <a16:creationId xmlns:a16="http://schemas.microsoft.com/office/drawing/2014/main" id="{00000000-0008-0000-0200-000058010000}"/>
            </a:ext>
          </a:extLst>
        </xdr:cNvPr>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a:extLst>
            <a:ext uri="{FF2B5EF4-FFF2-40B4-BE49-F238E27FC236}">
              <a16:creationId xmlns:a16="http://schemas.microsoft.com/office/drawing/2014/main" id="{00000000-0008-0000-0200-000059010000}"/>
            </a:ext>
          </a:extLst>
        </xdr:cNvPr>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a:extLst>
            <a:ext uri="{FF2B5EF4-FFF2-40B4-BE49-F238E27FC236}">
              <a16:creationId xmlns:a16="http://schemas.microsoft.com/office/drawing/2014/main" id="{00000000-0008-0000-0200-00005A010000}"/>
            </a:ext>
          </a:extLst>
        </xdr:cNvPr>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a:extLst>
            <a:ext uri="{FF2B5EF4-FFF2-40B4-BE49-F238E27FC236}">
              <a16:creationId xmlns:a16="http://schemas.microsoft.com/office/drawing/2014/main" id="{00000000-0008-0000-0200-00005B010000}"/>
            </a:ext>
          </a:extLst>
        </xdr:cNvPr>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a:extLst>
            <a:ext uri="{FF2B5EF4-FFF2-40B4-BE49-F238E27FC236}">
              <a16:creationId xmlns:a16="http://schemas.microsoft.com/office/drawing/2014/main" id="{00000000-0008-0000-0200-00005C010000}"/>
            </a:ext>
          </a:extLst>
        </xdr:cNvPr>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a:extLst>
            <a:ext uri="{FF2B5EF4-FFF2-40B4-BE49-F238E27FC236}">
              <a16:creationId xmlns:a16="http://schemas.microsoft.com/office/drawing/2014/main" id="{00000000-0008-0000-0200-00005D010000}"/>
            </a:ext>
          </a:extLst>
        </xdr:cNvPr>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a:extLst>
            <a:ext uri="{FF2B5EF4-FFF2-40B4-BE49-F238E27FC236}">
              <a16:creationId xmlns:a16="http://schemas.microsoft.com/office/drawing/2014/main" id="{00000000-0008-0000-0200-00005E010000}"/>
            </a:ext>
          </a:extLst>
        </xdr:cNvPr>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a:extLst>
            <a:ext uri="{FF2B5EF4-FFF2-40B4-BE49-F238E27FC236}">
              <a16:creationId xmlns:a16="http://schemas.microsoft.com/office/drawing/2014/main" id="{00000000-0008-0000-0200-00005F010000}"/>
            </a:ext>
          </a:extLst>
        </xdr:cNvPr>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a:extLst>
            <a:ext uri="{FF2B5EF4-FFF2-40B4-BE49-F238E27FC236}">
              <a16:creationId xmlns:a16="http://schemas.microsoft.com/office/drawing/2014/main" id="{00000000-0008-0000-0200-000060010000}"/>
            </a:ext>
          </a:extLst>
        </xdr:cNvPr>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a:extLst>
            <a:ext uri="{FF2B5EF4-FFF2-40B4-BE49-F238E27FC236}">
              <a16:creationId xmlns:a16="http://schemas.microsoft.com/office/drawing/2014/main" id="{00000000-0008-0000-0200-000061010000}"/>
            </a:ext>
          </a:extLst>
        </xdr:cNvPr>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a:extLst>
            <a:ext uri="{FF2B5EF4-FFF2-40B4-BE49-F238E27FC236}">
              <a16:creationId xmlns:a16="http://schemas.microsoft.com/office/drawing/2014/main" id="{00000000-0008-0000-0200-000062010000}"/>
            </a:ext>
          </a:extLst>
        </xdr:cNvPr>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a:extLst>
            <a:ext uri="{FF2B5EF4-FFF2-40B4-BE49-F238E27FC236}">
              <a16:creationId xmlns:a16="http://schemas.microsoft.com/office/drawing/2014/main" id="{00000000-0008-0000-0200-000063010000}"/>
            </a:ext>
          </a:extLst>
        </xdr:cNvPr>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a:extLst>
            <a:ext uri="{FF2B5EF4-FFF2-40B4-BE49-F238E27FC236}">
              <a16:creationId xmlns:a16="http://schemas.microsoft.com/office/drawing/2014/main" id="{00000000-0008-0000-0200-000064010000}"/>
            </a:ext>
          </a:extLst>
        </xdr:cNvPr>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a:extLst>
            <a:ext uri="{FF2B5EF4-FFF2-40B4-BE49-F238E27FC236}">
              <a16:creationId xmlns:a16="http://schemas.microsoft.com/office/drawing/2014/main" id="{00000000-0008-0000-0200-000065010000}"/>
            </a:ext>
          </a:extLst>
        </xdr:cNvPr>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a:extLst>
            <a:ext uri="{FF2B5EF4-FFF2-40B4-BE49-F238E27FC236}">
              <a16:creationId xmlns:a16="http://schemas.microsoft.com/office/drawing/2014/main" id="{00000000-0008-0000-0200-000068010000}"/>
            </a:ext>
          </a:extLst>
        </xdr:cNvPr>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a:extLst>
            <a:ext uri="{FF2B5EF4-FFF2-40B4-BE49-F238E27FC236}">
              <a16:creationId xmlns:a16="http://schemas.microsoft.com/office/drawing/2014/main" id="{00000000-0008-0000-0200-000069010000}"/>
            </a:ext>
          </a:extLst>
        </xdr:cNvPr>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a:extLst>
            <a:ext uri="{FF2B5EF4-FFF2-40B4-BE49-F238E27FC236}">
              <a16:creationId xmlns:a16="http://schemas.microsoft.com/office/drawing/2014/main" id="{00000000-0008-0000-0200-00006A010000}"/>
            </a:ext>
          </a:extLst>
        </xdr:cNvPr>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a:extLst>
            <a:ext uri="{FF2B5EF4-FFF2-40B4-BE49-F238E27FC236}">
              <a16:creationId xmlns:a16="http://schemas.microsoft.com/office/drawing/2014/main" id="{00000000-0008-0000-0200-00006B010000}"/>
            </a:ext>
          </a:extLst>
        </xdr:cNvPr>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a:extLst>
            <a:ext uri="{FF2B5EF4-FFF2-40B4-BE49-F238E27FC236}">
              <a16:creationId xmlns:a16="http://schemas.microsoft.com/office/drawing/2014/main" id="{00000000-0008-0000-0200-00006C010000}"/>
            </a:ext>
          </a:extLst>
        </xdr:cNvPr>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a:extLst>
            <a:ext uri="{FF2B5EF4-FFF2-40B4-BE49-F238E27FC236}">
              <a16:creationId xmlns:a16="http://schemas.microsoft.com/office/drawing/2014/main" id="{00000000-0008-0000-0200-00006D010000}"/>
            </a:ext>
          </a:extLst>
        </xdr:cNvPr>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a:extLst>
            <a:ext uri="{FF2B5EF4-FFF2-40B4-BE49-F238E27FC236}">
              <a16:creationId xmlns:a16="http://schemas.microsoft.com/office/drawing/2014/main" id="{00000000-0008-0000-0200-00006E010000}"/>
            </a:ext>
          </a:extLst>
        </xdr:cNvPr>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a:extLst>
            <a:ext uri="{FF2B5EF4-FFF2-40B4-BE49-F238E27FC236}">
              <a16:creationId xmlns:a16="http://schemas.microsoft.com/office/drawing/2014/main" id="{00000000-0008-0000-0200-00006F010000}"/>
            </a:ext>
          </a:extLst>
        </xdr:cNvPr>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a:extLst>
            <a:ext uri="{FF2B5EF4-FFF2-40B4-BE49-F238E27FC236}">
              <a16:creationId xmlns:a16="http://schemas.microsoft.com/office/drawing/2014/main" id="{00000000-0008-0000-0200-000070010000}"/>
            </a:ext>
          </a:extLst>
        </xdr:cNvPr>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a:extLst>
            <a:ext uri="{FF2B5EF4-FFF2-40B4-BE49-F238E27FC236}">
              <a16:creationId xmlns:a16="http://schemas.microsoft.com/office/drawing/2014/main" id="{00000000-0008-0000-0200-000071010000}"/>
            </a:ext>
          </a:extLst>
        </xdr:cNvPr>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a:extLst>
            <a:ext uri="{FF2B5EF4-FFF2-40B4-BE49-F238E27FC236}">
              <a16:creationId xmlns:a16="http://schemas.microsoft.com/office/drawing/2014/main" id="{00000000-0008-0000-0200-000072010000}"/>
            </a:ext>
          </a:extLst>
        </xdr:cNvPr>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a:extLst>
            <a:ext uri="{FF2B5EF4-FFF2-40B4-BE49-F238E27FC236}">
              <a16:creationId xmlns:a16="http://schemas.microsoft.com/office/drawing/2014/main" id="{00000000-0008-0000-0200-000073010000}"/>
            </a:ext>
          </a:extLst>
        </xdr:cNvPr>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a:extLst>
            <a:ext uri="{FF2B5EF4-FFF2-40B4-BE49-F238E27FC236}">
              <a16:creationId xmlns:a16="http://schemas.microsoft.com/office/drawing/2014/main" id="{00000000-0008-0000-0200-000074010000}"/>
            </a:ext>
          </a:extLst>
        </xdr:cNvPr>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a:extLst>
            <a:ext uri="{FF2B5EF4-FFF2-40B4-BE49-F238E27FC236}">
              <a16:creationId xmlns:a16="http://schemas.microsoft.com/office/drawing/2014/main" id="{00000000-0008-0000-0200-000075010000}"/>
            </a:ext>
          </a:extLst>
        </xdr:cNvPr>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a:extLst>
            <a:ext uri="{FF2B5EF4-FFF2-40B4-BE49-F238E27FC236}">
              <a16:creationId xmlns:a16="http://schemas.microsoft.com/office/drawing/2014/main" id="{00000000-0008-0000-0200-000076010000}"/>
            </a:ext>
          </a:extLst>
        </xdr:cNvPr>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a:extLst>
            <a:ext uri="{FF2B5EF4-FFF2-40B4-BE49-F238E27FC236}">
              <a16:creationId xmlns:a16="http://schemas.microsoft.com/office/drawing/2014/main" id="{00000000-0008-0000-0200-000077010000}"/>
            </a:ext>
          </a:extLst>
        </xdr:cNvPr>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a:extLst>
            <a:ext uri="{FF2B5EF4-FFF2-40B4-BE49-F238E27FC236}">
              <a16:creationId xmlns:a16="http://schemas.microsoft.com/office/drawing/2014/main" id="{00000000-0008-0000-0200-000078010000}"/>
            </a:ext>
          </a:extLst>
        </xdr:cNvPr>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a:extLst>
            <a:ext uri="{FF2B5EF4-FFF2-40B4-BE49-F238E27FC236}">
              <a16:creationId xmlns:a16="http://schemas.microsoft.com/office/drawing/2014/main" id="{00000000-0008-0000-0200-00007B010000}"/>
            </a:ext>
          </a:extLst>
        </xdr:cNvPr>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a:extLst>
            <a:ext uri="{FF2B5EF4-FFF2-40B4-BE49-F238E27FC236}">
              <a16:creationId xmlns:a16="http://schemas.microsoft.com/office/drawing/2014/main" id="{00000000-0008-0000-0200-00007C010000}"/>
            </a:ext>
          </a:extLst>
        </xdr:cNvPr>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a:extLst>
            <a:ext uri="{FF2B5EF4-FFF2-40B4-BE49-F238E27FC236}">
              <a16:creationId xmlns:a16="http://schemas.microsoft.com/office/drawing/2014/main" id="{00000000-0008-0000-0200-00007D010000}"/>
            </a:ext>
          </a:extLst>
        </xdr:cNvPr>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a:extLst>
            <a:ext uri="{FF2B5EF4-FFF2-40B4-BE49-F238E27FC236}">
              <a16:creationId xmlns:a16="http://schemas.microsoft.com/office/drawing/2014/main" id="{00000000-0008-0000-0200-00007E010000}"/>
            </a:ext>
          </a:extLst>
        </xdr:cNvPr>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a:extLst>
            <a:ext uri="{FF2B5EF4-FFF2-40B4-BE49-F238E27FC236}">
              <a16:creationId xmlns:a16="http://schemas.microsoft.com/office/drawing/2014/main" id="{00000000-0008-0000-0200-00007F010000}"/>
            </a:ext>
          </a:extLst>
        </xdr:cNvPr>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a:extLst>
            <a:ext uri="{FF2B5EF4-FFF2-40B4-BE49-F238E27FC236}">
              <a16:creationId xmlns:a16="http://schemas.microsoft.com/office/drawing/2014/main" id="{00000000-0008-0000-0200-000080010000}"/>
            </a:ext>
          </a:extLst>
        </xdr:cNvPr>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a:extLst>
            <a:ext uri="{FF2B5EF4-FFF2-40B4-BE49-F238E27FC236}">
              <a16:creationId xmlns:a16="http://schemas.microsoft.com/office/drawing/2014/main" id="{00000000-0008-0000-0200-000081010000}"/>
            </a:ext>
          </a:extLst>
        </xdr:cNvPr>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a:extLst>
            <a:ext uri="{FF2B5EF4-FFF2-40B4-BE49-F238E27FC236}">
              <a16:creationId xmlns:a16="http://schemas.microsoft.com/office/drawing/2014/main" id="{00000000-0008-0000-0200-000082010000}"/>
            </a:ext>
          </a:extLst>
        </xdr:cNvPr>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a:extLst>
            <a:ext uri="{FF2B5EF4-FFF2-40B4-BE49-F238E27FC236}">
              <a16:creationId xmlns:a16="http://schemas.microsoft.com/office/drawing/2014/main" id="{00000000-0008-0000-0200-000083010000}"/>
            </a:ext>
          </a:extLst>
        </xdr:cNvPr>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a:extLst>
            <a:ext uri="{FF2B5EF4-FFF2-40B4-BE49-F238E27FC236}">
              <a16:creationId xmlns:a16="http://schemas.microsoft.com/office/drawing/2014/main" id="{00000000-0008-0000-0200-000084010000}"/>
            </a:ext>
          </a:extLst>
        </xdr:cNvPr>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a:extLst>
            <a:ext uri="{FF2B5EF4-FFF2-40B4-BE49-F238E27FC236}">
              <a16:creationId xmlns:a16="http://schemas.microsoft.com/office/drawing/2014/main" id="{00000000-0008-0000-0200-000085010000}"/>
            </a:ext>
          </a:extLst>
        </xdr:cNvPr>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a:extLst>
            <a:ext uri="{FF2B5EF4-FFF2-40B4-BE49-F238E27FC236}">
              <a16:creationId xmlns:a16="http://schemas.microsoft.com/office/drawing/2014/main" id="{00000000-0008-0000-0200-000086010000}"/>
            </a:ext>
          </a:extLst>
        </xdr:cNvPr>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a:extLst>
            <a:ext uri="{FF2B5EF4-FFF2-40B4-BE49-F238E27FC236}">
              <a16:creationId xmlns:a16="http://schemas.microsoft.com/office/drawing/2014/main" id="{00000000-0008-0000-0200-000087010000}"/>
            </a:ext>
          </a:extLst>
        </xdr:cNvPr>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a:extLst>
            <a:ext uri="{FF2B5EF4-FFF2-40B4-BE49-F238E27FC236}">
              <a16:creationId xmlns:a16="http://schemas.microsoft.com/office/drawing/2014/main" id="{00000000-0008-0000-0200-000088010000}"/>
            </a:ext>
          </a:extLst>
        </xdr:cNvPr>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a:extLst>
            <a:ext uri="{FF2B5EF4-FFF2-40B4-BE49-F238E27FC236}">
              <a16:creationId xmlns:a16="http://schemas.microsoft.com/office/drawing/2014/main" id="{00000000-0008-0000-0200-000089010000}"/>
            </a:ext>
          </a:extLst>
        </xdr:cNvPr>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a:extLst>
            <a:ext uri="{FF2B5EF4-FFF2-40B4-BE49-F238E27FC236}">
              <a16:creationId xmlns:a16="http://schemas.microsoft.com/office/drawing/2014/main" id="{00000000-0008-0000-0200-00008A010000}"/>
            </a:ext>
          </a:extLst>
        </xdr:cNvPr>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a:extLst>
            <a:ext uri="{FF2B5EF4-FFF2-40B4-BE49-F238E27FC236}">
              <a16:creationId xmlns:a16="http://schemas.microsoft.com/office/drawing/2014/main" id="{00000000-0008-0000-0200-00008B010000}"/>
            </a:ext>
          </a:extLst>
        </xdr:cNvPr>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a:extLst>
            <a:ext uri="{FF2B5EF4-FFF2-40B4-BE49-F238E27FC236}">
              <a16:creationId xmlns:a16="http://schemas.microsoft.com/office/drawing/2014/main" id="{00000000-0008-0000-0200-00008E010000}"/>
            </a:ext>
          </a:extLst>
        </xdr:cNvPr>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a:extLst>
            <a:ext uri="{FF2B5EF4-FFF2-40B4-BE49-F238E27FC236}">
              <a16:creationId xmlns:a16="http://schemas.microsoft.com/office/drawing/2014/main" id="{00000000-0008-0000-0200-00008F010000}"/>
            </a:ext>
          </a:extLst>
        </xdr:cNvPr>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a:extLst>
            <a:ext uri="{FF2B5EF4-FFF2-40B4-BE49-F238E27FC236}">
              <a16:creationId xmlns:a16="http://schemas.microsoft.com/office/drawing/2014/main" id="{00000000-0008-0000-0200-000090010000}"/>
            </a:ext>
          </a:extLst>
        </xdr:cNvPr>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a:extLst>
            <a:ext uri="{FF2B5EF4-FFF2-40B4-BE49-F238E27FC236}">
              <a16:creationId xmlns:a16="http://schemas.microsoft.com/office/drawing/2014/main" id="{00000000-0008-0000-0200-000091010000}"/>
            </a:ext>
          </a:extLst>
        </xdr:cNvPr>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a:extLst>
            <a:ext uri="{FF2B5EF4-FFF2-40B4-BE49-F238E27FC236}">
              <a16:creationId xmlns:a16="http://schemas.microsoft.com/office/drawing/2014/main" id="{00000000-0008-0000-0200-000092010000}"/>
            </a:ext>
          </a:extLst>
        </xdr:cNvPr>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a:extLst>
            <a:ext uri="{FF2B5EF4-FFF2-40B4-BE49-F238E27FC236}">
              <a16:creationId xmlns:a16="http://schemas.microsoft.com/office/drawing/2014/main" id="{00000000-0008-0000-0200-000093010000}"/>
            </a:ext>
          </a:extLst>
        </xdr:cNvPr>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a:extLst>
            <a:ext uri="{FF2B5EF4-FFF2-40B4-BE49-F238E27FC236}">
              <a16:creationId xmlns:a16="http://schemas.microsoft.com/office/drawing/2014/main" id="{00000000-0008-0000-0200-000094010000}"/>
            </a:ext>
          </a:extLst>
        </xdr:cNvPr>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a:extLst>
            <a:ext uri="{FF2B5EF4-FFF2-40B4-BE49-F238E27FC236}">
              <a16:creationId xmlns:a16="http://schemas.microsoft.com/office/drawing/2014/main" id="{00000000-0008-0000-0200-000095010000}"/>
            </a:ext>
          </a:extLst>
        </xdr:cNvPr>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a:extLst>
            <a:ext uri="{FF2B5EF4-FFF2-40B4-BE49-F238E27FC236}">
              <a16:creationId xmlns:a16="http://schemas.microsoft.com/office/drawing/2014/main" id="{00000000-0008-0000-0200-000096010000}"/>
            </a:ext>
          </a:extLst>
        </xdr:cNvPr>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a:extLst>
            <a:ext uri="{FF2B5EF4-FFF2-40B4-BE49-F238E27FC236}">
              <a16:creationId xmlns:a16="http://schemas.microsoft.com/office/drawing/2014/main" id="{00000000-0008-0000-0200-000097010000}"/>
            </a:ext>
          </a:extLst>
        </xdr:cNvPr>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a:extLst>
            <a:ext uri="{FF2B5EF4-FFF2-40B4-BE49-F238E27FC236}">
              <a16:creationId xmlns:a16="http://schemas.microsoft.com/office/drawing/2014/main" id="{00000000-0008-0000-0200-000098010000}"/>
            </a:ext>
          </a:extLst>
        </xdr:cNvPr>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a:extLst>
            <a:ext uri="{FF2B5EF4-FFF2-40B4-BE49-F238E27FC236}">
              <a16:creationId xmlns:a16="http://schemas.microsoft.com/office/drawing/2014/main" id="{00000000-0008-0000-0200-000099010000}"/>
            </a:ext>
          </a:extLst>
        </xdr:cNvPr>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a:extLst>
            <a:ext uri="{FF2B5EF4-FFF2-40B4-BE49-F238E27FC236}">
              <a16:creationId xmlns:a16="http://schemas.microsoft.com/office/drawing/2014/main" id="{00000000-0008-0000-0200-00009A010000}"/>
            </a:ext>
          </a:extLst>
        </xdr:cNvPr>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a:extLst>
            <a:ext uri="{FF2B5EF4-FFF2-40B4-BE49-F238E27FC236}">
              <a16:creationId xmlns:a16="http://schemas.microsoft.com/office/drawing/2014/main" id="{00000000-0008-0000-0200-00009B010000}"/>
            </a:ext>
          </a:extLst>
        </xdr:cNvPr>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a:extLst>
            <a:ext uri="{FF2B5EF4-FFF2-40B4-BE49-F238E27FC236}">
              <a16:creationId xmlns:a16="http://schemas.microsoft.com/office/drawing/2014/main" id="{00000000-0008-0000-0200-00009C010000}"/>
            </a:ext>
          </a:extLst>
        </xdr:cNvPr>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a:extLst>
            <a:ext uri="{FF2B5EF4-FFF2-40B4-BE49-F238E27FC236}">
              <a16:creationId xmlns:a16="http://schemas.microsoft.com/office/drawing/2014/main" id="{00000000-0008-0000-0200-00009D010000}"/>
            </a:ext>
          </a:extLst>
        </xdr:cNvPr>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a:extLst>
            <a:ext uri="{FF2B5EF4-FFF2-40B4-BE49-F238E27FC236}">
              <a16:creationId xmlns:a16="http://schemas.microsoft.com/office/drawing/2014/main" id="{00000000-0008-0000-0200-00009E010000}"/>
            </a:ext>
          </a:extLst>
        </xdr:cNvPr>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20</xdr:row>
      <xdr:rowOff>114300</xdr:rowOff>
    </xdr:from>
    <xdr:to>
      <xdr:col>3</xdr:col>
      <xdr:colOff>1003300</xdr:colOff>
      <xdr:row>37</xdr:row>
      <xdr:rowOff>101600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6200" y="3733800"/>
          <a:ext cx="4572000" cy="3276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a:t>
          </a:r>
          <a:br>
            <a:rPr lang="en-US" sz="1100" b="1" baseline="0"/>
          </a:br>
          <a:br>
            <a:rPr lang="en-US" sz="1100" b="1" baseline="0"/>
          </a:br>
          <a:r>
            <a:rPr lang="en-US" sz="1100" b="1" baseline="0"/>
            <a:t>0 = bad, 1 = single point of failure, &gt;2 cool!</a:t>
          </a:r>
        </a:p>
        <a:p>
          <a:endParaRPr lang="en-US" sz="1100" b="1" baseline="0"/>
        </a:p>
        <a:p>
          <a:r>
            <a:rPr lang="en-US" sz="1100" b="1" baseline="0"/>
            <a:t>Teach &amp; Create solo</a:t>
          </a:r>
          <a:r>
            <a:rPr lang="en-US" sz="1100" baseline="0"/>
            <a:t>: These are the people/teams who can create new work and teach others. You need at least one (right?). Are you able to cope if that person is off sick or vacation? If not, then train up a maintainer or bench employee?</a:t>
          </a:r>
        </a:p>
        <a:p>
          <a:endParaRPr lang="en-US" sz="1100" baseline="0"/>
        </a:p>
        <a:p>
          <a:r>
            <a:rPr lang="en-US" sz="1100" b="1" baseline="0"/>
            <a:t>Do &amp; Maintain with help</a:t>
          </a:r>
          <a:r>
            <a:rPr lang="en-US" sz="1100" baseline="0"/>
            <a:t>: These are the people/teams who can maintain current work, but struggle to create new work. If new work isn't expected, it may be ok to have no captains but a crew of maintainers. Still, one seems too risky? Grow from the bench.</a:t>
          </a:r>
        </a:p>
        <a:p>
          <a:endParaRPr lang="en-US" sz="1100" baseline="0"/>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Q23"/>
  <sheetViews>
    <sheetView showGridLines="0" workbookViewId="0">
      <selection activeCell="F35" sqref="F35"/>
    </sheetView>
  </sheetViews>
  <sheetFormatPr defaultColWidth="8.85546875" defaultRowHeight="15" x14ac:dyDescent="0.25"/>
  <sheetData>
    <row r="1" spans="2:17" ht="20.25" thickBot="1" x14ac:dyDescent="0.35">
      <c r="B1" s="54" t="s">
        <v>26</v>
      </c>
      <c r="C1" s="54"/>
      <c r="D1" s="54"/>
      <c r="E1" s="54"/>
      <c r="F1" s="54"/>
      <c r="G1" s="54"/>
      <c r="H1" s="54"/>
      <c r="I1" s="54"/>
      <c r="J1" s="54"/>
      <c r="K1" s="54"/>
      <c r="L1" s="54"/>
      <c r="M1" s="54"/>
      <c r="N1" s="54"/>
    </row>
    <row r="2" spans="2:17" ht="15.75" thickTop="1" x14ac:dyDescent="0.25">
      <c r="P2" s="1" t="s">
        <v>24</v>
      </c>
    </row>
    <row r="4" spans="2:17" x14ac:dyDescent="0.25">
      <c r="P4" s="18">
        <v>1</v>
      </c>
      <c r="Q4" t="s">
        <v>25</v>
      </c>
    </row>
    <row r="5" spans="2:17" x14ac:dyDescent="0.25">
      <c r="P5" s="18">
        <v>1.1000000000000001</v>
      </c>
      <c r="Q5" t="s">
        <v>29</v>
      </c>
    </row>
    <row r="6" spans="2:17" x14ac:dyDescent="0.25">
      <c r="P6" s="18">
        <v>1.2</v>
      </c>
      <c r="Q6" t="s">
        <v>68</v>
      </c>
    </row>
    <row r="7" spans="2:17" x14ac:dyDescent="0.25">
      <c r="P7" s="18">
        <v>2</v>
      </c>
      <c r="Q7" t="s">
        <v>82</v>
      </c>
    </row>
    <row r="8" spans="2:17" x14ac:dyDescent="0.25">
      <c r="P8" s="18"/>
    </row>
    <row r="9" spans="2:17" x14ac:dyDescent="0.25">
      <c r="P9" s="18"/>
    </row>
    <row r="10" spans="2:17" x14ac:dyDescent="0.25">
      <c r="P10" s="18"/>
    </row>
    <row r="11" spans="2:17" x14ac:dyDescent="0.25">
      <c r="P11" s="18"/>
    </row>
    <row r="12" spans="2:17" x14ac:dyDescent="0.25">
      <c r="P12" s="18"/>
    </row>
    <row r="13" spans="2:17" x14ac:dyDescent="0.25">
      <c r="P13" s="18"/>
    </row>
    <row r="14" spans="2:17" x14ac:dyDescent="0.25">
      <c r="P14" s="18"/>
    </row>
    <row r="15" spans="2:17" x14ac:dyDescent="0.25">
      <c r="P15" s="18"/>
    </row>
    <row r="16" spans="2:17" x14ac:dyDescent="0.25">
      <c r="P16" s="18"/>
    </row>
    <row r="17" spans="16:16" x14ac:dyDescent="0.25">
      <c r="P17" s="18"/>
    </row>
    <row r="18" spans="16:16" x14ac:dyDescent="0.25">
      <c r="P18" s="18"/>
    </row>
    <row r="19" spans="16:16" x14ac:dyDescent="0.25">
      <c r="P19" s="18"/>
    </row>
    <row r="20" spans="16:16" x14ac:dyDescent="0.25">
      <c r="P20" s="18"/>
    </row>
    <row r="21" spans="16:16" x14ac:dyDescent="0.25">
      <c r="P21" s="18"/>
    </row>
    <row r="22" spans="16:16" x14ac:dyDescent="0.25">
      <c r="P22" s="18"/>
    </row>
    <row r="23" spans="16:16" x14ac:dyDescent="0.25">
      <c r="P23" s="18"/>
    </row>
  </sheetData>
  <mergeCells count="1">
    <mergeCell ref="B1:N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5:J26"/>
  <sheetViews>
    <sheetView showGridLines="0" zoomScale="140" zoomScaleNormal="140" workbookViewId="0">
      <selection activeCell="H24" sqref="H24"/>
    </sheetView>
  </sheetViews>
  <sheetFormatPr defaultColWidth="8.85546875" defaultRowHeight="15" x14ac:dyDescent="0.25"/>
  <cols>
    <col min="1" max="1" width="5.140625" customWidth="1"/>
    <col min="2" max="2" width="38" customWidth="1"/>
    <col min="3" max="3" width="8.7109375" customWidth="1"/>
    <col min="4" max="4" width="35.5703125" customWidth="1"/>
    <col min="5" max="5" width="9.5703125" customWidth="1"/>
    <col min="6" max="6" width="39.28515625" customWidth="1"/>
    <col min="7" max="7" width="6.42578125" customWidth="1"/>
    <col min="8" max="8" width="37.5703125" customWidth="1"/>
    <col min="9" max="9" width="5.28515625" customWidth="1"/>
    <col min="10" max="10" width="23.85546875" customWidth="1"/>
  </cols>
  <sheetData>
    <row r="5" spans="2:10" x14ac:dyDescent="0.25">
      <c r="B5" s="2" t="s">
        <v>16</v>
      </c>
      <c r="D5" s="15" t="s">
        <v>114</v>
      </c>
      <c r="F5" s="2" t="s">
        <v>17</v>
      </c>
      <c r="G5" s="2"/>
      <c r="H5" s="2" t="s">
        <v>18</v>
      </c>
      <c r="J5" s="2"/>
    </row>
    <row r="6" spans="2:10" x14ac:dyDescent="0.25">
      <c r="B6" s="17" t="s">
        <v>4</v>
      </c>
      <c r="D6" s="16" t="s">
        <v>2</v>
      </c>
      <c r="F6" s="16" t="s">
        <v>10</v>
      </c>
      <c r="H6" s="16" t="s">
        <v>5</v>
      </c>
    </row>
    <row r="7" spans="2:10" x14ac:dyDescent="0.25">
      <c r="B7" s="17" t="s">
        <v>20</v>
      </c>
      <c r="D7" s="16" t="s">
        <v>3</v>
      </c>
      <c r="F7" s="16" t="s">
        <v>11</v>
      </c>
      <c r="H7" s="16" t="s">
        <v>6</v>
      </c>
    </row>
    <row r="8" spans="2:10" x14ac:dyDescent="0.25">
      <c r="B8" s="17" t="s">
        <v>8</v>
      </c>
      <c r="D8" s="16" t="s">
        <v>19</v>
      </c>
      <c r="F8" s="16" t="s">
        <v>12</v>
      </c>
      <c r="H8" s="16" t="s">
        <v>7</v>
      </c>
    </row>
    <row r="9" spans="2:10" x14ac:dyDescent="0.25">
      <c r="B9" s="17"/>
      <c r="D9" s="16"/>
      <c r="F9" s="16" t="s">
        <v>13</v>
      </c>
      <c r="H9" s="16" t="s">
        <v>0</v>
      </c>
    </row>
    <row r="10" spans="2:10" x14ac:dyDescent="0.25">
      <c r="B10" s="17"/>
      <c r="D10" s="16"/>
      <c r="F10" s="16" t="s">
        <v>28</v>
      </c>
      <c r="H10" s="16" t="s">
        <v>1</v>
      </c>
    </row>
    <row r="11" spans="2:10" x14ac:dyDescent="0.25">
      <c r="B11" s="17"/>
      <c r="D11" s="16"/>
    </row>
    <row r="12" spans="2:10" x14ac:dyDescent="0.25">
      <c r="B12" s="17"/>
      <c r="D12" s="16"/>
    </row>
    <row r="13" spans="2:10" x14ac:dyDescent="0.25">
      <c r="B13" s="17"/>
      <c r="D13" s="16"/>
    </row>
    <row r="14" spans="2:10" x14ac:dyDescent="0.25">
      <c r="B14" s="17"/>
      <c r="D14" s="16"/>
    </row>
    <row r="15" spans="2:10" x14ac:dyDescent="0.25">
      <c r="B15" s="17"/>
      <c r="D15" s="16"/>
    </row>
    <row r="16" spans="2:10" x14ac:dyDescent="0.25">
      <c r="B16" s="17"/>
      <c r="D16" s="16"/>
    </row>
    <row r="17" spans="2:6" x14ac:dyDescent="0.25">
      <c r="B17" s="17"/>
      <c r="D17" s="16"/>
      <c r="F17" s="2" t="s">
        <v>115</v>
      </c>
    </row>
    <row r="18" spans="2:6" x14ac:dyDescent="0.25">
      <c r="D18" s="16"/>
      <c r="F18" s="16" t="s">
        <v>87</v>
      </c>
    </row>
    <row r="19" spans="2:6" x14ac:dyDescent="0.25">
      <c r="D19" s="16"/>
      <c r="F19" s="16" t="s">
        <v>88</v>
      </c>
    </row>
    <row r="20" spans="2:6" x14ac:dyDescent="0.25">
      <c r="D20" s="16"/>
      <c r="F20" s="16" t="s">
        <v>89</v>
      </c>
    </row>
    <row r="21" spans="2:6" x14ac:dyDescent="0.25">
      <c r="D21" s="16"/>
      <c r="F21" s="16" t="s">
        <v>95</v>
      </c>
    </row>
    <row r="22" spans="2:6" x14ac:dyDescent="0.25">
      <c r="D22" s="16"/>
      <c r="F22" s="16" t="s">
        <v>94</v>
      </c>
    </row>
    <row r="24" spans="2:6" x14ac:dyDescent="0.25">
      <c r="D24" t="s">
        <v>84</v>
      </c>
    </row>
    <row r="25" spans="2:6" x14ac:dyDescent="0.25">
      <c r="D25" t="s">
        <v>85</v>
      </c>
    </row>
    <row r="26" spans="2:6" x14ac:dyDescent="0.25">
      <c r="D26" t="s">
        <v>86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F44"/>
  <sheetViews>
    <sheetView showGridLines="0" zoomScale="150" zoomScaleNormal="150" zoomScalePageLayoutView="150" workbookViewId="0">
      <selection activeCell="I9" sqref="I9"/>
    </sheetView>
  </sheetViews>
  <sheetFormatPr defaultColWidth="8.85546875" defaultRowHeight="12.75" x14ac:dyDescent="0.2"/>
  <cols>
    <col min="1" max="1" width="24.42578125" style="6" customWidth="1"/>
    <col min="2" max="2" width="12.7109375" style="6" customWidth="1"/>
    <col min="3" max="4" width="14.28515625" style="6" customWidth="1"/>
    <col min="5" max="5" width="15.28515625" style="6" customWidth="1"/>
    <col min="6" max="6" width="15.42578125" style="6" customWidth="1"/>
    <col min="7" max="16384" width="8.85546875" style="6"/>
  </cols>
  <sheetData>
    <row r="1" spans="1:6" ht="18" thickBot="1" x14ac:dyDescent="0.35">
      <c r="A1" s="55" t="s">
        <v>27</v>
      </c>
      <c r="B1" s="55"/>
      <c r="C1" s="55"/>
      <c r="D1" s="55"/>
      <c r="E1" s="55"/>
      <c r="F1" s="55"/>
    </row>
    <row r="2" spans="1:6" ht="13.5" thickTop="1" x14ac:dyDescent="0.2"/>
    <row r="3" spans="1:6" x14ac:dyDescent="0.2">
      <c r="A3" s="11" t="s">
        <v>9</v>
      </c>
      <c r="B3" s="10"/>
      <c r="C3" s="10"/>
      <c r="D3" s="11"/>
      <c r="E3" s="62"/>
      <c r="F3" s="62"/>
    </row>
    <row r="5" spans="1:6" x14ac:dyDescent="0.2">
      <c r="A5" s="5" t="s">
        <v>14</v>
      </c>
    </row>
    <row r="6" spans="1:6" x14ac:dyDescent="0.2">
      <c r="A6" s="5"/>
    </row>
    <row r="7" spans="1:6" s="13" customFormat="1" ht="34.35" customHeight="1" x14ac:dyDescent="0.2">
      <c r="B7" s="14" t="str">
        <f>Settings!$F$6</f>
        <v>Know nothing</v>
      </c>
      <c r="C7" s="14" t="str">
        <f>Settings!$F$7</f>
        <v>Can run and use the tools needed</v>
      </c>
      <c r="D7" s="14" t="str">
        <f>Settings!$F$8</f>
        <v>Can tweak it or do easy bug fixes</v>
      </c>
      <c r="E7" s="14" t="str">
        <f>Settings!$F$9</f>
        <v>Can start from nothing and create</v>
      </c>
      <c r="F7" s="14" t="str">
        <f>Settings!$F$10</f>
        <v>Can teach others</v>
      </c>
    </row>
    <row r="8" spans="1:6" x14ac:dyDescent="0.2">
      <c r="A8" s="7" t="str">
        <f>'Input and results'!A4</f>
        <v>CSS</v>
      </c>
      <c r="B8" s="8"/>
      <c r="C8" s="8"/>
      <c r="D8" s="8"/>
      <c r="E8" s="8"/>
      <c r="F8" s="8"/>
    </row>
    <row r="9" spans="1:6" x14ac:dyDescent="0.2">
      <c r="A9" s="7" t="str">
        <f>'Input and results'!A5</f>
        <v>Javascript</v>
      </c>
      <c r="B9" s="8"/>
      <c r="C9" s="8"/>
      <c r="D9" s="8"/>
      <c r="E9" s="8"/>
      <c r="F9" s="8"/>
    </row>
    <row r="10" spans="1:6" x14ac:dyDescent="0.2">
      <c r="A10" s="7" t="str">
        <f>'Input and results'!A6</f>
        <v>DB Backup/Restore</v>
      </c>
      <c r="B10" s="8"/>
      <c r="C10" s="8"/>
      <c r="D10" s="8"/>
      <c r="E10" s="8"/>
      <c r="F10" s="8"/>
    </row>
    <row r="11" spans="1:6" x14ac:dyDescent="0.2">
      <c r="A11" s="7" t="str">
        <f>'Input and results'!A7</f>
        <v/>
      </c>
      <c r="B11" s="8"/>
      <c r="C11" s="8"/>
      <c r="D11" s="8"/>
      <c r="E11" s="8"/>
      <c r="F11" s="8"/>
    </row>
    <row r="12" spans="1:6" x14ac:dyDescent="0.2">
      <c r="A12" s="7" t="str">
        <f>'Input and results'!A8</f>
        <v/>
      </c>
      <c r="B12" s="8"/>
      <c r="C12" s="8"/>
      <c r="D12" s="8"/>
      <c r="E12" s="8"/>
      <c r="F12" s="8"/>
    </row>
    <row r="13" spans="1:6" x14ac:dyDescent="0.2">
      <c r="A13" s="7" t="str">
        <f>'Input and results'!A9</f>
        <v/>
      </c>
      <c r="B13" s="8"/>
      <c r="C13" s="8"/>
      <c r="D13" s="8"/>
      <c r="E13" s="8"/>
      <c r="F13" s="8"/>
    </row>
    <row r="14" spans="1:6" x14ac:dyDescent="0.2">
      <c r="A14" s="7" t="str">
        <f>'Input and results'!A10</f>
        <v/>
      </c>
      <c r="B14" s="8"/>
      <c r="C14" s="8"/>
      <c r="D14" s="8"/>
      <c r="E14" s="8"/>
      <c r="F14" s="8"/>
    </row>
    <row r="15" spans="1:6" x14ac:dyDescent="0.2">
      <c r="A15" s="7" t="str">
        <f>'Input and results'!A11</f>
        <v/>
      </c>
      <c r="B15" s="8"/>
      <c r="C15" s="8"/>
      <c r="D15" s="8"/>
      <c r="E15" s="8"/>
      <c r="F15" s="8"/>
    </row>
    <row r="16" spans="1:6" x14ac:dyDescent="0.2">
      <c r="A16" s="7" t="str">
        <f>'Input and results'!A12</f>
        <v/>
      </c>
      <c r="B16" s="8"/>
      <c r="C16" s="8"/>
      <c r="D16" s="8"/>
      <c r="E16" s="8"/>
      <c r="F16" s="8"/>
    </row>
    <row r="17" spans="1:6" x14ac:dyDescent="0.2">
      <c r="A17" s="7" t="str">
        <f>'Input and results'!A13</f>
        <v/>
      </c>
      <c r="B17" s="8"/>
      <c r="C17" s="8"/>
      <c r="D17" s="8"/>
      <c r="E17" s="8"/>
      <c r="F17" s="8"/>
    </row>
    <row r="18" spans="1:6" x14ac:dyDescent="0.2">
      <c r="A18" s="7" t="str">
        <f>'Input and results'!A14</f>
        <v/>
      </c>
      <c r="B18" s="8"/>
      <c r="C18" s="8"/>
      <c r="D18" s="8"/>
      <c r="E18" s="8"/>
      <c r="F18" s="8"/>
    </row>
    <row r="19" spans="1:6" x14ac:dyDescent="0.2">
      <c r="A19" s="7" t="str">
        <f>'Input and results'!A15</f>
        <v/>
      </c>
      <c r="B19" s="8"/>
      <c r="C19" s="8"/>
      <c r="D19" s="8"/>
      <c r="E19" s="8"/>
      <c r="F19" s="8"/>
    </row>
    <row r="20" spans="1:6" x14ac:dyDescent="0.2">
      <c r="A20" s="7" t="str">
        <f>'Input and results'!A16</f>
        <v/>
      </c>
      <c r="B20" s="8"/>
      <c r="C20" s="8"/>
      <c r="D20" s="8"/>
      <c r="E20" s="8"/>
      <c r="F20" s="8"/>
    </row>
    <row r="21" spans="1:6" x14ac:dyDescent="0.2">
      <c r="A21" s="7" t="str">
        <f>'Input and results'!A17</f>
        <v/>
      </c>
      <c r="B21" s="8"/>
      <c r="C21" s="8"/>
      <c r="D21" s="8"/>
      <c r="E21" s="8"/>
      <c r="F21" s="8"/>
    </row>
    <row r="22" spans="1:6" x14ac:dyDescent="0.2">
      <c r="A22" s="7" t="str">
        <f>'Input and results'!A18</f>
        <v/>
      </c>
      <c r="B22" s="8"/>
      <c r="C22" s="8"/>
      <c r="D22" s="8"/>
      <c r="E22" s="8"/>
      <c r="F22" s="8"/>
    </row>
    <row r="23" spans="1:6" x14ac:dyDescent="0.2">
      <c r="A23" s="7" t="str">
        <f>'Input and results'!A19</f>
        <v/>
      </c>
      <c r="B23" s="8"/>
      <c r="C23" s="8"/>
      <c r="D23" s="8"/>
      <c r="E23" s="8"/>
      <c r="F23" s="8"/>
    </row>
    <row r="24" spans="1:6" x14ac:dyDescent="0.2">
      <c r="A24" s="7" t="str">
        <f>'Input and results'!A20</f>
        <v/>
      </c>
      <c r="B24" s="8"/>
      <c r="C24" s="8"/>
      <c r="D24" s="8"/>
      <c r="E24" s="8"/>
      <c r="F24" s="8"/>
    </row>
    <row r="25" spans="1:6" ht="32.1" customHeight="1" x14ac:dyDescent="0.2">
      <c r="A25" s="5" t="s">
        <v>15</v>
      </c>
    </row>
    <row r="27" spans="1:6" s="9" customFormat="1" ht="25.5" x14ac:dyDescent="0.2">
      <c r="A27" s="13"/>
      <c r="B27" s="14" t="str">
        <f>Settings!$H$6</f>
        <v>I'd quit rather than do this…</v>
      </c>
      <c r="C27" s="14" t="str">
        <f>Settings!$H$7</f>
        <v>Actively Avoid, unless coerced…</v>
      </c>
      <c r="D27" s="14" t="str">
        <f>Settings!$H$8</f>
        <v>Willing to learn</v>
      </c>
      <c r="E27" s="14" t="str">
        <f>Settings!$H$9</f>
        <v>Strongly Interested</v>
      </c>
      <c r="F27" s="14" t="str">
        <f>Settings!$H$10</f>
        <v>Please, Please, Please…</v>
      </c>
    </row>
    <row r="28" spans="1:6" x14ac:dyDescent="0.2">
      <c r="A28" s="7" t="str">
        <f>'Input and results'!A4</f>
        <v>CSS</v>
      </c>
      <c r="B28" s="8"/>
      <c r="C28" s="8"/>
      <c r="D28" s="8"/>
      <c r="E28" s="8"/>
      <c r="F28" s="8"/>
    </row>
    <row r="29" spans="1:6" x14ac:dyDescent="0.2">
      <c r="A29" s="7" t="str">
        <f>'Input and results'!A5</f>
        <v>Javascript</v>
      </c>
      <c r="B29" s="8"/>
      <c r="C29" s="8"/>
      <c r="D29" s="8"/>
      <c r="E29" s="8"/>
      <c r="F29" s="8"/>
    </row>
    <row r="30" spans="1:6" x14ac:dyDescent="0.2">
      <c r="A30" s="7" t="str">
        <f>'Input and results'!A6</f>
        <v>DB Backup/Restore</v>
      </c>
      <c r="B30" s="8"/>
      <c r="C30" s="8"/>
      <c r="D30" s="8"/>
      <c r="E30" s="8"/>
      <c r="F30" s="8"/>
    </row>
    <row r="31" spans="1:6" x14ac:dyDescent="0.2">
      <c r="A31" s="7" t="str">
        <f>'Input and results'!A7</f>
        <v/>
      </c>
      <c r="B31" s="8"/>
      <c r="C31" s="8"/>
      <c r="D31" s="8"/>
      <c r="E31" s="8"/>
      <c r="F31" s="8"/>
    </row>
    <row r="32" spans="1:6" x14ac:dyDescent="0.2">
      <c r="A32" s="7" t="str">
        <f>'Input and results'!A8</f>
        <v/>
      </c>
      <c r="B32" s="8"/>
      <c r="C32" s="8"/>
      <c r="D32" s="8"/>
      <c r="E32" s="8"/>
      <c r="F32" s="8"/>
    </row>
    <row r="33" spans="1:6" x14ac:dyDescent="0.2">
      <c r="A33" s="7" t="str">
        <f>'Input and results'!A9</f>
        <v/>
      </c>
      <c r="B33" s="8"/>
      <c r="C33" s="8"/>
      <c r="D33" s="8"/>
      <c r="E33" s="8"/>
      <c r="F33" s="8"/>
    </row>
    <row r="34" spans="1:6" x14ac:dyDescent="0.2">
      <c r="A34" s="7" t="str">
        <f>'Input and results'!A10</f>
        <v/>
      </c>
      <c r="B34" s="8"/>
      <c r="C34" s="8"/>
      <c r="D34" s="8"/>
      <c r="E34" s="8"/>
      <c r="F34" s="8"/>
    </row>
    <row r="35" spans="1:6" x14ac:dyDescent="0.2">
      <c r="A35" s="7" t="str">
        <f>'Input and results'!A11</f>
        <v/>
      </c>
      <c r="B35" s="8"/>
      <c r="C35" s="8"/>
      <c r="D35" s="8"/>
      <c r="E35" s="8"/>
      <c r="F35" s="8"/>
    </row>
    <row r="36" spans="1:6" x14ac:dyDescent="0.2">
      <c r="A36" s="7" t="str">
        <f>'Input and results'!A12</f>
        <v/>
      </c>
      <c r="B36" s="8"/>
      <c r="C36" s="8"/>
      <c r="D36" s="8"/>
      <c r="E36" s="8"/>
      <c r="F36" s="8"/>
    </row>
    <row r="37" spans="1:6" x14ac:dyDescent="0.2">
      <c r="A37" s="7" t="str">
        <f>'Input and results'!A13</f>
        <v/>
      </c>
      <c r="B37" s="8"/>
      <c r="C37" s="8"/>
      <c r="D37" s="8"/>
      <c r="E37" s="8"/>
      <c r="F37" s="8"/>
    </row>
    <row r="38" spans="1:6" x14ac:dyDescent="0.2">
      <c r="A38" s="7" t="str">
        <f>'Input and results'!A14</f>
        <v/>
      </c>
      <c r="B38" s="8"/>
      <c r="C38" s="8"/>
      <c r="D38" s="8"/>
      <c r="E38" s="8"/>
      <c r="F38" s="8"/>
    </row>
    <row r="39" spans="1:6" x14ac:dyDescent="0.2">
      <c r="A39" s="7" t="str">
        <f>'Input and results'!A15</f>
        <v/>
      </c>
      <c r="B39" s="8"/>
      <c r="C39" s="8"/>
      <c r="D39" s="8"/>
      <c r="E39" s="8"/>
      <c r="F39" s="8"/>
    </row>
    <row r="40" spans="1:6" x14ac:dyDescent="0.2">
      <c r="A40" s="7" t="str">
        <f>'Input and results'!A16</f>
        <v/>
      </c>
      <c r="B40" s="8"/>
      <c r="C40" s="8"/>
      <c r="D40" s="8"/>
      <c r="E40" s="8"/>
      <c r="F40" s="8"/>
    </row>
    <row r="41" spans="1:6" x14ac:dyDescent="0.2">
      <c r="A41" s="7" t="str">
        <f>'Input and results'!A17</f>
        <v/>
      </c>
      <c r="B41" s="8"/>
      <c r="C41" s="8"/>
      <c r="D41" s="8"/>
      <c r="E41" s="8"/>
      <c r="F41" s="8"/>
    </row>
    <row r="42" spans="1:6" x14ac:dyDescent="0.2">
      <c r="A42" s="7" t="str">
        <f>'Input and results'!A18</f>
        <v/>
      </c>
      <c r="B42" s="8"/>
      <c r="C42" s="8"/>
      <c r="D42" s="8"/>
      <c r="E42" s="8"/>
      <c r="F42" s="8"/>
    </row>
    <row r="43" spans="1:6" x14ac:dyDescent="0.2">
      <c r="A43" s="7" t="str">
        <f>'Input and results'!A19</f>
        <v/>
      </c>
      <c r="B43" s="8"/>
      <c r="C43" s="8"/>
      <c r="D43" s="8"/>
      <c r="E43" s="8"/>
      <c r="F43" s="8"/>
    </row>
    <row r="44" spans="1:6" x14ac:dyDescent="0.2">
      <c r="A44" s="7" t="str">
        <f>'Input and results'!A20</f>
        <v/>
      </c>
      <c r="B44" s="8"/>
      <c r="C44" s="8"/>
      <c r="D44" s="8"/>
      <c r="E44" s="8"/>
      <c r="F44" s="8"/>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xr:uid="{00000000-0002-0000-0200-000000000000}"/>
    <dataValidation allowBlank="1" showInputMessage="1" showErrorMessage="1" promptTitle="STOP!" prompt="Please edit these in the Setting worksheet." sqref="A8:A24" xr:uid="{00000000-0002-0000-0200-000001000000}"/>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36"/>
  <sheetViews>
    <sheetView showGridLines="0" tabSelected="1" zoomScaleNormal="100" workbookViewId="0">
      <selection activeCell="I29" sqref="I29"/>
    </sheetView>
  </sheetViews>
  <sheetFormatPr defaultColWidth="29.42578125" defaultRowHeight="15" x14ac:dyDescent="0.25"/>
  <cols>
    <col min="1" max="1" width="21.140625" style="4" customWidth="1"/>
    <col min="2" max="2" width="17.140625" style="38" customWidth="1"/>
    <col min="3" max="3" width="16.5703125" style="38" customWidth="1"/>
    <col min="4" max="4" width="17" style="38" customWidth="1"/>
    <col min="5" max="5" width="21.7109375" style="38" customWidth="1"/>
    <col min="6" max="7" width="25.5703125" style="38" customWidth="1"/>
    <col min="8" max="8" width="5.140625" style="38" customWidth="1"/>
    <col min="9" max="9" width="26" style="4" customWidth="1"/>
    <col min="10" max="10" width="32.5703125" customWidth="1"/>
    <col min="11" max="11" width="32.85546875" customWidth="1"/>
    <col min="12" max="12" width="33" customWidth="1"/>
  </cols>
  <sheetData>
    <row r="1" spans="1:21" ht="27" customHeight="1" x14ac:dyDescent="0.3">
      <c r="A1" s="50" t="s">
        <v>100</v>
      </c>
      <c r="I1" s="50" t="s">
        <v>99</v>
      </c>
    </row>
    <row r="2" spans="1:21" s="49" customFormat="1" ht="15.75" x14ac:dyDescent="0.25">
      <c r="A2" s="42" t="s">
        <v>74</v>
      </c>
      <c r="B2" s="56" t="s">
        <v>110</v>
      </c>
      <c r="C2" s="56"/>
      <c r="D2" s="56"/>
      <c r="E2" s="43" t="s">
        <v>104</v>
      </c>
      <c r="F2" s="53" t="s">
        <v>96</v>
      </c>
      <c r="G2" s="53" t="s">
        <v>97</v>
      </c>
      <c r="H2" s="47"/>
      <c r="I2" s="44" t="s">
        <v>81</v>
      </c>
      <c r="J2" s="48"/>
      <c r="K2" s="48"/>
      <c r="L2" s="48"/>
      <c r="M2" s="48"/>
      <c r="N2" s="48"/>
      <c r="O2" s="48"/>
      <c r="P2" s="48"/>
      <c r="Q2" s="48"/>
      <c r="R2" s="48"/>
      <c r="S2" s="48"/>
      <c r="T2" s="48"/>
      <c r="U2" s="48"/>
    </row>
    <row r="3" spans="1:21" s="49" customFormat="1" ht="15.75" x14ac:dyDescent="0.25">
      <c r="A3" s="45"/>
      <c r="B3" s="45" t="s">
        <v>22</v>
      </c>
      <c r="C3" s="45" t="s">
        <v>21</v>
      </c>
      <c r="D3" s="45" t="s">
        <v>53</v>
      </c>
      <c r="E3" s="45" t="s">
        <v>105</v>
      </c>
      <c r="F3" s="45" t="s">
        <v>93</v>
      </c>
      <c r="G3" s="45" t="s">
        <v>98</v>
      </c>
      <c r="H3"/>
      <c r="I3" s="45" t="s">
        <v>74</v>
      </c>
      <c r="J3" s="46" t="str">
        <f>IF(ISBLANK(Settings!$B6),"",Settings!$B6)</f>
        <v>Person 1</v>
      </c>
      <c r="K3" s="46" t="str">
        <f>IF(ISBLANK(Settings!$B7),"",Settings!$B7)</f>
        <v>Person 2</v>
      </c>
      <c r="L3" s="46" t="str">
        <f>IF(ISBLANK(Settings!$B8),"",Settings!$B8)</f>
        <v>Team 1</v>
      </c>
      <c r="M3" s="46" t="str">
        <f>IF(ISBLANK(Settings!$B9),"",Settings!$B9)</f>
        <v/>
      </c>
      <c r="N3" s="46" t="str">
        <f>IF(ISBLANK(Settings!$B10),"",Settings!$B10)</f>
        <v/>
      </c>
      <c r="O3" s="46" t="str">
        <f>IF(ISBLANK(Settings!$B11),"",Settings!$B11)</f>
        <v/>
      </c>
      <c r="P3" s="46" t="str">
        <f>IF(ISBLANK(Settings!$B12),"",Settings!$B12)</f>
        <v/>
      </c>
      <c r="Q3" s="46" t="str">
        <f>IF(ISBLANK(Settings!$B13),"",Settings!$B13)</f>
        <v/>
      </c>
      <c r="R3" s="46" t="str">
        <f>IF(ISBLANK(Settings!$B14),"",Settings!$B14)</f>
        <v/>
      </c>
      <c r="S3" s="46" t="str">
        <f>IF(ISBLANK(Settings!$B15),"",Settings!$B15)</f>
        <v/>
      </c>
      <c r="T3" s="46" t="str">
        <f>IF(ISBLANK(Settings!$B16),"",Settings!$B16)</f>
        <v/>
      </c>
      <c r="U3" s="46" t="str">
        <f>IF(ISBLANK(Settings!$B17),"",Settings!$B17)</f>
        <v/>
      </c>
    </row>
    <row r="4" spans="1:21" x14ac:dyDescent="0.25">
      <c r="A4" s="41" t="str">
        <f>I4</f>
        <v>CSS</v>
      </c>
      <c r="B4" s="19">
        <f>Calculations!A2</f>
        <v>0</v>
      </c>
      <c r="C4" s="19">
        <f>Calculations!B2</f>
        <v>1</v>
      </c>
      <c r="D4" s="19">
        <f>Calculations!C2</f>
        <v>0</v>
      </c>
      <c r="E4" s="64">
        <f>Calculations!R2</f>
        <v>2</v>
      </c>
      <c r="F4" s="63" t="s">
        <v>89</v>
      </c>
      <c r="G4" s="16">
        <v>3</v>
      </c>
      <c r="H4"/>
      <c r="I4" s="41" t="str">
        <f>IF(ISBLANK(Settings!D6),"",Settings!D6)</f>
        <v>CSS</v>
      </c>
      <c r="J4" s="16" t="s">
        <v>10</v>
      </c>
      <c r="K4" s="16" t="s">
        <v>10</v>
      </c>
      <c r="L4" s="16" t="s">
        <v>12</v>
      </c>
      <c r="M4" s="16"/>
      <c r="N4" s="16"/>
      <c r="O4" s="16"/>
      <c r="P4" s="16"/>
      <c r="Q4" s="16"/>
      <c r="R4" s="16"/>
      <c r="S4" s="16"/>
      <c r="T4" s="16"/>
      <c r="U4" s="16"/>
    </row>
    <row r="5" spans="1:21" x14ac:dyDescent="0.25">
      <c r="A5" s="41" t="str">
        <f t="shared" ref="A5:A20" si="0">I5</f>
        <v>Javascript</v>
      </c>
      <c r="B5" s="19">
        <f>Calculations!A3</f>
        <v>2</v>
      </c>
      <c r="C5" s="19">
        <f>Calculations!B3</f>
        <v>0</v>
      </c>
      <c r="D5" s="19">
        <f>Calculations!C3</f>
        <v>0</v>
      </c>
      <c r="E5" s="64">
        <f>Calculations!R3</f>
        <v>7</v>
      </c>
      <c r="F5" s="63" t="s">
        <v>95</v>
      </c>
      <c r="G5" s="16">
        <v>2</v>
      </c>
      <c r="H5"/>
      <c r="I5" s="41" t="str">
        <f>IF(ISBLANK(Settings!D7),"",Settings!D7)</f>
        <v>Javascript</v>
      </c>
      <c r="J5" s="16" t="s">
        <v>28</v>
      </c>
      <c r="K5" s="16" t="s">
        <v>13</v>
      </c>
      <c r="L5" s="16" t="s">
        <v>10</v>
      </c>
      <c r="M5" s="16"/>
      <c r="N5" s="16"/>
      <c r="O5" s="16"/>
      <c r="P5" s="16"/>
      <c r="Q5" s="16"/>
      <c r="R5" s="16"/>
      <c r="S5" s="16"/>
      <c r="T5" s="16"/>
      <c r="U5" s="16"/>
    </row>
    <row r="6" spans="1:21" x14ac:dyDescent="0.25">
      <c r="A6" s="41" t="str">
        <f t="shared" si="0"/>
        <v>DB Backup/Restore</v>
      </c>
      <c r="B6" s="19">
        <f>Calculations!A4</f>
        <v>1</v>
      </c>
      <c r="C6" s="19">
        <f>Calculations!B4</f>
        <v>1</v>
      </c>
      <c r="D6" s="19">
        <f>Calculations!C4</f>
        <v>1</v>
      </c>
      <c r="E6" s="64">
        <f>Calculations!R4</f>
        <v>6</v>
      </c>
      <c r="F6" s="63" t="s">
        <v>88</v>
      </c>
      <c r="G6" s="16">
        <v>0.5</v>
      </c>
      <c r="H6"/>
      <c r="I6" s="41" t="str">
        <f>IF(ISBLANK(Settings!D8),"",Settings!D8)</f>
        <v>DB Backup/Restore</v>
      </c>
      <c r="J6" s="16" t="s">
        <v>11</v>
      </c>
      <c r="K6" s="16" t="s">
        <v>12</v>
      </c>
      <c r="L6" s="16" t="s">
        <v>13</v>
      </c>
      <c r="M6" s="16"/>
      <c r="N6" s="16"/>
      <c r="O6" s="16"/>
      <c r="P6" s="16"/>
      <c r="Q6" s="16"/>
      <c r="R6" s="16"/>
      <c r="S6" s="16"/>
      <c r="T6" s="16"/>
      <c r="U6" s="16"/>
    </row>
    <row r="7" spans="1:21" x14ac:dyDescent="0.25">
      <c r="A7" s="41" t="str">
        <f t="shared" si="0"/>
        <v/>
      </c>
      <c r="B7" s="19" t="str">
        <f>Calculations!A5</f>
        <v/>
      </c>
      <c r="C7" s="19" t="str">
        <f>Calculations!B5</f>
        <v/>
      </c>
      <c r="D7" s="19" t="str">
        <f>Calculations!C5</f>
        <v/>
      </c>
      <c r="E7" s="64" t="str">
        <f>Calculations!R5</f>
        <v/>
      </c>
      <c r="F7" s="63"/>
      <c r="G7" s="16"/>
      <c r="H7"/>
      <c r="I7" s="41" t="str">
        <f>IF(ISBLANK(Settings!D9),"",Settings!D9)</f>
        <v/>
      </c>
      <c r="J7" s="16"/>
      <c r="K7" s="16"/>
      <c r="L7" s="16"/>
      <c r="M7" s="16"/>
      <c r="N7" s="16"/>
      <c r="O7" s="16"/>
      <c r="P7" s="16"/>
      <c r="Q7" s="16"/>
      <c r="R7" s="16"/>
      <c r="S7" s="16"/>
      <c r="T7" s="16"/>
      <c r="U7" s="16"/>
    </row>
    <row r="8" spans="1:21" x14ac:dyDescent="0.25">
      <c r="A8" s="41" t="str">
        <f t="shared" si="0"/>
        <v/>
      </c>
      <c r="B8" s="19" t="str">
        <f>Calculations!A6</f>
        <v/>
      </c>
      <c r="C8" s="19" t="str">
        <f>Calculations!B6</f>
        <v/>
      </c>
      <c r="D8" s="19" t="str">
        <f>Calculations!C6</f>
        <v/>
      </c>
      <c r="E8" s="64" t="str">
        <f>Calculations!R6</f>
        <v/>
      </c>
      <c r="F8" s="63"/>
      <c r="G8" s="16"/>
      <c r="H8"/>
      <c r="I8" s="41" t="str">
        <f>IF(ISBLANK(Settings!D10),"",Settings!D10)</f>
        <v/>
      </c>
      <c r="J8" s="16"/>
      <c r="K8" s="16"/>
      <c r="L8" s="16"/>
      <c r="M8" s="16"/>
      <c r="N8" s="16"/>
      <c r="O8" s="16"/>
      <c r="P8" s="16"/>
      <c r="Q8" s="16"/>
      <c r="R8" s="16"/>
      <c r="S8" s="16"/>
      <c r="T8" s="16"/>
      <c r="U8" s="16"/>
    </row>
    <row r="9" spans="1:21" x14ac:dyDescent="0.25">
      <c r="A9" s="41" t="str">
        <f t="shared" si="0"/>
        <v/>
      </c>
      <c r="B9" s="19" t="str">
        <f>Calculations!A7</f>
        <v/>
      </c>
      <c r="C9" s="19" t="str">
        <f>Calculations!B7</f>
        <v/>
      </c>
      <c r="D9" s="19" t="str">
        <f>Calculations!C7</f>
        <v/>
      </c>
      <c r="E9" s="64" t="str">
        <f>Calculations!R7</f>
        <v/>
      </c>
      <c r="F9" s="63"/>
      <c r="G9" s="16"/>
      <c r="H9"/>
      <c r="I9" s="41" t="str">
        <f>IF(ISBLANK(Settings!D11),"",Settings!D11)</f>
        <v/>
      </c>
      <c r="J9" s="16"/>
      <c r="K9" s="16"/>
      <c r="L9" s="16"/>
      <c r="M9" s="16"/>
      <c r="N9" s="16"/>
      <c r="O9" s="16"/>
      <c r="P9" s="16"/>
      <c r="Q9" s="16"/>
      <c r="R9" s="16"/>
      <c r="S9" s="16"/>
      <c r="T9" s="16"/>
      <c r="U9" s="16"/>
    </row>
    <row r="10" spans="1:21" x14ac:dyDescent="0.25">
      <c r="A10" s="41" t="str">
        <f t="shared" si="0"/>
        <v/>
      </c>
      <c r="B10" s="19" t="str">
        <f>Calculations!A8</f>
        <v/>
      </c>
      <c r="C10" s="19" t="str">
        <f>Calculations!B8</f>
        <v/>
      </c>
      <c r="D10" s="19" t="str">
        <f>Calculations!C8</f>
        <v/>
      </c>
      <c r="E10" s="64" t="str">
        <f>Calculations!R8</f>
        <v/>
      </c>
      <c r="F10" s="63"/>
      <c r="G10" s="16"/>
      <c r="H10"/>
      <c r="I10" s="41" t="str">
        <f>IF(ISBLANK(Settings!D12),"",Settings!D12)</f>
        <v/>
      </c>
      <c r="J10" s="16"/>
      <c r="K10" s="16"/>
      <c r="L10" s="16"/>
      <c r="M10" s="16"/>
      <c r="N10" s="16"/>
      <c r="O10" s="16"/>
      <c r="P10" s="16"/>
      <c r="Q10" s="16"/>
      <c r="R10" s="16"/>
      <c r="S10" s="16"/>
      <c r="T10" s="16"/>
      <c r="U10" s="16"/>
    </row>
    <row r="11" spans="1:21" x14ac:dyDescent="0.25">
      <c r="A11" s="41" t="str">
        <f t="shared" si="0"/>
        <v/>
      </c>
      <c r="B11" s="19" t="str">
        <f>Calculations!A9</f>
        <v/>
      </c>
      <c r="C11" s="19" t="str">
        <f>Calculations!B9</f>
        <v/>
      </c>
      <c r="D11" s="19" t="str">
        <f>Calculations!C9</f>
        <v/>
      </c>
      <c r="E11" s="64" t="str">
        <f>Calculations!R9</f>
        <v/>
      </c>
      <c r="F11" s="63"/>
      <c r="G11" s="16"/>
      <c r="H11"/>
      <c r="I11" s="41" t="str">
        <f>IF(ISBLANK(Settings!D13),"",Settings!D13)</f>
        <v/>
      </c>
      <c r="J11" s="16"/>
      <c r="K11" s="16"/>
      <c r="L11" s="16"/>
      <c r="M11" s="16"/>
      <c r="N11" s="16"/>
      <c r="O11" s="16"/>
      <c r="P11" s="16"/>
      <c r="Q11" s="16"/>
      <c r="R11" s="16"/>
      <c r="S11" s="16"/>
      <c r="T11" s="16"/>
      <c r="U11" s="16"/>
    </row>
    <row r="12" spans="1:21" x14ac:dyDescent="0.25">
      <c r="A12" s="41" t="str">
        <f t="shared" si="0"/>
        <v/>
      </c>
      <c r="B12" s="19" t="str">
        <f>Calculations!A10</f>
        <v/>
      </c>
      <c r="C12" s="19" t="str">
        <f>Calculations!B10</f>
        <v/>
      </c>
      <c r="D12" s="19" t="str">
        <f>Calculations!C10</f>
        <v/>
      </c>
      <c r="E12" s="64" t="str">
        <f>Calculations!R10</f>
        <v/>
      </c>
      <c r="F12" s="63"/>
      <c r="G12" s="16"/>
      <c r="H12"/>
      <c r="I12" s="41" t="str">
        <f>IF(ISBLANK(Settings!D14),"",Settings!D14)</f>
        <v/>
      </c>
      <c r="J12" s="16"/>
      <c r="K12" s="16"/>
      <c r="L12" s="16"/>
      <c r="M12" s="16"/>
      <c r="N12" s="16"/>
      <c r="O12" s="16"/>
      <c r="P12" s="16"/>
      <c r="Q12" s="16"/>
      <c r="R12" s="16"/>
      <c r="S12" s="16"/>
      <c r="T12" s="16"/>
      <c r="U12" s="16"/>
    </row>
    <row r="13" spans="1:21" x14ac:dyDescent="0.25">
      <c r="A13" s="41" t="str">
        <f t="shared" si="0"/>
        <v/>
      </c>
      <c r="B13" s="19" t="str">
        <f>Calculations!A11</f>
        <v/>
      </c>
      <c r="C13" s="19" t="str">
        <f>Calculations!B11</f>
        <v/>
      </c>
      <c r="D13" s="19" t="str">
        <f>Calculations!C11</f>
        <v/>
      </c>
      <c r="E13" s="64" t="str">
        <f>Calculations!R11</f>
        <v/>
      </c>
      <c r="F13" s="63"/>
      <c r="G13" s="16"/>
      <c r="H13"/>
      <c r="I13" s="41" t="str">
        <f>IF(ISBLANK(Settings!D15),"",Settings!D15)</f>
        <v/>
      </c>
      <c r="J13" s="16"/>
      <c r="K13" s="16"/>
      <c r="L13" s="16"/>
      <c r="M13" s="16"/>
      <c r="N13" s="16"/>
      <c r="O13" s="16"/>
      <c r="P13" s="16"/>
      <c r="Q13" s="16"/>
      <c r="R13" s="16"/>
      <c r="S13" s="16"/>
      <c r="T13" s="16"/>
      <c r="U13" s="16"/>
    </row>
    <row r="14" spans="1:21" x14ac:dyDescent="0.25">
      <c r="A14" s="41" t="str">
        <f t="shared" si="0"/>
        <v/>
      </c>
      <c r="B14" s="19" t="str">
        <f>Calculations!A12</f>
        <v/>
      </c>
      <c r="C14" s="19" t="str">
        <f>Calculations!B12</f>
        <v/>
      </c>
      <c r="D14" s="19" t="str">
        <f>Calculations!C12</f>
        <v/>
      </c>
      <c r="E14" s="64" t="str">
        <f>Calculations!R12</f>
        <v/>
      </c>
      <c r="F14" s="63"/>
      <c r="G14" s="16"/>
      <c r="H14"/>
      <c r="I14" s="41" t="str">
        <f>IF(ISBLANK(Settings!D16),"",Settings!D16)</f>
        <v/>
      </c>
      <c r="J14" s="16"/>
      <c r="K14" s="16"/>
      <c r="L14" s="16"/>
      <c r="M14" s="16"/>
      <c r="N14" s="16"/>
      <c r="O14" s="16"/>
      <c r="P14" s="16"/>
      <c r="Q14" s="16"/>
      <c r="R14" s="16"/>
      <c r="S14" s="16"/>
      <c r="T14" s="16"/>
      <c r="U14" s="16"/>
    </row>
    <row r="15" spans="1:21" x14ac:dyDescent="0.25">
      <c r="A15" s="41" t="str">
        <f t="shared" si="0"/>
        <v/>
      </c>
      <c r="B15" s="19" t="str">
        <f>Calculations!A13</f>
        <v/>
      </c>
      <c r="C15" s="19" t="str">
        <f>Calculations!B13</f>
        <v/>
      </c>
      <c r="D15" s="19" t="str">
        <f>Calculations!C13</f>
        <v/>
      </c>
      <c r="E15" s="64" t="str">
        <f>Calculations!R13</f>
        <v/>
      </c>
      <c r="F15" s="63"/>
      <c r="G15" s="16"/>
      <c r="H15"/>
      <c r="I15" s="41" t="str">
        <f>IF(ISBLANK(Settings!D17),"",Settings!D17)</f>
        <v/>
      </c>
      <c r="J15" s="16"/>
      <c r="K15" s="16"/>
      <c r="L15" s="16"/>
      <c r="M15" s="16"/>
      <c r="N15" s="16"/>
      <c r="O15" s="16"/>
      <c r="P15" s="16"/>
      <c r="Q15" s="16"/>
      <c r="R15" s="16"/>
      <c r="S15" s="16"/>
      <c r="T15" s="16"/>
      <c r="U15" s="16"/>
    </row>
    <row r="16" spans="1:21" x14ac:dyDescent="0.25">
      <c r="A16" s="41" t="str">
        <f t="shared" si="0"/>
        <v/>
      </c>
      <c r="B16" s="19" t="str">
        <f>Calculations!A14</f>
        <v/>
      </c>
      <c r="C16" s="19" t="str">
        <f>Calculations!B14</f>
        <v/>
      </c>
      <c r="D16" s="19" t="str">
        <f>Calculations!C14</f>
        <v/>
      </c>
      <c r="E16" s="64" t="str">
        <f>Calculations!R14</f>
        <v/>
      </c>
      <c r="F16" s="63"/>
      <c r="G16" s="16"/>
      <c r="H16"/>
      <c r="I16" s="41" t="str">
        <f>IF(ISBLANK(Settings!D18),"",Settings!D18)</f>
        <v/>
      </c>
      <c r="J16" s="16"/>
      <c r="K16" s="16"/>
      <c r="L16" s="16"/>
      <c r="M16" s="16"/>
      <c r="N16" s="16"/>
      <c r="O16" s="16"/>
      <c r="P16" s="16"/>
      <c r="Q16" s="16"/>
      <c r="R16" s="16"/>
      <c r="S16" s="16"/>
      <c r="T16" s="16"/>
      <c r="U16" s="16"/>
    </row>
    <row r="17" spans="1:21" x14ac:dyDescent="0.25">
      <c r="A17" s="41" t="str">
        <f t="shared" si="0"/>
        <v/>
      </c>
      <c r="B17" s="19" t="str">
        <f>Calculations!A15</f>
        <v/>
      </c>
      <c r="C17" s="19" t="str">
        <f>Calculations!B15</f>
        <v/>
      </c>
      <c r="D17" s="19" t="str">
        <f>Calculations!C15</f>
        <v/>
      </c>
      <c r="E17" s="64" t="str">
        <f>Calculations!R15</f>
        <v/>
      </c>
      <c r="F17" s="63"/>
      <c r="G17" s="16"/>
      <c r="H17"/>
      <c r="I17" s="41" t="str">
        <f>IF(ISBLANK(Settings!D19),"",Settings!D19)</f>
        <v/>
      </c>
      <c r="J17" s="16"/>
      <c r="K17" s="16"/>
      <c r="L17" s="16"/>
      <c r="M17" s="16"/>
      <c r="N17" s="16"/>
      <c r="O17" s="16"/>
      <c r="P17" s="16"/>
      <c r="Q17" s="16"/>
      <c r="R17" s="16"/>
      <c r="S17" s="16"/>
      <c r="T17" s="16"/>
      <c r="U17" s="16"/>
    </row>
    <row r="18" spans="1:21" x14ac:dyDescent="0.25">
      <c r="A18" s="41" t="str">
        <f t="shared" si="0"/>
        <v/>
      </c>
      <c r="B18" s="19" t="str">
        <f>Calculations!A16</f>
        <v/>
      </c>
      <c r="C18" s="19" t="str">
        <f>Calculations!B16</f>
        <v/>
      </c>
      <c r="D18" s="19" t="str">
        <f>Calculations!C16</f>
        <v/>
      </c>
      <c r="E18" s="64" t="str">
        <f>Calculations!R16</f>
        <v/>
      </c>
      <c r="F18" s="63"/>
      <c r="G18" s="16"/>
      <c r="H18"/>
      <c r="I18" s="41" t="str">
        <f>IF(ISBLANK(Settings!D20),"",Settings!D20)</f>
        <v/>
      </c>
      <c r="J18" s="16"/>
      <c r="K18" s="16"/>
      <c r="L18" s="16"/>
      <c r="M18" s="16"/>
      <c r="N18" s="16"/>
      <c r="O18" s="16"/>
      <c r="P18" s="16"/>
      <c r="Q18" s="16"/>
      <c r="R18" s="16"/>
      <c r="S18" s="16"/>
      <c r="T18" s="16"/>
      <c r="U18" s="16"/>
    </row>
    <row r="19" spans="1:21" x14ac:dyDescent="0.25">
      <c r="A19" s="41" t="str">
        <f t="shared" si="0"/>
        <v/>
      </c>
      <c r="B19" s="19" t="str">
        <f>Calculations!A17</f>
        <v/>
      </c>
      <c r="C19" s="19" t="str">
        <f>Calculations!B17</f>
        <v/>
      </c>
      <c r="D19" s="19" t="str">
        <f>Calculations!C17</f>
        <v/>
      </c>
      <c r="E19" s="64" t="str">
        <f>Calculations!R17</f>
        <v/>
      </c>
      <c r="F19" s="63"/>
      <c r="G19" s="16"/>
      <c r="H19"/>
      <c r="I19" s="41" t="str">
        <f>IF(ISBLANK(Settings!D21),"",Settings!D21)</f>
        <v/>
      </c>
      <c r="J19" s="16"/>
      <c r="K19" s="16"/>
      <c r="L19" s="16"/>
      <c r="M19" s="16"/>
      <c r="N19" s="16"/>
      <c r="O19" s="16"/>
      <c r="P19" s="16"/>
      <c r="Q19" s="16"/>
      <c r="R19" s="16"/>
      <c r="S19" s="16"/>
      <c r="T19" s="16"/>
      <c r="U19" s="16"/>
    </row>
    <row r="20" spans="1:21" x14ac:dyDescent="0.25">
      <c r="A20" s="41" t="str">
        <f t="shared" si="0"/>
        <v/>
      </c>
      <c r="B20" s="19" t="str">
        <f>Calculations!A18</f>
        <v/>
      </c>
      <c r="C20" s="19" t="str">
        <f>Calculations!B18</f>
        <v/>
      </c>
      <c r="D20" s="19" t="str">
        <f>Calculations!C18</f>
        <v/>
      </c>
      <c r="E20" s="64" t="str">
        <f>Calculations!R18</f>
        <v/>
      </c>
      <c r="F20" s="63"/>
      <c r="G20" s="16"/>
      <c r="H20"/>
      <c r="I20" s="41" t="str">
        <f>IF(ISBLANK(Settings!D22),"",Settings!D22)</f>
        <v/>
      </c>
      <c r="J20" s="16"/>
      <c r="K20" s="16"/>
      <c r="L20" s="16"/>
      <c r="M20" s="16"/>
      <c r="N20" s="16"/>
      <c r="O20" s="16"/>
      <c r="P20" s="16"/>
      <c r="Q20" s="16"/>
      <c r="R20" s="16"/>
      <c r="S20" s="16"/>
      <c r="T20" s="16"/>
      <c r="U20" s="16"/>
    </row>
    <row r="21" spans="1:21" x14ac:dyDescent="0.25">
      <c r="F21" s="38" t="s">
        <v>111</v>
      </c>
      <c r="G21" s="38" t="s">
        <v>111</v>
      </c>
      <c r="H21"/>
      <c r="J21" s="38" t="s">
        <v>111</v>
      </c>
      <c r="K21" s="38" t="s">
        <v>111</v>
      </c>
    </row>
    <row r="22" spans="1:21" x14ac:dyDescent="0.25">
      <c r="F22" s="26" t="s">
        <v>112</v>
      </c>
      <c r="J22" s="26" t="s">
        <v>113</v>
      </c>
    </row>
    <row r="23" spans="1:21" x14ac:dyDescent="0.25">
      <c r="E23" s="61" t="s">
        <v>106</v>
      </c>
      <c r="F23"/>
      <c r="G23"/>
      <c r="H23" s="4"/>
      <c r="I23"/>
    </row>
    <row r="24" spans="1:21" x14ac:dyDescent="0.25">
      <c r="E24" s="38" t="s">
        <v>107</v>
      </c>
      <c r="H24" s="4"/>
      <c r="I24"/>
    </row>
    <row r="25" spans="1:21" x14ac:dyDescent="0.25">
      <c r="E25" s="60">
        <f>MIN(E4:E20)</f>
        <v>2</v>
      </c>
      <c r="F25"/>
      <c r="G25" s="12" t="s">
        <v>101</v>
      </c>
      <c r="H25" s="4"/>
      <c r="I25"/>
    </row>
    <row r="26" spans="1:21" x14ac:dyDescent="0.25">
      <c r="E26" s="60">
        <f>E25+((MAX(E$4:E$20)-MIN(E$4:E$20))/4)</f>
        <v>3.25</v>
      </c>
      <c r="F26"/>
      <c r="G26" s="16"/>
      <c r="H26" s="4"/>
      <c r="I26"/>
    </row>
    <row r="27" spans="1:21" x14ac:dyDescent="0.25">
      <c r="E27" s="60">
        <f t="shared" ref="E27:E29" si="1">E26+((MAX(E$4:E$20)-MIN(E$4:E$20))/4)</f>
        <v>4.5</v>
      </c>
      <c r="F27"/>
      <c r="G27" s="1" t="s">
        <v>102</v>
      </c>
      <c r="H27" s="4"/>
      <c r="I27"/>
    </row>
    <row r="28" spans="1:21" x14ac:dyDescent="0.25">
      <c r="E28" s="60">
        <f t="shared" si="1"/>
        <v>5.75</v>
      </c>
      <c r="H28" s="4"/>
      <c r="I28"/>
    </row>
    <row r="29" spans="1:21" x14ac:dyDescent="0.25">
      <c r="E29" s="60">
        <f t="shared" si="1"/>
        <v>7</v>
      </c>
      <c r="H29" s="4"/>
      <c r="I29"/>
    </row>
    <row r="30" spans="1:21" x14ac:dyDescent="0.25">
      <c r="A30"/>
      <c r="E30" s="38" t="s">
        <v>103</v>
      </c>
      <c r="H30"/>
      <c r="I30"/>
    </row>
    <row r="31" spans="1:21" ht="18.75" x14ac:dyDescent="0.3">
      <c r="F31" s="51"/>
      <c r="G31" s="51"/>
      <c r="H31" s="51"/>
      <c r="I31" s="51"/>
    </row>
    <row r="32" spans="1:21" x14ac:dyDescent="0.25">
      <c r="E32" s="26" t="s">
        <v>109</v>
      </c>
    </row>
    <row r="33" spans="5:5" x14ac:dyDescent="0.25">
      <c r="E33" s="26" t="s">
        <v>108</v>
      </c>
    </row>
    <row r="36" spans="5:5" ht="18.75" x14ac:dyDescent="0.3">
      <c r="E36" s="51" t="s">
        <v>83</v>
      </c>
    </row>
  </sheetData>
  <mergeCells count="1">
    <mergeCell ref="B2:D2"/>
  </mergeCells>
  <conditionalFormatting sqref="E4:F20">
    <cfRule type="colorScale" priority="10">
      <colorScale>
        <cfvo type="min"/>
        <cfvo type="percentile" val="50"/>
        <cfvo type="max"/>
        <color rgb="FFF8696B"/>
        <color rgb="FFFFEB84"/>
        <color theme="4"/>
      </colorScale>
    </cfRule>
  </conditionalFormatting>
  <conditionalFormatting sqref="E25:E29">
    <cfRule type="colorScale" priority="9">
      <colorScale>
        <cfvo type="min"/>
        <cfvo type="percentile" val="50"/>
        <cfvo type="max"/>
        <color rgb="FFF8696B"/>
        <color rgb="FFFFEB84"/>
        <color theme="4"/>
      </colorScale>
    </cfRule>
  </conditionalFormatting>
  <conditionalFormatting sqref="G4:G20">
    <cfRule type="colorScale" priority="1">
      <colorScale>
        <cfvo type="min"/>
        <cfvo type="percentile" val="50"/>
        <cfvo type="max"/>
        <color theme="4"/>
        <color rgb="FFFFEB84"/>
        <color rgb="FFF8696B"/>
      </colorScale>
    </cfRule>
  </conditionalFormatting>
  <hyperlinks>
    <hyperlink ref="E36" location="'Planning and Stabilizing Teams'!A1" display="For goals and planning ideas, see this sheet." xr:uid="{00000000-0004-0000-0300-000000000000}"/>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2" id="{2136DFF7-0735-F945-8B69-8AA8295639A9}">
            <x14:iconSet iconSet="4TrafficLights" custom="1">
              <x14:cfvo type="percent">
                <xm:f>0</xm:f>
              </x14:cfvo>
              <x14:cfvo type="num">
                <xm:f>0</xm:f>
              </x14:cfvo>
              <x14:cfvo type="num">
                <xm:f>1</xm:f>
              </x14:cfvo>
              <x14:cfvo type="num">
                <xm:f>2</xm:f>
              </x14:cfvo>
              <x14:cfIcon iconSet="4RedToBlack" iconId="1"/>
              <x14:cfIcon iconSet="3Symbols2" iconId="0"/>
              <x14:cfIcon iconSet="3Symbols2" iconId="1"/>
              <x14:cfIcon iconSet="3Symbols2" iconId="2"/>
            </x14:iconSet>
          </x14:cfRule>
          <xm:sqref>B4:D20</xm:sqref>
        </x14:conditionalFormatting>
        <x14:conditionalFormatting xmlns:xm="http://schemas.microsoft.com/office/excel/2006/main">
          <x14:cfRule type="cellIs" priority="3" operator="equal" id="{0C8C7F1C-486E-4782-9E38-9567E07A51A1}">
            <xm:f>Settings!$F$19</xm:f>
            <x14:dxf>
              <font>
                <color theme="3"/>
              </font>
              <fill>
                <patternFill>
                  <bgColor theme="4"/>
                </patternFill>
              </fill>
            </x14:dxf>
          </x14:cfRule>
          <x14:cfRule type="cellIs" priority="4" operator="equal" id="{CFC5D812-09CC-4075-BA53-A7E9EC131A95}">
            <xm:f>Settings!$F$20</xm:f>
            <x14:dxf>
              <font>
                <color rgb="FF9C5700"/>
              </font>
              <fill>
                <patternFill>
                  <bgColor rgb="FFFFEB9C"/>
                </patternFill>
              </fill>
            </x14:dxf>
          </x14:cfRule>
          <x14:cfRule type="cellIs" priority="5" operator="equal" id="{9C751E16-2C76-4EE9-A8FF-3338D6F06887}">
            <xm:f>Settings!$F$21</xm:f>
            <x14:dxf>
              <font>
                <color rgb="FF9C0006"/>
              </font>
              <fill>
                <patternFill>
                  <bgColor rgb="FFFFC7CE"/>
                </patternFill>
              </fill>
            </x14:dxf>
          </x14:cfRule>
          <x14:cfRule type="cellIs" priority="6" operator="equal" id="{5F73774C-53E9-4619-9F3A-C94F275AE90B}">
            <xm:f>Settings!$F$22</xm:f>
            <x14:dxf>
              <font>
                <color rgb="FF9C0006"/>
              </font>
              <fill>
                <patternFill>
                  <bgColor rgb="FFFFC7CE"/>
                </patternFill>
              </fill>
            </x14:dxf>
          </x14:cfRule>
          <xm:sqref>F4:F20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ErrorMessage="1" errorTitle="Please choose from the drop-down" error="Only values from the list are acceptable. " xr:uid="{00000000-0002-0000-0300-000000000000}">
          <x14:formula1>
            <xm:f>Settings!$F$6:$F$10</xm:f>
          </x14:formula1>
          <xm:sqref>J4:U20</xm:sqref>
        </x14:dataValidation>
        <x14:dataValidation type="list" allowBlank="1" showInputMessage="1" showErrorMessage="1" xr:uid="{069F4BEE-B187-4D84-AD77-09F5321B3114}">
          <x14:formula1>
            <xm:f>Settings!$F$18:$F$22</xm:f>
          </x14:formula1>
          <xm:sqref>F4:F20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workbookViewId="0">
      <selection activeCell="J3" sqref="J3"/>
    </sheetView>
  </sheetViews>
  <sheetFormatPr defaultColWidth="11.42578125" defaultRowHeight="15" x14ac:dyDescent="0.25"/>
  <cols>
    <col min="1" max="1" width="22.42578125" customWidth="1"/>
    <col min="2" max="2" width="15.85546875" customWidth="1"/>
    <col min="3" max="3" width="16.85546875" customWidth="1"/>
    <col min="4" max="4" width="17" customWidth="1"/>
    <col min="5" max="5" width="12.7109375" customWidth="1"/>
    <col min="9" max="9" width="29" customWidth="1"/>
    <col min="10" max="11" width="13.85546875" customWidth="1"/>
  </cols>
  <sheetData>
    <row r="1" spans="1:19" ht="22.5" x14ac:dyDescent="0.3">
      <c r="A1" s="50" t="s">
        <v>90</v>
      </c>
      <c r="B1" s="38"/>
      <c r="C1" s="38"/>
      <c r="D1" s="38"/>
      <c r="E1" s="38"/>
      <c r="F1" s="38"/>
      <c r="G1" s="38"/>
      <c r="H1" s="38"/>
      <c r="I1" s="50" t="s">
        <v>91</v>
      </c>
    </row>
    <row r="2" spans="1:19" ht="15.75" x14ac:dyDescent="0.25">
      <c r="A2" s="42" t="s">
        <v>74</v>
      </c>
      <c r="B2" s="56" t="s">
        <v>75</v>
      </c>
      <c r="C2" s="56"/>
      <c r="D2" s="56"/>
      <c r="E2" s="52" t="s">
        <v>77</v>
      </c>
      <c r="F2" s="47"/>
      <c r="G2" s="47"/>
      <c r="H2" s="47"/>
      <c r="I2" s="44" t="s">
        <v>92</v>
      </c>
      <c r="J2" s="48"/>
      <c r="K2" s="48"/>
    </row>
    <row r="3" spans="1:19" ht="15.75" x14ac:dyDescent="0.25">
      <c r="A3" s="45" t="s">
        <v>80</v>
      </c>
      <c r="B3" s="45" t="s">
        <v>22</v>
      </c>
      <c r="C3" s="45" t="s">
        <v>21</v>
      </c>
      <c r="D3" s="45" t="s">
        <v>23</v>
      </c>
      <c r="E3" s="45" t="s">
        <v>78</v>
      </c>
      <c r="I3" s="45" t="s">
        <v>74</v>
      </c>
      <c r="J3" s="46" t="e">
        <f>IF(ISBLANK(Settings!#REF!),"",Settings!#REF!)</f>
        <v>#REF!</v>
      </c>
      <c r="K3" s="46" t="e">
        <f>IF(ISBLANK(Settings!#REF!),"",Settings!#REF!)</f>
        <v>#REF!</v>
      </c>
      <c r="L3" s="46" t="e">
        <f>IF(ISBLANK(Settings!#REF!),"",Settings!#REF!)</f>
        <v>#REF!</v>
      </c>
      <c r="M3" s="46" t="e">
        <f>IF(ISBLANK(Settings!#REF!),"",Settings!#REF!)</f>
        <v>#REF!</v>
      </c>
      <c r="N3" s="46" t="e">
        <f>IF(ISBLANK(Settings!#REF!),"",Settings!#REF!)</f>
        <v>#REF!</v>
      </c>
      <c r="O3" s="46" t="e">
        <f>IF(ISBLANK(Settings!#REF!),"",Settings!#REF!)</f>
        <v>#REF!</v>
      </c>
      <c r="P3" s="46" t="e">
        <f>IF(ISBLANK(Settings!#REF!),"",Settings!#REF!)</f>
        <v>#REF!</v>
      </c>
      <c r="Q3" s="46" t="e">
        <f>IF(ISBLANK(Settings!#REF!),"",Settings!#REF!)</f>
        <v>#REF!</v>
      </c>
      <c r="R3" s="46" t="e">
        <f>IF(ISBLANK(Settings!#REF!),"",Settings!#REF!)</f>
        <v>#REF!</v>
      </c>
      <c r="S3" s="46" t="e">
        <f>IF(ISBLANK(Settings!#REF!),"",Settings!#REF!)</f>
        <v>#REF!</v>
      </c>
    </row>
    <row r="4" spans="1:19" x14ac:dyDescent="0.25">
      <c r="A4" s="41" t="str">
        <f>I4</f>
        <v>CSS</v>
      </c>
      <c r="B4" s="19">
        <f>Calculations!A2</f>
        <v>0</v>
      </c>
      <c r="C4" s="19">
        <f>Calculations!B2</f>
        <v>1</v>
      </c>
      <c r="D4" s="19">
        <f>Calculations!C2</f>
        <v>0</v>
      </c>
      <c r="E4" s="40">
        <f>Calculations!R2</f>
        <v>2</v>
      </c>
      <c r="I4" s="41" t="str">
        <f>IF(ISBLANK(Settings!D6),"",Settings!D6)</f>
        <v>CSS</v>
      </c>
      <c r="J4" s="16"/>
      <c r="K4" s="16"/>
      <c r="L4" s="16"/>
      <c r="M4" s="16"/>
      <c r="N4" s="16"/>
      <c r="O4" s="16"/>
      <c r="P4" s="16"/>
      <c r="Q4" s="16"/>
      <c r="R4" s="16"/>
      <c r="S4" s="16"/>
    </row>
    <row r="5" spans="1:19" x14ac:dyDescent="0.25">
      <c r="A5" s="41" t="str">
        <f t="shared" ref="A5:A20" si="0">I5</f>
        <v>Javascript</v>
      </c>
      <c r="B5" s="19">
        <f>Calculations!A3</f>
        <v>2</v>
      </c>
      <c r="C5" s="19">
        <f>Calculations!B3</f>
        <v>0</v>
      </c>
      <c r="D5" s="19">
        <f>Calculations!C3</f>
        <v>0</v>
      </c>
      <c r="E5" s="40">
        <f>Calculations!R3</f>
        <v>7</v>
      </c>
      <c r="I5" s="41" t="str">
        <f>IF(ISBLANK(Settings!D7),"",Settings!D7)</f>
        <v>Javascript</v>
      </c>
      <c r="J5" s="16"/>
      <c r="K5" s="16"/>
      <c r="L5" s="16"/>
      <c r="M5" s="16"/>
      <c r="N5" s="16"/>
      <c r="O5" s="16"/>
      <c r="P5" s="16"/>
      <c r="Q5" s="16"/>
      <c r="R5" s="16"/>
      <c r="S5" s="16"/>
    </row>
    <row r="6" spans="1:19" x14ac:dyDescent="0.25">
      <c r="A6" s="41" t="str">
        <f t="shared" si="0"/>
        <v>DB Backup/Restore</v>
      </c>
      <c r="B6" s="19">
        <f>Calculations!A4</f>
        <v>1</v>
      </c>
      <c r="C6" s="19">
        <f>Calculations!B4</f>
        <v>1</v>
      </c>
      <c r="D6" s="19">
        <f>Calculations!C4</f>
        <v>1</v>
      </c>
      <c r="E6" s="40">
        <f>Calculations!R4</f>
        <v>6</v>
      </c>
      <c r="I6" s="41" t="str">
        <f>IF(ISBLANK(Settings!D8),"",Settings!D8)</f>
        <v>DB Backup/Restore</v>
      </c>
      <c r="J6" s="16"/>
      <c r="K6" s="16"/>
      <c r="L6" s="16"/>
      <c r="M6" s="16"/>
      <c r="N6" s="16"/>
      <c r="O6" s="16"/>
      <c r="P6" s="16"/>
      <c r="Q6" s="16"/>
      <c r="R6" s="16"/>
      <c r="S6" s="16"/>
    </row>
    <row r="7" spans="1:19" x14ac:dyDescent="0.25">
      <c r="A7" s="41" t="str">
        <f t="shared" si="0"/>
        <v/>
      </c>
      <c r="B7" s="19" t="str">
        <f>Calculations!A5</f>
        <v/>
      </c>
      <c r="C7" s="19" t="str">
        <f>Calculations!B5</f>
        <v/>
      </c>
      <c r="D7" s="19" t="str">
        <f>Calculations!C5</f>
        <v/>
      </c>
      <c r="E7" s="40" t="str">
        <f>Calculations!R5</f>
        <v/>
      </c>
      <c r="I7" s="41" t="str">
        <f>IF(ISBLANK(Settings!D9),"",Settings!D9)</f>
        <v/>
      </c>
      <c r="J7" s="16"/>
      <c r="K7" s="16"/>
      <c r="L7" s="16"/>
      <c r="M7" s="16"/>
      <c r="N7" s="16"/>
      <c r="O7" s="16"/>
      <c r="P7" s="16"/>
      <c r="Q7" s="16"/>
      <c r="R7" s="16"/>
      <c r="S7" s="16"/>
    </row>
    <row r="8" spans="1:19" x14ac:dyDescent="0.25">
      <c r="A8" s="41" t="str">
        <f t="shared" si="0"/>
        <v/>
      </c>
      <c r="B8" s="19" t="str">
        <f>Calculations!A6</f>
        <v/>
      </c>
      <c r="C8" s="19" t="str">
        <f>Calculations!B6</f>
        <v/>
      </c>
      <c r="D8" s="19" t="str">
        <f>Calculations!C6</f>
        <v/>
      </c>
      <c r="E8" s="40" t="str">
        <f>Calculations!R6</f>
        <v/>
      </c>
      <c r="I8" s="41" t="str">
        <f>IF(ISBLANK(Settings!D10),"",Settings!D10)</f>
        <v/>
      </c>
      <c r="J8" s="16"/>
      <c r="K8" s="16"/>
      <c r="L8" s="16"/>
      <c r="M8" s="16"/>
      <c r="N8" s="16"/>
      <c r="O8" s="16"/>
      <c r="P8" s="16"/>
      <c r="Q8" s="16"/>
      <c r="R8" s="16"/>
      <c r="S8" s="16"/>
    </row>
    <row r="9" spans="1:19" x14ac:dyDescent="0.25">
      <c r="A9" s="41" t="str">
        <f t="shared" si="0"/>
        <v/>
      </c>
      <c r="B9" s="19" t="str">
        <f>Calculations!A7</f>
        <v/>
      </c>
      <c r="C9" s="19" t="str">
        <f>Calculations!B7</f>
        <v/>
      </c>
      <c r="D9" s="19" t="str">
        <f>Calculations!C7</f>
        <v/>
      </c>
      <c r="E9" s="40" t="str">
        <f>Calculations!R7</f>
        <v/>
      </c>
      <c r="I9" s="41" t="str">
        <f>IF(ISBLANK(Settings!D11),"",Settings!D11)</f>
        <v/>
      </c>
      <c r="J9" s="16"/>
      <c r="K9" s="16"/>
      <c r="L9" s="16"/>
      <c r="M9" s="16"/>
      <c r="N9" s="16"/>
      <c r="O9" s="16"/>
      <c r="P9" s="16"/>
      <c r="Q9" s="16"/>
      <c r="R9" s="16"/>
      <c r="S9" s="16"/>
    </row>
    <row r="10" spans="1:19" x14ac:dyDescent="0.25">
      <c r="A10" s="41" t="str">
        <f t="shared" si="0"/>
        <v/>
      </c>
      <c r="B10" s="19" t="str">
        <f>Calculations!A8</f>
        <v/>
      </c>
      <c r="C10" s="19" t="str">
        <f>Calculations!B8</f>
        <v/>
      </c>
      <c r="D10" s="19" t="str">
        <f>Calculations!C8</f>
        <v/>
      </c>
      <c r="E10" s="40" t="str">
        <f>Calculations!R8</f>
        <v/>
      </c>
      <c r="I10" s="41" t="str">
        <f>IF(ISBLANK(Settings!D12),"",Settings!D12)</f>
        <v/>
      </c>
      <c r="J10" s="16"/>
      <c r="K10" s="16"/>
      <c r="L10" s="16"/>
      <c r="M10" s="16"/>
      <c r="N10" s="16"/>
      <c r="O10" s="16"/>
      <c r="P10" s="16"/>
      <c r="Q10" s="16"/>
      <c r="R10" s="16"/>
      <c r="S10" s="16"/>
    </row>
    <row r="11" spans="1:19" x14ac:dyDescent="0.25">
      <c r="A11" s="41" t="str">
        <f t="shared" si="0"/>
        <v/>
      </c>
      <c r="B11" s="19" t="str">
        <f>Calculations!A9</f>
        <v/>
      </c>
      <c r="C11" s="19" t="str">
        <f>Calculations!B9</f>
        <v/>
      </c>
      <c r="D11" s="19" t="str">
        <f>Calculations!C9</f>
        <v/>
      </c>
      <c r="E11" s="40" t="str">
        <f>Calculations!R9</f>
        <v/>
      </c>
      <c r="I11" s="41" t="str">
        <f>IF(ISBLANK(Settings!D13),"",Settings!D13)</f>
        <v/>
      </c>
      <c r="J11" s="16"/>
      <c r="K11" s="16"/>
      <c r="L11" s="16"/>
      <c r="M11" s="16"/>
      <c r="N11" s="16"/>
      <c r="O11" s="16"/>
      <c r="P11" s="16"/>
      <c r="Q11" s="16"/>
      <c r="R11" s="16"/>
      <c r="S11" s="16"/>
    </row>
    <row r="12" spans="1:19" x14ac:dyDescent="0.25">
      <c r="A12" s="41" t="str">
        <f t="shared" si="0"/>
        <v/>
      </c>
      <c r="B12" s="19" t="str">
        <f>Calculations!A10</f>
        <v/>
      </c>
      <c r="C12" s="19" t="str">
        <f>Calculations!B10</f>
        <v/>
      </c>
      <c r="D12" s="19" t="str">
        <f>Calculations!C10</f>
        <v/>
      </c>
      <c r="E12" s="40" t="str">
        <f>Calculations!R10</f>
        <v/>
      </c>
      <c r="I12" s="41" t="str">
        <f>IF(ISBLANK(Settings!D14),"",Settings!D14)</f>
        <v/>
      </c>
      <c r="J12" s="16"/>
      <c r="K12" s="16"/>
      <c r="L12" s="16"/>
      <c r="M12" s="16"/>
      <c r="N12" s="16"/>
      <c r="O12" s="16"/>
      <c r="P12" s="16"/>
      <c r="Q12" s="16"/>
      <c r="R12" s="16"/>
      <c r="S12" s="16"/>
    </row>
    <row r="13" spans="1:19" x14ac:dyDescent="0.25">
      <c r="A13" s="41" t="str">
        <f t="shared" si="0"/>
        <v/>
      </c>
      <c r="B13" s="19" t="str">
        <f>Calculations!A11</f>
        <v/>
      </c>
      <c r="C13" s="19" t="str">
        <f>Calculations!B11</f>
        <v/>
      </c>
      <c r="D13" s="19" t="str">
        <f>Calculations!C11</f>
        <v/>
      </c>
      <c r="E13" s="40" t="str">
        <f>Calculations!R11</f>
        <v/>
      </c>
      <c r="I13" s="41" t="str">
        <f>IF(ISBLANK(Settings!D15),"",Settings!D15)</f>
        <v/>
      </c>
      <c r="J13" s="16"/>
      <c r="K13" s="16"/>
      <c r="L13" s="16"/>
      <c r="M13" s="16"/>
      <c r="N13" s="16"/>
      <c r="O13" s="16"/>
      <c r="P13" s="16"/>
      <c r="Q13" s="16"/>
      <c r="R13" s="16"/>
      <c r="S13" s="16"/>
    </row>
    <row r="14" spans="1:19" x14ac:dyDescent="0.25">
      <c r="A14" s="41" t="str">
        <f t="shared" si="0"/>
        <v/>
      </c>
      <c r="B14" s="19" t="str">
        <f>Calculations!A12</f>
        <v/>
      </c>
      <c r="C14" s="19" t="str">
        <f>Calculations!B12</f>
        <v/>
      </c>
      <c r="D14" s="19" t="str">
        <f>Calculations!C12</f>
        <v/>
      </c>
      <c r="E14" s="40" t="str">
        <f>Calculations!R12</f>
        <v/>
      </c>
      <c r="I14" s="41" t="str">
        <f>IF(ISBLANK(Settings!D16),"",Settings!D16)</f>
        <v/>
      </c>
      <c r="J14" s="16"/>
      <c r="K14" s="16"/>
      <c r="L14" s="16"/>
      <c r="M14" s="16"/>
      <c r="N14" s="16"/>
      <c r="O14" s="16"/>
      <c r="P14" s="16"/>
      <c r="Q14" s="16"/>
      <c r="R14" s="16"/>
      <c r="S14" s="16"/>
    </row>
    <row r="15" spans="1:19" x14ac:dyDescent="0.25">
      <c r="A15" s="41" t="str">
        <f t="shared" si="0"/>
        <v/>
      </c>
      <c r="B15" s="19" t="str">
        <f>Calculations!A13</f>
        <v/>
      </c>
      <c r="C15" s="19" t="str">
        <f>Calculations!B13</f>
        <v/>
      </c>
      <c r="D15" s="19" t="str">
        <f>Calculations!C13</f>
        <v/>
      </c>
      <c r="E15" s="40" t="str">
        <f>Calculations!R13</f>
        <v/>
      </c>
      <c r="I15" s="41" t="str">
        <f>IF(ISBLANK(Settings!D17),"",Settings!D17)</f>
        <v/>
      </c>
      <c r="J15" s="16"/>
      <c r="K15" s="16"/>
      <c r="L15" s="16"/>
      <c r="M15" s="16"/>
      <c r="N15" s="16"/>
      <c r="O15" s="16"/>
      <c r="P15" s="16"/>
      <c r="Q15" s="16"/>
      <c r="R15" s="16"/>
      <c r="S15" s="16"/>
    </row>
    <row r="16" spans="1:19" x14ac:dyDescent="0.25">
      <c r="A16" s="41" t="str">
        <f t="shared" si="0"/>
        <v/>
      </c>
      <c r="B16" s="19" t="str">
        <f>Calculations!A14</f>
        <v/>
      </c>
      <c r="C16" s="19" t="str">
        <f>Calculations!B14</f>
        <v/>
      </c>
      <c r="D16" s="19" t="str">
        <f>Calculations!C14</f>
        <v/>
      </c>
      <c r="E16" s="40" t="str">
        <f>Calculations!R14</f>
        <v/>
      </c>
      <c r="I16" s="41" t="str">
        <f>IF(ISBLANK(Settings!D18),"",Settings!D18)</f>
        <v/>
      </c>
      <c r="J16" s="16"/>
      <c r="K16" s="16"/>
      <c r="L16" s="16"/>
      <c r="M16" s="16"/>
      <c r="N16" s="16"/>
      <c r="O16" s="16"/>
      <c r="P16" s="16"/>
      <c r="Q16" s="16"/>
      <c r="R16" s="16"/>
      <c r="S16" s="16"/>
    </row>
    <row r="17" spans="1:19" x14ac:dyDescent="0.25">
      <c r="A17" s="41" t="str">
        <f t="shared" si="0"/>
        <v/>
      </c>
      <c r="B17" s="19" t="str">
        <f>Calculations!A15</f>
        <v/>
      </c>
      <c r="C17" s="19" t="str">
        <f>Calculations!B15</f>
        <v/>
      </c>
      <c r="D17" s="19" t="str">
        <f>Calculations!C15</f>
        <v/>
      </c>
      <c r="E17" s="40" t="str">
        <f>Calculations!R15</f>
        <v/>
      </c>
      <c r="I17" s="41" t="str">
        <f>IF(ISBLANK(Settings!D19),"",Settings!D19)</f>
        <v/>
      </c>
      <c r="J17" s="16"/>
      <c r="K17" s="16"/>
      <c r="L17" s="16"/>
      <c r="M17" s="16"/>
      <c r="N17" s="16"/>
      <c r="O17" s="16"/>
      <c r="P17" s="16"/>
      <c r="Q17" s="16"/>
      <c r="R17" s="16"/>
      <c r="S17" s="16"/>
    </row>
    <row r="18" spans="1:19" x14ac:dyDescent="0.25">
      <c r="A18" s="41" t="str">
        <f t="shared" si="0"/>
        <v/>
      </c>
      <c r="B18" s="19" t="str">
        <f>Calculations!A16</f>
        <v/>
      </c>
      <c r="C18" s="19" t="str">
        <f>Calculations!B16</f>
        <v/>
      </c>
      <c r="D18" s="19" t="str">
        <f>Calculations!C16</f>
        <v/>
      </c>
      <c r="E18" s="40" t="str">
        <f>Calculations!R16</f>
        <v/>
      </c>
      <c r="I18" s="41" t="str">
        <f>IF(ISBLANK(Settings!D20),"",Settings!D20)</f>
        <v/>
      </c>
      <c r="J18" s="16"/>
      <c r="K18" s="16"/>
      <c r="L18" s="16"/>
      <c r="M18" s="16"/>
      <c r="N18" s="16"/>
      <c r="O18" s="16"/>
      <c r="P18" s="16"/>
      <c r="Q18" s="16"/>
      <c r="R18" s="16"/>
      <c r="S18" s="16"/>
    </row>
    <row r="19" spans="1:19" x14ac:dyDescent="0.25">
      <c r="A19" s="41" t="str">
        <f t="shared" si="0"/>
        <v/>
      </c>
      <c r="B19" s="19" t="str">
        <f>Calculations!A17</f>
        <v/>
      </c>
      <c r="C19" s="19" t="str">
        <f>Calculations!B17</f>
        <v/>
      </c>
      <c r="D19" s="19" t="str">
        <f>Calculations!C17</f>
        <v/>
      </c>
      <c r="E19" s="40" t="str">
        <f>Calculations!R17</f>
        <v/>
      </c>
      <c r="I19" s="41" t="str">
        <f>IF(ISBLANK(Settings!D21),"",Settings!D21)</f>
        <v/>
      </c>
      <c r="J19" s="16"/>
      <c r="K19" s="16"/>
      <c r="L19" s="16"/>
      <c r="M19" s="16"/>
      <c r="N19" s="16"/>
      <c r="O19" s="16"/>
      <c r="P19" s="16"/>
      <c r="Q19" s="16"/>
      <c r="R19" s="16"/>
      <c r="S19" s="16"/>
    </row>
    <row r="20" spans="1:19" x14ac:dyDescent="0.25">
      <c r="A20" s="41" t="str">
        <f t="shared" si="0"/>
        <v/>
      </c>
      <c r="B20" s="19" t="str">
        <f>Calculations!A18</f>
        <v/>
      </c>
      <c r="C20" s="19" t="str">
        <f>Calculations!B18</f>
        <v/>
      </c>
      <c r="D20" s="19" t="str">
        <f>Calculations!C18</f>
        <v/>
      </c>
      <c r="E20" s="40" t="str">
        <f>Calculations!R18</f>
        <v/>
      </c>
      <c r="I20" s="41" t="str">
        <f>IF(ISBLANK(Settings!D22),"",Settings!D22)</f>
        <v/>
      </c>
      <c r="J20" s="16"/>
      <c r="K20" s="16"/>
      <c r="L20" s="16"/>
      <c r="M20" s="16"/>
      <c r="N20" s="16"/>
      <c r="O20" s="16"/>
      <c r="P20" s="16"/>
      <c r="Q20" s="16"/>
      <c r="R20" s="16"/>
      <c r="S20" s="16"/>
    </row>
    <row r="21" spans="1:19" x14ac:dyDescent="0.25">
      <c r="A21" s="4"/>
      <c r="B21" s="38"/>
      <c r="C21" s="38"/>
      <c r="D21" s="38"/>
      <c r="E21" s="38"/>
      <c r="I21" s="4"/>
    </row>
    <row r="22" spans="1:19" x14ac:dyDescent="0.25">
      <c r="A22" s="4"/>
      <c r="B22" s="38"/>
      <c r="C22" s="38"/>
      <c r="D22" s="38"/>
      <c r="E22" s="38"/>
      <c r="F22" s="38"/>
      <c r="G22" s="38"/>
      <c r="H22" s="38"/>
      <c r="I22" s="4"/>
    </row>
    <row r="23" spans="1:19" x14ac:dyDescent="0.25">
      <c r="A23" s="4"/>
      <c r="B23" s="38"/>
      <c r="C23" s="38"/>
      <c r="D23" s="38"/>
      <c r="E23" s="4" t="s">
        <v>79</v>
      </c>
      <c r="I23" s="4"/>
    </row>
    <row r="24" spans="1:19" x14ac:dyDescent="0.25">
      <c r="A24" s="4"/>
      <c r="B24" s="38"/>
      <c r="C24" s="38"/>
      <c r="D24" s="38"/>
      <c r="E24" s="37">
        <v>1</v>
      </c>
      <c r="F24" t="s">
        <v>66</v>
      </c>
      <c r="I24" s="4"/>
    </row>
    <row r="25" spans="1:19" x14ac:dyDescent="0.25">
      <c r="A25" s="4"/>
      <c r="B25" s="38"/>
      <c r="C25" s="38"/>
      <c r="D25" s="38"/>
      <c r="E25" s="37">
        <v>2</v>
      </c>
      <c r="I25" s="4"/>
    </row>
    <row r="26" spans="1:19" x14ac:dyDescent="0.25">
      <c r="A26" s="4"/>
      <c r="B26" s="38"/>
      <c r="C26" s="38"/>
      <c r="D26" s="38"/>
      <c r="E26" s="37">
        <v>3</v>
      </c>
      <c r="I26" s="4"/>
    </row>
    <row r="27" spans="1:19" x14ac:dyDescent="0.25">
      <c r="A27" s="4"/>
      <c r="B27" s="38"/>
      <c r="C27" s="38"/>
      <c r="D27" s="38"/>
      <c r="E27" s="37">
        <v>4</v>
      </c>
      <c r="I27" s="4"/>
    </row>
    <row r="28" spans="1:19" x14ac:dyDescent="0.25">
      <c r="A28" s="4"/>
      <c r="B28" s="38"/>
      <c r="C28" s="38"/>
      <c r="D28" s="38"/>
      <c r="E28" s="37">
        <v>5</v>
      </c>
      <c r="F28" t="s">
        <v>67</v>
      </c>
      <c r="I28" s="4"/>
    </row>
  </sheetData>
  <mergeCells count="1">
    <mergeCell ref="B2:D2"/>
  </mergeCells>
  <conditionalFormatting sqref="E4:E20">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E24:E28">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M3" formula="1"/>
  </ignoredErrors>
  <extLst>
    <ext xmlns:x14="http://schemas.microsoft.com/office/spreadsheetml/2009/9/main" uri="{78C0D931-6437-407d-A8EE-F0AAD7539E65}">
      <x14:conditionalFormattings>
        <x14:conditionalFormatting xmlns:xm="http://schemas.microsoft.com/office/excel/2006/main">
          <x14:cfRule type="iconSet" priority="4" id="{8FF91E5F-7B46-EE4B-BAFB-6FBC6D329EB5}">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B4:D20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r:uid="{00000000-0002-0000-0400-000000000000}">
          <x14:formula1>
            <xm:f>Settings!$F$18:$F$22</xm:f>
          </x14:formula1>
          <xm:sqref>J4:S20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8"/>
  <sheetViews>
    <sheetView showGridLines="0" zoomScale="140" zoomScaleNormal="140" zoomScalePageLayoutView="140" workbookViewId="0">
      <selection activeCell="A12" sqref="A12:A17"/>
    </sheetView>
  </sheetViews>
  <sheetFormatPr defaultColWidth="11.42578125" defaultRowHeight="15" x14ac:dyDescent="0.25"/>
  <sheetData>
    <row r="1" spans="1:9" ht="20.25" thickBot="1" x14ac:dyDescent="0.35">
      <c r="A1" s="25" t="s">
        <v>52</v>
      </c>
      <c r="B1" s="25"/>
      <c r="C1" s="25"/>
      <c r="D1" s="25"/>
      <c r="E1" s="25"/>
      <c r="F1" s="25"/>
      <c r="G1" s="25"/>
      <c r="H1" s="25"/>
      <c r="I1" s="24"/>
    </row>
    <row r="2" spans="1:9" ht="15.75" thickTop="1" x14ac:dyDescent="0.25"/>
    <row r="3" spans="1:9" x14ac:dyDescent="0.25">
      <c r="A3" s="1" t="s">
        <v>45</v>
      </c>
    </row>
    <row r="4" spans="1:9" x14ac:dyDescent="0.25">
      <c r="F4" t="s">
        <v>73</v>
      </c>
    </row>
    <row r="5" spans="1:9" x14ac:dyDescent="0.25">
      <c r="A5" s="21"/>
      <c r="B5" s="57" t="s">
        <v>70</v>
      </c>
      <c r="C5" s="58"/>
      <c r="D5" s="59"/>
      <c r="F5" s="21"/>
      <c r="G5" s="57" t="s">
        <v>70</v>
      </c>
      <c r="H5" s="58"/>
      <c r="I5" s="59"/>
    </row>
    <row r="6" spans="1:9" x14ac:dyDescent="0.25">
      <c r="A6" s="21" t="s">
        <v>71</v>
      </c>
      <c r="B6" s="22">
        <v>0</v>
      </c>
      <c r="C6" s="22">
        <v>1</v>
      </c>
      <c r="D6" s="22" t="s">
        <v>42</v>
      </c>
      <c r="F6" s="21" t="s">
        <v>72</v>
      </c>
      <c r="G6" s="21">
        <v>0</v>
      </c>
      <c r="H6" s="21">
        <v>1</v>
      </c>
      <c r="I6" s="21" t="s">
        <v>42</v>
      </c>
    </row>
    <row r="7" spans="1:9" x14ac:dyDescent="0.25">
      <c r="A7" s="21">
        <v>0</v>
      </c>
      <c r="B7" s="3">
        <v>9</v>
      </c>
      <c r="C7" s="3">
        <v>7</v>
      </c>
      <c r="D7" s="3">
        <v>3</v>
      </c>
      <c r="F7" s="21">
        <v>0</v>
      </c>
      <c r="G7" s="3">
        <v>9</v>
      </c>
      <c r="H7" s="3">
        <v>7</v>
      </c>
      <c r="I7" s="3">
        <v>3</v>
      </c>
    </row>
    <row r="8" spans="1:9" x14ac:dyDescent="0.25">
      <c r="A8" s="21">
        <v>1</v>
      </c>
      <c r="B8" s="3">
        <v>8</v>
      </c>
      <c r="C8" s="3">
        <v>5</v>
      </c>
      <c r="D8" s="3">
        <v>2</v>
      </c>
      <c r="F8" s="21">
        <v>1</v>
      </c>
      <c r="G8" s="3">
        <v>8</v>
      </c>
      <c r="H8" s="3">
        <v>5</v>
      </c>
      <c r="I8" s="3">
        <v>2</v>
      </c>
    </row>
    <row r="9" spans="1:9" x14ac:dyDescent="0.25">
      <c r="A9" s="21" t="s">
        <v>42</v>
      </c>
      <c r="B9" s="3">
        <v>6</v>
      </c>
      <c r="C9" s="3">
        <v>4</v>
      </c>
      <c r="D9" s="3">
        <v>1</v>
      </c>
      <c r="F9" s="21" t="s">
        <v>42</v>
      </c>
      <c r="G9" s="3">
        <v>6</v>
      </c>
      <c r="H9" s="3">
        <v>4</v>
      </c>
      <c r="I9" s="3">
        <v>1</v>
      </c>
    </row>
    <row r="11" spans="1:9" x14ac:dyDescent="0.25">
      <c r="A11" s="1" t="s">
        <v>46</v>
      </c>
    </row>
    <row r="12" spans="1:9" x14ac:dyDescent="0.25">
      <c r="A12" s="23" t="s">
        <v>54</v>
      </c>
    </row>
    <row r="13" spans="1:9" x14ac:dyDescent="0.25">
      <c r="A13" s="23" t="s">
        <v>49</v>
      </c>
    </row>
    <row r="14" spans="1:9" x14ac:dyDescent="0.25">
      <c r="A14" s="23" t="s">
        <v>50</v>
      </c>
    </row>
    <row r="15" spans="1:9" x14ac:dyDescent="0.25">
      <c r="A15" s="23" t="s">
        <v>47</v>
      </c>
    </row>
    <row r="16" spans="1:9" x14ac:dyDescent="0.25">
      <c r="A16" s="23" t="s">
        <v>48</v>
      </c>
    </row>
    <row r="17" spans="1:1" x14ac:dyDescent="0.25">
      <c r="A17" s="23" t="s">
        <v>51</v>
      </c>
    </row>
    <row r="19" spans="1:1" x14ac:dyDescent="0.25">
      <c r="A19" s="1" t="s">
        <v>44</v>
      </c>
    </row>
    <row r="20" spans="1:1" x14ac:dyDescent="0.25">
      <c r="A20" s="23" t="s">
        <v>65</v>
      </c>
    </row>
    <row r="21" spans="1:1" x14ac:dyDescent="0.25">
      <c r="A21" s="23" t="s">
        <v>30</v>
      </c>
    </row>
    <row r="22" spans="1:1" x14ac:dyDescent="0.25">
      <c r="A22" s="23" t="s">
        <v>31</v>
      </c>
    </row>
    <row r="23" spans="1:1" x14ac:dyDescent="0.25">
      <c r="A23" s="23" t="s">
        <v>40</v>
      </c>
    </row>
    <row r="24" spans="1:1" x14ac:dyDescent="0.25">
      <c r="A24" s="23" t="s">
        <v>32</v>
      </c>
    </row>
    <row r="25" spans="1:1" x14ac:dyDescent="0.25">
      <c r="A25" s="23" t="s">
        <v>33</v>
      </c>
    </row>
    <row r="26" spans="1:1" x14ac:dyDescent="0.25">
      <c r="A26" s="23" t="s">
        <v>34</v>
      </c>
    </row>
    <row r="27" spans="1:1" x14ac:dyDescent="0.25">
      <c r="A27" s="23" t="s">
        <v>41</v>
      </c>
    </row>
    <row r="28" spans="1:1" x14ac:dyDescent="0.25">
      <c r="A28" s="23" t="s">
        <v>35</v>
      </c>
    </row>
    <row r="29" spans="1:1" x14ac:dyDescent="0.25">
      <c r="A29" s="23" t="s">
        <v>36</v>
      </c>
    </row>
    <row r="30" spans="1:1" x14ac:dyDescent="0.25">
      <c r="A30" s="23" t="s">
        <v>37</v>
      </c>
    </row>
    <row r="31" spans="1:1" x14ac:dyDescent="0.25">
      <c r="A31" s="23" t="s">
        <v>38</v>
      </c>
    </row>
    <row r="32" spans="1:1" x14ac:dyDescent="0.25">
      <c r="A32" s="23" t="s">
        <v>39</v>
      </c>
    </row>
    <row r="35" spans="1:14" ht="20.25" thickBot="1" x14ac:dyDescent="0.35">
      <c r="A35" s="25" t="s">
        <v>58</v>
      </c>
      <c r="B35" s="25"/>
      <c r="C35" s="25"/>
      <c r="D35" s="25"/>
      <c r="E35" s="25"/>
      <c r="F35" s="25"/>
      <c r="G35" s="25"/>
      <c r="H35" s="25"/>
      <c r="I35" s="24"/>
    </row>
    <row r="36" spans="1:14" ht="15.75" thickTop="1" x14ac:dyDescent="0.25"/>
    <row r="37" spans="1:14" x14ac:dyDescent="0.25">
      <c r="A37" s="1" t="s">
        <v>45</v>
      </c>
    </row>
    <row r="38" spans="1:14" x14ac:dyDescent="0.25">
      <c r="A38" t="s">
        <v>62</v>
      </c>
    </row>
    <row r="39" spans="1:14" x14ac:dyDescent="0.25">
      <c r="A39" s="21"/>
      <c r="B39" s="21" t="s">
        <v>43</v>
      </c>
      <c r="C39" s="21"/>
      <c r="D39" s="21"/>
    </row>
    <row r="40" spans="1:14" x14ac:dyDescent="0.25">
      <c r="A40" s="21" t="s">
        <v>53</v>
      </c>
      <c r="B40" s="21">
        <v>0</v>
      </c>
      <c r="C40" s="21">
        <v>1</v>
      </c>
      <c r="D40" s="21" t="s">
        <v>42</v>
      </c>
    </row>
    <row r="41" spans="1:14" x14ac:dyDescent="0.25">
      <c r="A41" s="21">
        <v>0</v>
      </c>
      <c r="B41" s="28">
        <v>9</v>
      </c>
      <c r="C41" s="29">
        <v>7</v>
      </c>
      <c r="D41" s="30">
        <v>3</v>
      </c>
      <c r="H41" s="20"/>
      <c r="I41" s="20"/>
      <c r="J41" s="20"/>
      <c r="K41" s="20"/>
      <c r="L41" s="20"/>
      <c r="M41" s="20"/>
      <c r="N41" s="20"/>
    </row>
    <row r="42" spans="1:14" x14ac:dyDescent="0.25">
      <c r="A42" s="21">
        <v>1</v>
      </c>
      <c r="B42" s="31">
        <v>8</v>
      </c>
      <c r="C42" s="32">
        <v>5</v>
      </c>
      <c r="D42" s="33">
        <v>2</v>
      </c>
    </row>
    <row r="43" spans="1:14" x14ac:dyDescent="0.25">
      <c r="A43" s="21" t="s">
        <v>42</v>
      </c>
      <c r="B43" s="34">
        <v>6</v>
      </c>
      <c r="C43" s="35">
        <v>4</v>
      </c>
      <c r="D43" s="36">
        <v>1</v>
      </c>
    </row>
    <row r="45" spans="1:14" x14ac:dyDescent="0.25">
      <c r="A45" s="1" t="s">
        <v>46</v>
      </c>
    </row>
    <row r="46" spans="1:14" x14ac:dyDescent="0.25">
      <c r="A46" s="23" t="s">
        <v>57</v>
      </c>
    </row>
    <row r="47" spans="1:14" x14ac:dyDescent="0.25">
      <c r="A47" s="23" t="s">
        <v>55</v>
      </c>
    </row>
    <row r="48" spans="1:14" x14ac:dyDescent="0.25">
      <c r="A48" s="23" t="s">
        <v>63</v>
      </c>
    </row>
    <row r="49" spans="1:1" x14ac:dyDescent="0.25">
      <c r="A49" s="23" t="s">
        <v>56</v>
      </c>
    </row>
    <row r="51" spans="1:1" x14ac:dyDescent="0.25">
      <c r="A51" s="27" t="s">
        <v>44</v>
      </c>
    </row>
    <row r="52" spans="1:1" x14ac:dyDescent="0.25">
      <c r="A52" s="23" t="s">
        <v>60</v>
      </c>
    </row>
    <row r="53" spans="1:1" x14ac:dyDescent="0.25">
      <c r="A53" s="23" t="s">
        <v>59</v>
      </c>
    </row>
    <row r="54" spans="1:1" x14ac:dyDescent="0.25">
      <c r="A54" s="23" t="s">
        <v>61</v>
      </c>
    </row>
    <row r="55" spans="1:1" x14ac:dyDescent="0.25">
      <c r="A55" s="23" t="s">
        <v>64</v>
      </c>
    </row>
    <row r="58" spans="1:1" x14ac:dyDescent="0.25">
      <c r="A58" s="26" t="s">
        <v>69</v>
      </c>
    </row>
  </sheetData>
  <mergeCells count="2">
    <mergeCell ref="B5:D5"/>
    <mergeCell ref="G5:I5"/>
  </mergeCells>
  <conditionalFormatting sqref="B7:D9">
    <cfRule type="colorScale" priority="2">
      <colorScale>
        <cfvo type="min"/>
        <cfvo type="percentile" val="50"/>
        <cfvo type="max"/>
        <color rgb="FF63BE7B"/>
        <color rgb="FFFFEB84"/>
        <color rgb="FFF8696B"/>
      </colorScale>
    </cfRule>
  </conditionalFormatting>
  <conditionalFormatting sqref="G7:I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8"/>
  <sheetViews>
    <sheetView workbookViewId="0">
      <selection activeCell="G3" sqref="G3"/>
    </sheetView>
  </sheetViews>
  <sheetFormatPr defaultColWidth="11.42578125" defaultRowHeight="15" x14ac:dyDescent="0.25"/>
  <cols>
    <col min="1" max="1" width="12.7109375" style="38" bestFit="1" customWidth="1"/>
    <col min="2" max="2" width="12.28515625" style="38" bestFit="1" customWidth="1"/>
    <col min="3" max="3" width="14.7109375" style="38" customWidth="1"/>
    <col min="4" max="4" width="4.7109375" customWidth="1"/>
    <col min="5" max="5" width="15.85546875" bestFit="1" customWidth="1"/>
    <col min="6" max="18" width="13" customWidth="1"/>
  </cols>
  <sheetData>
    <row r="1" spans="1:18" x14ac:dyDescent="0.25">
      <c r="A1" s="12" t="s">
        <v>22</v>
      </c>
      <c r="B1" s="12" t="s">
        <v>21</v>
      </c>
      <c r="C1" s="12" t="s">
        <v>23</v>
      </c>
      <c r="D1" s="1"/>
      <c r="F1" s="4" t="str">
        <f>'Input and results'!J3</f>
        <v>Person 1</v>
      </c>
      <c r="G1" s="4" t="str">
        <f>'Input and results'!K3</f>
        <v>Person 2</v>
      </c>
      <c r="H1" s="4" t="str">
        <f>'Input and results'!L3</f>
        <v>Team 1</v>
      </c>
      <c r="I1" s="4" t="str">
        <f>'Input and results'!M3</f>
        <v/>
      </c>
      <c r="J1" s="4" t="str">
        <f>'Input and results'!N3</f>
        <v/>
      </c>
      <c r="K1" s="4" t="str">
        <f>'Input and results'!O3</f>
        <v/>
      </c>
      <c r="L1" s="4" t="str">
        <f>'Input and results'!P3</f>
        <v/>
      </c>
      <c r="M1" s="4" t="str">
        <f>'Input and results'!Q3</f>
        <v/>
      </c>
      <c r="N1" s="4" t="str">
        <f>'Input and results'!R3</f>
        <v/>
      </c>
      <c r="O1" s="4" t="str">
        <f>'Input and results'!S3</f>
        <v/>
      </c>
      <c r="P1" s="4" t="str">
        <f>'Input and results'!T3</f>
        <v/>
      </c>
      <c r="Q1" s="4" t="str">
        <f>'Input and results'!U3</f>
        <v/>
      </c>
      <c r="R1" t="s">
        <v>76</v>
      </c>
    </row>
    <row r="2" spans="1:18" x14ac:dyDescent="0.25">
      <c r="A2" s="38">
        <f t="shared" ref="A2:A18" si="0">IF($E2&lt;&gt;"",COUNTIF($F2:$Q2, "&gt;= 3"),"")</f>
        <v>0</v>
      </c>
      <c r="B2" s="38">
        <f t="shared" ref="B2:B18" si="1">IF($E2&lt;&gt;"",COUNTIF($F2:$Q2, "= 2"),"")</f>
        <v>1</v>
      </c>
      <c r="C2" s="38">
        <f t="shared" ref="C2:C18" si="2">IF($E2&lt;&gt;"",COUNTIF($F2:$Q2, "= 1"),"")</f>
        <v>0</v>
      </c>
      <c r="E2" s="1" t="str">
        <f>IF('Input and results'!I4&lt;&gt;"",'Input and results'!I4,"")</f>
        <v>CSS</v>
      </c>
      <c r="F2">
        <f>IFERROR(MATCH('Input and results'!J4,Settings!$F$6:$F$10,0)-1, 0)</f>
        <v>0</v>
      </c>
      <c r="G2">
        <f>IFERROR(MATCH('Input and results'!K4,Settings!$F$6:$F$10,0)-1, 0)</f>
        <v>0</v>
      </c>
      <c r="H2">
        <f>IFERROR(MATCH('Input and results'!L4,Settings!$F$6:$F$10,0)-1, 0)</f>
        <v>2</v>
      </c>
      <c r="I2">
        <f>IFERROR(MATCH('Input and results'!M4,Settings!$F$6:$F$10,0)-1, 0)</f>
        <v>0</v>
      </c>
      <c r="J2">
        <f>IFERROR(MATCH('Input and results'!N4,Settings!$F$6:$F$10,0)-1, 0)</f>
        <v>0</v>
      </c>
      <c r="K2">
        <f>IFERROR(MATCH('Input and results'!O4,Settings!$F$6:$F$10,0)-1, 0)</f>
        <v>0</v>
      </c>
      <c r="L2">
        <f>IFERROR(MATCH('Input and results'!P4,Settings!$F$6:$F$10,0)-1, 0)</f>
        <v>0</v>
      </c>
      <c r="M2">
        <f>IFERROR(MATCH('Input and results'!Q4,Settings!$F$6:$F$10,0)-1, 0)</f>
        <v>0</v>
      </c>
      <c r="N2">
        <f>IFERROR(MATCH('Input and results'!R4,Settings!$F$6:$F$10,0)-1, 0)</f>
        <v>0</v>
      </c>
      <c r="O2">
        <f>IFERROR(MATCH('Input and results'!S4,Settings!$F$6:$F$10,0)-1, 0)</f>
        <v>0</v>
      </c>
      <c r="P2">
        <f>IFERROR(MATCH('Input and results'!T4,Settings!$F$6:$F$10,0)-1, 0)</f>
        <v>0</v>
      </c>
      <c r="Q2">
        <f>IFERROR(MATCH('Input and results'!U4,Settings!$F$6:$F$10,0)-1, 0)</f>
        <v>0</v>
      </c>
      <c r="R2" s="39">
        <f>IF(SUM(F2:Q2)&gt;0,SUM(F2:Q2),"")</f>
        <v>2</v>
      </c>
    </row>
    <row r="3" spans="1:18" x14ac:dyDescent="0.25">
      <c r="A3" s="38">
        <f t="shared" si="0"/>
        <v>2</v>
      </c>
      <c r="B3" s="38">
        <f t="shared" si="1"/>
        <v>0</v>
      </c>
      <c r="C3" s="38">
        <f t="shared" si="2"/>
        <v>0</v>
      </c>
      <c r="E3" s="1" t="str">
        <f>IF('Input and results'!I5&lt;&gt;"",'Input and results'!I5,"")</f>
        <v>Javascript</v>
      </c>
      <c r="F3">
        <f>IFERROR(MATCH('Input and results'!J5,Settings!$F$6:$F$10,0)-1, 0)</f>
        <v>4</v>
      </c>
      <c r="G3">
        <f>IFERROR(MATCH('Input and results'!K5,Settings!$F$6:$F$10,0)-1, 0)</f>
        <v>3</v>
      </c>
      <c r="H3">
        <f>IFERROR(MATCH('Input and results'!L5,Settings!$F$6:$F$10,0)-1, 0)</f>
        <v>0</v>
      </c>
      <c r="I3">
        <f>IFERROR(MATCH('Input and results'!M5,Settings!$F$6:$F$10,0)-1, 0)</f>
        <v>0</v>
      </c>
      <c r="J3">
        <f>IFERROR(MATCH('Input and results'!N5,Settings!$F$6:$F$10,0)-1, 0)</f>
        <v>0</v>
      </c>
      <c r="K3">
        <f>IFERROR(MATCH('Input and results'!O5,Settings!$F$6:$F$10,0)-1, 0)</f>
        <v>0</v>
      </c>
      <c r="L3">
        <f>IFERROR(MATCH('Input and results'!P5,Settings!$F$6:$F$10,0)-1, 0)</f>
        <v>0</v>
      </c>
      <c r="M3">
        <f>IFERROR(MATCH('Input and results'!Q5,Settings!$F$6:$F$10,0)-1, 0)</f>
        <v>0</v>
      </c>
      <c r="N3">
        <f>IFERROR(MATCH('Input and results'!R5,Settings!$F$6:$F$10,0)-1, 0)</f>
        <v>0</v>
      </c>
      <c r="O3">
        <f>IFERROR(MATCH('Input and results'!S5,Settings!$F$6:$F$10,0)-1, 0)</f>
        <v>0</v>
      </c>
      <c r="P3">
        <f>IFERROR(MATCH('Input and results'!T5,Settings!$F$6:$F$10,0)-1, 0)</f>
        <v>0</v>
      </c>
      <c r="Q3">
        <f>IFERROR(MATCH('Input and results'!U5,Settings!$F$6:$F$10,0)-1, 0)</f>
        <v>0</v>
      </c>
      <c r="R3" s="39">
        <f t="shared" ref="R3:R18" si="3">IF(SUM(F3:Q3)&gt;0,SUM(F3:Q3),"")</f>
        <v>7</v>
      </c>
    </row>
    <row r="4" spans="1:18" x14ac:dyDescent="0.25">
      <c r="A4" s="38">
        <f t="shared" si="0"/>
        <v>1</v>
      </c>
      <c r="B4" s="38">
        <f t="shared" si="1"/>
        <v>1</v>
      </c>
      <c r="C4" s="38">
        <f t="shared" si="2"/>
        <v>1</v>
      </c>
      <c r="E4" s="1" t="str">
        <f>IF('Input and results'!I6&lt;&gt;"",'Input and results'!I6,"")</f>
        <v>DB Backup/Restore</v>
      </c>
      <c r="F4">
        <f>IFERROR(MATCH('Input and results'!J6,Settings!$F$6:$F$10,0)-1, 0)</f>
        <v>1</v>
      </c>
      <c r="G4">
        <f>IFERROR(MATCH('Input and results'!K6,Settings!$F$6:$F$10,0)-1, 0)</f>
        <v>2</v>
      </c>
      <c r="H4">
        <f>IFERROR(MATCH('Input and results'!L6,Settings!$F$6:$F$10,0)-1, 0)</f>
        <v>3</v>
      </c>
      <c r="I4">
        <f>IFERROR(MATCH('Input and results'!M6,Settings!$F$6:$F$10,0)-1, 0)</f>
        <v>0</v>
      </c>
      <c r="J4">
        <f>IFERROR(MATCH('Input and results'!N6,Settings!$F$6:$F$10,0)-1, 0)</f>
        <v>0</v>
      </c>
      <c r="K4">
        <f>IFERROR(MATCH('Input and results'!O6,Settings!$F$6:$F$10,0)-1, 0)</f>
        <v>0</v>
      </c>
      <c r="L4">
        <f>IFERROR(MATCH('Input and results'!P6,Settings!$F$6:$F$10,0)-1, 0)</f>
        <v>0</v>
      </c>
      <c r="M4">
        <f>IFERROR(MATCH('Input and results'!Q6,Settings!$F$6:$F$10,0)-1, 0)</f>
        <v>0</v>
      </c>
      <c r="N4">
        <f>IFERROR(MATCH('Input and results'!R6,Settings!$F$6:$F$10,0)-1, 0)</f>
        <v>0</v>
      </c>
      <c r="O4">
        <f>IFERROR(MATCH('Input and results'!S6,Settings!$F$6:$F$10,0)-1, 0)</f>
        <v>0</v>
      </c>
      <c r="P4">
        <f>IFERROR(MATCH('Input and results'!T6,Settings!$F$6:$F$10,0)-1, 0)</f>
        <v>0</v>
      </c>
      <c r="Q4">
        <f>IFERROR(MATCH('Input and results'!U6,Settings!$F$6:$F$10,0)-1, 0)</f>
        <v>0</v>
      </c>
      <c r="R4" s="39">
        <f t="shared" si="3"/>
        <v>6</v>
      </c>
    </row>
    <row r="5" spans="1:18" x14ac:dyDescent="0.25">
      <c r="A5" s="38" t="str">
        <f t="shared" si="0"/>
        <v/>
      </c>
      <c r="B5" s="38" t="str">
        <f t="shared" si="1"/>
        <v/>
      </c>
      <c r="C5" s="38" t="str">
        <f t="shared" si="2"/>
        <v/>
      </c>
      <c r="E5" s="1" t="str">
        <f>IF('Input and results'!I7&lt;&gt;"",'Input and results'!I7,"")</f>
        <v/>
      </c>
      <c r="F5">
        <f>IFERROR(MATCH('Input and results'!J7,Settings!$F$6:$F$10,0)-1, 0)</f>
        <v>0</v>
      </c>
      <c r="G5">
        <f>IFERROR(MATCH('Input and results'!K7,Settings!$F$6:$F$10,0)-1, 0)</f>
        <v>0</v>
      </c>
      <c r="H5">
        <f>IFERROR(MATCH('Input and results'!L7,Settings!$F$6:$F$10,0)-1, 0)</f>
        <v>0</v>
      </c>
      <c r="I5">
        <f>IFERROR(MATCH('Input and results'!M7,Settings!$F$6:$F$10,0)-1, 0)</f>
        <v>0</v>
      </c>
      <c r="J5">
        <f>IFERROR(MATCH('Input and results'!N7,Settings!$F$6:$F$10,0)-1, 0)</f>
        <v>0</v>
      </c>
      <c r="K5">
        <f>IFERROR(MATCH('Input and results'!O7,Settings!$F$6:$F$10,0)-1, 0)</f>
        <v>0</v>
      </c>
      <c r="L5">
        <f>IFERROR(MATCH('Input and results'!P7,Settings!$F$6:$F$10,0)-1, 0)</f>
        <v>0</v>
      </c>
      <c r="M5">
        <f>IFERROR(MATCH('Input and results'!Q7,Settings!$F$6:$F$10,0)-1, 0)</f>
        <v>0</v>
      </c>
      <c r="N5">
        <f>IFERROR(MATCH('Input and results'!R7,Settings!$F$6:$F$10,0)-1, 0)</f>
        <v>0</v>
      </c>
      <c r="O5">
        <f>IFERROR(MATCH('Input and results'!S7,Settings!$F$6:$F$10,0)-1, 0)</f>
        <v>0</v>
      </c>
      <c r="P5">
        <f>IFERROR(MATCH('Input and results'!T7,Settings!$F$6:$F$10,0)-1, 0)</f>
        <v>0</v>
      </c>
      <c r="Q5">
        <f>IFERROR(MATCH('Input and results'!U7,Settings!$F$6:$F$10,0)-1, 0)</f>
        <v>0</v>
      </c>
      <c r="R5" s="39" t="str">
        <f t="shared" si="3"/>
        <v/>
      </c>
    </row>
    <row r="6" spans="1:18" x14ac:dyDescent="0.25">
      <c r="A6" s="38" t="str">
        <f t="shared" si="0"/>
        <v/>
      </c>
      <c r="B6" s="38" t="str">
        <f t="shared" si="1"/>
        <v/>
      </c>
      <c r="C6" s="38" t="str">
        <f t="shared" si="2"/>
        <v/>
      </c>
      <c r="E6" s="1" t="str">
        <f>IF('Input and results'!I8&lt;&gt;"",'Input and results'!I8,"")</f>
        <v/>
      </c>
      <c r="F6">
        <f>IFERROR(MATCH('Input and results'!J8,Settings!$F$6:$F$10,0)-1, 0)</f>
        <v>0</v>
      </c>
      <c r="G6">
        <f>IFERROR(MATCH('Input and results'!K8,Settings!$F$6:$F$10,0)-1, 0)</f>
        <v>0</v>
      </c>
      <c r="H6">
        <f>IFERROR(MATCH('Input and results'!L8,Settings!$F$6:$F$10,0)-1, 0)</f>
        <v>0</v>
      </c>
      <c r="I6">
        <f>IFERROR(MATCH('Input and results'!M8,Settings!$F$6:$F$10,0)-1, 0)</f>
        <v>0</v>
      </c>
      <c r="J6">
        <f>IFERROR(MATCH('Input and results'!N8,Settings!$F$6:$F$10,0)-1, 0)</f>
        <v>0</v>
      </c>
      <c r="K6">
        <f>IFERROR(MATCH('Input and results'!O8,Settings!$F$6:$F$10,0)-1, 0)</f>
        <v>0</v>
      </c>
      <c r="L6">
        <f>IFERROR(MATCH('Input and results'!P8,Settings!$F$6:$F$10,0)-1, 0)</f>
        <v>0</v>
      </c>
      <c r="M6">
        <f>IFERROR(MATCH('Input and results'!Q8,Settings!$F$6:$F$10,0)-1, 0)</f>
        <v>0</v>
      </c>
      <c r="N6">
        <f>IFERROR(MATCH('Input and results'!R8,Settings!$F$6:$F$10,0)-1, 0)</f>
        <v>0</v>
      </c>
      <c r="O6">
        <f>IFERROR(MATCH('Input and results'!S8,Settings!$F$6:$F$10,0)-1, 0)</f>
        <v>0</v>
      </c>
      <c r="P6">
        <f>IFERROR(MATCH('Input and results'!T8,Settings!$F$6:$F$10,0)-1, 0)</f>
        <v>0</v>
      </c>
      <c r="Q6">
        <f>IFERROR(MATCH('Input and results'!U8,Settings!$F$6:$F$10,0)-1, 0)</f>
        <v>0</v>
      </c>
      <c r="R6" s="39" t="str">
        <f t="shared" si="3"/>
        <v/>
      </c>
    </row>
    <row r="7" spans="1:18" x14ac:dyDescent="0.25">
      <c r="A7" s="38" t="str">
        <f t="shared" si="0"/>
        <v/>
      </c>
      <c r="B7" s="38" t="str">
        <f t="shared" si="1"/>
        <v/>
      </c>
      <c r="C7" s="38" t="str">
        <f t="shared" si="2"/>
        <v/>
      </c>
      <c r="E7" s="1" t="str">
        <f>IF('Input and results'!I9&lt;&gt;"",'Input and results'!I9,"")</f>
        <v/>
      </c>
      <c r="F7">
        <f>IFERROR(MATCH('Input and results'!J9,Settings!$F$6:$F$10,0)-1, 0)</f>
        <v>0</v>
      </c>
      <c r="G7">
        <f>IFERROR(MATCH('Input and results'!K9,Settings!$F$6:$F$10,0)-1, 0)</f>
        <v>0</v>
      </c>
      <c r="H7">
        <f>IFERROR(MATCH('Input and results'!L9,Settings!$F$6:$F$10,0)-1, 0)</f>
        <v>0</v>
      </c>
      <c r="I7">
        <f>IFERROR(MATCH('Input and results'!M9,Settings!$F$6:$F$10,0)-1, 0)</f>
        <v>0</v>
      </c>
      <c r="J7">
        <f>IFERROR(MATCH('Input and results'!N9,Settings!$F$6:$F$10,0)-1, 0)</f>
        <v>0</v>
      </c>
      <c r="K7">
        <f>IFERROR(MATCH('Input and results'!O9,Settings!$F$6:$F$10,0)-1, 0)</f>
        <v>0</v>
      </c>
      <c r="L7">
        <f>IFERROR(MATCH('Input and results'!P9,Settings!$F$6:$F$10,0)-1, 0)</f>
        <v>0</v>
      </c>
      <c r="M7">
        <f>IFERROR(MATCH('Input and results'!Q9,Settings!$F$6:$F$10,0)-1, 0)</f>
        <v>0</v>
      </c>
      <c r="N7">
        <f>IFERROR(MATCH('Input and results'!R9,Settings!$F$6:$F$10,0)-1, 0)</f>
        <v>0</v>
      </c>
      <c r="O7">
        <f>IFERROR(MATCH('Input and results'!S9,Settings!$F$6:$F$10,0)-1, 0)</f>
        <v>0</v>
      </c>
      <c r="P7">
        <f>IFERROR(MATCH('Input and results'!T9,Settings!$F$6:$F$10,0)-1, 0)</f>
        <v>0</v>
      </c>
      <c r="Q7">
        <f>IFERROR(MATCH('Input and results'!U9,Settings!$F$6:$F$10,0)-1, 0)</f>
        <v>0</v>
      </c>
      <c r="R7" s="39" t="str">
        <f t="shared" si="3"/>
        <v/>
      </c>
    </row>
    <row r="8" spans="1:18" x14ac:dyDescent="0.25">
      <c r="A8" s="38" t="str">
        <f t="shared" si="0"/>
        <v/>
      </c>
      <c r="B8" s="38" t="str">
        <f t="shared" si="1"/>
        <v/>
      </c>
      <c r="C8" s="38" t="str">
        <f t="shared" si="2"/>
        <v/>
      </c>
      <c r="E8" s="1" t="str">
        <f>IF('Input and results'!I10&lt;&gt;"",'Input and results'!I10,"")</f>
        <v/>
      </c>
      <c r="F8">
        <f>IFERROR(MATCH('Input and results'!J10,Settings!$F$6:$F$10,0)-1, 0)</f>
        <v>0</v>
      </c>
      <c r="G8">
        <f>IFERROR(MATCH('Input and results'!K10,Settings!$F$6:$F$10,0)-1, 0)</f>
        <v>0</v>
      </c>
      <c r="H8">
        <f>IFERROR(MATCH('Input and results'!L10,Settings!$F$6:$F$10,0)-1, 0)</f>
        <v>0</v>
      </c>
      <c r="I8">
        <f>IFERROR(MATCH('Input and results'!M10,Settings!$F$6:$F$10,0)-1, 0)</f>
        <v>0</v>
      </c>
      <c r="J8">
        <f>IFERROR(MATCH('Input and results'!N10,Settings!$F$6:$F$10,0)-1, 0)</f>
        <v>0</v>
      </c>
      <c r="K8">
        <f>IFERROR(MATCH('Input and results'!O10,Settings!$F$6:$F$10,0)-1, 0)</f>
        <v>0</v>
      </c>
      <c r="L8">
        <f>IFERROR(MATCH('Input and results'!P10,Settings!$F$6:$F$10,0)-1, 0)</f>
        <v>0</v>
      </c>
      <c r="M8">
        <f>IFERROR(MATCH('Input and results'!Q10,Settings!$F$6:$F$10,0)-1, 0)</f>
        <v>0</v>
      </c>
      <c r="N8">
        <f>IFERROR(MATCH('Input and results'!R10,Settings!$F$6:$F$10,0)-1, 0)</f>
        <v>0</v>
      </c>
      <c r="O8">
        <f>IFERROR(MATCH('Input and results'!S10,Settings!$F$6:$F$10,0)-1, 0)</f>
        <v>0</v>
      </c>
      <c r="P8">
        <f>IFERROR(MATCH('Input and results'!T10,Settings!$F$6:$F$10,0)-1, 0)</f>
        <v>0</v>
      </c>
      <c r="Q8">
        <f>IFERROR(MATCH('Input and results'!U10,Settings!$F$6:$F$10,0)-1, 0)</f>
        <v>0</v>
      </c>
      <c r="R8" s="39" t="str">
        <f t="shared" si="3"/>
        <v/>
      </c>
    </row>
    <row r="9" spans="1:18" x14ac:dyDescent="0.25">
      <c r="A9" s="38" t="str">
        <f t="shared" si="0"/>
        <v/>
      </c>
      <c r="B9" s="38" t="str">
        <f t="shared" si="1"/>
        <v/>
      </c>
      <c r="C9" s="38" t="str">
        <f t="shared" si="2"/>
        <v/>
      </c>
      <c r="E9" s="1" t="str">
        <f>IF('Input and results'!I11&lt;&gt;"",'Input and results'!I11,"")</f>
        <v/>
      </c>
      <c r="F9">
        <f>IFERROR(MATCH('Input and results'!J11,Settings!$F$6:$F$10,0)-1, 0)</f>
        <v>0</v>
      </c>
      <c r="G9">
        <f>IFERROR(MATCH('Input and results'!K11,Settings!$F$6:$F$10,0)-1, 0)</f>
        <v>0</v>
      </c>
      <c r="H9">
        <f>IFERROR(MATCH('Input and results'!L11,Settings!$F$6:$F$10,0)-1, 0)</f>
        <v>0</v>
      </c>
      <c r="I9">
        <f>IFERROR(MATCH('Input and results'!M11,Settings!$F$6:$F$10,0)-1, 0)</f>
        <v>0</v>
      </c>
      <c r="J9">
        <f>IFERROR(MATCH('Input and results'!N11,Settings!$F$6:$F$10,0)-1, 0)</f>
        <v>0</v>
      </c>
      <c r="K9">
        <f>IFERROR(MATCH('Input and results'!O11,Settings!$F$6:$F$10,0)-1, 0)</f>
        <v>0</v>
      </c>
      <c r="L9">
        <f>IFERROR(MATCH('Input and results'!P11,Settings!$F$6:$F$10,0)-1, 0)</f>
        <v>0</v>
      </c>
      <c r="M9">
        <f>IFERROR(MATCH('Input and results'!Q11,Settings!$F$6:$F$10,0)-1, 0)</f>
        <v>0</v>
      </c>
      <c r="N9">
        <f>IFERROR(MATCH('Input and results'!R11,Settings!$F$6:$F$10,0)-1, 0)</f>
        <v>0</v>
      </c>
      <c r="O9">
        <f>IFERROR(MATCH('Input and results'!S11,Settings!$F$6:$F$10,0)-1, 0)</f>
        <v>0</v>
      </c>
      <c r="P9">
        <f>IFERROR(MATCH('Input and results'!T11,Settings!$F$6:$F$10,0)-1, 0)</f>
        <v>0</v>
      </c>
      <c r="Q9">
        <f>IFERROR(MATCH('Input and results'!U11,Settings!$F$6:$F$10,0)-1, 0)</f>
        <v>0</v>
      </c>
      <c r="R9" s="39" t="str">
        <f t="shared" si="3"/>
        <v/>
      </c>
    </row>
    <row r="10" spans="1:18" x14ac:dyDescent="0.25">
      <c r="A10" s="38" t="str">
        <f t="shared" si="0"/>
        <v/>
      </c>
      <c r="B10" s="38" t="str">
        <f t="shared" si="1"/>
        <v/>
      </c>
      <c r="C10" s="38" t="str">
        <f t="shared" si="2"/>
        <v/>
      </c>
      <c r="E10" s="1" t="str">
        <f>IF('Input and results'!I12&lt;&gt;"",'Input and results'!I12,"")</f>
        <v/>
      </c>
      <c r="F10">
        <f>IFERROR(MATCH('Input and results'!J12,Settings!$F$6:$F$10,0)-1, 0)</f>
        <v>0</v>
      </c>
      <c r="G10">
        <f>IFERROR(MATCH('Input and results'!K12,Settings!$F$6:$F$10,0)-1, 0)</f>
        <v>0</v>
      </c>
      <c r="H10">
        <f>IFERROR(MATCH('Input and results'!L12,Settings!$F$6:$F$10,0)-1, 0)</f>
        <v>0</v>
      </c>
      <c r="I10">
        <f>IFERROR(MATCH('Input and results'!M12,Settings!$F$6:$F$10,0)-1, 0)</f>
        <v>0</v>
      </c>
      <c r="J10">
        <f>IFERROR(MATCH('Input and results'!N12,Settings!$F$6:$F$10,0)-1, 0)</f>
        <v>0</v>
      </c>
      <c r="K10">
        <f>IFERROR(MATCH('Input and results'!O12,Settings!$F$6:$F$10,0)-1, 0)</f>
        <v>0</v>
      </c>
      <c r="L10">
        <f>IFERROR(MATCH('Input and results'!P12,Settings!$F$6:$F$10,0)-1, 0)</f>
        <v>0</v>
      </c>
      <c r="M10">
        <f>IFERROR(MATCH('Input and results'!Q12,Settings!$F$6:$F$10,0)-1, 0)</f>
        <v>0</v>
      </c>
      <c r="N10">
        <f>IFERROR(MATCH('Input and results'!R12,Settings!$F$6:$F$10,0)-1, 0)</f>
        <v>0</v>
      </c>
      <c r="O10">
        <f>IFERROR(MATCH('Input and results'!S12,Settings!$F$6:$F$10,0)-1, 0)</f>
        <v>0</v>
      </c>
      <c r="P10">
        <f>IFERROR(MATCH('Input and results'!T12,Settings!$F$6:$F$10,0)-1, 0)</f>
        <v>0</v>
      </c>
      <c r="Q10">
        <f>IFERROR(MATCH('Input and results'!U12,Settings!$F$6:$F$10,0)-1, 0)</f>
        <v>0</v>
      </c>
      <c r="R10" s="39" t="str">
        <f t="shared" si="3"/>
        <v/>
      </c>
    </row>
    <row r="11" spans="1:18" x14ac:dyDescent="0.25">
      <c r="A11" s="38" t="str">
        <f t="shared" si="0"/>
        <v/>
      </c>
      <c r="B11" s="38" t="str">
        <f t="shared" si="1"/>
        <v/>
      </c>
      <c r="C11" s="38" t="str">
        <f t="shared" si="2"/>
        <v/>
      </c>
      <c r="E11" s="1" t="str">
        <f>IF('Input and results'!I13&lt;&gt;"",'Input and results'!I13,"")</f>
        <v/>
      </c>
      <c r="F11">
        <f>IFERROR(MATCH('Input and results'!J13,Settings!$F$6:$F$10,0)-1, 0)</f>
        <v>0</v>
      </c>
      <c r="G11">
        <f>IFERROR(MATCH('Input and results'!K13,Settings!$F$6:$F$10,0)-1, 0)</f>
        <v>0</v>
      </c>
      <c r="H11">
        <f>IFERROR(MATCH('Input and results'!L13,Settings!$F$6:$F$10,0)-1, 0)</f>
        <v>0</v>
      </c>
      <c r="I11">
        <f>IFERROR(MATCH('Input and results'!M13,Settings!$F$6:$F$10,0)-1, 0)</f>
        <v>0</v>
      </c>
      <c r="J11">
        <f>IFERROR(MATCH('Input and results'!N13,Settings!$F$6:$F$10,0)-1, 0)</f>
        <v>0</v>
      </c>
      <c r="K11">
        <f>IFERROR(MATCH('Input and results'!O13,Settings!$F$6:$F$10,0)-1, 0)</f>
        <v>0</v>
      </c>
      <c r="L11">
        <f>IFERROR(MATCH('Input and results'!P13,Settings!$F$6:$F$10,0)-1, 0)</f>
        <v>0</v>
      </c>
      <c r="M11">
        <f>IFERROR(MATCH('Input and results'!Q13,Settings!$F$6:$F$10,0)-1, 0)</f>
        <v>0</v>
      </c>
      <c r="N11">
        <f>IFERROR(MATCH('Input and results'!R13,Settings!$F$6:$F$10,0)-1, 0)</f>
        <v>0</v>
      </c>
      <c r="O11">
        <f>IFERROR(MATCH('Input and results'!S13,Settings!$F$6:$F$10,0)-1, 0)</f>
        <v>0</v>
      </c>
      <c r="P11">
        <f>IFERROR(MATCH('Input and results'!T13,Settings!$F$6:$F$10,0)-1, 0)</f>
        <v>0</v>
      </c>
      <c r="Q11">
        <f>IFERROR(MATCH('Input and results'!U13,Settings!$F$6:$F$10,0)-1, 0)</f>
        <v>0</v>
      </c>
      <c r="R11" s="39" t="str">
        <f t="shared" si="3"/>
        <v/>
      </c>
    </row>
    <row r="12" spans="1:18" x14ac:dyDescent="0.25">
      <c r="A12" s="38" t="str">
        <f t="shared" si="0"/>
        <v/>
      </c>
      <c r="B12" s="38" t="str">
        <f t="shared" si="1"/>
        <v/>
      </c>
      <c r="C12" s="38" t="str">
        <f t="shared" si="2"/>
        <v/>
      </c>
      <c r="E12" s="1" t="str">
        <f>IF('Input and results'!I14&lt;&gt;"",'Input and results'!I14,"")</f>
        <v/>
      </c>
      <c r="F12">
        <f>IFERROR(MATCH('Input and results'!J14,Settings!$F$6:$F$10,0)-1, 0)</f>
        <v>0</v>
      </c>
      <c r="G12">
        <f>IFERROR(MATCH('Input and results'!K14,Settings!$F$6:$F$10,0)-1, 0)</f>
        <v>0</v>
      </c>
      <c r="H12">
        <f>IFERROR(MATCH('Input and results'!L14,Settings!$F$6:$F$10,0)-1, 0)</f>
        <v>0</v>
      </c>
      <c r="I12">
        <f>IFERROR(MATCH('Input and results'!M14,Settings!$F$6:$F$10,0)-1, 0)</f>
        <v>0</v>
      </c>
      <c r="J12">
        <f>IFERROR(MATCH('Input and results'!N14,Settings!$F$6:$F$10,0)-1, 0)</f>
        <v>0</v>
      </c>
      <c r="K12">
        <f>IFERROR(MATCH('Input and results'!O14,Settings!$F$6:$F$10,0)-1, 0)</f>
        <v>0</v>
      </c>
      <c r="L12">
        <f>IFERROR(MATCH('Input and results'!P14,Settings!$F$6:$F$10,0)-1, 0)</f>
        <v>0</v>
      </c>
      <c r="M12">
        <f>IFERROR(MATCH('Input and results'!Q14,Settings!$F$6:$F$10,0)-1, 0)</f>
        <v>0</v>
      </c>
      <c r="N12">
        <f>IFERROR(MATCH('Input and results'!R14,Settings!$F$6:$F$10,0)-1, 0)</f>
        <v>0</v>
      </c>
      <c r="O12">
        <f>IFERROR(MATCH('Input and results'!S14,Settings!$F$6:$F$10,0)-1, 0)</f>
        <v>0</v>
      </c>
      <c r="P12">
        <f>IFERROR(MATCH('Input and results'!T14,Settings!$F$6:$F$10,0)-1, 0)</f>
        <v>0</v>
      </c>
      <c r="Q12">
        <f>IFERROR(MATCH('Input and results'!U14,Settings!$F$6:$F$10,0)-1, 0)</f>
        <v>0</v>
      </c>
      <c r="R12" s="39" t="str">
        <f t="shared" si="3"/>
        <v/>
      </c>
    </row>
    <row r="13" spans="1:18" x14ac:dyDescent="0.25">
      <c r="A13" s="38" t="str">
        <f t="shared" si="0"/>
        <v/>
      </c>
      <c r="B13" s="38" t="str">
        <f t="shared" si="1"/>
        <v/>
      </c>
      <c r="C13" s="38" t="str">
        <f t="shared" si="2"/>
        <v/>
      </c>
      <c r="E13" s="1" t="str">
        <f>IF('Input and results'!I15&lt;&gt;"",'Input and results'!I15,"")</f>
        <v/>
      </c>
      <c r="F13">
        <f>IFERROR(MATCH('Input and results'!J15,Settings!$F$6:$F$10,0)-1, 0)</f>
        <v>0</v>
      </c>
      <c r="G13">
        <f>IFERROR(MATCH('Input and results'!K15,Settings!$F$6:$F$10,0)-1, 0)</f>
        <v>0</v>
      </c>
      <c r="H13">
        <f>IFERROR(MATCH('Input and results'!L15,Settings!$F$6:$F$10,0)-1, 0)</f>
        <v>0</v>
      </c>
      <c r="I13">
        <f>IFERROR(MATCH('Input and results'!M15,Settings!$F$6:$F$10,0)-1, 0)</f>
        <v>0</v>
      </c>
      <c r="J13">
        <f>IFERROR(MATCH('Input and results'!N15,Settings!$F$6:$F$10,0)-1, 0)</f>
        <v>0</v>
      </c>
      <c r="K13">
        <f>IFERROR(MATCH('Input and results'!O15,Settings!$F$6:$F$10,0)-1, 0)</f>
        <v>0</v>
      </c>
      <c r="L13">
        <f>IFERROR(MATCH('Input and results'!P15,Settings!$F$6:$F$10,0)-1, 0)</f>
        <v>0</v>
      </c>
      <c r="M13">
        <f>IFERROR(MATCH('Input and results'!Q15,Settings!$F$6:$F$10,0)-1, 0)</f>
        <v>0</v>
      </c>
      <c r="N13">
        <f>IFERROR(MATCH('Input and results'!R15,Settings!$F$6:$F$10,0)-1, 0)</f>
        <v>0</v>
      </c>
      <c r="O13">
        <f>IFERROR(MATCH('Input and results'!S15,Settings!$F$6:$F$10,0)-1, 0)</f>
        <v>0</v>
      </c>
      <c r="P13">
        <f>IFERROR(MATCH('Input and results'!T15,Settings!$F$6:$F$10,0)-1, 0)</f>
        <v>0</v>
      </c>
      <c r="Q13">
        <f>IFERROR(MATCH('Input and results'!U15,Settings!$F$6:$F$10,0)-1, 0)</f>
        <v>0</v>
      </c>
      <c r="R13" s="39" t="str">
        <f t="shared" si="3"/>
        <v/>
      </c>
    </row>
    <row r="14" spans="1:18" x14ac:dyDescent="0.25">
      <c r="A14" s="38" t="str">
        <f t="shared" si="0"/>
        <v/>
      </c>
      <c r="B14" s="38" t="str">
        <f t="shared" si="1"/>
        <v/>
      </c>
      <c r="C14" s="38" t="str">
        <f t="shared" si="2"/>
        <v/>
      </c>
      <c r="E14" s="1" t="str">
        <f>IF('Input and results'!I16&lt;&gt;"",'Input and results'!I16,"")</f>
        <v/>
      </c>
      <c r="F14">
        <f>IFERROR(MATCH('Input and results'!J16,Settings!$F$6:$F$10,0)-1, 0)</f>
        <v>0</v>
      </c>
      <c r="G14">
        <f>IFERROR(MATCH('Input and results'!K16,Settings!$F$6:$F$10,0)-1, 0)</f>
        <v>0</v>
      </c>
      <c r="H14">
        <f>IFERROR(MATCH('Input and results'!L16,Settings!$F$6:$F$10,0)-1, 0)</f>
        <v>0</v>
      </c>
      <c r="I14">
        <f>IFERROR(MATCH('Input and results'!M16,Settings!$F$6:$F$10,0)-1, 0)</f>
        <v>0</v>
      </c>
      <c r="J14">
        <f>IFERROR(MATCH('Input and results'!N16,Settings!$F$6:$F$10,0)-1, 0)</f>
        <v>0</v>
      </c>
      <c r="K14">
        <f>IFERROR(MATCH('Input and results'!O16,Settings!$F$6:$F$10,0)-1, 0)</f>
        <v>0</v>
      </c>
      <c r="L14">
        <f>IFERROR(MATCH('Input and results'!P16,Settings!$F$6:$F$10,0)-1, 0)</f>
        <v>0</v>
      </c>
      <c r="M14">
        <f>IFERROR(MATCH('Input and results'!Q16,Settings!$F$6:$F$10,0)-1, 0)</f>
        <v>0</v>
      </c>
      <c r="N14">
        <f>IFERROR(MATCH('Input and results'!R16,Settings!$F$6:$F$10,0)-1, 0)</f>
        <v>0</v>
      </c>
      <c r="O14">
        <f>IFERROR(MATCH('Input and results'!S16,Settings!$F$6:$F$10,0)-1, 0)</f>
        <v>0</v>
      </c>
      <c r="P14">
        <f>IFERROR(MATCH('Input and results'!T16,Settings!$F$6:$F$10,0)-1, 0)</f>
        <v>0</v>
      </c>
      <c r="Q14">
        <f>IFERROR(MATCH('Input and results'!U16,Settings!$F$6:$F$10,0)-1, 0)</f>
        <v>0</v>
      </c>
      <c r="R14" s="39" t="str">
        <f t="shared" si="3"/>
        <v/>
      </c>
    </row>
    <row r="15" spans="1:18" x14ac:dyDescent="0.25">
      <c r="A15" s="38" t="str">
        <f t="shared" si="0"/>
        <v/>
      </c>
      <c r="B15" s="38" t="str">
        <f t="shared" si="1"/>
        <v/>
      </c>
      <c r="C15" s="38" t="str">
        <f t="shared" si="2"/>
        <v/>
      </c>
      <c r="E15" s="1" t="str">
        <f>IF('Input and results'!I17&lt;&gt;"",'Input and results'!I17,"")</f>
        <v/>
      </c>
      <c r="F15">
        <f>IFERROR(MATCH('Input and results'!J17,Settings!$F$6:$F$10,0)-1, 0)</f>
        <v>0</v>
      </c>
      <c r="G15">
        <f>IFERROR(MATCH('Input and results'!K17,Settings!$F$6:$F$10,0)-1, 0)</f>
        <v>0</v>
      </c>
      <c r="H15">
        <f>IFERROR(MATCH('Input and results'!L17,Settings!$F$6:$F$10,0)-1, 0)</f>
        <v>0</v>
      </c>
      <c r="I15">
        <f>IFERROR(MATCH('Input and results'!M17,Settings!$F$6:$F$10,0)-1, 0)</f>
        <v>0</v>
      </c>
      <c r="J15">
        <f>IFERROR(MATCH('Input and results'!N17,Settings!$F$6:$F$10,0)-1, 0)</f>
        <v>0</v>
      </c>
      <c r="K15">
        <f>IFERROR(MATCH('Input and results'!O17,Settings!$F$6:$F$10,0)-1, 0)</f>
        <v>0</v>
      </c>
      <c r="L15">
        <f>IFERROR(MATCH('Input and results'!P17,Settings!$F$6:$F$10,0)-1, 0)</f>
        <v>0</v>
      </c>
      <c r="M15">
        <f>IFERROR(MATCH('Input and results'!Q17,Settings!$F$6:$F$10,0)-1, 0)</f>
        <v>0</v>
      </c>
      <c r="N15">
        <f>IFERROR(MATCH('Input and results'!R17,Settings!$F$6:$F$10,0)-1, 0)</f>
        <v>0</v>
      </c>
      <c r="O15">
        <f>IFERROR(MATCH('Input and results'!S17,Settings!$F$6:$F$10,0)-1, 0)</f>
        <v>0</v>
      </c>
      <c r="P15">
        <f>IFERROR(MATCH('Input and results'!T17,Settings!$F$6:$F$10,0)-1, 0)</f>
        <v>0</v>
      </c>
      <c r="Q15">
        <f>IFERROR(MATCH('Input and results'!U17,Settings!$F$6:$F$10,0)-1, 0)</f>
        <v>0</v>
      </c>
      <c r="R15" s="39" t="str">
        <f t="shared" si="3"/>
        <v/>
      </c>
    </row>
    <row r="16" spans="1:18" x14ac:dyDescent="0.25">
      <c r="A16" s="38" t="str">
        <f t="shared" si="0"/>
        <v/>
      </c>
      <c r="B16" s="38" t="str">
        <f t="shared" si="1"/>
        <v/>
      </c>
      <c r="C16" s="38" t="str">
        <f t="shared" si="2"/>
        <v/>
      </c>
      <c r="E16" s="1" t="str">
        <f>IF('Input and results'!I18&lt;&gt;"",'Input and results'!I18,"")</f>
        <v/>
      </c>
      <c r="F16">
        <f>IFERROR(MATCH('Input and results'!J18,Settings!$F$6:$F$10,0)-1, 0)</f>
        <v>0</v>
      </c>
      <c r="G16">
        <f>IFERROR(MATCH('Input and results'!K18,Settings!$F$6:$F$10,0)-1, 0)</f>
        <v>0</v>
      </c>
      <c r="H16">
        <f>IFERROR(MATCH('Input and results'!L18,Settings!$F$6:$F$10,0)-1, 0)</f>
        <v>0</v>
      </c>
      <c r="I16">
        <f>IFERROR(MATCH('Input and results'!M18,Settings!$F$6:$F$10,0)-1, 0)</f>
        <v>0</v>
      </c>
      <c r="J16">
        <f>IFERROR(MATCH('Input and results'!N18,Settings!$F$6:$F$10,0)-1, 0)</f>
        <v>0</v>
      </c>
      <c r="K16">
        <f>IFERROR(MATCH('Input and results'!O18,Settings!$F$6:$F$10,0)-1, 0)</f>
        <v>0</v>
      </c>
      <c r="L16">
        <f>IFERROR(MATCH('Input and results'!P18,Settings!$F$6:$F$10,0)-1, 0)</f>
        <v>0</v>
      </c>
      <c r="M16">
        <f>IFERROR(MATCH('Input and results'!Q18,Settings!$F$6:$F$10,0)-1, 0)</f>
        <v>0</v>
      </c>
      <c r="N16">
        <f>IFERROR(MATCH('Input and results'!R18,Settings!$F$6:$F$10,0)-1, 0)</f>
        <v>0</v>
      </c>
      <c r="O16">
        <f>IFERROR(MATCH('Input and results'!S18,Settings!$F$6:$F$10,0)-1, 0)</f>
        <v>0</v>
      </c>
      <c r="P16">
        <f>IFERROR(MATCH('Input and results'!T18,Settings!$F$6:$F$10,0)-1, 0)</f>
        <v>0</v>
      </c>
      <c r="Q16">
        <f>IFERROR(MATCH('Input and results'!U18,Settings!$F$6:$F$10,0)-1, 0)</f>
        <v>0</v>
      </c>
      <c r="R16" s="39" t="str">
        <f t="shared" si="3"/>
        <v/>
      </c>
    </row>
    <row r="17" spans="1:18" x14ac:dyDescent="0.25">
      <c r="A17" s="38" t="str">
        <f t="shared" si="0"/>
        <v/>
      </c>
      <c r="B17" s="38" t="str">
        <f t="shared" si="1"/>
        <v/>
      </c>
      <c r="C17" s="38" t="str">
        <f t="shared" si="2"/>
        <v/>
      </c>
      <c r="E17" s="1" t="str">
        <f>IF('Input and results'!I19&lt;&gt;"",'Input and results'!I19,"")</f>
        <v/>
      </c>
      <c r="F17">
        <f>IFERROR(MATCH('Input and results'!J19,Settings!$F$6:$F$10,0)-1, 0)</f>
        <v>0</v>
      </c>
      <c r="G17">
        <f>IFERROR(MATCH('Input and results'!K19,Settings!$F$6:$F$10,0)-1, 0)</f>
        <v>0</v>
      </c>
      <c r="H17">
        <f>IFERROR(MATCH('Input and results'!L19,Settings!$F$6:$F$10,0)-1, 0)</f>
        <v>0</v>
      </c>
      <c r="I17">
        <f>IFERROR(MATCH('Input and results'!M19,Settings!$F$6:$F$10,0)-1, 0)</f>
        <v>0</v>
      </c>
      <c r="J17">
        <f>IFERROR(MATCH('Input and results'!N19,Settings!$F$6:$F$10,0)-1, 0)</f>
        <v>0</v>
      </c>
      <c r="K17">
        <f>IFERROR(MATCH('Input and results'!O19,Settings!$F$6:$F$10,0)-1, 0)</f>
        <v>0</v>
      </c>
      <c r="L17">
        <f>IFERROR(MATCH('Input and results'!P19,Settings!$F$6:$F$10,0)-1, 0)</f>
        <v>0</v>
      </c>
      <c r="M17">
        <f>IFERROR(MATCH('Input and results'!Q19,Settings!$F$6:$F$10,0)-1, 0)</f>
        <v>0</v>
      </c>
      <c r="N17">
        <f>IFERROR(MATCH('Input and results'!R19,Settings!$F$6:$F$10,0)-1, 0)</f>
        <v>0</v>
      </c>
      <c r="O17">
        <f>IFERROR(MATCH('Input and results'!S19,Settings!$F$6:$F$10,0)-1, 0)</f>
        <v>0</v>
      </c>
      <c r="P17">
        <f>IFERROR(MATCH('Input and results'!T19,Settings!$F$6:$F$10,0)-1, 0)</f>
        <v>0</v>
      </c>
      <c r="Q17">
        <f>IFERROR(MATCH('Input and results'!U19,Settings!$F$6:$F$10,0)-1, 0)</f>
        <v>0</v>
      </c>
      <c r="R17" s="39" t="str">
        <f t="shared" si="3"/>
        <v/>
      </c>
    </row>
    <row r="18" spans="1:18" x14ac:dyDescent="0.25">
      <c r="A18" s="38" t="str">
        <f t="shared" si="0"/>
        <v/>
      </c>
      <c r="B18" s="38" t="str">
        <f t="shared" si="1"/>
        <v/>
      </c>
      <c r="C18" s="38" t="str">
        <f t="shared" si="2"/>
        <v/>
      </c>
      <c r="E18" s="1" t="str">
        <f>IF('Input and results'!I20&lt;&gt;"",'Input and results'!I20,"")</f>
        <v/>
      </c>
      <c r="F18">
        <f>IFERROR(MATCH('Input and results'!J20,Settings!$F$6:$F$10,0)-1, 0)</f>
        <v>0</v>
      </c>
      <c r="G18">
        <f>IFERROR(MATCH('Input and results'!K20,Settings!$F$6:$F$10,0)-1, 0)</f>
        <v>0</v>
      </c>
      <c r="H18">
        <f>IFERROR(MATCH('Input and results'!L20,Settings!$F$6:$F$10,0)-1, 0)</f>
        <v>0</v>
      </c>
      <c r="I18">
        <f>IFERROR(MATCH('Input and results'!M20,Settings!$F$6:$F$10,0)-1, 0)</f>
        <v>0</v>
      </c>
      <c r="J18">
        <f>IFERROR(MATCH('Input and results'!N20,Settings!$F$6:$F$10,0)-1, 0)</f>
        <v>0</v>
      </c>
      <c r="K18">
        <f>IFERROR(MATCH('Input and results'!O20,Settings!$F$6:$F$10,0)-1, 0)</f>
        <v>0</v>
      </c>
      <c r="L18">
        <f>IFERROR(MATCH('Input and results'!P20,Settings!$F$6:$F$10,0)-1, 0)</f>
        <v>0</v>
      </c>
      <c r="M18">
        <f>IFERROR(MATCH('Input and results'!Q20,Settings!$F$6:$F$10,0)-1, 0)</f>
        <v>0</v>
      </c>
      <c r="N18">
        <f>IFERROR(MATCH('Input and results'!R20,Settings!$F$6:$F$10,0)-1, 0)</f>
        <v>0</v>
      </c>
      <c r="O18">
        <f>IFERROR(MATCH('Input and results'!S20,Settings!$F$6:$F$10,0)-1, 0)</f>
        <v>0</v>
      </c>
      <c r="P18">
        <f>IFERROR(MATCH('Input and results'!T20,Settings!$F$6:$F$10,0)-1, 0)</f>
        <v>0</v>
      </c>
      <c r="Q18">
        <f>IFERROR(MATCH('Input and results'!U20,Settings!$F$6:$F$10,0)-1, 0)</f>
        <v>0</v>
      </c>
      <c r="R18" s="39" t="str">
        <f t="shared" si="3"/>
        <v/>
      </c>
    </row>
  </sheetData>
  <conditionalFormatting sqref="R2:R18">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F2:Q18">
    <cfRule type="colorScale" priority="5">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00576D1-1A7B-2C46-B97C-A0156F99BCB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A2:D18</xm:sqref>
        </x14:conditionalFormatting>
        <x14:conditionalFormatting xmlns:xm="http://schemas.microsoft.com/office/excel/2006/main">
          <x14:cfRule type="iconSet" priority="1" id="{A4BC9E39-D349-B54C-847A-65FC8A6BC1CB}">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E1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8"/>
  <sheetViews>
    <sheetView workbookViewId="0">
      <selection activeCell="F1" sqref="F1"/>
    </sheetView>
  </sheetViews>
  <sheetFormatPr defaultColWidth="11.42578125" defaultRowHeight="15" x14ac:dyDescent="0.25"/>
  <cols>
    <col min="1" max="1" width="12.7109375" style="38" customWidth="1"/>
    <col min="2" max="2" width="12.28515625" style="38" customWidth="1"/>
    <col min="3" max="3" width="14.7109375" style="38" customWidth="1"/>
    <col min="4" max="4" width="4.7109375" customWidth="1"/>
    <col min="5" max="5" width="15.85546875" customWidth="1"/>
    <col min="6" max="18" width="13" customWidth="1"/>
  </cols>
  <sheetData>
    <row r="1" spans="1:18" x14ac:dyDescent="0.25">
      <c r="A1" s="12" t="s">
        <v>22</v>
      </c>
      <c r="B1" s="12" t="s">
        <v>21</v>
      </c>
      <c r="C1" s="12" t="s">
        <v>23</v>
      </c>
      <c r="D1" s="1"/>
      <c r="F1" s="4" t="str">
        <f>'Input and results'!J3</f>
        <v>Person 1</v>
      </c>
      <c r="G1" s="4" t="str">
        <f>'Input and results'!K3</f>
        <v>Person 2</v>
      </c>
      <c r="H1" s="4" t="str">
        <f>'Input and results'!L3</f>
        <v>Team 1</v>
      </c>
      <c r="I1" s="4" t="str">
        <f>'Input and results'!M3</f>
        <v/>
      </c>
      <c r="J1" s="4" t="str">
        <f>'Input and results'!N3</f>
        <v/>
      </c>
      <c r="K1" s="4" t="str">
        <f>'Input and results'!O3</f>
        <v/>
      </c>
      <c r="L1" s="4" t="str">
        <f>'Input and results'!P3</f>
        <v/>
      </c>
      <c r="M1" s="4" t="str">
        <f>'Input and results'!Q3</f>
        <v/>
      </c>
      <c r="N1" s="4" t="str">
        <f>'Input and results'!R3</f>
        <v/>
      </c>
      <c r="O1" s="4" t="str">
        <f>'Input and results'!S3</f>
        <v/>
      </c>
      <c r="P1" s="4" t="str">
        <f>'Input and results'!T3</f>
        <v/>
      </c>
      <c r="Q1" s="4" t="str">
        <f>'Input and results'!U3</f>
        <v/>
      </c>
      <c r="R1" t="s">
        <v>76</v>
      </c>
    </row>
    <row r="2" spans="1:18" x14ac:dyDescent="0.25">
      <c r="A2" s="38">
        <f t="shared" ref="A2:A18" si="0">IF($E2&lt;&gt;"",COUNTIF($F2:$Q2, "&gt;= 3"),"")</f>
        <v>0</v>
      </c>
      <c r="B2" s="38">
        <f t="shared" ref="B2:B18" si="1">IF($E2&lt;&gt;"",COUNTIF($F2:$Q2, "= 2"),"")</f>
        <v>1</v>
      </c>
      <c r="C2" s="38">
        <f t="shared" ref="C2:C18" si="2">IF($E2&lt;&gt;"",COUNTIF($F2:$Q2, "= 1"),"")</f>
        <v>0</v>
      </c>
      <c r="E2" s="1" t="str">
        <f>IF('Input and results'!I4&lt;&gt;"",'Input and results'!I4,"")</f>
        <v>CSS</v>
      </c>
      <c r="F2">
        <f>IFERROR(MATCH('Input and results'!J4,Settings!$F$6:$F$10,0)-1, 0)</f>
        <v>0</v>
      </c>
      <c r="G2">
        <f>IFERROR(MATCH('Input and results'!K4,Settings!$F$6:$F$10,0)-1, 0)</f>
        <v>0</v>
      </c>
      <c r="H2">
        <f>IFERROR(MATCH('Input and results'!L4,Settings!$F$6:$F$10,0)-1, 0)</f>
        <v>2</v>
      </c>
      <c r="I2">
        <f>IFERROR(MATCH('Input and results'!M4,Settings!$F$6:$F$10,0)-1, 0)</f>
        <v>0</v>
      </c>
      <c r="J2">
        <f>IFERROR(MATCH('Input and results'!N4,Settings!$F$6:$F$10,0)-1, 0)</f>
        <v>0</v>
      </c>
      <c r="K2">
        <f>IFERROR(MATCH('Input and results'!O4,Settings!$F$6:$F$10,0)-1, 0)</f>
        <v>0</v>
      </c>
      <c r="L2">
        <f>IFERROR(MATCH('Input and results'!P4,Settings!$F$6:$F$10,0)-1, 0)</f>
        <v>0</v>
      </c>
      <c r="M2">
        <f>IFERROR(MATCH('Input and results'!Q4,Settings!$F$6:$F$10,0)-1, 0)</f>
        <v>0</v>
      </c>
      <c r="N2">
        <f>IFERROR(MATCH('Input and results'!R4,Settings!$F$6:$F$10,0)-1, 0)</f>
        <v>0</v>
      </c>
      <c r="O2">
        <f>IFERROR(MATCH('Input and results'!S4,Settings!$F$6:$F$10,0)-1, 0)</f>
        <v>0</v>
      </c>
      <c r="P2">
        <f>IFERROR(MATCH('Input and results'!T4,Settings!$F$6:$F$10,0)-1, 0)</f>
        <v>0</v>
      </c>
      <c r="Q2">
        <f>IFERROR(MATCH('Input and results'!U4,Settings!$F$6:$F$10,0)-1, 0)</f>
        <v>0</v>
      </c>
      <c r="R2" s="39">
        <f>IF(SUM(F2:Q2)&gt;0,SUM(F2:Q2),"")</f>
        <v>2</v>
      </c>
    </row>
    <row r="3" spans="1:18" x14ac:dyDescent="0.25">
      <c r="A3" s="38">
        <f t="shared" si="0"/>
        <v>2</v>
      </c>
      <c r="B3" s="38">
        <f t="shared" si="1"/>
        <v>0</v>
      </c>
      <c r="C3" s="38">
        <f t="shared" si="2"/>
        <v>0</v>
      </c>
      <c r="E3" s="1" t="str">
        <f>IF('Input and results'!I5&lt;&gt;"",'Input and results'!I5,"")</f>
        <v>Javascript</v>
      </c>
      <c r="F3">
        <f>IFERROR(MATCH('Input and results'!J5,Settings!$F$6:$F$10,0)-1, 0)</f>
        <v>4</v>
      </c>
      <c r="G3">
        <f>IFERROR(MATCH('Input and results'!K5,Settings!$F$6:$F$10,0)-1, 0)</f>
        <v>3</v>
      </c>
      <c r="H3">
        <f>IFERROR(MATCH('Input and results'!L5,Settings!$F$6:$F$10,0)-1, 0)</f>
        <v>0</v>
      </c>
      <c r="I3">
        <f>IFERROR(MATCH('Input and results'!M5,Settings!$F$6:$F$10,0)-1, 0)</f>
        <v>0</v>
      </c>
      <c r="J3">
        <f>IFERROR(MATCH('Input and results'!N5,Settings!$F$6:$F$10,0)-1, 0)</f>
        <v>0</v>
      </c>
      <c r="K3">
        <f>IFERROR(MATCH('Input and results'!O5,Settings!$F$6:$F$10,0)-1, 0)</f>
        <v>0</v>
      </c>
      <c r="L3">
        <f>IFERROR(MATCH('Input and results'!P5,Settings!$F$6:$F$10,0)-1, 0)</f>
        <v>0</v>
      </c>
      <c r="M3">
        <f>IFERROR(MATCH('Input and results'!Q5,Settings!$F$6:$F$10,0)-1, 0)</f>
        <v>0</v>
      </c>
      <c r="N3">
        <f>IFERROR(MATCH('Input and results'!R5,Settings!$F$6:$F$10,0)-1, 0)</f>
        <v>0</v>
      </c>
      <c r="O3">
        <f>IFERROR(MATCH('Input and results'!S5,Settings!$F$6:$F$10,0)-1, 0)</f>
        <v>0</v>
      </c>
      <c r="P3">
        <f>IFERROR(MATCH('Input and results'!T5,Settings!$F$6:$F$10,0)-1, 0)</f>
        <v>0</v>
      </c>
      <c r="Q3">
        <f>IFERROR(MATCH('Input and results'!U5,Settings!$F$6:$F$10,0)-1, 0)</f>
        <v>0</v>
      </c>
      <c r="R3" s="39">
        <f t="shared" ref="R3:R18" si="3">IF(SUM(F3:Q3)&gt;0,SUM(F3:Q3),"")</f>
        <v>7</v>
      </c>
    </row>
    <row r="4" spans="1:18" x14ac:dyDescent="0.25">
      <c r="A4" s="38">
        <f t="shared" si="0"/>
        <v>1</v>
      </c>
      <c r="B4" s="38">
        <f t="shared" si="1"/>
        <v>1</v>
      </c>
      <c r="C4" s="38">
        <f t="shared" si="2"/>
        <v>1</v>
      </c>
      <c r="E4" s="1" t="str">
        <f>IF('Input and results'!I6&lt;&gt;"",'Input and results'!I6,"")</f>
        <v>DB Backup/Restore</v>
      </c>
      <c r="F4">
        <f>IFERROR(MATCH('Input and results'!J6,Settings!$F$6:$F$10,0)-1, 0)</f>
        <v>1</v>
      </c>
      <c r="G4">
        <f>IFERROR(MATCH('Input and results'!K6,Settings!$F$6:$F$10,0)-1, 0)</f>
        <v>2</v>
      </c>
      <c r="H4">
        <f>IFERROR(MATCH('Input and results'!L6,Settings!$F$6:$F$10,0)-1, 0)</f>
        <v>3</v>
      </c>
      <c r="I4">
        <f>IFERROR(MATCH('Input and results'!M6,Settings!$F$6:$F$10,0)-1, 0)</f>
        <v>0</v>
      </c>
      <c r="J4">
        <f>IFERROR(MATCH('Input and results'!N6,Settings!$F$6:$F$10,0)-1, 0)</f>
        <v>0</v>
      </c>
      <c r="K4">
        <f>IFERROR(MATCH('Input and results'!O6,Settings!$F$6:$F$10,0)-1, 0)</f>
        <v>0</v>
      </c>
      <c r="L4">
        <f>IFERROR(MATCH('Input and results'!P6,Settings!$F$6:$F$10,0)-1, 0)</f>
        <v>0</v>
      </c>
      <c r="M4">
        <f>IFERROR(MATCH('Input and results'!Q6,Settings!$F$6:$F$10,0)-1, 0)</f>
        <v>0</v>
      </c>
      <c r="N4">
        <f>IFERROR(MATCH('Input and results'!R6,Settings!$F$6:$F$10,0)-1, 0)</f>
        <v>0</v>
      </c>
      <c r="O4">
        <f>IFERROR(MATCH('Input and results'!S6,Settings!$F$6:$F$10,0)-1, 0)</f>
        <v>0</v>
      </c>
      <c r="P4">
        <f>IFERROR(MATCH('Input and results'!T6,Settings!$F$6:$F$10,0)-1, 0)</f>
        <v>0</v>
      </c>
      <c r="Q4">
        <f>IFERROR(MATCH('Input and results'!U6,Settings!$F$6:$F$10,0)-1, 0)</f>
        <v>0</v>
      </c>
      <c r="R4" s="39">
        <f t="shared" si="3"/>
        <v>6</v>
      </c>
    </row>
    <row r="5" spans="1:18" x14ac:dyDescent="0.25">
      <c r="A5" s="38" t="str">
        <f t="shared" si="0"/>
        <v/>
      </c>
      <c r="B5" s="38" t="str">
        <f t="shared" si="1"/>
        <v/>
      </c>
      <c r="C5" s="38" t="str">
        <f t="shared" si="2"/>
        <v/>
      </c>
      <c r="E5" s="1" t="str">
        <f>IF('Input and results'!I7&lt;&gt;"",'Input and results'!I7,"")</f>
        <v/>
      </c>
      <c r="F5">
        <f>IFERROR(MATCH('Input and results'!J7,Settings!$F$6:$F$10,0)-1, 0)</f>
        <v>0</v>
      </c>
      <c r="G5">
        <f>IFERROR(MATCH('Input and results'!K7,Settings!$F$6:$F$10,0)-1, 0)</f>
        <v>0</v>
      </c>
      <c r="H5">
        <f>IFERROR(MATCH('Input and results'!L7,Settings!$F$6:$F$10,0)-1, 0)</f>
        <v>0</v>
      </c>
      <c r="I5">
        <f>IFERROR(MATCH('Input and results'!M7,Settings!$F$6:$F$10,0)-1, 0)</f>
        <v>0</v>
      </c>
      <c r="J5">
        <f>IFERROR(MATCH('Input and results'!N7,Settings!$F$6:$F$10,0)-1, 0)</f>
        <v>0</v>
      </c>
      <c r="K5">
        <f>IFERROR(MATCH('Input and results'!O7,Settings!$F$6:$F$10,0)-1, 0)</f>
        <v>0</v>
      </c>
      <c r="L5">
        <f>IFERROR(MATCH('Input and results'!P7,Settings!$F$6:$F$10,0)-1, 0)</f>
        <v>0</v>
      </c>
      <c r="M5">
        <f>IFERROR(MATCH('Input and results'!Q7,Settings!$F$6:$F$10,0)-1, 0)</f>
        <v>0</v>
      </c>
      <c r="N5">
        <f>IFERROR(MATCH('Input and results'!R7,Settings!$F$6:$F$10,0)-1, 0)</f>
        <v>0</v>
      </c>
      <c r="O5">
        <f>IFERROR(MATCH('Input and results'!S7,Settings!$F$6:$F$10,0)-1, 0)</f>
        <v>0</v>
      </c>
      <c r="P5">
        <f>IFERROR(MATCH('Input and results'!T7,Settings!$F$6:$F$10,0)-1, 0)</f>
        <v>0</v>
      </c>
      <c r="Q5">
        <f>IFERROR(MATCH('Input and results'!U7,Settings!$F$6:$F$10,0)-1, 0)</f>
        <v>0</v>
      </c>
      <c r="R5" s="39" t="str">
        <f t="shared" si="3"/>
        <v/>
      </c>
    </row>
    <row r="6" spans="1:18" x14ac:dyDescent="0.25">
      <c r="A6" s="38" t="str">
        <f t="shared" si="0"/>
        <v/>
      </c>
      <c r="B6" s="38" t="str">
        <f t="shared" si="1"/>
        <v/>
      </c>
      <c r="C6" s="38" t="str">
        <f t="shared" si="2"/>
        <v/>
      </c>
      <c r="E6" s="1" t="str">
        <f>IF('Input and results'!I8&lt;&gt;"",'Input and results'!I8,"")</f>
        <v/>
      </c>
      <c r="F6">
        <f>IFERROR(MATCH('Input and results'!J8,Settings!$F$6:$F$10,0)-1, 0)</f>
        <v>0</v>
      </c>
      <c r="G6">
        <f>IFERROR(MATCH('Input and results'!K8,Settings!$F$6:$F$10,0)-1, 0)</f>
        <v>0</v>
      </c>
      <c r="H6">
        <f>IFERROR(MATCH('Input and results'!L8,Settings!$F$6:$F$10,0)-1, 0)</f>
        <v>0</v>
      </c>
      <c r="I6">
        <f>IFERROR(MATCH('Input and results'!M8,Settings!$F$6:$F$10,0)-1, 0)</f>
        <v>0</v>
      </c>
      <c r="J6">
        <f>IFERROR(MATCH('Input and results'!N8,Settings!$F$6:$F$10,0)-1, 0)</f>
        <v>0</v>
      </c>
      <c r="K6">
        <f>IFERROR(MATCH('Input and results'!O8,Settings!$F$6:$F$10,0)-1, 0)</f>
        <v>0</v>
      </c>
      <c r="L6">
        <f>IFERROR(MATCH('Input and results'!P8,Settings!$F$6:$F$10,0)-1, 0)</f>
        <v>0</v>
      </c>
      <c r="M6">
        <f>IFERROR(MATCH('Input and results'!Q8,Settings!$F$6:$F$10,0)-1, 0)</f>
        <v>0</v>
      </c>
      <c r="N6">
        <f>IFERROR(MATCH('Input and results'!R8,Settings!$F$6:$F$10,0)-1, 0)</f>
        <v>0</v>
      </c>
      <c r="O6">
        <f>IFERROR(MATCH('Input and results'!S8,Settings!$F$6:$F$10,0)-1, 0)</f>
        <v>0</v>
      </c>
      <c r="P6">
        <f>IFERROR(MATCH('Input and results'!T8,Settings!$F$6:$F$10,0)-1, 0)</f>
        <v>0</v>
      </c>
      <c r="Q6">
        <f>IFERROR(MATCH('Input and results'!U8,Settings!$F$6:$F$10,0)-1, 0)</f>
        <v>0</v>
      </c>
      <c r="R6" s="39" t="str">
        <f t="shared" si="3"/>
        <v/>
      </c>
    </row>
    <row r="7" spans="1:18" x14ac:dyDescent="0.25">
      <c r="A7" s="38" t="str">
        <f t="shared" si="0"/>
        <v/>
      </c>
      <c r="B7" s="38" t="str">
        <f t="shared" si="1"/>
        <v/>
      </c>
      <c r="C7" s="38" t="str">
        <f t="shared" si="2"/>
        <v/>
      </c>
      <c r="E7" s="1" t="str">
        <f>IF('Input and results'!I9&lt;&gt;"",'Input and results'!I9,"")</f>
        <v/>
      </c>
      <c r="F7">
        <f>IFERROR(MATCH('Input and results'!J9,Settings!$F$6:$F$10,0)-1, 0)</f>
        <v>0</v>
      </c>
      <c r="G7">
        <f>IFERROR(MATCH('Input and results'!K9,Settings!$F$6:$F$10,0)-1, 0)</f>
        <v>0</v>
      </c>
      <c r="H7">
        <f>IFERROR(MATCH('Input and results'!L9,Settings!$F$6:$F$10,0)-1, 0)</f>
        <v>0</v>
      </c>
      <c r="I7">
        <f>IFERROR(MATCH('Input and results'!M9,Settings!$F$6:$F$10,0)-1, 0)</f>
        <v>0</v>
      </c>
      <c r="J7">
        <f>IFERROR(MATCH('Input and results'!N9,Settings!$F$6:$F$10,0)-1, 0)</f>
        <v>0</v>
      </c>
      <c r="K7">
        <f>IFERROR(MATCH('Input and results'!O9,Settings!$F$6:$F$10,0)-1, 0)</f>
        <v>0</v>
      </c>
      <c r="L7">
        <f>IFERROR(MATCH('Input and results'!P9,Settings!$F$6:$F$10,0)-1, 0)</f>
        <v>0</v>
      </c>
      <c r="M7">
        <f>IFERROR(MATCH('Input and results'!Q9,Settings!$F$6:$F$10,0)-1, 0)</f>
        <v>0</v>
      </c>
      <c r="N7">
        <f>IFERROR(MATCH('Input and results'!R9,Settings!$F$6:$F$10,0)-1, 0)</f>
        <v>0</v>
      </c>
      <c r="O7">
        <f>IFERROR(MATCH('Input and results'!S9,Settings!$F$6:$F$10,0)-1, 0)</f>
        <v>0</v>
      </c>
      <c r="P7">
        <f>IFERROR(MATCH('Input and results'!T9,Settings!$F$6:$F$10,0)-1, 0)</f>
        <v>0</v>
      </c>
      <c r="Q7">
        <f>IFERROR(MATCH('Input and results'!U9,Settings!$F$6:$F$10,0)-1, 0)</f>
        <v>0</v>
      </c>
      <c r="R7" s="39" t="str">
        <f t="shared" si="3"/>
        <v/>
      </c>
    </row>
    <row r="8" spans="1:18" x14ac:dyDescent="0.25">
      <c r="A8" s="38" t="str">
        <f t="shared" si="0"/>
        <v/>
      </c>
      <c r="B8" s="38" t="str">
        <f t="shared" si="1"/>
        <v/>
      </c>
      <c r="C8" s="38" t="str">
        <f t="shared" si="2"/>
        <v/>
      </c>
      <c r="E8" s="1" t="str">
        <f>IF('Input and results'!I10&lt;&gt;"",'Input and results'!I10,"")</f>
        <v/>
      </c>
      <c r="F8">
        <f>IFERROR(MATCH('Input and results'!J10,Settings!$F$6:$F$10,0)-1, 0)</f>
        <v>0</v>
      </c>
      <c r="G8">
        <f>IFERROR(MATCH('Input and results'!K10,Settings!$F$6:$F$10,0)-1, 0)</f>
        <v>0</v>
      </c>
      <c r="H8">
        <f>IFERROR(MATCH('Input and results'!L10,Settings!$F$6:$F$10,0)-1, 0)</f>
        <v>0</v>
      </c>
      <c r="I8">
        <f>IFERROR(MATCH('Input and results'!M10,Settings!$F$6:$F$10,0)-1, 0)</f>
        <v>0</v>
      </c>
      <c r="J8">
        <f>IFERROR(MATCH('Input and results'!N10,Settings!$F$6:$F$10,0)-1, 0)</f>
        <v>0</v>
      </c>
      <c r="K8">
        <f>IFERROR(MATCH('Input and results'!O10,Settings!$F$6:$F$10,0)-1, 0)</f>
        <v>0</v>
      </c>
      <c r="L8">
        <f>IFERROR(MATCH('Input and results'!P10,Settings!$F$6:$F$10,0)-1, 0)</f>
        <v>0</v>
      </c>
      <c r="M8">
        <f>IFERROR(MATCH('Input and results'!Q10,Settings!$F$6:$F$10,0)-1, 0)</f>
        <v>0</v>
      </c>
      <c r="N8">
        <f>IFERROR(MATCH('Input and results'!R10,Settings!$F$6:$F$10,0)-1, 0)</f>
        <v>0</v>
      </c>
      <c r="O8">
        <f>IFERROR(MATCH('Input and results'!S10,Settings!$F$6:$F$10,0)-1, 0)</f>
        <v>0</v>
      </c>
      <c r="P8">
        <f>IFERROR(MATCH('Input and results'!T10,Settings!$F$6:$F$10,0)-1, 0)</f>
        <v>0</v>
      </c>
      <c r="Q8">
        <f>IFERROR(MATCH('Input and results'!U10,Settings!$F$6:$F$10,0)-1, 0)</f>
        <v>0</v>
      </c>
      <c r="R8" s="39" t="str">
        <f t="shared" si="3"/>
        <v/>
      </c>
    </row>
    <row r="9" spans="1:18" x14ac:dyDescent="0.25">
      <c r="A9" s="38" t="str">
        <f t="shared" si="0"/>
        <v/>
      </c>
      <c r="B9" s="38" t="str">
        <f t="shared" si="1"/>
        <v/>
      </c>
      <c r="C9" s="38" t="str">
        <f t="shared" si="2"/>
        <v/>
      </c>
      <c r="E9" s="1" t="str">
        <f>IF('Input and results'!I11&lt;&gt;"",'Input and results'!I11,"")</f>
        <v/>
      </c>
      <c r="F9">
        <f>IFERROR(MATCH('Input and results'!J11,Settings!$F$6:$F$10,0)-1, 0)</f>
        <v>0</v>
      </c>
      <c r="G9">
        <f>IFERROR(MATCH('Input and results'!K11,Settings!$F$6:$F$10,0)-1, 0)</f>
        <v>0</v>
      </c>
      <c r="H9">
        <f>IFERROR(MATCH('Input and results'!L11,Settings!$F$6:$F$10,0)-1, 0)</f>
        <v>0</v>
      </c>
      <c r="I9">
        <f>IFERROR(MATCH('Input and results'!M11,Settings!$F$6:$F$10,0)-1, 0)</f>
        <v>0</v>
      </c>
      <c r="J9">
        <f>IFERROR(MATCH('Input and results'!N11,Settings!$F$6:$F$10,0)-1, 0)</f>
        <v>0</v>
      </c>
      <c r="K9">
        <f>IFERROR(MATCH('Input and results'!O11,Settings!$F$6:$F$10,0)-1, 0)</f>
        <v>0</v>
      </c>
      <c r="L9">
        <f>IFERROR(MATCH('Input and results'!P11,Settings!$F$6:$F$10,0)-1, 0)</f>
        <v>0</v>
      </c>
      <c r="M9">
        <f>IFERROR(MATCH('Input and results'!Q11,Settings!$F$6:$F$10,0)-1, 0)</f>
        <v>0</v>
      </c>
      <c r="N9">
        <f>IFERROR(MATCH('Input and results'!R11,Settings!$F$6:$F$10,0)-1, 0)</f>
        <v>0</v>
      </c>
      <c r="O9">
        <f>IFERROR(MATCH('Input and results'!S11,Settings!$F$6:$F$10,0)-1, 0)</f>
        <v>0</v>
      </c>
      <c r="P9">
        <f>IFERROR(MATCH('Input and results'!T11,Settings!$F$6:$F$10,0)-1, 0)</f>
        <v>0</v>
      </c>
      <c r="Q9">
        <f>IFERROR(MATCH('Input and results'!U11,Settings!$F$6:$F$10,0)-1, 0)</f>
        <v>0</v>
      </c>
      <c r="R9" s="39" t="str">
        <f t="shared" si="3"/>
        <v/>
      </c>
    </row>
    <row r="10" spans="1:18" x14ac:dyDescent="0.25">
      <c r="A10" s="38" t="str">
        <f t="shared" si="0"/>
        <v/>
      </c>
      <c r="B10" s="38" t="str">
        <f t="shared" si="1"/>
        <v/>
      </c>
      <c r="C10" s="38" t="str">
        <f t="shared" si="2"/>
        <v/>
      </c>
      <c r="E10" s="1" t="str">
        <f>IF('Input and results'!I12&lt;&gt;"",'Input and results'!I12,"")</f>
        <v/>
      </c>
      <c r="F10">
        <f>IFERROR(MATCH('Input and results'!J12,Settings!$F$6:$F$10,0)-1, 0)</f>
        <v>0</v>
      </c>
      <c r="G10">
        <f>IFERROR(MATCH('Input and results'!K12,Settings!$F$6:$F$10,0)-1, 0)</f>
        <v>0</v>
      </c>
      <c r="H10">
        <f>IFERROR(MATCH('Input and results'!L12,Settings!$F$6:$F$10,0)-1, 0)</f>
        <v>0</v>
      </c>
      <c r="I10">
        <f>IFERROR(MATCH('Input and results'!M12,Settings!$F$6:$F$10,0)-1, 0)</f>
        <v>0</v>
      </c>
      <c r="J10">
        <f>IFERROR(MATCH('Input and results'!N12,Settings!$F$6:$F$10,0)-1, 0)</f>
        <v>0</v>
      </c>
      <c r="K10">
        <f>IFERROR(MATCH('Input and results'!O12,Settings!$F$6:$F$10,0)-1, 0)</f>
        <v>0</v>
      </c>
      <c r="L10">
        <f>IFERROR(MATCH('Input and results'!P12,Settings!$F$6:$F$10,0)-1, 0)</f>
        <v>0</v>
      </c>
      <c r="M10">
        <f>IFERROR(MATCH('Input and results'!Q12,Settings!$F$6:$F$10,0)-1, 0)</f>
        <v>0</v>
      </c>
      <c r="N10">
        <f>IFERROR(MATCH('Input and results'!R12,Settings!$F$6:$F$10,0)-1, 0)</f>
        <v>0</v>
      </c>
      <c r="O10">
        <f>IFERROR(MATCH('Input and results'!S12,Settings!$F$6:$F$10,0)-1, 0)</f>
        <v>0</v>
      </c>
      <c r="P10">
        <f>IFERROR(MATCH('Input and results'!T12,Settings!$F$6:$F$10,0)-1, 0)</f>
        <v>0</v>
      </c>
      <c r="Q10">
        <f>IFERROR(MATCH('Input and results'!U12,Settings!$F$6:$F$10,0)-1, 0)</f>
        <v>0</v>
      </c>
      <c r="R10" s="39" t="str">
        <f t="shared" si="3"/>
        <v/>
      </c>
    </row>
    <row r="11" spans="1:18" x14ac:dyDescent="0.25">
      <c r="A11" s="38" t="str">
        <f t="shared" si="0"/>
        <v/>
      </c>
      <c r="B11" s="38" t="str">
        <f t="shared" si="1"/>
        <v/>
      </c>
      <c r="C11" s="38" t="str">
        <f t="shared" si="2"/>
        <v/>
      </c>
      <c r="E11" s="1" t="str">
        <f>IF('Input and results'!I13&lt;&gt;"",'Input and results'!I13,"")</f>
        <v/>
      </c>
      <c r="F11">
        <f>IFERROR(MATCH('Input and results'!J13,Settings!$F$6:$F$10,0)-1, 0)</f>
        <v>0</v>
      </c>
      <c r="G11">
        <f>IFERROR(MATCH('Input and results'!K13,Settings!$F$6:$F$10,0)-1, 0)</f>
        <v>0</v>
      </c>
      <c r="H11">
        <f>IFERROR(MATCH('Input and results'!L13,Settings!$F$6:$F$10,0)-1, 0)</f>
        <v>0</v>
      </c>
      <c r="I11">
        <f>IFERROR(MATCH('Input and results'!M13,Settings!$F$6:$F$10,0)-1, 0)</f>
        <v>0</v>
      </c>
      <c r="J11">
        <f>IFERROR(MATCH('Input and results'!N13,Settings!$F$6:$F$10,0)-1, 0)</f>
        <v>0</v>
      </c>
      <c r="K11">
        <f>IFERROR(MATCH('Input and results'!O13,Settings!$F$6:$F$10,0)-1, 0)</f>
        <v>0</v>
      </c>
      <c r="L11">
        <f>IFERROR(MATCH('Input and results'!P13,Settings!$F$6:$F$10,0)-1, 0)</f>
        <v>0</v>
      </c>
      <c r="M11">
        <f>IFERROR(MATCH('Input and results'!Q13,Settings!$F$6:$F$10,0)-1, 0)</f>
        <v>0</v>
      </c>
      <c r="N11">
        <f>IFERROR(MATCH('Input and results'!R13,Settings!$F$6:$F$10,0)-1, 0)</f>
        <v>0</v>
      </c>
      <c r="O11">
        <f>IFERROR(MATCH('Input and results'!S13,Settings!$F$6:$F$10,0)-1, 0)</f>
        <v>0</v>
      </c>
      <c r="P11">
        <f>IFERROR(MATCH('Input and results'!T13,Settings!$F$6:$F$10,0)-1, 0)</f>
        <v>0</v>
      </c>
      <c r="Q11">
        <f>IFERROR(MATCH('Input and results'!U13,Settings!$F$6:$F$10,0)-1, 0)</f>
        <v>0</v>
      </c>
      <c r="R11" s="39" t="str">
        <f t="shared" si="3"/>
        <v/>
      </c>
    </row>
    <row r="12" spans="1:18" x14ac:dyDescent="0.25">
      <c r="A12" s="38" t="str">
        <f t="shared" si="0"/>
        <v/>
      </c>
      <c r="B12" s="38" t="str">
        <f t="shared" si="1"/>
        <v/>
      </c>
      <c r="C12" s="38" t="str">
        <f t="shared" si="2"/>
        <v/>
      </c>
      <c r="E12" s="1" t="str">
        <f>IF('Input and results'!I14&lt;&gt;"",'Input and results'!I14,"")</f>
        <v/>
      </c>
      <c r="F12">
        <f>IFERROR(MATCH('Input and results'!J14,Settings!$F$6:$F$10,0)-1, 0)</f>
        <v>0</v>
      </c>
      <c r="G12">
        <f>IFERROR(MATCH('Input and results'!K14,Settings!$F$6:$F$10,0)-1, 0)</f>
        <v>0</v>
      </c>
      <c r="H12">
        <f>IFERROR(MATCH('Input and results'!L14,Settings!$F$6:$F$10,0)-1, 0)</f>
        <v>0</v>
      </c>
      <c r="I12">
        <f>IFERROR(MATCH('Input and results'!M14,Settings!$F$6:$F$10,0)-1, 0)</f>
        <v>0</v>
      </c>
      <c r="J12">
        <f>IFERROR(MATCH('Input and results'!N14,Settings!$F$6:$F$10,0)-1, 0)</f>
        <v>0</v>
      </c>
      <c r="K12">
        <f>IFERROR(MATCH('Input and results'!O14,Settings!$F$6:$F$10,0)-1, 0)</f>
        <v>0</v>
      </c>
      <c r="L12">
        <f>IFERROR(MATCH('Input and results'!P14,Settings!$F$6:$F$10,0)-1, 0)</f>
        <v>0</v>
      </c>
      <c r="M12">
        <f>IFERROR(MATCH('Input and results'!Q14,Settings!$F$6:$F$10,0)-1, 0)</f>
        <v>0</v>
      </c>
      <c r="N12">
        <f>IFERROR(MATCH('Input and results'!R14,Settings!$F$6:$F$10,0)-1, 0)</f>
        <v>0</v>
      </c>
      <c r="O12">
        <f>IFERROR(MATCH('Input and results'!S14,Settings!$F$6:$F$10,0)-1, 0)</f>
        <v>0</v>
      </c>
      <c r="P12">
        <f>IFERROR(MATCH('Input and results'!T14,Settings!$F$6:$F$10,0)-1, 0)</f>
        <v>0</v>
      </c>
      <c r="Q12">
        <f>IFERROR(MATCH('Input and results'!U14,Settings!$F$6:$F$10,0)-1, 0)</f>
        <v>0</v>
      </c>
      <c r="R12" s="39" t="str">
        <f t="shared" si="3"/>
        <v/>
      </c>
    </row>
    <row r="13" spans="1:18" x14ac:dyDescent="0.25">
      <c r="A13" s="38" t="str">
        <f t="shared" si="0"/>
        <v/>
      </c>
      <c r="B13" s="38" t="str">
        <f t="shared" si="1"/>
        <v/>
      </c>
      <c r="C13" s="38" t="str">
        <f t="shared" si="2"/>
        <v/>
      </c>
      <c r="E13" s="1" t="str">
        <f>IF('Input and results'!I15&lt;&gt;"",'Input and results'!I15,"")</f>
        <v/>
      </c>
      <c r="F13">
        <f>IFERROR(MATCH('Input and results'!J15,Settings!$F$6:$F$10,0)-1, 0)</f>
        <v>0</v>
      </c>
      <c r="G13">
        <f>IFERROR(MATCH('Input and results'!K15,Settings!$F$6:$F$10,0)-1, 0)</f>
        <v>0</v>
      </c>
      <c r="H13">
        <f>IFERROR(MATCH('Input and results'!L15,Settings!$F$6:$F$10,0)-1, 0)</f>
        <v>0</v>
      </c>
      <c r="I13">
        <f>IFERROR(MATCH('Input and results'!M15,Settings!$F$6:$F$10,0)-1, 0)</f>
        <v>0</v>
      </c>
      <c r="J13">
        <f>IFERROR(MATCH('Input and results'!N15,Settings!$F$6:$F$10,0)-1, 0)</f>
        <v>0</v>
      </c>
      <c r="K13">
        <f>IFERROR(MATCH('Input and results'!O15,Settings!$F$6:$F$10,0)-1, 0)</f>
        <v>0</v>
      </c>
      <c r="L13">
        <f>IFERROR(MATCH('Input and results'!P15,Settings!$F$6:$F$10,0)-1, 0)</f>
        <v>0</v>
      </c>
      <c r="M13">
        <f>IFERROR(MATCH('Input and results'!Q15,Settings!$F$6:$F$10,0)-1, 0)</f>
        <v>0</v>
      </c>
      <c r="N13">
        <f>IFERROR(MATCH('Input and results'!R15,Settings!$F$6:$F$10,0)-1, 0)</f>
        <v>0</v>
      </c>
      <c r="O13">
        <f>IFERROR(MATCH('Input and results'!S15,Settings!$F$6:$F$10,0)-1, 0)</f>
        <v>0</v>
      </c>
      <c r="P13">
        <f>IFERROR(MATCH('Input and results'!T15,Settings!$F$6:$F$10,0)-1, 0)</f>
        <v>0</v>
      </c>
      <c r="Q13">
        <f>IFERROR(MATCH('Input and results'!U15,Settings!$F$6:$F$10,0)-1, 0)</f>
        <v>0</v>
      </c>
      <c r="R13" s="39" t="str">
        <f t="shared" si="3"/>
        <v/>
      </c>
    </row>
    <row r="14" spans="1:18" x14ac:dyDescent="0.25">
      <c r="A14" s="38" t="str">
        <f t="shared" si="0"/>
        <v/>
      </c>
      <c r="B14" s="38" t="str">
        <f t="shared" si="1"/>
        <v/>
      </c>
      <c r="C14" s="38" t="str">
        <f t="shared" si="2"/>
        <v/>
      </c>
      <c r="E14" s="1" t="str">
        <f>IF('Input and results'!I16&lt;&gt;"",'Input and results'!I16,"")</f>
        <v/>
      </c>
      <c r="F14">
        <f>IFERROR(MATCH('Input and results'!J16,Settings!$F$6:$F$10,0)-1, 0)</f>
        <v>0</v>
      </c>
      <c r="G14">
        <f>IFERROR(MATCH('Input and results'!K16,Settings!$F$6:$F$10,0)-1, 0)</f>
        <v>0</v>
      </c>
      <c r="H14">
        <f>IFERROR(MATCH('Input and results'!L16,Settings!$F$6:$F$10,0)-1, 0)</f>
        <v>0</v>
      </c>
      <c r="I14">
        <f>IFERROR(MATCH('Input and results'!M16,Settings!$F$6:$F$10,0)-1, 0)</f>
        <v>0</v>
      </c>
      <c r="J14">
        <f>IFERROR(MATCH('Input and results'!N16,Settings!$F$6:$F$10,0)-1, 0)</f>
        <v>0</v>
      </c>
      <c r="K14">
        <f>IFERROR(MATCH('Input and results'!O16,Settings!$F$6:$F$10,0)-1, 0)</f>
        <v>0</v>
      </c>
      <c r="L14">
        <f>IFERROR(MATCH('Input and results'!P16,Settings!$F$6:$F$10,0)-1, 0)</f>
        <v>0</v>
      </c>
      <c r="M14">
        <f>IFERROR(MATCH('Input and results'!Q16,Settings!$F$6:$F$10,0)-1, 0)</f>
        <v>0</v>
      </c>
      <c r="N14">
        <f>IFERROR(MATCH('Input and results'!R16,Settings!$F$6:$F$10,0)-1, 0)</f>
        <v>0</v>
      </c>
      <c r="O14">
        <f>IFERROR(MATCH('Input and results'!S16,Settings!$F$6:$F$10,0)-1, 0)</f>
        <v>0</v>
      </c>
      <c r="P14">
        <f>IFERROR(MATCH('Input and results'!T16,Settings!$F$6:$F$10,0)-1, 0)</f>
        <v>0</v>
      </c>
      <c r="Q14">
        <f>IFERROR(MATCH('Input and results'!U16,Settings!$F$6:$F$10,0)-1, 0)</f>
        <v>0</v>
      </c>
      <c r="R14" s="39" t="str">
        <f t="shared" si="3"/>
        <v/>
      </c>
    </row>
    <row r="15" spans="1:18" x14ac:dyDescent="0.25">
      <c r="A15" s="38" t="str">
        <f t="shared" si="0"/>
        <v/>
      </c>
      <c r="B15" s="38" t="str">
        <f t="shared" si="1"/>
        <v/>
      </c>
      <c r="C15" s="38" t="str">
        <f t="shared" si="2"/>
        <v/>
      </c>
      <c r="E15" s="1" t="str">
        <f>IF('Input and results'!I17&lt;&gt;"",'Input and results'!I17,"")</f>
        <v/>
      </c>
      <c r="F15">
        <f>IFERROR(MATCH('Input and results'!J17,Settings!$F$6:$F$10,0)-1, 0)</f>
        <v>0</v>
      </c>
      <c r="G15">
        <f>IFERROR(MATCH('Input and results'!K17,Settings!$F$6:$F$10,0)-1, 0)</f>
        <v>0</v>
      </c>
      <c r="H15">
        <f>IFERROR(MATCH('Input and results'!L17,Settings!$F$6:$F$10,0)-1, 0)</f>
        <v>0</v>
      </c>
      <c r="I15">
        <f>IFERROR(MATCH('Input and results'!M17,Settings!$F$6:$F$10,0)-1, 0)</f>
        <v>0</v>
      </c>
      <c r="J15">
        <f>IFERROR(MATCH('Input and results'!N17,Settings!$F$6:$F$10,0)-1, 0)</f>
        <v>0</v>
      </c>
      <c r="K15">
        <f>IFERROR(MATCH('Input and results'!O17,Settings!$F$6:$F$10,0)-1, 0)</f>
        <v>0</v>
      </c>
      <c r="L15">
        <f>IFERROR(MATCH('Input and results'!P17,Settings!$F$6:$F$10,0)-1, 0)</f>
        <v>0</v>
      </c>
      <c r="M15">
        <f>IFERROR(MATCH('Input and results'!Q17,Settings!$F$6:$F$10,0)-1, 0)</f>
        <v>0</v>
      </c>
      <c r="N15">
        <f>IFERROR(MATCH('Input and results'!R17,Settings!$F$6:$F$10,0)-1, 0)</f>
        <v>0</v>
      </c>
      <c r="O15">
        <f>IFERROR(MATCH('Input and results'!S17,Settings!$F$6:$F$10,0)-1, 0)</f>
        <v>0</v>
      </c>
      <c r="P15">
        <f>IFERROR(MATCH('Input and results'!T17,Settings!$F$6:$F$10,0)-1, 0)</f>
        <v>0</v>
      </c>
      <c r="Q15">
        <f>IFERROR(MATCH('Input and results'!U17,Settings!$F$6:$F$10,0)-1, 0)</f>
        <v>0</v>
      </c>
      <c r="R15" s="39" t="str">
        <f t="shared" si="3"/>
        <v/>
      </c>
    </row>
    <row r="16" spans="1:18" x14ac:dyDescent="0.25">
      <c r="A16" s="38" t="str">
        <f t="shared" si="0"/>
        <v/>
      </c>
      <c r="B16" s="38" t="str">
        <f t="shared" si="1"/>
        <v/>
      </c>
      <c r="C16" s="38" t="str">
        <f t="shared" si="2"/>
        <v/>
      </c>
      <c r="E16" s="1" t="str">
        <f>IF('Input and results'!I18&lt;&gt;"",'Input and results'!I18,"")</f>
        <v/>
      </c>
      <c r="F16">
        <f>IFERROR(MATCH('Input and results'!J18,Settings!$F$6:$F$10,0)-1, 0)</f>
        <v>0</v>
      </c>
      <c r="G16">
        <f>IFERROR(MATCH('Input and results'!K18,Settings!$F$6:$F$10,0)-1, 0)</f>
        <v>0</v>
      </c>
      <c r="H16">
        <f>IFERROR(MATCH('Input and results'!L18,Settings!$F$6:$F$10,0)-1, 0)</f>
        <v>0</v>
      </c>
      <c r="I16">
        <f>IFERROR(MATCH('Input and results'!M18,Settings!$F$6:$F$10,0)-1, 0)</f>
        <v>0</v>
      </c>
      <c r="J16">
        <f>IFERROR(MATCH('Input and results'!N18,Settings!$F$6:$F$10,0)-1, 0)</f>
        <v>0</v>
      </c>
      <c r="K16">
        <f>IFERROR(MATCH('Input and results'!O18,Settings!$F$6:$F$10,0)-1, 0)</f>
        <v>0</v>
      </c>
      <c r="L16">
        <f>IFERROR(MATCH('Input and results'!P18,Settings!$F$6:$F$10,0)-1, 0)</f>
        <v>0</v>
      </c>
      <c r="M16">
        <f>IFERROR(MATCH('Input and results'!Q18,Settings!$F$6:$F$10,0)-1, 0)</f>
        <v>0</v>
      </c>
      <c r="N16">
        <f>IFERROR(MATCH('Input and results'!R18,Settings!$F$6:$F$10,0)-1, 0)</f>
        <v>0</v>
      </c>
      <c r="O16">
        <f>IFERROR(MATCH('Input and results'!S18,Settings!$F$6:$F$10,0)-1, 0)</f>
        <v>0</v>
      </c>
      <c r="P16">
        <f>IFERROR(MATCH('Input and results'!T18,Settings!$F$6:$F$10,0)-1, 0)</f>
        <v>0</v>
      </c>
      <c r="Q16">
        <f>IFERROR(MATCH('Input and results'!U18,Settings!$F$6:$F$10,0)-1, 0)</f>
        <v>0</v>
      </c>
      <c r="R16" s="39" t="str">
        <f t="shared" si="3"/>
        <v/>
      </c>
    </row>
    <row r="17" spans="1:18" x14ac:dyDescent="0.25">
      <c r="A17" s="38" t="str">
        <f t="shared" si="0"/>
        <v/>
      </c>
      <c r="B17" s="38" t="str">
        <f t="shared" si="1"/>
        <v/>
      </c>
      <c r="C17" s="38" t="str">
        <f t="shared" si="2"/>
        <v/>
      </c>
      <c r="E17" s="1" t="str">
        <f>IF('Input and results'!I19&lt;&gt;"",'Input and results'!I19,"")</f>
        <v/>
      </c>
      <c r="F17">
        <f>IFERROR(MATCH('Input and results'!J19,Settings!$F$6:$F$10,0)-1, 0)</f>
        <v>0</v>
      </c>
      <c r="G17">
        <f>IFERROR(MATCH('Input and results'!K19,Settings!$F$6:$F$10,0)-1, 0)</f>
        <v>0</v>
      </c>
      <c r="H17">
        <f>IFERROR(MATCH('Input and results'!L19,Settings!$F$6:$F$10,0)-1, 0)</f>
        <v>0</v>
      </c>
      <c r="I17">
        <f>IFERROR(MATCH('Input and results'!M19,Settings!$F$6:$F$10,0)-1, 0)</f>
        <v>0</v>
      </c>
      <c r="J17">
        <f>IFERROR(MATCH('Input and results'!N19,Settings!$F$6:$F$10,0)-1, 0)</f>
        <v>0</v>
      </c>
      <c r="K17">
        <f>IFERROR(MATCH('Input and results'!O19,Settings!$F$6:$F$10,0)-1, 0)</f>
        <v>0</v>
      </c>
      <c r="L17">
        <f>IFERROR(MATCH('Input and results'!P19,Settings!$F$6:$F$10,0)-1, 0)</f>
        <v>0</v>
      </c>
      <c r="M17">
        <f>IFERROR(MATCH('Input and results'!Q19,Settings!$F$6:$F$10,0)-1, 0)</f>
        <v>0</v>
      </c>
      <c r="N17">
        <f>IFERROR(MATCH('Input and results'!R19,Settings!$F$6:$F$10,0)-1, 0)</f>
        <v>0</v>
      </c>
      <c r="O17">
        <f>IFERROR(MATCH('Input and results'!S19,Settings!$F$6:$F$10,0)-1, 0)</f>
        <v>0</v>
      </c>
      <c r="P17">
        <f>IFERROR(MATCH('Input and results'!T19,Settings!$F$6:$F$10,0)-1, 0)</f>
        <v>0</v>
      </c>
      <c r="Q17">
        <f>IFERROR(MATCH('Input and results'!U19,Settings!$F$6:$F$10,0)-1, 0)</f>
        <v>0</v>
      </c>
      <c r="R17" s="39" t="str">
        <f t="shared" si="3"/>
        <v/>
      </c>
    </row>
    <row r="18" spans="1:18" x14ac:dyDescent="0.25">
      <c r="A18" s="38" t="str">
        <f t="shared" si="0"/>
        <v/>
      </c>
      <c r="B18" s="38" t="str">
        <f t="shared" si="1"/>
        <v/>
      </c>
      <c r="C18" s="38" t="str">
        <f t="shared" si="2"/>
        <v/>
      </c>
      <c r="E18" s="1" t="str">
        <f>IF('Input and results'!I20&lt;&gt;"",'Input and results'!I20,"")</f>
        <v/>
      </c>
      <c r="F18">
        <f>IFERROR(MATCH('Input and results'!J20,Settings!$F$6:$F$10,0)-1, 0)</f>
        <v>0</v>
      </c>
      <c r="G18">
        <f>IFERROR(MATCH('Input and results'!K20,Settings!$F$6:$F$10,0)-1, 0)</f>
        <v>0</v>
      </c>
      <c r="H18">
        <f>IFERROR(MATCH('Input and results'!L20,Settings!$F$6:$F$10,0)-1, 0)</f>
        <v>0</v>
      </c>
      <c r="I18">
        <f>IFERROR(MATCH('Input and results'!M20,Settings!$F$6:$F$10,0)-1, 0)</f>
        <v>0</v>
      </c>
      <c r="J18">
        <f>IFERROR(MATCH('Input and results'!N20,Settings!$F$6:$F$10,0)-1, 0)</f>
        <v>0</v>
      </c>
      <c r="K18">
        <f>IFERROR(MATCH('Input and results'!O20,Settings!$F$6:$F$10,0)-1, 0)</f>
        <v>0</v>
      </c>
      <c r="L18">
        <f>IFERROR(MATCH('Input and results'!P20,Settings!$F$6:$F$10,0)-1, 0)</f>
        <v>0</v>
      </c>
      <c r="M18">
        <f>IFERROR(MATCH('Input and results'!Q20,Settings!$F$6:$F$10,0)-1, 0)</f>
        <v>0</v>
      </c>
      <c r="N18">
        <f>IFERROR(MATCH('Input and results'!R20,Settings!$F$6:$F$10,0)-1, 0)</f>
        <v>0</v>
      </c>
      <c r="O18">
        <f>IFERROR(MATCH('Input and results'!S20,Settings!$F$6:$F$10,0)-1, 0)</f>
        <v>0</v>
      </c>
      <c r="P18">
        <f>IFERROR(MATCH('Input and results'!T20,Settings!$F$6:$F$10,0)-1, 0)</f>
        <v>0</v>
      </c>
      <c r="Q18">
        <f>IFERROR(MATCH('Input and results'!U20,Settings!$F$6:$F$10,0)-1, 0)</f>
        <v>0</v>
      </c>
      <c r="R18" s="39" t="str">
        <f t="shared" si="3"/>
        <v/>
      </c>
    </row>
  </sheetData>
  <conditionalFormatting sqref="R2:R18">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F2:Q18">
    <cfRule type="colorScale" priority="5">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F6D905C7-65AA-46BA-9558-11CFFD76640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A2:D18</xm:sqref>
        </x14:conditionalFormatting>
        <x14:conditionalFormatting xmlns:xm="http://schemas.microsoft.com/office/excel/2006/main">
          <x14:cfRule type="iconSet" priority="1" id="{63833039-BAE7-46BF-9F45-5CAAD3F4E76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E1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Settings</vt:lpstr>
      <vt:lpstr>Survey Sheet</vt:lpstr>
      <vt:lpstr>Input and results</vt:lpstr>
      <vt:lpstr>Future Need Gaps</vt:lpstr>
      <vt:lpstr>Planning and Stabilizing Teams</vt:lpstr>
      <vt:lpstr>Calculations</vt:lpstr>
      <vt:lpstr>Calculations Gaps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2014-12-04T16:36:05Z</cp:lastPrinted>
  <dcterms:created xsi:type="dcterms:W3CDTF">2014-12-02T21:42:15Z</dcterms:created>
  <dcterms:modified xsi:type="dcterms:W3CDTF">2019-12-06T18:30:55Z</dcterms:modified>
</cp:coreProperties>
</file>