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DOCUMENTS/finance de marche/mon livre/Excel/"/>
    </mc:Choice>
  </mc:AlternateContent>
  <xr:revisionPtr revIDLastSave="5" documentId="8_{5C912036-0724-45AC-BC0E-526EC5FFD181}" xr6:coauthVersionLast="46" xr6:coauthVersionMax="46" xr10:uidLastSave="{58A02513-76ED-4B6D-A661-44014D43FA69}"/>
  <bookViews>
    <workbookView xWindow="-110" yWindow="-110" windowWidth="19420" windowHeight="10420" xr2:uid="{59F0C527-D83E-491B-89F3-DC6F94B290C1}"/>
  </bookViews>
  <sheets>
    <sheet name="allocation sous sontraintes" sheetId="1" r:id="rId1"/>
  </sheets>
  <definedNames>
    <definedName name="solver_adj" localSheetId="0" hidden="1">'allocation sous sontraintes'!$C$20:$C$24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'allocation sous sontraintes'!$C$25</definedName>
    <definedName name="solver_lhs2" localSheetId="0" hidden="1">'allocation sous sontraintes'!$C$20:$C$24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'allocation sous sontraintes'!$C$28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 a="1"/>
  <c r="B27" i="1" s="1"/>
  <c r="B26" i="1" a="1"/>
  <c r="B26" i="1" s="1"/>
  <c r="B20" i="1" a="1"/>
  <c r="B24" i="1" s="1"/>
  <c r="D17" i="1"/>
  <c r="D12" i="1" a="1"/>
  <c r="D15" i="1" s="1"/>
  <c r="C12" i="1" a="1"/>
  <c r="C15" i="1" s="1"/>
  <c r="B12" i="1" a="1"/>
  <c r="B15" i="1" s="1"/>
  <c r="G4" i="1" a="1"/>
  <c r="K8" i="1" s="1"/>
  <c r="D4" i="1"/>
  <c r="D16" i="1" l="1"/>
  <c r="C13" i="1"/>
  <c r="D12" i="1"/>
  <c r="C16" i="1"/>
  <c r="C12" i="1"/>
  <c r="C14" i="1"/>
  <c r="D14" i="1"/>
  <c r="B28" i="1"/>
  <c r="G4" i="1"/>
  <c r="J5" i="1"/>
  <c r="I6" i="1"/>
  <c r="G8" i="1"/>
  <c r="B14" i="1"/>
  <c r="H4" i="1"/>
  <c r="G5" i="1"/>
  <c r="K5" i="1"/>
  <c r="J6" i="1"/>
  <c r="I7" i="1"/>
  <c r="H8" i="1"/>
  <c r="I4" i="1"/>
  <c r="H5" i="1"/>
  <c r="G6" i="1"/>
  <c r="K6" i="1"/>
  <c r="J7" i="1"/>
  <c r="I8" i="1"/>
  <c r="B12" i="1"/>
  <c r="B16" i="1"/>
  <c r="B21" i="1"/>
  <c r="J4" i="1"/>
  <c r="I5" i="1"/>
  <c r="H6" i="1"/>
  <c r="G7" i="1"/>
  <c r="K7" i="1"/>
  <c r="J8" i="1"/>
  <c r="B13" i="1"/>
  <c r="D13" i="1"/>
  <c r="B22" i="1"/>
  <c r="K4" i="1"/>
  <c r="H7" i="1"/>
  <c r="B23" i="1"/>
  <c r="B20" i="1"/>
  <c r="B25" i="1" l="1"/>
</calcChain>
</file>

<file path=xl/sharedStrings.xml><?xml version="1.0" encoding="utf-8"?>
<sst xmlns="http://schemas.openxmlformats.org/spreadsheetml/2006/main" count="36" uniqueCount="20">
  <si>
    <t xml:space="preserve">repartition des titres dans le portefeuille </t>
  </si>
  <si>
    <t>annuel</t>
  </si>
  <si>
    <t xml:space="preserve">mensuel </t>
  </si>
  <si>
    <t>The Home Depot</t>
  </si>
  <si>
    <t>Dell emc</t>
  </si>
  <si>
    <t>Alcoa</t>
  </si>
  <si>
    <t>Deere &amp; company</t>
  </si>
  <si>
    <t>Orange</t>
  </si>
  <si>
    <t>taux sans risque</t>
  </si>
  <si>
    <t xml:space="preserve">µ historique </t>
  </si>
  <si>
    <t>µ-rf</t>
  </si>
  <si>
    <t>Z</t>
  </si>
  <si>
    <t>somme</t>
  </si>
  <si>
    <t xml:space="preserve">allocation sans contraintes </t>
  </si>
  <si>
    <t>allocation avec contraintes</t>
  </si>
  <si>
    <t>(wi)</t>
  </si>
  <si>
    <t xml:space="preserve">total </t>
  </si>
  <si>
    <t>Espérance de rendementen excès</t>
  </si>
  <si>
    <t xml:space="preserve">variance de portefeuille </t>
  </si>
  <si>
    <t xml:space="preserve">ratio de sharpe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</si>
</sst>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165" fontId="0" fillId="3" borderId="0" xfId="0" applyNumberFormat="1" applyFill="1" applyAlignment="1">
      <alignment horizontal="center"/>
    </xf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612912</xdr:colOff>
      <xdr:row>12</xdr:row>
      <xdr:rowOff>0</xdr:rowOff>
    </xdr:from>
    <xdr:to>
      <xdr:col>7</xdr:col>
      <xdr:colOff>298892</xdr:colOff>
      <xdr:row>14</xdr:row>
      <xdr:rowOff>82826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865C3F-BBDD-4505-B3C3-286762CC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6112" y="2374900"/>
          <a:ext cx="2200580" cy="451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9FE4-E03C-4A7F-8163-CCCD0C18D02F}">
  <dimension ref="A1:K28"/>
  <sheetViews>
    <sheetView tabSelected="1" topLeftCell="A13" workbookViewId="0">
      <selection activeCell="F23" sqref="F23"/>
    </sheetView>
  </sheetViews>
  <sheetFormatPr baseColWidth="10" defaultColWidth="8.7265625" defaultRowHeight="14.5" x14ac:dyDescent="0.35"/>
  <cols>
    <col min="1" max="1" width="32.26953125" customWidth="1"/>
    <col min="2" max="3" width="26.453125" customWidth="1"/>
    <col min="6" max="6" width="18.453125" customWidth="1"/>
    <col min="10" max="10" width="14.81640625" customWidth="1"/>
  </cols>
  <sheetData>
    <row r="1" spans="1:11" ht="23.5" x14ac:dyDescent="0.55000000000000004">
      <c r="A1" s="1" t="s">
        <v>0</v>
      </c>
    </row>
    <row r="3" spans="1:11" x14ac:dyDescent="0.35">
      <c r="C3" s="2" t="s">
        <v>1</v>
      </c>
      <c r="D3" s="2" t="s">
        <v>2</v>
      </c>
      <c r="F3" s="3"/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1:11" x14ac:dyDescent="0.35">
      <c r="A4" s="2" t="s">
        <v>8</v>
      </c>
      <c r="C4">
        <v>0.05</v>
      </c>
      <c r="D4">
        <f>C4/12</f>
        <v>4.1666666666666666E-3</v>
      </c>
      <c r="F4" s="3" t="s">
        <v>3</v>
      </c>
      <c r="G4" s="4" t="e">
        <f t="array" ref="G4:K8">MMULT(TRANSPOSE(A),A)/obs</f>
        <v>#NAME?</v>
      </c>
      <c r="H4" s="4" t="e">
        <v>#NAME?</v>
      </c>
      <c r="I4" s="4" t="e">
        <v>#NAME?</v>
      </c>
      <c r="J4" s="4" t="e">
        <v>#NAME?</v>
      </c>
      <c r="K4" s="4" t="e">
        <v>#NAME?</v>
      </c>
    </row>
    <row r="5" spans="1:11" x14ac:dyDescent="0.35">
      <c r="A5" s="2"/>
      <c r="F5" s="3" t="s">
        <v>4</v>
      </c>
      <c r="G5" s="4" t="e">
        <v>#NAME?</v>
      </c>
      <c r="H5" s="4" t="e">
        <v>#NAME?</v>
      </c>
      <c r="I5" s="4" t="e">
        <v>#NAME?</v>
      </c>
      <c r="J5" s="4" t="e">
        <v>#NAME?</v>
      </c>
      <c r="K5" s="4" t="e">
        <v>#NAME?</v>
      </c>
    </row>
    <row r="6" spans="1:11" x14ac:dyDescent="0.35">
      <c r="F6" s="3" t="s">
        <v>5</v>
      </c>
      <c r="G6" s="4" t="e">
        <v>#NAME?</v>
      </c>
      <c r="H6" s="4" t="e">
        <v>#NAME?</v>
      </c>
      <c r="I6" s="4" t="e">
        <v>#NAME?</v>
      </c>
      <c r="J6" s="4" t="e">
        <v>#NAME?</v>
      </c>
      <c r="K6" s="4" t="e">
        <v>#NAME?</v>
      </c>
    </row>
    <row r="7" spans="1:11" x14ac:dyDescent="0.35">
      <c r="F7" s="3" t="s">
        <v>6</v>
      </c>
      <c r="G7" s="4" t="e">
        <v>#NAME?</v>
      </c>
      <c r="H7" s="4" t="e">
        <v>#NAME?</v>
      </c>
      <c r="I7" s="4" t="e">
        <v>#NAME?</v>
      </c>
      <c r="J7" s="4" t="e">
        <v>#NAME?</v>
      </c>
      <c r="K7" s="4" t="e">
        <v>#NAME?</v>
      </c>
    </row>
    <row r="8" spans="1:11" x14ac:dyDescent="0.35">
      <c r="F8" s="3" t="s">
        <v>7</v>
      </c>
      <c r="G8" s="4" t="e">
        <v>#NAME?</v>
      </c>
      <c r="H8" s="4" t="e">
        <v>#NAME?</v>
      </c>
      <c r="I8" s="4" t="e">
        <v>#NAME?</v>
      </c>
      <c r="J8" s="4" t="e">
        <v>#NAME?</v>
      </c>
      <c r="K8" s="4" t="e">
        <v>#NAME?</v>
      </c>
    </row>
    <row r="9" spans="1:11" x14ac:dyDescent="0.35">
      <c r="F9" s="3"/>
      <c r="G9" s="4"/>
      <c r="H9" s="4"/>
      <c r="I9" s="4"/>
      <c r="J9" s="4"/>
      <c r="K9" s="4"/>
    </row>
    <row r="10" spans="1:11" x14ac:dyDescent="0.35">
      <c r="F10" s="3"/>
      <c r="G10" s="4"/>
      <c r="H10" s="4"/>
      <c r="I10" s="4"/>
      <c r="J10" s="4"/>
      <c r="K10" s="4"/>
    </row>
    <row r="11" spans="1:11" ht="18.5" x14ac:dyDescent="0.45">
      <c r="B11" s="5" t="s">
        <v>9</v>
      </c>
      <c r="C11" t="s">
        <v>10</v>
      </c>
      <c r="D11" t="s">
        <v>11</v>
      </c>
    </row>
    <row r="12" spans="1:11" x14ac:dyDescent="0.35">
      <c r="A12" s="3" t="s">
        <v>3</v>
      </c>
      <c r="B12" s="6" t="e">
        <f t="array" ref="B12:B16">TRANSPOSE(rendmoyen)</f>
        <v>#NAME?</v>
      </c>
      <c r="C12" s="6" t="e">
        <f t="array" ref="C12:C16">miu_histo-rf</f>
        <v>#NAME?</v>
      </c>
      <c r="D12" s="6" t="e">
        <f t="array" ref="D12:D16">MMULT(MINVERSE(s),rend_exe)</f>
        <v>#NAME?</v>
      </c>
    </row>
    <row r="13" spans="1:11" x14ac:dyDescent="0.35">
      <c r="A13" s="3" t="s">
        <v>4</v>
      </c>
      <c r="B13" s="6" t="e">
        <v>#NAME?</v>
      </c>
      <c r="C13" s="6" t="e">
        <v>#NAME?</v>
      </c>
      <c r="D13" s="6" t="e">
        <v>#NAME?</v>
      </c>
    </row>
    <row r="14" spans="1:11" x14ac:dyDescent="0.35">
      <c r="A14" s="3" t="s">
        <v>5</v>
      </c>
      <c r="B14" s="6" t="e">
        <v>#NAME?</v>
      </c>
      <c r="C14" s="6" t="e">
        <v>#NAME?</v>
      </c>
      <c r="D14" s="6" t="e">
        <v>#NAME?</v>
      </c>
    </row>
    <row r="15" spans="1:11" x14ac:dyDescent="0.35">
      <c r="A15" s="3" t="s">
        <v>6</v>
      </c>
      <c r="B15" s="6" t="e">
        <v>#NAME?</v>
      </c>
      <c r="C15" s="6" t="e">
        <v>#NAME?</v>
      </c>
      <c r="D15" s="6" t="e">
        <v>#NAME?</v>
      </c>
    </row>
    <row r="16" spans="1:11" x14ac:dyDescent="0.35">
      <c r="A16" s="3" t="s">
        <v>7</v>
      </c>
      <c r="B16" s="6" t="e">
        <v>#NAME?</v>
      </c>
      <c r="C16" s="6" t="e">
        <v>#NAME?</v>
      </c>
      <c r="D16" s="6" t="e">
        <v>#NAME?</v>
      </c>
    </row>
    <row r="17" spans="1:4" x14ac:dyDescent="0.35">
      <c r="B17" t="s">
        <v>12</v>
      </c>
      <c r="D17" s="6" t="e">
        <f>SUM(z)</f>
        <v>#NAME?</v>
      </c>
    </row>
    <row r="18" spans="1:4" x14ac:dyDescent="0.35">
      <c r="B18" s="7" t="s">
        <v>13</v>
      </c>
      <c r="C18" s="7" t="s">
        <v>14</v>
      </c>
    </row>
    <row r="19" spans="1:4" x14ac:dyDescent="0.35">
      <c r="B19" s="7" t="s">
        <v>15</v>
      </c>
      <c r="C19" s="7" t="s">
        <v>15</v>
      </c>
    </row>
    <row r="20" spans="1:4" x14ac:dyDescent="0.35">
      <c r="A20" s="3" t="s">
        <v>3</v>
      </c>
      <c r="B20" s="8" t="e">
        <f t="array" ref="B20:B24">z/sumz</f>
        <v>#NAME?</v>
      </c>
      <c r="C20" s="8"/>
    </row>
    <row r="21" spans="1:4" x14ac:dyDescent="0.35">
      <c r="A21" s="3" t="s">
        <v>4</v>
      </c>
      <c r="B21" s="8" t="e">
        <v>#NAME?</v>
      </c>
      <c r="C21" s="8"/>
    </row>
    <row r="22" spans="1:4" x14ac:dyDescent="0.35">
      <c r="A22" s="3" t="s">
        <v>5</v>
      </c>
      <c r="B22" s="8" t="e">
        <v>#NAME?</v>
      </c>
      <c r="C22" s="8"/>
    </row>
    <row r="23" spans="1:4" x14ac:dyDescent="0.35">
      <c r="A23" s="3" t="s">
        <v>6</v>
      </c>
      <c r="B23" s="8" t="e">
        <v>#NAME?</v>
      </c>
      <c r="C23" s="8"/>
    </row>
    <row r="24" spans="1:4" x14ac:dyDescent="0.35">
      <c r="A24" s="3" t="s">
        <v>7</v>
      </c>
      <c r="B24" s="8" t="e">
        <v>#NAME?</v>
      </c>
      <c r="C24" s="8"/>
    </row>
    <row r="25" spans="1:4" x14ac:dyDescent="0.35">
      <c r="A25" s="3" t="s">
        <v>16</v>
      </c>
      <c r="B25" s="9" t="e">
        <f>SUM(B20:B24)</f>
        <v>#NAME?</v>
      </c>
      <c r="C25" s="11"/>
    </row>
    <row r="26" spans="1:4" x14ac:dyDescent="0.35">
      <c r="A26" s="3" t="s">
        <v>17</v>
      </c>
      <c r="B26" s="10" t="e">
        <f t="array" ref="B26">MMULT(TRANSPOSE(w_hist),rend_exe)</f>
        <v>#NAME?</v>
      </c>
      <c r="C26" s="12"/>
    </row>
    <row r="27" spans="1:4" x14ac:dyDescent="0.35">
      <c r="A27" s="3" t="s">
        <v>18</v>
      </c>
      <c r="B27" s="10" t="e">
        <f t="array" ref="B27">MMULT(MMULT(TRANSPOSE(w_hist),s),w_hist)</f>
        <v>#NAME?</v>
      </c>
      <c r="C27" s="12"/>
    </row>
    <row r="28" spans="1:4" x14ac:dyDescent="0.35">
      <c r="A28" s="3" t="s">
        <v>19</v>
      </c>
      <c r="B28" s="6" t="e">
        <f>B26/SQRT(B27)</f>
        <v>#NAME?</v>
      </c>
      <c r="C28" s="1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sous sontraintes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</dc:creator>
  <cp:lastModifiedBy>Foued Hamouda</cp:lastModifiedBy>
  <dcterms:created xsi:type="dcterms:W3CDTF">2021-04-10T15:15:06Z</dcterms:created>
  <dcterms:modified xsi:type="dcterms:W3CDTF">2021-04-10T15:33:03Z</dcterms:modified>
</cp:coreProperties>
</file>