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BUZOR\Documents\"/>
    </mc:Choice>
  </mc:AlternateContent>
  <xr:revisionPtr revIDLastSave="0" documentId="13_ncr:1_{ACB7E0DD-B17F-4A20-B2F8-7EAA22D8CE07}" xr6:coauthVersionLast="46" xr6:coauthVersionMax="46" xr10:uidLastSave="{00000000-0000-0000-0000-000000000000}"/>
  <bookViews>
    <workbookView xWindow="-120" yWindow="-120" windowWidth="24240" windowHeight="13740" xr2:uid="{810E8A33-C3BA-4400-BD64-217678A3FF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1" l="1"/>
  <c r="M30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E2" i="1"/>
  <c r="H3" i="1"/>
  <c r="G3" i="1"/>
  <c r="F16" i="1"/>
  <c r="H30" i="1"/>
  <c r="G19" i="1"/>
  <c r="G18" i="1"/>
  <c r="G17" i="1"/>
  <c r="G16" i="1"/>
  <c r="F27" i="1"/>
  <c r="F25" i="1"/>
  <c r="F15" i="1"/>
  <c r="F10" i="1"/>
  <c r="F9" i="1"/>
  <c r="F8" i="1"/>
  <c r="F7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G30" i="1"/>
  <c r="G29" i="1"/>
  <c r="G28" i="1"/>
  <c r="G27" i="1"/>
  <c r="G26" i="1"/>
  <c r="G25" i="1"/>
  <c r="G24" i="1"/>
  <c r="G23" i="1"/>
  <c r="G22" i="1"/>
  <c r="G21" i="1"/>
  <c r="G20" i="1"/>
  <c r="G15" i="1"/>
  <c r="G14" i="1"/>
  <c r="G13" i="1"/>
  <c r="G12" i="1"/>
  <c r="G11" i="1"/>
  <c r="G10" i="1"/>
  <c r="G9" i="1"/>
  <c r="G8" i="1"/>
  <c r="G7" i="1"/>
  <c r="G6" i="1"/>
  <c r="G5" i="1"/>
  <c r="G4" i="1"/>
  <c r="F30" i="1"/>
  <c r="F29" i="1"/>
  <c r="F28" i="1"/>
  <c r="F26" i="1"/>
  <c r="F24" i="1"/>
  <c r="F23" i="1"/>
  <c r="F22" i="1"/>
  <c r="F21" i="1"/>
  <c r="F20" i="1"/>
  <c r="F19" i="1"/>
  <c r="F18" i="1"/>
  <c r="F17" i="1"/>
  <c r="F14" i="1"/>
  <c r="F13" i="1"/>
  <c r="F12" i="1"/>
  <c r="F11" i="1"/>
  <c r="F6" i="1"/>
  <c r="F5" i="1"/>
  <c r="F4" i="1"/>
  <c r="F3" i="1"/>
  <c r="F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" i="1"/>
  <c r="C4" i="1"/>
  <c r="C5" i="1"/>
  <c r="C2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B4" i="1"/>
  <c r="B5" i="1"/>
  <c r="H2" i="1"/>
  <c r="G2" i="1"/>
  <c r="B2" i="1"/>
</calcChain>
</file>

<file path=xl/sharedStrings.xml><?xml version="1.0" encoding="utf-8"?>
<sst xmlns="http://schemas.openxmlformats.org/spreadsheetml/2006/main" count="13" uniqueCount="13">
  <si>
    <t>clinker</t>
  </si>
  <si>
    <t>limestone</t>
  </si>
  <si>
    <t>shale</t>
  </si>
  <si>
    <t xml:space="preserve">iron ore </t>
  </si>
  <si>
    <t>Cao</t>
  </si>
  <si>
    <t>SiO2</t>
  </si>
  <si>
    <t>Al2O3</t>
  </si>
  <si>
    <t>Fe203</t>
  </si>
  <si>
    <t>lsf</t>
  </si>
  <si>
    <t>Am</t>
  </si>
  <si>
    <t>Sm</t>
  </si>
  <si>
    <t xml:space="preserve">Erosion Factor 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</si>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</sst>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9ABDB-0078-45E9-B7BF-46FA26AC0467}">
  <dimension ref="A1:M30"/>
  <sheetViews>
    <sheetView tabSelected="1" zoomScale="160" zoomScaleNormal="160" workbookViewId="0">
      <selection activeCell="N25" sqref="N25"/>
    </sheetView>
  </sheetViews>
  <sheetFormatPr defaultRowHeight="15" x14ac:dyDescent="0.25"/>
  <cols>
    <col min="2" max="2" width="10" bestFit="1" customWidth="1"/>
    <col min="9" max="9" width="12" bestFit="1" customWidth="1"/>
    <col min="12" max="12" width="14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700</v>
      </c>
      <c r="B2">
        <f>82.75/100*A2</f>
        <v>579.25</v>
      </c>
      <c r="C2">
        <f>14.46/100*A2</f>
        <v>101.22</v>
      </c>
      <c r="D2">
        <f>2.79/100*A2</f>
        <v>19.53</v>
      </c>
      <c r="E2">
        <f>67.1/100*A2</f>
        <v>469.69999999999993</v>
      </c>
      <c r="F2">
        <f>20.5/100*A2</f>
        <v>143.5</v>
      </c>
      <c r="G2">
        <f>6.6/100*A2</f>
        <v>46.2</v>
      </c>
      <c r="H2">
        <f>4.5/100*A2</f>
        <v>31.5</v>
      </c>
      <c r="I2">
        <v>98.7</v>
      </c>
      <c r="J2">
        <v>1.47</v>
      </c>
      <c r="K2">
        <v>1.85</v>
      </c>
      <c r="L2">
        <v>0.53</v>
      </c>
      <c r="M2">
        <f>A2*L2</f>
        <v>371</v>
      </c>
    </row>
    <row r="3" spans="1:13" x14ac:dyDescent="0.25">
      <c r="A3">
        <v>800</v>
      </c>
      <c r="B3">
        <f t="shared" ref="B3:B30" si="0">82.75/100*A3</f>
        <v>662</v>
      </c>
      <c r="C3">
        <f t="shared" ref="C3:C30" si="1">14.46/100*A3</f>
        <v>115.68</v>
      </c>
      <c r="D3">
        <f t="shared" ref="D3:D30" si="2">2.79/100*A3</f>
        <v>22.32</v>
      </c>
      <c r="E3">
        <f>63.1/100*A3</f>
        <v>504.8</v>
      </c>
      <c r="F3">
        <f>21.5/100*A3</f>
        <v>172</v>
      </c>
      <c r="G3">
        <f>3.2/100*I3</f>
        <v>3.1027199999999997</v>
      </c>
      <c r="H3">
        <f>4.5/100*A3</f>
        <v>36</v>
      </c>
      <c r="I3">
        <v>96.96</v>
      </c>
      <c r="J3">
        <v>1.88</v>
      </c>
      <c r="K3">
        <v>2.79</v>
      </c>
      <c r="L3">
        <v>0.495</v>
      </c>
      <c r="M3">
        <f t="shared" ref="M3:M30" si="3">A3*L3</f>
        <v>396</v>
      </c>
    </row>
    <row r="4" spans="1:13" x14ac:dyDescent="0.25">
      <c r="A4">
        <v>900</v>
      </c>
      <c r="B4">
        <f t="shared" si="0"/>
        <v>744.75</v>
      </c>
      <c r="C4">
        <f t="shared" si="1"/>
        <v>130.14000000000001</v>
      </c>
      <c r="D4">
        <f t="shared" si="2"/>
        <v>25.11</v>
      </c>
      <c r="E4">
        <f>60.1/100*A4</f>
        <v>540.9</v>
      </c>
      <c r="F4">
        <f>22.5/100*A4</f>
        <v>202.5</v>
      </c>
      <c r="G4">
        <f>3.4/100*A4</f>
        <v>30.6</v>
      </c>
      <c r="H4">
        <f>1.8/100*A4</f>
        <v>16.200000000000003</v>
      </c>
      <c r="I4">
        <v>88.15</v>
      </c>
      <c r="J4">
        <v>1.89</v>
      </c>
      <c r="K4">
        <v>4.32</v>
      </c>
      <c r="L4">
        <v>0.47199999999999998</v>
      </c>
      <c r="M4">
        <f t="shared" si="3"/>
        <v>424.79999999999995</v>
      </c>
    </row>
    <row r="5" spans="1:13" x14ac:dyDescent="0.25">
      <c r="A5">
        <v>1000</v>
      </c>
      <c r="B5">
        <f t="shared" si="0"/>
        <v>827.5</v>
      </c>
      <c r="C5">
        <f t="shared" si="1"/>
        <v>144.6</v>
      </c>
      <c r="D5">
        <f t="shared" si="2"/>
        <v>27.900000000000002</v>
      </c>
      <c r="E5">
        <f>61.1/100*A5</f>
        <v>611</v>
      </c>
      <c r="F5">
        <f>23.5/100*A5</f>
        <v>235</v>
      </c>
      <c r="G5">
        <f>3.6/100*A5</f>
        <v>36.000000000000007</v>
      </c>
      <c r="H5">
        <f>1.9/100*A5</f>
        <v>19</v>
      </c>
      <c r="I5">
        <v>85.71</v>
      </c>
      <c r="J5">
        <v>1.895</v>
      </c>
      <c r="K5">
        <v>4.2699999999999996</v>
      </c>
      <c r="L5">
        <v>0.48</v>
      </c>
      <c r="M5">
        <f t="shared" si="3"/>
        <v>480</v>
      </c>
    </row>
    <row r="6" spans="1:13" x14ac:dyDescent="0.25">
      <c r="A6">
        <v>1100</v>
      </c>
      <c r="B6">
        <f t="shared" si="0"/>
        <v>910.25</v>
      </c>
      <c r="C6">
        <f t="shared" si="1"/>
        <v>159.06</v>
      </c>
      <c r="D6">
        <f t="shared" si="2"/>
        <v>30.69</v>
      </c>
      <c r="E6">
        <f>62.1/100*A6</f>
        <v>683.1</v>
      </c>
      <c r="F6">
        <f>24.5/100*A6</f>
        <v>269.5</v>
      </c>
      <c r="G6">
        <f>3.8/100*A6</f>
        <v>41.8</v>
      </c>
      <c r="H6">
        <f>2/100*A6</f>
        <v>22</v>
      </c>
      <c r="I6">
        <v>88.45</v>
      </c>
      <c r="J6">
        <v>1.9</v>
      </c>
      <c r="K6">
        <v>4.22</v>
      </c>
      <c r="L6">
        <v>0.49</v>
      </c>
      <c r="M6">
        <f t="shared" si="3"/>
        <v>539</v>
      </c>
    </row>
    <row r="7" spans="1:13" x14ac:dyDescent="0.25">
      <c r="A7">
        <v>1200</v>
      </c>
      <c r="B7">
        <f t="shared" si="0"/>
        <v>993</v>
      </c>
      <c r="C7">
        <f t="shared" si="1"/>
        <v>173.52</v>
      </c>
      <c r="D7">
        <f t="shared" si="2"/>
        <v>33.480000000000004</v>
      </c>
      <c r="E7">
        <f>64.1/100*A7</f>
        <v>769.19999999999993</v>
      </c>
      <c r="F7">
        <f>23.45/100*A7</f>
        <v>281.39999999999998</v>
      </c>
      <c r="G7">
        <f>4/100*A7</f>
        <v>48</v>
      </c>
      <c r="H7">
        <f>2.1/100*A7</f>
        <v>25.200000000000003</v>
      </c>
      <c r="I7">
        <v>89.34</v>
      </c>
      <c r="J7">
        <v>1.9</v>
      </c>
      <c r="K7">
        <v>3.84</v>
      </c>
      <c r="L7">
        <v>0.5</v>
      </c>
      <c r="M7">
        <f t="shared" si="3"/>
        <v>600</v>
      </c>
    </row>
    <row r="8" spans="1:13" x14ac:dyDescent="0.25">
      <c r="A8">
        <v>1300</v>
      </c>
      <c r="B8">
        <f t="shared" si="0"/>
        <v>1075.75</v>
      </c>
      <c r="C8">
        <f t="shared" si="1"/>
        <v>187.98000000000002</v>
      </c>
      <c r="D8">
        <f t="shared" si="2"/>
        <v>36.270000000000003</v>
      </c>
      <c r="E8">
        <f>65.1/100*A8</f>
        <v>846.29999999999984</v>
      </c>
      <c r="F8">
        <f>23.49/100*A8</f>
        <v>305.37</v>
      </c>
      <c r="G8">
        <f>4.2/100*A8</f>
        <v>54.6</v>
      </c>
      <c r="H8">
        <f>2.2/100*A8</f>
        <v>28.6</v>
      </c>
      <c r="I8">
        <v>90.16</v>
      </c>
      <c r="J8">
        <v>1.83</v>
      </c>
      <c r="K8">
        <v>3.67</v>
      </c>
      <c r="L8">
        <v>0.51</v>
      </c>
      <c r="M8">
        <f t="shared" si="3"/>
        <v>663</v>
      </c>
    </row>
    <row r="9" spans="1:13" x14ac:dyDescent="0.25">
      <c r="A9">
        <v>1400</v>
      </c>
      <c r="B9">
        <f t="shared" si="0"/>
        <v>1158.5</v>
      </c>
      <c r="C9">
        <f t="shared" si="1"/>
        <v>202.44</v>
      </c>
      <c r="D9">
        <f t="shared" si="2"/>
        <v>39.06</v>
      </c>
      <c r="E9">
        <f>62.5/100*A9</f>
        <v>875</v>
      </c>
      <c r="F9">
        <f>22.48/100*A9</f>
        <v>314.72000000000003</v>
      </c>
      <c r="G9">
        <f>4.4/100*A9</f>
        <v>61.600000000000009</v>
      </c>
      <c r="H9">
        <f>2.3/100*A9</f>
        <v>32.200000000000003</v>
      </c>
      <c r="I9">
        <v>89.75</v>
      </c>
      <c r="J9">
        <v>1.91</v>
      </c>
      <c r="K9">
        <v>3.35</v>
      </c>
      <c r="L9">
        <v>0.49</v>
      </c>
      <c r="M9">
        <f t="shared" si="3"/>
        <v>686</v>
      </c>
    </row>
    <row r="10" spans="1:13" x14ac:dyDescent="0.25">
      <c r="A10">
        <v>1500</v>
      </c>
      <c r="B10">
        <f t="shared" si="0"/>
        <v>1241.25</v>
      </c>
      <c r="C10">
        <f t="shared" si="1"/>
        <v>216.9</v>
      </c>
      <c r="D10">
        <f t="shared" si="2"/>
        <v>41.85</v>
      </c>
      <c r="E10">
        <f>63.9/100*A10</f>
        <v>958.5</v>
      </c>
      <c r="F10">
        <f>21.9/100*A10</f>
        <v>328.49999999999994</v>
      </c>
      <c r="G10">
        <f>4.6/100*A10</f>
        <v>69</v>
      </c>
      <c r="H10">
        <f>2.4/100*A10</f>
        <v>36</v>
      </c>
      <c r="I10">
        <v>93.55</v>
      </c>
      <c r="J10">
        <v>1.92</v>
      </c>
      <c r="K10">
        <v>3.13</v>
      </c>
      <c r="L10">
        <v>0.5</v>
      </c>
      <c r="M10">
        <f t="shared" si="3"/>
        <v>750</v>
      </c>
    </row>
    <row r="11" spans="1:13" x14ac:dyDescent="0.25">
      <c r="A11">
        <v>1600</v>
      </c>
      <c r="B11">
        <f t="shared" si="0"/>
        <v>1324</v>
      </c>
      <c r="C11">
        <f t="shared" si="1"/>
        <v>231.36</v>
      </c>
      <c r="D11">
        <f t="shared" si="2"/>
        <v>44.64</v>
      </c>
      <c r="E11">
        <f>61.9/100*A11</f>
        <v>990.4</v>
      </c>
      <c r="F11">
        <f>21/100*A11</f>
        <v>336</v>
      </c>
      <c r="G11">
        <f>4.8/100*A11</f>
        <v>76.8</v>
      </c>
      <c r="H11">
        <f>2.41/100*A11</f>
        <v>38.56</v>
      </c>
      <c r="I11">
        <v>93.41</v>
      </c>
      <c r="J11">
        <v>1.992</v>
      </c>
      <c r="K11">
        <v>2.91</v>
      </c>
      <c r="L11">
        <v>0.49</v>
      </c>
      <c r="M11">
        <f t="shared" si="3"/>
        <v>784</v>
      </c>
    </row>
    <row r="12" spans="1:13" x14ac:dyDescent="0.25">
      <c r="A12">
        <v>1700</v>
      </c>
      <c r="B12">
        <f t="shared" si="0"/>
        <v>1406.75</v>
      </c>
      <c r="C12">
        <f t="shared" si="1"/>
        <v>245.82000000000002</v>
      </c>
      <c r="D12">
        <f t="shared" si="2"/>
        <v>47.43</v>
      </c>
      <c r="E12">
        <f>65.9/100*A12</f>
        <v>1120.3</v>
      </c>
      <c r="F12">
        <f>22/100*A12</f>
        <v>374</v>
      </c>
      <c r="G12">
        <f>5/100*A12</f>
        <v>85</v>
      </c>
      <c r="H12">
        <f>2.42/100*A12</f>
        <v>41.14</v>
      </c>
      <c r="I12">
        <v>95.41</v>
      </c>
      <c r="J12">
        <v>2.0659999999999998</v>
      </c>
      <c r="K12">
        <v>2.96</v>
      </c>
      <c r="L12">
        <v>0.51</v>
      </c>
      <c r="M12">
        <f t="shared" si="3"/>
        <v>867</v>
      </c>
    </row>
    <row r="13" spans="1:13" x14ac:dyDescent="0.25">
      <c r="A13">
        <v>1800</v>
      </c>
      <c r="B13">
        <f t="shared" si="0"/>
        <v>1489.5</v>
      </c>
      <c r="C13">
        <f t="shared" si="1"/>
        <v>260.28000000000003</v>
      </c>
      <c r="D13">
        <f t="shared" si="2"/>
        <v>50.22</v>
      </c>
      <c r="E13">
        <f>66.5/100*A13</f>
        <v>1197</v>
      </c>
      <c r="F13">
        <f>23/100*A13</f>
        <v>414</v>
      </c>
      <c r="G13">
        <f>5.2/100*A13</f>
        <v>93.600000000000009</v>
      </c>
      <c r="H13">
        <f>2.43/100*A13</f>
        <v>43.74</v>
      </c>
      <c r="I13">
        <v>92.21</v>
      </c>
      <c r="J13">
        <v>2.14</v>
      </c>
      <c r="K13">
        <v>3.01</v>
      </c>
      <c r="L13">
        <v>0.52</v>
      </c>
      <c r="M13">
        <f t="shared" si="3"/>
        <v>936</v>
      </c>
    </row>
    <row r="14" spans="1:13" x14ac:dyDescent="0.25">
      <c r="A14">
        <v>1900</v>
      </c>
      <c r="B14">
        <f t="shared" si="0"/>
        <v>1572.25</v>
      </c>
      <c r="C14">
        <f t="shared" si="1"/>
        <v>274.74</v>
      </c>
      <c r="D14">
        <f t="shared" si="2"/>
        <v>53.010000000000005</v>
      </c>
      <c r="E14">
        <f>61.5/100*A14</f>
        <v>1168.5</v>
      </c>
      <c r="F14">
        <f>24/100*A14</f>
        <v>456</v>
      </c>
      <c r="G14">
        <f>5.4/100*A14</f>
        <v>102.60000000000001</v>
      </c>
      <c r="H14">
        <f>2.44/100*A14</f>
        <v>46.36</v>
      </c>
      <c r="I14">
        <v>81.83</v>
      </c>
      <c r="J14">
        <v>2.21</v>
      </c>
      <c r="K14">
        <v>3.06</v>
      </c>
      <c r="L14">
        <v>0.48299999999999998</v>
      </c>
      <c r="M14">
        <f t="shared" si="3"/>
        <v>917.69999999999993</v>
      </c>
    </row>
    <row r="15" spans="1:13" x14ac:dyDescent="0.25">
      <c r="A15">
        <v>2000</v>
      </c>
      <c r="B15">
        <f t="shared" si="0"/>
        <v>1655</v>
      </c>
      <c r="C15">
        <f t="shared" si="1"/>
        <v>289.2</v>
      </c>
      <c r="D15">
        <f t="shared" si="2"/>
        <v>55.800000000000004</v>
      </c>
      <c r="E15">
        <f>63.5/100*A15</f>
        <v>1270</v>
      </c>
      <c r="F15">
        <f>21.99/100*A15</f>
        <v>439.79999999999995</v>
      </c>
      <c r="G15">
        <f>5.6/100*A15</f>
        <v>111.99999999999999</v>
      </c>
      <c r="H15">
        <f>2.45/100*A15</f>
        <v>49</v>
      </c>
      <c r="I15">
        <v>91.01</v>
      </c>
      <c r="J15">
        <v>2.29</v>
      </c>
      <c r="K15">
        <v>2.73</v>
      </c>
      <c r="L15">
        <v>0.498</v>
      </c>
      <c r="M15">
        <f t="shared" si="3"/>
        <v>996</v>
      </c>
    </row>
    <row r="16" spans="1:13" x14ac:dyDescent="0.25">
      <c r="A16">
        <v>2100</v>
      </c>
      <c r="B16">
        <f t="shared" si="0"/>
        <v>1737.75</v>
      </c>
      <c r="C16">
        <f t="shared" si="1"/>
        <v>303.66000000000003</v>
      </c>
      <c r="D16">
        <f t="shared" si="2"/>
        <v>58.59</v>
      </c>
      <c r="E16">
        <f>65.5/100*A16</f>
        <v>1375.5</v>
      </c>
      <c r="F16">
        <f>23.99/100*A16</f>
        <v>503.78999999999996</v>
      </c>
      <c r="G16">
        <f>5.33/100*A16</f>
        <v>111.93</v>
      </c>
      <c r="H16">
        <f>2.46/100*A16</f>
        <v>51.660000000000004</v>
      </c>
      <c r="I16">
        <v>87.26</v>
      </c>
      <c r="J16">
        <v>2.17</v>
      </c>
      <c r="K16">
        <v>3.08</v>
      </c>
      <c r="L16">
        <v>0.51400000000000001</v>
      </c>
      <c r="M16">
        <f t="shared" si="3"/>
        <v>1079.4000000000001</v>
      </c>
    </row>
    <row r="17" spans="1:13" x14ac:dyDescent="0.25">
      <c r="A17">
        <v>2200</v>
      </c>
      <c r="B17">
        <f t="shared" si="0"/>
        <v>1820.5</v>
      </c>
      <c r="C17">
        <f t="shared" si="1"/>
        <v>318.12</v>
      </c>
      <c r="D17">
        <f t="shared" si="2"/>
        <v>61.38</v>
      </c>
      <c r="E17">
        <f>62.5/100*A17</f>
        <v>1375</v>
      </c>
      <c r="F17">
        <f>20.9/100*A17</f>
        <v>459.79999999999995</v>
      </c>
      <c r="G17">
        <f>5.55/100*A17</f>
        <v>122.10000000000001</v>
      </c>
      <c r="H17">
        <f>2.47/100*A17</f>
        <v>54.340000000000011</v>
      </c>
      <c r="I17">
        <v>93.74</v>
      </c>
      <c r="J17">
        <v>2.25</v>
      </c>
      <c r="K17">
        <v>2.61</v>
      </c>
      <c r="L17">
        <v>0.49</v>
      </c>
      <c r="M17">
        <f t="shared" si="3"/>
        <v>1078</v>
      </c>
    </row>
    <row r="18" spans="1:13" x14ac:dyDescent="0.25">
      <c r="A18">
        <v>2300</v>
      </c>
      <c r="B18">
        <f t="shared" si="0"/>
        <v>1903.25</v>
      </c>
      <c r="C18">
        <f t="shared" si="1"/>
        <v>332.58000000000004</v>
      </c>
      <c r="D18">
        <f t="shared" si="2"/>
        <v>64.17</v>
      </c>
      <c r="E18">
        <f>60.5/100*A18</f>
        <v>1391.5</v>
      </c>
      <c r="F18">
        <f>21.91/100*A18</f>
        <v>503.92999999999995</v>
      </c>
      <c r="G18">
        <f>5.17/100*A18</f>
        <v>118.91</v>
      </c>
      <c r="H18">
        <f>2.48/100*A18</f>
        <v>57.04</v>
      </c>
      <c r="I18">
        <v>87.6</v>
      </c>
      <c r="J18">
        <v>2.085</v>
      </c>
      <c r="K18">
        <v>2.86</v>
      </c>
      <c r="L18">
        <v>0.47</v>
      </c>
      <c r="M18">
        <f t="shared" si="3"/>
        <v>1081</v>
      </c>
    </row>
    <row r="19" spans="1:13" x14ac:dyDescent="0.25">
      <c r="A19">
        <v>2400</v>
      </c>
      <c r="B19">
        <f t="shared" si="0"/>
        <v>1986</v>
      </c>
      <c r="C19">
        <f t="shared" si="1"/>
        <v>347.04</v>
      </c>
      <c r="D19">
        <f t="shared" si="2"/>
        <v>66.960000000000008</v>
      </c>
      <c r="E19">
        <f>64.5/100*A19</f>
        <v>1548</v>
      </c>
      <c r="F19">
        <f>21.93/100*A19</f>
        <v>526.31999999999994</v>
      </c>
      <c r="G19">
        <f>4.91/100*A19</f>
        <v>117.84000000000002</v>
      </c>
      <c r="H19">
        <f>2.49/100*A19</f>
        <v>59.760000000000005</v>
      </c>
      <c r="I19">
        <v>93.73</v>
      </c>
      <c r="J19">
        <v>1.97</v>
      </c>
      <c r="K19">
        <v>2.96</v>
      </c>
      <c r="L19">
        <v>0.51</v>
      </c>
      <c r="M19">
        <f t="shared" si="3"/>
        <v>1224</v>
      </c>
    </row>
    <row r="20" spans="1:13" x14ac:dyDescent="0.25">
      <c r="A20">
        <v>2500</v>
      </c>
      <c r="B20">
        <f t="shared" si="0"/>
        <v>2068.75</v>
      </c>
      <c r="C20">
        <f t="shared" si="1"/>
        <v>361.5</v>
      </c>
      <c r="D20">
        <f t="shared" si="2"/>
        <v>69.75</v>
      </c>
      <c r="E20">
        <f>65.7/100*A20</f>
        <v>1642.5</v>
      </c>
      <c r="F20">
        <f>21.95/100*A20</f>
        <v>548.75</v>
      </c>
      <c r="G20">
        <f>4.1/100*A20</f>
        <v>102.49999999999999</v>
      </c>
      <c r="H20">
        <f>2.5/100*A20</f>
        <v>62.5</v>
      </c>
      <c r="I20">
        <v>96.73</v>
      </c>
      <c r="J20">
        <v>1.64</v>
      </c>
      <c r="K20">
        <v>3.33</v>
      </c>
      <c r="L20">
        <v>0.52</v>
      </c>
      <c r="M20">
        <f t="shared" si="3"/>
        <v>1300</v>
      </c>
    </row>
    <row r="21" spans="1:13" x14ac:dyDescent="0.25">
      <c r="A21">
        <v>2600</v>
      </c>
      <c r="B21">
        <f t="shared" si="0"/>
        <v>2151.5</v>
      </c>
      <c r="C21">
        <f t="shared" si="1"/>
        <v>375.96000000000004</v>
      </c>
      <c r="D21">
        <f t="shared" si="2"/>
        <v>72.540000000000006</v>
      </c>
      <c r="E21">
        <f>61.7/100*A21</f>
        <v>1604.2</v>
      </c>
      <c r="F21">
        <f>21.97/100*A21</f>
        <v>571.21999999999991</v>
      </c>
      <c r="G21">
        <f>4.3/100*A21</f>
        <v>111.8</v>
      </c>
      <c r="H21">
        <f>2.51/100*A21</f>
        <v>65.259999999999991</v>
      </c>
      <c r="I21">
        <v>90.44</v>
      </c>
      <c r="J21">
        <v>1.71</v>
      </c>
      <c r="K21">
        <v>3.15</v>
      </c>
      <c r="L21">
        <v>0.48</v>
      </c>
      <c r="M21">
        <f t="shared" si="3"/>
        <v>1248</v>
      </c>
    </row>
    <row r="22" spans="1:13" x14ac:dyDescent="0.25">
      <c r="A22">
        <v>2700</v>
      </c>
      <c r="B22">
        <f t="shared" si="0"/>
        <v>2234.25</v>
      </c>
      <c r="C22">
        <f t="shared" si="1"/>
        <v>390.42</v>
      </c>
      <c r="D22">
        <f t="shared" si="2"/>
        <v>75.33</v>
      </c>
      <c r="E22">
        <f>62.7/100*A22</f>
        <v>1692.9</v>
      </c>
      <c r="F22">
        <f>22.4/100*A22</f>
        <v>604.79999999999995</v>
      </c>
      <c r="G22">
        <f>4.5/100*A22</f>
        <v>121.5</v>
      </c>
      <c r="H22">
        <f>2.52/100*A22</f>
        <v>68.040000000000006</v>
      </c>
      <c r="I22">
        <v>89.998000000000005</v>
      </c>
      <c r="J22">
        <v>1.79</v>
      </c>
      <c r="K22">
        <v>3.19</v>
      </c>
      <c r="L22">
        <v>0.49</v>
      </c>
      <c r="M22">
        <f t="shared" si="3"/>
        <v>1323</v>
      </c>
    </row>
    <row r="23" spans="1:13" x14ac:dyDescent="0.25">
      <c r="A23">
        <v>2800</v>
      </c>
      <c r="B23">
        <f t="shared" si="0"/>
        <v>2317</v>
      </c>
      <c r="C23">
        <f t="shared" si="1"/>
        <v>404.88</v>
      </c>
      <c r="D23">
        <f t="shared" si="2"/>
        <v>78.12</v>
      </c>
      <c r="E23">
        <f>63.7/100*A23</f>
        <v>1783.6000000000001</v>
      </c>
      <c r="F23">
        <f>22.5/100*A23</f>
        <v>630</v>
      </c>
      <c r="G23">
        <f>4.7/100*A23</f>
        <v>131.6</v>
      </c>
      <c r="H23">
        <f>2.53/100*A23</f>
        <v>70.84</v>
      </c>
      <c r="I23">
        <v>90.75</v>
      </c>
      <c r="J23">
        <v>1.86</v>
      </c>
      <c r="K23">
        <v>3.2</v>
      </c>
      <c r="L23">
        <v>0.5</v>
      </c>
      <c r="M23">
        <f t="shared" si="3"/>
        <v>1400</v>
      </c>
    </row>
    <row r="24" spans="1:13" x14ac:dyDescent="0.25">
      <c r="A24">
        <v>2900</v>
      </c>
      <c r="B24">
        <f t="shared" si="0"/>
        <v>2399.75</v>
      </c>
      <c r="C24">
        <f t="shared" si="1"/>
        <v>419.34000000000003</v>
      </c>
      <c r="D24">
        <f t="shared" si="2"/>
        <v>80.91</v>
      </c>
      <c r="E24">
        <f>64.7/100*A24</f>
        <v>1876.3</v>
      </c>
      <c r="F24">
        <f>24.89/100*A24</f>
        <v>721.81000000000006</v>
      </c>
      <c r="G24">
        <f>4.9/100*A24</f>
        <v>142.1</v>
      </c>
      <c r="H24">
        <f>2.54/100*A24</f>
        <v>73.66</v>
      </c>
      <c r="I24">
        <v>83.89</v>
      </c>
      <c r="J24">
        <v>1.93</v>
      </c>
      <c r="K24">
        <v>3.35</v>
      </c>
      <c r="L24">
        <v>0.51</v>
      </c>
      <c r="M24">
        <f t="shared" si="3"/>
        <v>1479</v>
      </c>
    </row>
    <row r="25" spans="1:13" x14ac:dyDescent="0.25">
      <c r="A25">
        <v>3000</v>
      </c>
      <c r="B25">
        <f t="shared" si="0"/>
        <v>2482.5</v>
      </c>
      <c r="C25">
        <f t="shared" si="1"/>
        <v>433.8</v>
      </c>
      <c r="D25">
        <f t="shared" si="2"/>
        <v>83.7</v>
      </c>
      <c r="E25">
        <f>63.6/100*A25</f>
        <v>1908</v>
      </c>
      <c r="F25">
        <f>21.3/100*A25</f>
        <v>639</v>
      </c>
      <c r="G25">
        <f>5.1/100*A25</f>
        <v>153</v>
      </c>
      <c r="H25">
        <f>2.55/100*A25</f>
        <v>76.5</v>
      </c>
      <c r="I25">
        <v>94.48</v>
      </c>
      <c r="J25">
        <v>2</v>
      </c>
      <c r="K25">
        <v>2.78</v>
      </c>
      <c r="L25">
        <v>0.5</v>
      </c>
      <c r="M25">
        <f t="shared" si="3"/>
        <v>1500</v>
      </c>
    </row>
    <row r="26" spans="1:13" x14ac:dyDescent="0.25">
      <c r="A26">
        <v>3100</v>
      </c>
      <c r="B26">
        <f t="shared" si="0"/>
        <v>2565.25</v>
      </c>
      <c r="C26">
        <f t="shared" si="1"/>
        <v>448.26000000000005</v>
      </c>
      <c r="D26">
        <f t="shared" si="2"/>
        <v>86.490000000000009</v>
      </c>
      <c r="E26">
        <f>61.6/100*A26</f>
        <v>1909.6</v>
      </c>
      <c r="F26">
        <f>20.3/100*A26</f>
        <v>629.30000000000007</v>
      </c>
      <c r="G26">
        <f>5.3/100*A26</f>
        <v>164.29999999999998</v>
      </c>
      <c r="H26">
        <f>2.56/100*A26</f>
        <v>79.36</v>
      </c>
      <c r="I26">
        <v>95.22</v>
      </c>
      <c r="J26">
        <v>2.0699999999999998</v>
      </c>
      <c r="K26">
        <v>2.58</v>
      </c>
      <c r="L26">
        <v>0.48</v>
      </c>
      <c r="M26">
        <f t="shared" si="3"/>
        <v>1488</v>
      </c>
    </row>
    <row r="27" spans="1:13" x14ac:dyDescent="0.25">
      <c r="A27">
        <v>3200</v>
      </c>
      <c r="B27">
        <f t="shared" si="0"/>
        <v>2648</v>
      </c>
      <c r="C27">
        <f t="shared" si="1"/>
        <v>462.72</v>
      </c>
      <c r="D27">
        <f t="shared" si="2"/>
        <v>89.28</v>
      </c>
      <c r="E27">
        <f>65.8/100*A27</f>
        <v>2105.6</v>
      </c>
      <c r="F27">
        <f>21.9/100*A27</f>
        <v>700.8</v>
      </c>
      <c r="G27">
        <f>5.5/100*A27</f>
        <v>176</v>
      </c>
      <c r="H27">
        <f>2.57/100*A27</f>
        <v>82.24</v>
      </c>
      <c r="I27">
        <v>94.7</v>
      </c>
      <c r="J27">
        <v>2.14</v>
      </c>
      <c r="K27">
        <v>2.71</v>
      </c>
      <c r="L27">
        <v>0.52</v>
      </c>
      <c r="M27">
        <f t="shared" si="3"/>
        <v>1664</v>
      </c>
    </row>
    <row r="28" spans="1:13" x14ac:dyDescent="0.25">
      <c r="A28">
        <v>3300</v>
      </c>
      <c r="B28">
        <f t="shared" si="0"/>
        <v>2730.75</v>
      </c>
      <c r="C28">
        <f t="shared" si="1"/>
        <v>477.18</v>
      </c>
      <c r="D28">
        <f t="shared" si="2"/>
        <v>92.070000000000007</v>
      </c>
      <c r="E28">
        <f>62.9/100*A28</f>
        <v>2075.6999999999998</v>
      </c>
      <c r="F28">
        <f>22.3/100*A28</f>
        <v>735.9</v>
      </c>
      <c r="G28">
        <f>5.7/100*A28</f>
        <v>188.1</v>
      </c>
      <c r="H28">
        <f>2.58/100*A28</f>
        <v>85.14</v>
      </c>
      <c r="I28">
        <v>88.79</v>
      </c>
      <c r="J28">
        <v>2.2090000000000001</v>
      </c>
      <c r="K28">
        <v>2.69</v>
      </c>
      <c r="L28">
        <v>0.49</v>
      </c>
      <c r="M28">
        <f t="shared" si="3"/>
        <v>1617</v>
      </c>
    </row>
    <row r="29" spans="1:13" x14ac:dyDescent="0.25">
      <c r="A29">
        <v>3400</v>
      </c>
      <c r="B29">
        <f t="shared" si="0"/>
        <v>2813.5</v>
      </c>
      <c r="C29">
        <f t="shared" si="1"/>
        <v>491.64000000000004</v>
      </c>
      <c r="D29">
        <f t="shared" si="2"/>
        <v>94.86</v>
      </c>
      <c r="E29">
        <f>67.6/100*A29</f>
        <v>2298.3999999999996</v>
      </c>
      <c r="F29">
        <f>23.3/100*A29</f>
        <v>792.2</v>
      </c>
      <c r="G29">
        <f>5.9/100*A29</f>
        <v>200.60000000000002</v>
      </c>
      <c r="H29">
        <f>2.59/100*A29</f>
        <v>88.06</v>
      </c>
      <c r="I29">
        <v>91.49</v>
      </c>
      <c r="J29">
        <v>2.2799999999999998</v>
      </c>
      <c r="K29">
        <v>2.74</v>
      </c>
      <c r="L29">
        <v>0.53</v>
      </c>
      <c r="M29">
        <f t="shared" si="3"/>
        <v>1802</v>
      </c>
    </row>
    <row r="30" spans="1:13" x14ac:dyDescent="0.25">
      <c r="A30">
        <v>3500</v>
      </c>
      <c r="B30">
        <f t="shared" si="0"/>
        <v>2896.25</v>
      </c>
      <c r="C30">
        <f t="shared" si="1"/>
        <v>506.1</v>
      </c>
      <c r="D30">
        <f t="shared" si="2"/>
        <v>97.65</v>
      </c>
      <c r="E30">
        <f>63/100*A30</f>
        <v>2205</v>
      </c>
      <c r="F30">
        <f>24.3/100*A30</f>
        <v>850.5</v>
      </c>
      <c r="G30">
        <f>6.5/100*A30</f>
        <v>227.5</v>
      </c>
      <c r="H30">
        <f>2.6/100*A30</f>
        <v>91.000000000000014</v>
      </c>
      <c r="I30">
        <v>81.394999999999996</v>
      </c>
      <c r="J30">
        <v>2.5</v>
      </c>
      <c r="K30">
        <v>2.67</v>
      </c>
      <c r="L30">
        <v>0.49</v>
      </c>
      <c r="M30">
        <f t="shared" si="3"/>
        <v>1715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CHIBUZOR</dc:creator>
  <cp:lastModifiedBy>CHIBUZOR</cp:lastModifiedBy>
  <dcterms:created xsi:type="dcterms:W3CDTF">2021-09-02T13:46:22Z</dcterms:created>
  <dcterms:modified xsi:type="dcterms:W3CDTF">2021-09-02T22:43:04Z</dcterms:modified>
</cp:coreProperties>
</file>