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/>
  </bookViews>
  <sheets>
    <sheet name="Sprintin tehtävälista" sheetId="1" r:id="rId1"/>
    <sheet name="Sprintti 1" sheetId="2" r:id="rId2"/>
  </sheets>
  <calcPr calcId="145621"/>
</workbook>
</file>

<file path=xl/calcChain.xml><?xml version="1.0" encoding="utf-8"?>
<calcChain xmlns="http://schemas.openxmlformats.org/spreadsheetml/2006/main">
  <c r="A1" i="1" l="1"/>
  <c r="C8" i="2" l="1"/>
  <c r="L2" i="2"/>
  <c r="L3" i="2" s="1"/>
  <c r="L4" i="2" s="1"/>
  <c r="L5" i="2" s="1"/>
  <c r="L6" i="2" s="1"/>
  <c r="C4" i="2"/>
  <c r="H28" i="2"/>
  <c r="D22" i="2" s="1"/>
  <c r="H29" i="2"/>
  <c r="D23" i="2" s="1"/>
  <c r="H30" i="2"/>
  <c r="D24" i="2" s="1"/>
  <c r="H31" i="2"/>
  <c r="D25" i="2" s="1"/>
  <c r="H32" i="2"/>
  <c r="D26" i="2" s="1"/>
  <c r="H33" i="2"/>
  <c r="D27" i="2" s="1"/>
  <c r="H34" i="2"/>
  <c r="D28" i="2" s="1"/>
  <c r="H35" i="2"/>
  <c r="D29" i="2" s="1"/>
  <c r="H36" i="2"/>
  <c r="D30" i="2" s="1"/>
  <c r="H37" i="2"/>
  <c r="D31" i="2" s="1"/>
  <c r="H18" i="2"/>
  <c r="D12" i="2" s="1"/>
  <c r="H19" i="2"/>
  <c r="D13" i="2" s="1"/>
  <c r="H20" i="2"/>
  <c r="D14" i="2" s="1"/>
  <c r="H21" i="2"/>
  <c r="D15" i="2" s="1"/>
  <c r="H22" i="2"/>
  <c r="D16" i="2" s="1"/>
  <c r="H23" i="2"/>
  <c r="D17" i="2" s="1"/>
  <c r="H24" i="2"/>
  <c r="D18" i="2" s="1"/>
  <c r="H25" i="2"/>
  <c r="D19" i="2" s="1"/>
  <c r="H26" i="2"/>
  <c r="D20" i="2" s="1"/>
  <c r="H27" i="2"/>
  <c r="D21" i="2" s="1"/>
  <c r="H17" i="2"/>
  <c r="D11" i="2" s="1"/>
  <c r="G17" i="2"/>
  <c r="B11" i="2" s="1"/>
  <c r="G18" i="2"/>
  <c r="B12" i="2" s="1"/>
  <c r="G19" i="2"/>
  <c r="B13" i="2" s="1"/>
  <c r="G20" i="2"/>
  <c r="B14" i="2" s="1"/>
  <c r="G21" i="2"/>
  <c r="B15" i="2" s="1"/>
  <c r="G22" i="2"/>
  <c r="B16" i="2" s="1"/>
  <c r="G23" i="2"/>
  <c r="B17" i="2" s="1"/>
  <c r="G24" i="2"/>
  <c r="B18" i="2" s="1"/>
  <c r="G25" i="2"/>
  <c r="B19" i="2" s="1"/>
  <c r="G26" i="2"/>
  <c r="B20" i="2" s="1"/>
  <c r="G27" i="2"/>
  <c r="B21" i="2" s="1"/>
  <c r="G28" i="2"/>
  <c r="B22" i="2" s="1"/>
  <c r="G29" i="2"/>
  <c r="B23" i="2" s="1"/>
  <c r="G30" i="2"/>
  <c r="B24" i="2" s="1"/>
  <c r="G31" i="2"/>
  <c r="B25" i="2" s="1"/>
  <c r="G32" i="2"/>
  <c r="B26" i="2" s="1"/>
  <c r="G33" i="2"/>
  <c r="B27" i="2" s="1"/>
  <c r="G34" i="2"/>
  <c r="B28" i="2" s="1"/>
  <c r="G35" i="2"/>
  <c r="B29" i="2" s="1"/>
  <c r="G36" i="2"/>
  <c r="B30" i="2" s="1"/>
  <c r="G37" i="2"/>
  <c r="B31" i="2" s="1"/>
  <c r="F18" i="2"/>
  <c r="C12" i="2" s="1"/>
  <c r="F19" i="2"/>
  <c r="C13" i="2" s="1"/>
  <c r="F20" i="2"/>
  <c r="C14" i="2" s="1"/>
  <c r="F21" i="2"/>
  <c r="C15" i="2" s="1"/>
  <c r="F22" i="2"/>
  <c r="C16" i="2" s="1"/>
  <c r="F23" i="2"/>
  <c r="C17" i="2" s="1"/>
  <c r="F24" i="2"/>
  <c r="C18" i="2" s="1"/>
  <c r="F25" i="2"/>
  <c r="C19" i="2" s="1"/>
  <c r="F26" i="2"/>
  <c r="C20" i="2" s="1"/>
  <c r="F27" i="2"/>
  <c r="C21" i="2" s="1"/>
  <c r="F28" i="2"/>
  <c r="C22" i="2" s="1"/>
  <c r="F29" i="2"/>
  <c r="C23" i="2" s="1"/>
  <c r="F30" i="2"/>
  <c r="C24" i="2" s="1"/>
  <c r="F31" i="2"/>
  <c r="C25" i="2" s="1"/>
  <c r="F32" i="2"/>
  <c r="C26" i="2" s="1"/>
  <c r="F33" i="2"/>
  <c r="C27" i="2" s="1"/>
  <c r="F34" i="2"/>
  <c r="C28" i="2" s="1"/>
  <c r="F35" i="2"/>
  <c r="C29" i="2" s="1"/>
  <c r="F36" i="2"/>
  <c r="C30" i="2" s="1"/>
  <c r="F37" i="2"/>
  <c r="C31" i="2" s="1"/>
  <c r="F17" i="2"/>
  <c r="C11" i="2" s="1"/>
  <c r="M2" i="2" l="1"/>
  <c r="M3" i="2" s="1"/>
</calcChain>
</file>

<file path=xl/comments1.xml><?xml version="1.0" encoding="utf-8"?>
<comments xmlns="http://schemas.openxmlformats.org/spreadsheetml/2006/main">
  <authors>
    <author>AsposeUser</author>
  </authors>
  <commentList>
    <comment ref="A10" author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<sst xmlns="http://schemas.openxmlformats.org/spreadsheetml/2006/main" count="55" uniqueCount="43">
  <si>
    <t>Get Status</t>
  </si>
  <si>
    <t>Get Estimate</t>
  </si>
  <si>
    <t>Get Title</t>
  </si>
  <si>
    <t>Status</t>
  </si>
  <si>
    <t>Tehtävä</t>
  </si>
  <si>
    <t>Tekijä</t>
  </si>
  <si>
    <t>Aika-arvio (h)</t>
  </si>
  <si>
    <t>Kommentit</t>
  </si>
  <si>
    <t>Ei vielä aloitettu</t>
  </si>
  <si>
    <t>Priori-teetti</t>
  </si>
  <si>
    <t>Sprintti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</si>
  <si>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</si>
  <si>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</si>
  <si>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</si>
  <si>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</si>
  <si>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</si>
  <si>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</si>
  <si>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</si>
  <si>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Tehtävän ID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</si>
  <si>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</si>
  <si>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</si>
  <si>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</si>
  <si>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</si>
  <si>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</si>
  <si>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Suoritetut työtunnit</t>
  </si>
  <si>
    <t>Suoritetut työtunnit Esko</t>
  </si>
  <si>
    <t>Suoritetut työtunnit Jani-Petteri</t>
  </si>
  <si>
    <t>Päähahahmon grafiikat + muita grafiikoita</t>
  </si>
  <si>
    <t>Äänet + äänien mutelle laitto</t>
  </si>
  <si>
    <t>Inventoryn teko + tavaroiden poisto</t>
  </si>
  <si>
    <t>Tallennus ja lataus  vaihtoehdot</t>
  </si>
  <si>
    <t>Tarinan keksintä</t>
  </si>
  <si>
    <t>Liikkuminen</t>
  </si>
  <si>
    <t>Jari</t>
  </si>
  <si>
    <t>Roope</t>
  </si>
  <si>
    <t>Roope + Late</t>
  </si>
  <si>
    <t>Olli + late</t>
  </si>
  <si>
    <t xml:space="preserve">Olli  </t>
  </si>
  <si>
    <t>Jesse</t>
  </si>
  <si>
    <t>Statsit, health ja mana barit</t>
  </si>
  <si>
    <t>Combat system</t>
  </si>
  <si>
    <t>Jari +Late + Jesse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</si>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</sst>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2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applyAlignment="1"/>
    <xf numFmtId="1" fontId="0" fillId="3" borderId="2" xfId="0" applyNumberFormat="1" applyFont="1" applyFill="1" applyBorder="1" applyAlignment="1">
      <alignment wrapText="1"/>
    </xf>
    <xf numFmtId="1" fontId="0" fillId="2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1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0" fontId="4" fillId="0" borderId="0" xfId="1"/>
    <xf numFmtId="49" fontId="0" fillId="0" borderId="0" xfId="0" applyNumberFormat="1" applyFont="1">
      <alignment vertical="center"/>
    </xf>
    <xf numFmtId="0" fontId="5" fillId="0" borderId="0" xfId="1" applyFont="1"/>
    <xf numFmtId="0" fontId="5" fillId="0" borderId="0" xfId="1" applyFont="1" applyFill="1"/>
    <xf numFmtId="14" fontId="0" fillId="3" borderId="2" xfId="0" applyNumberFormat="1" applyFont="1" applyFill="1" applyBorder="1" applyAlignment="1">
      <alignment wrapText="1"/>
    </xf>
    <xf numFmtId="14" fontId="0" fillId="0" borderId="2" xfId="0" applyNumberFormat="1" applyFont="1" applyFill="1" applyBorder="1" applyAlignment="1">
      <alignment wrapText="1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Sprintin 1 julkaisukäyrä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'Sprintti 1'!$L$1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1'!$L$2:$L$6</c:f>
              <c:numCache>
                <c:formatCode>General</c:formatCode>
                <c:ptCount val="5"/>
                <c:pt idx="0">
                  <c:v>32</c:v>
                </c:pt>
                <c:pt idx="1">
                  <c:v>24</c:v>
                </c:pt>
                <c:pt idx="2">
                  <c:v>16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'Sprintti 1'!$M$1</c:f>
              <c:strCache>
                <c:ptCount val="1"/>
                <c:pt idx="0">
                  <c:v>Tosiasiassa työtunteja jäljellä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1'!$M$2:$M$6</c:f>
              <c:numCache>
                <c:formatCode>General</c:formatCode>
                <c:ptCount val="5"/>
                <c:pt idx="0">
                  <c:v>32</c:v>
                </c:pt>
                <c:pt idx="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88781952"/>
        <c:axId val="88783872"/>
      </c:lineChart>
      <c:catAx>
        <c:axId val="88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8783872"/>
        <c:crosses val="autoZero"/>
        <c:auto val="1"/>
        <c:lblAlgn val="ctr"/>
        <c:lblOffset val="100"/>
        <c:noMultiLvlLbl val="0"/>
      </c:catAx>
      <c:valAx>
        <c:axId val="88783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781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24</xdr:row>
      <xdr:rowOff>138111</xdr:rowOff>
    </xdr:from>
    <xdr:to>
      <xdr:col>21</xdr:col>
      <xdr:colOff>790575</xdr:colOff>
      <xdr:row>45</xdr:row>
      <xdr:rowOff>123825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17.140625" defaultRowHeight="12.75" customHeight="1" x14ac:dyDescent="0.2"/>
  <cols>
    <col min="1" max="1" width="7.140625" style="22" customWidth="1"/>
    <col min="2" max="2" width="39.85546875" customWidth="1"/>
    <col min="3" max="3" width="16.42578125" customWidth="1"/>
    <col min="4" max="4" width="5.5703125" customWidth="1"/>
    <col min="5" max="5" width="6.5703125" customWidth="1"/>
    <col min="6" max="6" width="14.140625" style="24" bestFit="1" customWidth="1"/>
    <col min="7" max="7" width="44.7109375" customWidth="1"/>
    <col min="8" max="19" width="17.140625" customWidth="1"/>
  </cols>
  <sheetData>
    <row r="1" spans="1:19" s="18" customFormat="1" ht="40.5" customHeight="1" x14ac:dyDescent="0.2">
      <c r="A1" s="20">
        <f>MAX(A2:A188)</f>
        <v>0</v>
      </c>
      <c r="B1" s="17" t="s">
        <v>4</v>
      </c>
      <c r="C1" s="17" t="s">
        <v>5</v>
      </c>
      <c r="D1" s="17" t="s">
        <v>6</v>
      </c>
      <c r="E1" s="17" t="s">
        <v>9</v>
      </c>
      <c r="F1" s="26" t="s">
        <v>3</v>
      </c>
      <c r="G1" s="17" t="s">
        <v>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 x14ac:dyDescent="0.25">
      <c r="A2" s="21"/>
      <c r="B2" s="30" t="s">
        <v>27</v>
      </c>
      <c r="C2" s="30" t="s">
        <v>41</v>
      </c>
      <c r="D2" s="30">
        <v>4</v>
      </c>
      <c r="E2" s="30">
        <v>1</v>
      </c>
      <c r="F2" s="30" t="s">
        <v>8</v>
      </c>
      <c r="G2" s="28"/>
    </row>
    <row r="3" spans="1:19" ht="12.75" customHeight="1" x14ac:dyDescent="0.25">
      <c r="A3" s="21"/>
      <c r="B3" s="30" t="s">
        <v>28</v>
      </c>
      <c r="C3" s="30" t="s">
        <v>37</v>
      </c>
      <c r="D3" s="30">
        <v>8</v>
      </c>
      <c r="E3" s="30">
        <v>2</v>
      </c>
      <c r="F3" s="30" t="s">
        <v>8</v>
      </c>
      <c r="G3" s="28"/>
    </row>
    <row r="4" spans="1:19" ht="15" x14ac:dyDescent="0.25">
      <c r="A4" s="21"/>
      <c r="B4" s="30" t="s">
        <v>29</v>
      </c>
      <c r="C4" s="30" t="s">
        <v>34</v>
      </c>
      <c r="D4" s="30">
        <v>4</v>
      </c>
      <c r="E4" s="30">
        <v>1</v>
      </c>
      <c r="F4" s="30" t="s">
        <v>8</v>
      </c>
      <c r="G4" s="28"/>
    </row>
    <row r="5" spans="1:19" ht="12.75" customHeight="1" x14ac:dyDescent="0.2">
      <c r="A5" s="21"/>
      <c r="B5" s="2" t="s">
        <v>40</v>
      </c>
      <c r="C5" s="31" t="s">
        <v>35</v>
      </c>
      <c r="D5" s="2">
        <v>12</v>
      </c>
      <c r="E5" s="2">
        <v>3</v>
      </c>
      <c r="F5" s="29" t="s">
        <v>8</v>
      </c>
    </row>
    <row r="6" spans="1:19" ht="12.75" customHeight="1" x14ac:dyDescent="0.2">
      <c r="A6" s="21"/>
      <c r="B6" s="2" t="s">
        <v>30</v>
      </c>
      <c r="C6" s="31" t="s">
        <v>38</v>
      </c>
      <c r="D6" s="2">
        <v>4</v>
      </c>
      <c r="E6" s="2">
        <v>1</v>
      </c>
      <c r="F6" s="29" t="s">
        <v>8</v>
      </c>
    </row>
    <row r="7" spans="1:19" ht="12.75" customHeight="1" x14ac:dyDescent="0.2">
      <c r="B7" s="31" t="s">
        <v>39</v>
      </c>
      <c r="C7" s="31" t="s">
        <v>42</v>
      </c>
    </row>
    <row r="8" spans="1:19" ht="12.75" customHeight="1" x14ac:dyDescent="0.2">
      <c r="A8" s="21"/>
      <c r="B8" s="31" t="s">
        <v>31</v>
      </c>
      <c r="C8" s="31" t="s">
        <v>36</v>
      </c>
    </row>
    <row r="9" spans="1:19" ht="12.75" customHeight="1" x14ac:dyDescent="0.2">
      <c r="A9" s="21"/>
      <c r="B9" s="31" t="s">
        <v>32</v>
      </c>
      <c r="C9" s="31" t="s">
        <v>33</v>
      </c>
    </row>
    <row r="10" spans="1:19" ht="12.75" customHeight="1" x14ac:dyDescent="0.2">
      <c r="A10" s="21"/>
    </row>
    <row r="11" spans="1:19" ht="12.75" customHeight="1" x14ac:dyDescent="0.2">
      <c r="A11" s="21"/>
    </row>
    <row r="12" spans="1:19" ht="12.75" customHeight="1" x14ac:dyDescent="0.2">
      <c r="A12" s="21"/>
    </row>
    <row r="13" spans="1:19" ht="12.75" customHeight="1" x14ac:dyDescent="0.2">
      <c r="A13" s="21"/>
    </row>
    <row r="14" spans="1:19" ht="12.75" customHeight="1" x14ac:dyDescent="0.2">
      <c r="A14" s="21"/>
    </row>
    <row r="15" spans="1:19" ht="12.75" customHeight="1" x14ac:dyDescent="0.2">
      <c r="A15" s="21"/>
    </row>
    <row r="16" spans="1:19" ht="12.75" customHeight="1" x14ac:dyDescent="0.2">
      <c r="A16" s="21"/>
    </row>
    <row r="17" spans="1:1" ht="12.75" customHeight="1" x14ac:dyDescent="0.2">
      <c r="A17" s="21"/>
    </row>
    <row r="18" spans="1:1" ht="12.75" customHeight="1" x14ac:dyDescent="0.2">
      <c r="A18" s="21"/>
    </row>
    <row r="19" spans="1:1" ht="12.75" customHeight="1" x14ac:dyDescent="0.2">
      <c r="A19" s="21"/>
    </row>
    <row r="20" spans="1:1" ht="12.75" customHeight="1" x14ac:dyDescent="0.2">
      <c r="A20" s="21"/>
    </row>
    <row r="21" spans="1:1" ht="12.75" customHeight="1" x14ac:dyDescent="0.2">
      <c r="A21" s="21"/>
    </row>
    <row r="22" spans="1:1" ht="12.75" customHeight="1" x14ac:dyDescent="0.2">
      <c r="A22" s="21"/>
    </row>
    <row r="23" spans="1:1" ht="12.75" customHeight="1" x14ac:dyDescent="0.2">
      <c r="A23" s="21"/>
    </row>
    <row r="24" spans="1:1" ht="12.75" customHeight="1" x14ac:dyDescent="0.2">
      <c r="A24" s="21"/>
    </row>
    <row r="25" spans="1:1" ht="12.75" customHeight="1" x14ac:dyDescent="0.2">
      <c r="A25" s="21"/>
    </row>
    <row r="26" spans="1:1" ht="12.75" customHeight="1" x14ac:dyDescent="0.2">
      <c r="A26" s="21"/>
    </row>
    <row r="27" spans="1:1" ht="12.75" customHeight="1" x14ac:dyDescent="0.2">
      <c r="A27" s="21"/>
    </row>
    <row r="28" spans="1:1" ht="12.75" customHeight="1" x14ac:dyDescent="0.2">
      <c r="A28" s="21"/>
    </row>
    <row r="29" spans="1:1" ht="12.75" customHeight="1" x14ac:dyDescent="0.2">
      <c r="A29" s="21"/>
    </row>
    <row r="30" spans="1:1" ht="12.75" customHeight="1" x14ac:dyDescent="0.2">
      <c r="A30" s="21"/>
    </row>
    <row r="31" spans="1:1" ht="12.75" customHeight="1" x14ac:dyDescent="0.2">
      <c r="A31" s="21"/>
    </row>
    <row r="32" spans="1:1" ht="12.75" customHeight="1" x14ac:dyDescent="0.2">
      <c r="A32" s="21"/>
    </row>
    <row r="33" spans="1:1" ht="12.75" customHeight="1" x14ac:dyDescent="0.2">
      <c r="A33" s="21"/>
    </row>
    <row r="34" spans="1:1" ht="12.75" customHeight="1" x14ac:dyDescent="0.2">
      <c r="A34" s="21"/>
    </row>
    <row r="35" spans="1:1" ht="12.75" customHeight="1" x14ac:dyDescent="0.2">
      <c r="A35" s="21"/>
    </row>
    <row r="36" spans="1:1" ht="12.75" customHeight="1" x14ac:dyDescent="0.2">
      <c r="A36" s="21"/>
    </row>
    <row r="37" spans="1:1" ht="12.75" customHeight="1" x14ac:dyDescent="0.2">
      <c r="A37" s="21"/>
    </row>
    <row r="38" spans="1:1" ht="12.75" customHeight="1" x14ac:dyDescent="0.2">
      <c r="A38" s="21"/>
    </row>
    <row r="39" spans="1:1" ht="12.75" customHeight="1" x14ac:dyDescent="0.2">
      <c r="A39" s="21"/>
    </row>
    <row r="40" spans="1:1" ht="12.75" customHeight="1" x14ac:dyDescent="0.2">
      <c r="A40" s="21"/>
    </row>
    <row r="41" spans="1:1" ht="12.75" customHeight="1" x14ac:dyDescent="0.2">
      <c r="A41" s="21"/>
    </row>
    <row r="42" spans="1:1" ht="12.75" customHeight="1" x14ac:dyDescent="0.2">
      <c r="A42" s="21"/>
    </row>
    <row r="43" spans="1:1" ht="12.75" customHeight="1" x14ac:dyDescent="0.2">
      <c r="A43" s="21"/>
    </row>
    <row r="44" spans="1:1" ht="12.75" customHeight="1" x14ac:dyDescent="0.2">
      <c r="A44" s="21"/>
    </row>
    <row r="45" spans="1:1" ht="12.75" customHeight="1" x14ac:dyDescent="0.2">
      <c r="A45" s="21"/>
    </row>
    <row r="46" spans="1:1" ht="12.75" customHeight="1" x14ac:dyDescent="0.2">
      <c r="A46" s="21"/>
    </row>
    <row r="47" spans="1:1" ht="12.75" customHeight="1" x14ac:dyDescent="0.2">
      <c r="A47" s="21"/>
    </row>
    <row r="48" spans="1:1" ht="12.75" customHeight="1" x14ac:dyDescent="0.2">
      <c r="A48" s="21"/>
    </row>
    <row r="49" spans="1:1" ht="12.75" customHeight="1" x14ac:dyDescent="0.2">
      <c r="A49" s="21"/>
    </row>
    <row r="50" spans="1:1" ht="12.75" customHeight="1" x14ac:dyDescent="0.2">
      <c r="A50" s="21"/>
    </row>
    <row r="51" spans="1:1" ht="12.75" customHeight="1" x14ac:dyDescent="0.2">
      <c r="A51" s="21"/>
    </row>
    <row r="52" spans="1:1" ht="12.75" customHeight="1" x14ac:dyDescent="0.2">
      <c r="A52" s="21"/>
    </row>
    <row r="53" spans="1:1" ht="12.75" customHeight="1" x14ac:dyDescent="0.2">
      <c r="A53" s="21"/>
    </row>
    <row r="54" spans="1:1" ht="12.75" customHeight="1" x14ac:dyDescent="0.2">
      <c r="A54" s="21"/>
    </row>
    <row r="55" spans="1:1" ht="12.75" customHeight="1" x14ac:dyDescent="0.2">
      <c r="A55" s="2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zoomScaleNormal="100" workbookViewId="0">
      <selection activeCell="C8" sqref="C8"/>
    </sheetView>
  </sheetViews>
  <sheetFormatPr defaultColWidth="17.140625" defaultRowHeight="12.75" customHeight="1" x14ac:dyDescent="0.2"/>
  <cols>
    <col min="1" max="1" width="12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24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9.7109375" customWidth="1"/>
    <col min="15" max="15" width="11.85546875" customWidth="1"/>
    <col min="16" max="16" width="13.140625" customWidth="1"/>
    <col min="17" max="18" width="10.7109375" customWidth="1"/>
    <col min="19" max="19" width="10" customWidth="1"/>
    <col min="20" max="20" width="11.28515625" customWidth="1"/>
    <col min="21" max="21" width="11.42578125" customWidth="1"/>
    <col min="22" max="22" width="12.28515625" customWidth="1"/>
    <col min="23" max="28" width="17.140625" customWidth="1"/>
  </cols>
  <sheetData>
    <row r="1" spans="1:22" ht="37.5" customHeight="1" x14ac:dyDescent="0.2">
      <c r="A1" s="3"/>
      <c r="B1" s="4" t="s">
        <v>10</v>
      </c>
      <c r="C1" s="4"/>
      <c r="D1" s="5"/>
      <c r="E1" s="6"/>
      <c r="F1" s="6"/>
      <c r="G1" s="6"/>
      <c r="H1" s="23"/>
      <c r="I1" s="7"/>
      <c r="J1" s="27" t="s">
        <v>16</v>
      </c>
      <c r="K1" s="4" t="s">
        <v>19</v>
      </c>
      <c r="L1" s="4" t="s">
        <v>20</v>
      </c>
      <c r="M1" s="4" t="s">
        <v>21</v>
      </c>
      <c r="N1" s="4" t="s">
        <v>25</v>
      </c>
      <c r="O1" s="4" t="s">
        <v>26</v>
      </c>
      <c r="P1" s="4" t="s">
        <v>24</v>
      </c>
      <c r="Q1" s="4" t="s">
        <v>24</v>
      </c>
      <c r="R1" s="4" t="s">
        <v>24</v>
      </c>
      <c r="S1" s="4" t="s">
        <v>24</v>
      </c>
      <c r="T1" s="4" t="s">
        <v>24</v>
      </c>
      <c r="U1" s="4" t="s">
        <v>24</v>
      </c>
      <c r="V1" s="4" t="s">
        <v>24</v>
      </c>
    </row>
    <row r="2" spans="1:22" ht="12.75" customHeight="1" x14ac:dyDescent="0.2">
      <c r="A2" s="3"/>
      <c r="B2" s="9" t="s">
        <v>11</v>
      </c>
      <c r="C2" s="32">
        <v>41337</v>
      </c>
      <c r="D2" s="8"/>
      <c r="I2" s="3"/>
      <c r="J2" s="9"/>
      <c r="K2" s="9">
        <v>0</v>
      </c>
      <c r="L2" s="9">
        <f>SUM('Sprintin tehtävälista'!D2:D27)</f>
        <v>32</v>
      </c>
      <c r="M2" s="9">
        <f>L2</f>
        <v>32</v>
      </c>
      <c r="N2" s="9"/>
      <c r="O2" s="9"/>
      <c r="P2" s="9"/>
      <c r="Q2" s="9"/>
      <c r="R2" s="9"/>
      <c r="S2" s="9"/>
      <c r="T2" s="9"/>
      <c r="U2" s="9"/>
      <c r="V2" s="9"/>
    </row>
    <row r="3" spans="1:22" ht="12.75" customHeight="1" x14ac:dyDescent="0.2">
      <c r="A3" s="3"/>
      <c r="B3" s="9" t="s">
        <v>12</v>
      </c>
      <c r="C3" s="32">
        <v>41348</v>
      </c>
      <c r="D3" s="8"/>
      <c r="I3" s="3"/>
      <c r="J3" s="33">
        <v>41338</v>
      </c>
      <c r="K3" s="9">
        <v>1</v>
      </c>
      <c r="L3" s="9">
        <f>L2-($C$5*$C$7)</f>
        <v>24</v>
      </c>
      <c r="M3" s="9">
        <f>M2-(SUM(N3:V3))</f>
        <v>28</v>
      </c>
      <c r="N3" s="10">
        <v>4</v>
      </c>
      <c r="O3" s="10">
        <v>0</v>
      </c>
      <c r="P3" s="10"/>
      <c r="Q3" s="10"/>
      <c r="R3" s="10"/>
      <c r="S3" s="10"/>
      <c r="T3" s="10"/>
      <c r="U3" s="10"/>
      <c r="V3" s="10"/>
    </row>
    <row r="4" spans="1:22" ht="12.75" customHeight="1" x14ac:dyDescent="0.2">
      <c r="A4" s="3"/>
      <c r="B4" s="9" t="s">
        <v>17</v>
      </c>
      <c r="C4" s="32">
        <f ca="1">TODAY()</f>
        <v>41346</v>
      </c>
      <c r="D4" s="8"/>
      <c r="I4" s="3"/>
      <c r="J4" s="33">
        <v>41339</v>
      </c>
      <c r="K4" s="9">
        <v>2</v>
      </c>
      <c r="L4" s="9">
        <f t="shared" ref="L4:L6" si="0">L3-($C$5*$C$7)</f>
        <v>16</v>
      </c>
      <c r="M4" s="9"/>
      <c r="N4" s="10"/>
      <c r="O4" s="10"/>
      <c r="P4" s="10"/>
      <c r="Q4" s="10"/>
      <c r="R4" s="10"/>
      <c r="S4" s="10"/>
      <c r="T4" s="10"/>
      <c r="U4" s="10"/>
      <c r="V4" s="10"/>
    </row>
    <row r="5" spans="1:22" ht="12.75" customHeight="1" x14ac:dyDescent="0.2">
      <c r="A5" s="3"/>
      <c r="B5" s="9" t="s">
        <v>13</v>
      </c>
      <c r="C5" s="10">
        <v>2</v>
      </c>
      <c r="D5" s="8"/>
      <c r="I5" s="3"/>
      <c r="J5" s="33">
        <v>41345</v>
      </c>
      <c r="K5" s="9">
        <v>3</v>
      </c>
      <c r="L5" s="9">
        <f t="shared" si="0"/>
        <v>8</v>
      </c>
      <c r="M5" s="9"/>
      <c r="N5" s="10"/>
      <c r="O5" s="10"/>
      <c r="P5" s="10"/>
      <c r="Q5" s="10"/>
      <c r="R5" s="10"/>
      <c r="S5" s="10"/>
      <c r="T5" s="10"/>
      <c r="U5" s="10"/>
      <c r="V5" s="10"/>
    </row>
    <row r="6" spans="1:22" ht="12.75" customHeight="1" x14ac:dyDescent="0.2">
      <c r="A6" s="3"/>
      <c r="B6" s="9" t="s">
        <v>14</v>
      </c>
      <c r="C6" s="19">
        <v>4</v>
      </c>
      <c r="D6" s="8"/>
      <c r="I6" s="3"/>
      <c r="J6" s="33">
        <v>41346</v>
      </c>
      <c r="K6" s="9">
        <v>4</v>
      </c>
      <c r="L6" s="9">
        <f t="shared" si="0"/>
        <v>0</v>
      </c>
      <c r="M6" s="9"/>
      <c r="N6" s="10"/>
      <c r="O6" s="10"/>
      <c r="P6" s="10"/>
      <c r="Q6" s="10"/>
      <c r="R6" s="10"/>
      <c r="S6" s="10"/>
      <c r="T6" s="10"/>
      <c r="U6" s="10"/>
      <c r="V6" s="10"/>
    </row>
    <row r="7" spans="1:22" ht="12.75" customHeight="1" x14ac:dyDescent="0.2">
      <c r="A7" s="3"/>
      <c r="B7" s="9" t="s">
        <v>22</v>
      </c>
      <c r="C7" s="19">
        <v>4</v>
      </c>
      <c r="D7" s="8"/>
      <c r="I7" s="3"/>
      <c r="J7" s="33"/>
      <c r="K7" s="9"/>
      <c r="L7" s="9"/>
      <c r="M7" s="9"/>
      <c r="N7" s="10"/>
      <c r="O7" s="10"/>
      <c r="P7" s="10"/>
      <c r="Q7" s="10"/>
      <c r="R7" s="10"/>
      <c r="S7" s="10"/>
      <c r="T7" s="10"/>
      <c r="U7" s="10"/>
      <c r="V7" s="10"/>
    </row>
    <row r="8" spans="1:22" ht="12.75" customHeight="1" x14ac:dyDescent="0.2">
      <c r="A8" s="3"/>
      <c r="B8" s="9" t="s">
        <v>15</v>
      </c>
      <c r="C8" s="19">
        <f>C5*C6*C7</f>
        <v>32</v>
      </c>
      <c r="D8" s="8"/>
      <c r="I8" s="3"/>
      <c r="J8" s="33"/>
      <c r="K8" s="9"/>
      <c r="L8" s="9"/>
      <c r="M8" s="9"/>
      <c r="N8" s="10"/>
      <c r="O8" s="10"/>
      <c r="P8" s="10"/>
      <c r="Q8" s="10"/>
      <c r="R8" s="10"/>
      <c r="S8" s="10"/>
      <c r="T8" s="10"/>
      <c r="U8" s="10"/>
      <c r="V8" s="10"/>
    </row>
    <row r="9" spans="1:22" ht="12.75" customHeight="1" x14ac:dyDescent="0.2">
      <c r="I9" s="3"/>
      <c r="J9" s="33"/>
      <c r="K9" s="9"/>
      <c r="L9" s="9"/>
      <c r="M9" s="9"/>
      <c r="N9" s="10"/>
      <c r="O9" s="10"/>
      <c r="P9" s="10"/>
      <c r="Q9" s="10"/>
      <c r="R9" s="10"/>
      <c r="S9" s="10"/>
      <c r="T9" s="10"/>
      <c r="U9" s="10"/>
      <c r="V9" s="10"/>
    </row>
    <row r="10" spans="1:22" ht="12.75" customHeight="1" x14ac:dyDescent="0.2">
      <c r="A10" s="4" t="s">
        <v>18</v>
      </c>
      <c r="B10" s="4" t="s">
        <v>4</v>
      </c>
      <c r="C10" s="11" t="s">
        <v>23</v>
      </c>
      <c r="D10" s="12" t="s">
        <v>3</v>
      </c>
      <c r="I10" s="3"/>
      <c r="J10" s="33"/>
      <c r="K10" s="9"/>
      <c r="L10" s="9"/>
      <c r="M10" s="9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2.75" customHeight="1" x14ac:dyDescent="0.2">
      <c r="A11" s="19">
        <v>3</v>
      </c>
      <c r="B11" s="9" t="str">
        <f t="shared" ref="B11:B31" si="1">IF(ISERROR(G17),"",G17)</f>
        <v/>
      </c>
      <c r="C11" s="13" t="str">
        <f t="shared" ref="C11:C31" si="2">IF(ISERROR(F17),"",F17)</f>
        <v/>
      </c>
      <c r="D11" s="14" t="str">
        <f>IF(ISERROR(H17),"",H17)</f>
        <v/>
      </c>
      <c r="I11" s="3"/>
      <c r="J11" s="33"/>
      <c r="K11" s="9"/>
      <c r="L11" s="9"/>
      <c r="M11" s="9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2.75" customHeight="1" x14ac:dyDescent="0.2">
      <c r="A12" s="19">
        <v>1</v>
      </c>
      <c r="B12" s="9" t="str">
        <f t="shared" si="1"/>
        <v/>
      </c>
      <c r="C12" s="13" t="str">
        <f t="shared" si="2"/>
        <v/>
      </c>
      <c r="D12" s="14" t="str">
        <f>IF(ISERROR(H18),"",H18)</f>
        <v/>
      </c>
      <c r="I12" s="3"/>
      <c r="J12" s="33"/>
      <c r="K12" s="9"/>
      <c r="L12" s="9"/>
      <c r="M12" s="9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2.75" customHeight="1" x14ac:dyDescent="0.2">
      <c r="A13" s="19">
        <v>2</v>
      </c>
      <c r="B13" s="9" t="str">
        <f t="shared" si="1"/>
        <v/>
      </c>
      <c r="C13" s="13" t="str">
        <f t="shared" si="2"/>
        <v/>
      </c>
      <c r="D13" s="14" t="str">
        <f>IF(ISERROR(H19),"",H19)</f>
        <v/>
      </c>
      <c r="I13" s="3"/>
      <c r="J13" s="33"/>
      <c r="K13" s="9"/>
      <c r="L13" s="9"/>
      <c r="M13" s="9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2.75" customHeight="1" x14ac:dyDescent="0.2">
      <c r="A14" s="19">
        <v>4</v>
      </c>
      <c r="B14" s="9" t="str">
        <f t="shared" si="1"/>
        <v/>
      </c>
      <c r="C14" s="13" t="str">
        <f t="shared" si="2"/>
        <v/>
      </c>
      <c r="D14" s="14" t="str">
        <f>IF(ISERROR(H20),"",H20)</f>
        <v/>
      </c>
      <c r="I14" s="3"/>
      <c r="J14" s="33"/>
      <c r="K14" s="9"/>
      <c r="L14" s="9"/>
      <c r="M14" s="9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2.75" customHeight="1" x14ac:dyDescent="0.2">
      <c r="A15" s="19">
        <v>5</v>
      </c>
      <c r="B15" s="9" t="str">
        <f t="shared" si="1"/>
        <v/>
      </c>
      <c r="C15" s="13" t="str">
        <f t="shared" si="2"/>
        <v/>
      </c>
      <c r="D15" s="14" t="str">
        <f t="shared" ref="D15:D31" si="3">IF(ISERROR(H21),"",H21)</f>
        <v/>
      </c>
      <c r="I15" s="3"/>
      <c r="J15" s="33"/>
      <c r="K15" s="9"/>
      <c r="L15" s="9"/>
      <c r="M15" s="9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2.75" customHeight="1" x14ac:dyDescent="0.2">
      <c r="A16" s="19"/>
      <c r="B16" s="9" t="str">
        <f t="shared" si="1"/>
        <v/>
      </c>
      <c r="C16" s="13" t="str">
        <f t="shared" si="2"/>
        <v/>
      </c>
      <c r="D16" s="14" t="str">
        <f t="shared" si="3"/>
        <v/>
      </c>
      <c r="E16" s="8"/>
      <c r="F16" s="6" t="s">
        <v>1</v>
      </c>
      <c r="G16" s="6" t="s">
        <v>2</v>
      </c>
      <c r="H16" s="23" t="s">
        <v>0</v>
      </c>
      <c r="I16" s="3"/>
      <c r="J16" s="33"/>
      <c r="K16" s="9"/>
      <c r="L16" s="9"/>
      <c r="M16" s="9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2.75" customHeight="1" x14ac:dyDescent="0.2">
      <c r="A17" s="19"/>
      <c r="B17" s="9" t="str">
        <f t="shared" si="1"/>
        <v/>
      </c>
      <c r="C17" s="13" t="str">
        <f t="shared" si="2"/>
        <v/>
      </c>
      <c r="D17" s="14" t="str">
        <f t="shared" si="3"/>
        <v/>
      </c>
      <c r="E17" s="8"/>
      <c r="F17" s="2" t="e">
        <f>VLOOKUP(A11, 'Sprintin tehtävälista'!$A$2:$D$84, 5, FALSE)</f>
        <v>#N/A</v>
      </c>
      <c r="G17" s="16" t="e">
        <f>VLOOKUP(A11, 'Sprintin tehtävälista'!$A$2:$B$84, 2, FALSE)</f>
        <v>#N/A</v>
      </c>
      <c r="H17" s="25" t="e">
        <f>VLOOKUP(A11, 'Sprintin tehtävälista'!$A$2:$F$84, 7, FALSE)</f>
        <v>#N/A</v>
      </c>
      <c r="I17" s="3"/>
      <c r="J17" s="33"/>
      <c r="K17" s="9"/>
      <c r="L17" s="9"/>
      <c r="M17" s="9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2.75" customHeight="1" x14ac:dyDescent="0.2">
      <c r="A18" s="19"/>
      <c r="B18" s="9" t="str">
        <f t="shared" si="1"/>
        <v/>
      </c>
      <c r="C18" s="13" t="str">
        <f t="shared" si="2"/>
        <v/>
      </c>
      <c r="D18" s="14" t="str">
        <f t="shared" si="3"/>
        <v/>
      </c>
      <c r="E18" s="8"/>
      <c r="F18" s="2" t="e">
        <f>VLOOKUP(A12, 'Sprintin tehtävälista'!$A$2:$D$84, 5, FALSE)</f>
        <v>#N/A</v>
      </c>
      <c r="G18" s="16" t="e">
        <f>VLOOKUP(A12, 'Sprintin tehtävälista'!$A$2:$B$84, 2, FALSE)</f>
        <v>#N/A</v>
      </c>
      <c r="H18" s="25" t="e">
        <f>VLOOKUP(A12, 'Sprintin tehtävälista'!$A$2:$F$84, 7, FALSE)</f>
        <v>#N/A</v>
      </c>
      <c r="I18" s="3"/>
      <c r="J18" s="33"/>
      <c r="K18" s="9"/>
      <c r="L18" s="9"/>
      <c r="M18" s="9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2.75" customHeight="1" x14ac:dyDescent="0.2">
      <c r="A19" s="19"/>
      <c r="B19" s="9" t="str">
        <f t="shared" si="1"/>
        <v/>
      </c>
      <c r="C19" s="13" t="str">
        <f t="shared" si="2"/>
        <v/>
      </c>
      <c r="D19" s="14" t="str">
        <f t="shared" si="3"/>
        <v/>
      </c>
      <c r="E19" s="8"/>
      <c r="F19" s="2" t="e">
        <f>VLOOKUP(A13, 'Sprintin tehtävälista'!$A$2:$D$84, 5, FALSE)</f>
        <v>#N/A</v>
      </c>
      <c r="G19" s="16" t="e">
        <f>VLOOKUP(A13, 'Sprintin tehtävälista'!$A$2:$B$84, 2, FALSE)</f>
        <v>#N/A</v>
      </c>
      <c r="H19" s="25" t="e">
        <f>VLOOKUP(A13, 'Sprintin tehtävälista'!$A$2:$F$84, 7, FALSE)</f>
        <v>#N/A</v>
      </c>
      <c r="I19" s="3"/>
      <c r="J19" s="33"/>
      <c r="K19" s="9"/>
      <c r="L19" s="9"/>
      <c r="M19" s="9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2.75" customHeight="1" x14ac:dyDescent="0.2">
      <c r="A20" s="19"/>
      <c r="B20" s="9" t="str">
        <f t="shared" si="1"/>
        <v/>
      </c>
      <c r="C20" s="13" t="str">
        <f t="shared" si="2"/>
        <v/>
      </c>
      <c r="D20" s="14" t="str">
        <f t="shared" si="3"/>
        <v/>
      </c>
      <c r="E20" s="8"/>
      <c r="F20" s="2" t="e">
        <f>VLOOKUP(A14, 'Sprintin tehtävälista'!$A$2:$D$84, 5, FALSE)</f>
        <v>#N/A</v>
      </c>
      <c r="G20" s="16" t="e">
        <f>VLOOKUP(A14, 'Sprintin tehtävälista'!$A$2:$B$84, 2, FALSE)</f>
        <v>#N/A</v>
      </c>
      <c r="H20" s="25" t="e">
        <f>VLOOKUP(A14, 'Sprintin tehtävälista'!$A$2:$F$84, 7, FALSE)</f>
        <v>#N/A</v>
      </c>
      <c r="I20" s="3"/>
      <c r="J20" s="33"/>
      <c r="K20" s="9"/>
      <c r="L20" s="9"/>
      <c r="M20" s="9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2.75" customHeight="1" x14ac:dyDescent="0.2">
      <c r="A21" s="19"/>
      <c r="B21" s="9" t="str">
        <f t="shared" si="1"/>
        <v/>
      </c>
      <c r="C21" s="13" t="str">
        <f t="shared" si="2"/>
        <v/>
      </c>
      <c r="D21" s="14" t="str">
        <f t="shared" si="3"/>
        <v/>
      </c>
      <c r="E21" s="8"/>
      <c r="F21" s="2" t="e">
        <f>VLOOKUP(A15, 'Sprintin tehtävälista'!$A$2:$D$84, 5, FALSE)</f>
        <v>#N/A</v>
      </c>
      <c r="G21" s="16" t="e">
        <f>VLOOKUP(A15, 'Sprintin tehtävälista'!$A$2:$B$84, 2, FALSE)</f>
        <v>#N/A</v>
      </c>
      <c r="H21" s="25" t="e">
        <f>VLOOKUP(A15, 'Sprintin tehtävälista'!$A$2:$F$84, 7, FALSE)</f>
        <v>#N/A</v>
      </c>
      <c r="I21" s="3"/>
      <c r="J21" s="33"/>
      <c r="K21" s="9"/>
      <c r="L21" s="9"/>
      <c r="M21" s="9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2.75" customHeight="1" x14ac:dyDescent="0.2">
      <c r="A22" s="19"/>
      <c r="B22" s="9" t="str">
        <f t="shared" si="1"/>
        <v/>
      </c>
      <c r="C22" s="13" t="str">
        <f t="shared" si="2"/>
        <v/>
      </c>
      <c r="D22" s="14" t="str">
        <f t="shared" si="3"/>
        <v/>
      </c>
      <c r="E22" s="8"/>
      <c r="F22" s="2" t="e">
        <f>VLOOKUP(A16, 'Sprintin tehtävälista'!$A$2:$D$84, 5, FALSE)</f>
        <v>#N/A</v>
      </c>
      <c r="G22" s="16" t="e">
        <f>VLOOKUP(A16, 'Sprintin tehtävälista'!$A$2:$B$84, 2, FALSE)</f>
        <v>#N/A</v>
      </c>
      <c r="H22" s="25" t="e">
        <f>VLOOKUP(A16, 'Sprintin tehtävälista'!$A$2:$F$84, 7, FALSE)</f>
        <v>#N/A</v>
      </c>
      <c r="I22" s="3"/>
      <c r="J22" s="33"/>
      <c r="K22" s="9"/>
      <c r="L22" s="9"/>
      <c r="M22" s="9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2.75" customHeight="1" x14ac:dyDescent="0.2">
      <c r="A23" s="19"/>
      <c r="B23" s="9" t="str">
        <f t="shared" si="1"/>
        <v/>
      </c>
      <c r="C23" s="13" t="str">
        <f t="shared" si="2"/>
        <v/>
      </c>
      <c r="D23" s="14" t="str">
        <f t="shared" si="3"/>
        <v/>
      </c>
      <c r="E23" s="8"/>
      <c r="F23" s="2" t="e">
        <f>VLOOKUP(A17, 'Sprintin tehtävälista'!$A$2:$D$84, 5, FALSE)</f>
        <v>#N/A</v>
      </c>
      <c r="G23" s="16" t="e">
        <f>VLOOKUP(A17, 'Sprintin tehtävälista'!$A$2:$B$84, 2, FALSE)</f>
        <v>#N/A</v>
      </c>
      <c r="H23" s="25" t="e">
        <f>VLOOKUP(A17, 'Sprintin tehtävälista'!$A$2:$F$84, 7, FALSE)</f>
        <v>#N/A</v>
      </c>
      <c r="I23" s="3"/>
      <c r="J23" s="33"/>
      <c r="K23" s="9"/>
      <c r="L23" s="9"/>
      <c r="M23" s="9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2.75" customHeight="1" x14ac:dyDescent="0.2">
      <c r="A24" s="19"/>
      <c r="B24" s="9" t="str">
        <f t="shared" si="1"/>
        <v/>
      </c>
      <c r="C24" s="13" t="str">
        <f t="shared" si="2"/>
        <v/>
      </c>
      <c r="D24" s="14" t="str">
        <f t="shared" si="3"/>
        <v/>
      </c>
      <c r="E24" s="8"/>
      <c r="F24" s="2" t="e">
        <f>VLOOKUP(A18, 'Sprintin tehtävälista'!$A$2:$D$84, 5, FALSE)</f>
        <v>#N/A</v>
      </c>
      <c r="G24" s="16" t="e">
        <f>VLOOKUP(A18, 'Sprintin tehtävälista'!$A$2:$B$84, 2, FALSE)</f>
        <v>#N/A</v>
      </c>
      <c r="H24" s="25" t="e">
        <f>VLOOKUP(A18, 'Sprintin tehtävälista'!$A$2:$F$84, 7, FALSE)</f>
        <v>#N/A</v>
      </c>
      <c r="I24" s="3"/>
      <c r="J24" s="33"/>
      <c r="K24" s="9"/>
      <c r="L24" s="9"/>
      <c r="M24" s="9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2.75" customHeight="1" x14ac:dyDescent="0.2">
      <c r="A25" s="19"/>
      <c r="B25" s="9" t="str">
        <f t="shared" si="1"/>
        <v/>
      </c>
      <c r="C25" s="13" t="str">
        <f t="shared" si="2"/>
        <v/>
      </c>
      <c r="D25" s="14" t="str">
        <f t="shared" si="3"/>
        <v/>
      </c>
      <c r="E25" s="8"/>
      <c r="F25" s="2" t="e">
        <f>VLOOKUP(A19, 'Sprintin tehtävälista'!$A$2:$D$84, 5, FALSE)</f>
        <v>#N/A</v>
      </c>
      <c r="G25" s="16" t="e">
        <f>VLOOKUP(A19, 'Sprintin tehtävälista'!$A$2:$B$84, 2, FALSE)</f>
        <v>#N/A</v>
      </c>
      <c r="H25" s="25" t="e">
        <f>VLOOKUP(A19, 'Sprintin tehtävälista'!$A$2:$F$84, 7, FALSE)</f>
        <v>#N/A</v>
      </c>
      <c r="J25" s="15"/>
      <c r="K25" s="15"/>
      <c r="L25" s="15"/>
      <c r="M25" s="15"/>
      <c r="N25" s="15"/>
      <c r="O25" s="15"/>
    </row>
    <row r="26" spans="1:22" ht="12.75" customHeight="1" x14ac:dyDescent="0.2">
      <c r="A26" s="19"/>
      <c r="B26" s="9" t="str">
        <f t="shared" si="1"/>
        <v/>
      </c>
      <c r="C26" s="13" t="str">
        <f t="shared" si="2"/>
        <v/>
      </c>
      <c r="D26" s="14" t="str">
        <f t="shared" si="3"/>
        <v/>
      </c>
      <c r="E26" s="8"/>
      <c r="F26" s="2" t="e">
        <f>VLOOKUP(A20, 'Sprintin tehtävälista'!$A$2:$D$84, 5, FALSE)</f>
        <v>#N/A</v>
      </c>
      <c r="G26" s="16" t="e">
        <f>VLOOKUP(A20, 'Sprintin tehtävälista'!$A$2:$B$84, 2, FALSE)</f>
        <v>#N/A</v>
      </c>
      <c r="H26" s="25" t="e">
        <f>VLOOKUP(A20, 'Sprintin tehtävälista'!$A$2:$F$84, 7, FALSE)</f>
        <v>#N/A</v>
      </c>
    </row>
    <row r="27" spans="1:22" ht="12.75" customHeight="1" x14ac:dyDescent="0.2">
      <c r="A27" s="19"/>
      <c r="B27" s="9" t="str">
        <f t="shared" si="1"/>
        <v/>
      </c>
      <c r="C27" s="13" t="str">
        <f t="shared" si="2"/>
        <v/>
      </c>
      <c r="D27" s="14" t="str">
        <f t="shared" si="3"/>
        <v/>
      </c>
      <c r="E27" s="8"/>
      <c r="F27" s="2" t="e">
        <f>VLOOKUP(A21, 'Sprintin tehtävälista'!$A$2:$D$84, 5, FALSE)</f>
        <v>#N/A</v>
      </c>
      <c r="G27" s="16" t="e">
        <f>VLOOKUP(A21, 'Sprintin tehtävälista'!$A$2:$B$84, 2, FALSE)</f>
        <v>#N/A</v>
      </c>
      <c r="H27" s="25" t="e">
        <f>VLOOKUP(A21, 'Sprintin tehtävälista'!$A$2:$F$84, 7, FALSE)</f>
        <v>#N/A</v>
      </c>
    </row>
    <row r="28" spans="1:22" ht="12.75" customHeight="1" x14ac:dyDescent="0.2">
      <c r="A28" s="19"/>
      <c r="B28" s="9" t="str">
        <f t="shared" si="1"/>
        <v/>
      </c>
      <c r="C28" s="13" t="str">
        <f t="shared" si="2"/>
        <v/>
      </c>
      <c r="D28" s="14" t="str">
        <f t="shared" si="3"/>
        <v/>
      </c>
      <c r="E28" s="8"/>
      <c r="F28" s="2" t="e">
        <f>VLOOKUP(A22, 'Sprintin tehtävälista'!$A$2:$D$84, 5, FALSE)</f>
        <v>#N/A</v>
      </c>
      <c r="G28" s="16" t="e">
        <f>VLOOKUP(A22, 'Sprintin tehtävälista'!$A$2:$B$84, 2, FALSE)</f>
        <v>#N/A</v>
      </c>
      <c r="H28" s="25" t="e">
        <f>VLOOKUP(A22, 'Sprintin tehtävälista'!$A$2:$F$84, 7, FALSE)</f>
        <v>#N/A</v>
      </c>
    </row>
    <row r="29" spans="1:22" ht="12.75" customHeight="1" x14ac:dyDescent="0.2">
      <c r="A29" s="19"/>
      <c r="B29" s="9" t="str">
        <f t="shared" si="1"/>
        <v/>
      </c>
      <c r="C29" s="13" t="str">
        <f t="shared" si="2"/>
        <v/>
      </c>
      <c r="D29" s="14" t="str">
        <f t="shared" si="3"/>
        <v/>
      </c>
      <c r="E29" s="8"/>
      <c r="F29" s="2" t="e">
        <f>VLOOKUP(A23, 'Sprintin tehtävälista'!$A$2:$D$84, 5, FALSE)</f>
        <v>#N/A</v>
      </c>
      <c r="G29" s="16" t="e">
        <f>VLOOKUP(A23, 'Sprintin tehtävälista'!$A$2:$B$84, 2, FALSE)</f>
        <v>#N/A</v>
      </c>
      <c r="H29" s="25" t="e">
        <f>VLOOKUP(A23, 'Sprintin tehtävälista'!$A$2:$F$84, 7, FALSE)</f>
        <v>#N/A</v>
      </c>
    </row>
    <row r="30" spans="1:22" ht="12.75" customHeight="1" x14ac:dyDescent="0.2">
      <c r="A30" s="19"/>
      <c r="B30" s="9" t="str">
        <f t="shared" si="1"/>
        <v/>
      </c>
      <c r="C30" s="13" t="str">
        <f t="shared" si="2"/>
        <v/>
      </c>
      <c r="D30" s="14" t="str">
        <f t="shared" si="3"/>
        <v/>
      </c>
      <c r="E30" s="8"/>
      <c r="F30" s="2" t="e">
        <f>VLOOKUP(A24, 'Sprintin tehtävälista'!$A$2:$D$84, 5, FALSE)</f>
        <v>#N/A</v>
      </c>
      <c r="G30" s="16" t="e">
        <f>VLOOKUP(A24, 'Sprintin tehtävälista'!$A$2:$B$84, 2, FALSE)</f>
        <v>#N/A</v>
      </c>
      <c r="H30" s="25" t="e">
        <f>VLOOKUP(A24, 'Sprintin tehtävälista'!$A$2:$F$84, 7, FALSE)</f>
        <v>#N/A</v>
      </c>
    </row>
    <row r="31" spans="1:22" ht="12.75" customHeight="1" x14ac:dyDescent="0.2">
      <c r="A31" s="19"/>
      <c r="B31" s="9" t="str">
        <f t="shared" si="1"/>
        <v/>
      </c>
      <c r="C31" s="13" t="str">
        <f t="shared" si="2"/>
        <v/>
      </c>
      <c r="D31" s="14" t="str">
        <f t="shared" si="3"/>
        <v/>
      </c>
      <c r="E31" s="8"/>
      <c r="F31" s="2" t="e">
        <f>VLOOKUP(A25, 'Sprintin tehtävälista'!$A$2:$D$84, 5, FALSE)</f>
        <v>#N/A</v>
      </c>
      <c r="G31" s="16" t="e">
        <f>VLOOKUP(A25, 'Sprintin tehtävälista'!$A$2:$B$84, 2, FALSE)</f>
        <v>#N/A</v>
      </c>
      <c r="H31" s="25" t="e">
        <f>VLOOKUP(A25, 'Sprintin tehtävälista'!$A$2:$F$84, 7, FALSE)</f>
        <v>#N/A</v>
      </c>
    </row>
    <row r="32" spans="1:22" ht="12.75" customHeight="1" x14ac:dyDescent="0.2">
      <c r="E32" s="8"/>
      <c r="F32" s="2" t="e">
        <f>VLOOKUP(A26, 'Sprintin tehtävälista'!$A$2:$D$84, 5, FALSE)</f>
        <v>#N/A</v>
      </c>
      <c r="G32" s="16" t="e">
        <f>VLOOKUP(A26, 'Sprintin tehtävälista'!$A$2:$B$84, 2, FALSE)</f>
        <v>#N/A</v>
      </c>
      <c r="H32" s="25" t="e">
        <f>VLOOKUP(A26, 'Sprintin tehtävälista'!$A$2:$F$84, 7, FALSE)</f>
        <v>#N/A</v>
      </c>
    </row>
    <row r="33" spans="5:8" ht="12.75" customHeight="1" x14ac:dyDescent="0.2">
      <c r="E33" s="8"/>
      <c r="F33" s="2" t="e">
        <f>VLOOKUP(A27, 'Sprintin tehtävälista'!$A$2:$D$84, 5, FALSE)</f>
        <v>#N/A</v>
      </c>
      <c r="G33" s="16" t="e">
        <f>VLOOKUP(A27, 'Sprintin tehtävälista'!$A$2:$B$84, 2, FALSE)</f>
        <v>#N/A</v>
      </c>
      <c r="H33" s="25" t="e">
        <f>VLOOKUP(A27, 'Sprintin tehtävälista'!$A$2:$F$84, 7, FALSE)</f>
        <v>#N/A</v>
      </c>
    </row>
    <row r="34" spans="5:8" ht="12.75" customHeight="1" x14ac:dyDescent="0.2">
      <c r="E34" s="8"/>
      <c r="F34" s="2" t="e">
        <f>VLOOKUP(A28, 'Sprintin tehtävälista'!$A$2:$D$84, 5, FALSE)</f>
        <v>#N/A</v>
      </c>
      <c r="G34" s="16" t="e">
        <f>VLOOKUP(A28, 'Sprintin tehtävälista'!$A$2:$B$84, 2, FALSE)</f>
        <v>#N/A</v>
      </c>
      <c r="H34" s="25" t="e">
        <f>VLOOKUP(A28, 'Sprintin tehtävälista'!$A$2:$F$84, 7, FALSE)</f>
        <v>#N/A</v>
      </c>
    </row>
    <row r="35" spans="5:8" ht="12.75" customHeight="1" x14ac:dyDescent="0.2">
      <c r="E35" s="8"/>
      <c r="F35" s="2" t="e">
        <f>VLOOKUP(A29, 'Sprintin tehtävälista'!$A$2:$D$84, 5, FALSE)</f>
        <v>#N/A</v>
      </c>
      <c r="G35" s="16" t="e">
        <f>VLOOKUP(A29, 'Sprintin tehtävälista'!$A$2:$B$84, 2, FALSE)</f>
        <v>#N/A</v>
      </c>
      <c r="H35" s="25" t="e">
        <f>VLOOKUP(A29, 'Sprintin tehtävälista'!$A$2:$F$84, 7, FALSE)</f>
        <v>#N/A</v>
      </c>
    </row>
    <row r="36" spans="5:8" ht="12.75" customHeight="1" x14ac:dyDescent="0.2">
      <c r="F36" t="e">
        <f>VLOOKUP(A30, 'Sprintin tehtävälista'!$A$2:$D$84, 5, FALSE)</f>
        <v>#N/A</v>
      </c>
      <c r="G36" t="e">
        <f>VLOOKUP(A30, 'Sprintin tehtävälista'!$A$2:$B$84, 2, FALSE)</f>
        <v>#N/A</v>
      </c>
      <c r="H36" t="e">
        <f>VLOOKUP(A30, 'Sprintin tehtävälista'!$A$2:$F$84, 7, FALSE)</f>
        <v>#N/A</v>
      </c>
    </row>
    <row r="37" spans="5:8" ht="12.75" customHeight="1" x14ac:dyDescent="0.2">
      <c r="F37" t="e">
        <f>VLOOKUP(A31, 'Sprintin tehtävälista'!$A$2:$D$84, 5, FALSE)</f>
        <v>#N/A</v>
      </c>
      <c r="G37" t="e">
        <f>VLOOKUP(A31, 'Sprintin tehtävälista'!$A$2:$B$84, 2, FALSE)</f>
        <v>#N/A</v>
      </c>
      <c r="H37" t="e">
        <f>VLOOKUP(A31, 'Sprintin tehtävälista'!$A$2:$F$84,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2013-03-13T11:39:50Z</dcterms:modified>
</cp:coreProperties>
</file>