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printin tehtävälista" sheetId="1" r:id="rId1"/>
    <sheet name="Sprintti 1" sheetId="2" r:id="rId2"/>
  </sheets>
  <calcPr calcId="145621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1" i="2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11" i="2"/>
  <c r="C11" i="2"/>
  <c r="B11" i="2"/>
  <c r="A1" i="1" l="1"/>
  <c r="C8" i="2" l="1"/>
  <c r="L2" i="2"/>
  <c r="L3" i="2" s="1"/>
  <c r="L4" i="2" s="1"/>
  <c r="L5" i="2" s="1"/>
  <c r="L6" i="2" s="1"/>
  <c r="L7" i="2" s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  <c r="M2" i="2" l="1"/>
  <c r="M3" i="2" l="1"/>
  <c r="M4" i="2" s="1"/>
</calcChain>
</file>

<file path=xl/sharedStrings.xml><?xml version="1.0" encoding="utf-8"?>
<sst xmlns="http://schemas.openxmlformats.org/spreadsheetml/2006/main" count="68" uniqueCount="52">
  <si>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</si>
  <si>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</si>
  <si>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</si>
  <si>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</si>
  <si>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</si>
  <si>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</si>
  <si>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</si>
  <si>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</si>
  <si>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</si>
  <si>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Done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</si>
  <si>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</si>
  <si>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</si>
  <si>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</si>
  <si>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</si>
  <si>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</si>
  <si>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</si>
  <si>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</si>
  <si>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</si>
  <si>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</si>
  <si>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</si>
  <si>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</si>
  <si>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</si>
  <si>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</si>
  <si>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</si>
  <si>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</si>
  <si>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Sprintti 1</t>
  </si>
  <si>
    <t>Suoritetut työtunnit</t>
  </si>
  <si>
    <t>Päähahahmon grafiikat + muita grafiikoita</t>
  </si>
  <si>
    <t>Äänet + äänien mutelle laitto</t>
  </si>
  <si>
    <t>Inventoryn teko + tavaroiden poisto</t>
  </si>
  <si>
    <t>Combat system</t>
  </si>
  <si>
    <t>Tallennus ja lataus  vaihtoehdot</t>
  </si>
  <si>
    <t>Statsit, health ja mana barit</t>
  </si>
  <si>
    <t>Tarinan keksintä</t>
  </si>
  <si>
    <t>Ukko liikkuu</t>
  </si>
  <si>
    <t>Tile-editorin etsintä ja kenttien valmistaminen</t>
  </si>
  <si>
    <t>Kamera seuraa ukkoa</t>
  </si>
  <si>
    <t>Taustakuva ladattu peliin ja näytetään</t>
  </si>
  <si>
    <t>Ukko liikkuu animoidusti</t>
  </si>
  <si>
    <t xml:space="preserve">Olli  </t>
  </si>
  <si>
    <t>Roope</t>
  </si>
  <si>
    <t>Roope + Late</t>
  </si>
  <si>
    <t>Jesse</t>
  </si>
  <si>
    <t>Late</t>
  </si>
  <si>
    <t>Jari</t>
  </si>
  <si>
    <t>Suoritetut työtunnit Olli</t>
  </si>
  <si>
    <t>Suoritetut työtunnit Jari</t>
  </si>
  <si>
    <t>Suoritetut työtunnit Jesse</t>
  </si>
  <si>
    <t>Suoritetut työtunnit Lauri</t>
  </si>
  <si>
    <t>Suoritetut työtunnit Roope</t>
  </si>
  <si>
    <t>Olli</t>
  </si>
  <si>
    <t>Jari + Jesse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</si>
</sst>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applyAlignment="1"/>
    <xf numFmtId="1" fontId="0" fillId="2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1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0" fontId="4" fillId="0" borderId="0" xfId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5" fillId="0" borderId="0" xfId="1" applyFont="1"/>
    <xf numFmtId="0" fontId="5" fillId="0" borderId="0" xfId="1" applyFont="1" applyFill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4" fontId="0" fillId="0" borderId="2" xfId="0" applyNumberFormat="1" applyFont="1" applyFill="1" applyBorder="1" applyAlignment="1" applyProtection="1">
      <alignment wrapText="1"/>
      <protection locked="0"/>
    </xf>
    <xf numFmtId="0" fontId="0" fillId="0" borderId="2" xfId="0" applyNumberFormat="1" applyFont="1" applyFill="1" applyBorder="1" applyAlignment="1" applyProtection="1">
      <alignment wrapText="1"/>
      <protection locked="0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14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Sprintin 1 julkaisukäyrä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1'!$L$1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1'!$K$2:$K$24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1'!$L$2:$L$24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1'!$M$1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1'!$K$2:$K$24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1'!$M$2:$M$24</c:f>
              <c:numCache>
                <c:formatCode>0</c:formatCode>
                <c:ptCount val="23"/>
                <c:pt idx="0" formatCode="General">
                  <c:v>60</c:v>
                </c:pt>
                <c:pt idx="1">
                  <c:v>60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50656768"/>
        <c:axId val="50658688"/>
      </c:lineChart>
      <c:catAx>
        <c:axId val="506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658688"/>
        <c:crosses val="autoZero"/>
        <c:auto val="1"/>
        <c:lblAlgn val="ctr"/>
        <c:lblOffset val="100"/>
        <c:noMultiLvlLbl val="0"/>
      </c:catAx>
      <c:valAx>
        <c:axId val="5065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56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24</xdr:row>
      <xdr:rowOff>119061</xdr:rowOff>
    </xdr:from>
    <xdr:to>
      <xdr:col>18</xdr:col>
      <xdr:colOff>38100</xdr:colOff>
      <xdr:row>45</xdr:row>
      <xdr:rowOff>104775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:G10"/>
    </sheetView>
  </sheetViews>
  <sheetFormatPr defaultColWidth="17.140625" defaultRowHeight="12.75" customHeight="1" x14ac:dyDescent="0.2"/>
  <cols>
    <col min="1" max="1" width="7.140625" style="17" customWidth="1"/>
    <col min="2" max="2" width="41.28515625" bestFit="1" customWidth="1"/>
    <col min="3" max="3" width="45.140625" customWidth="1"/>
    <col min="4" max="4" width="16.42578125" customWidth="1"/>
    <col min="5" max="5" width="5.5703125" customWidth="1"/>
    <col min="6" max="6" width="6.5703125" customWidth="1"/>
    <col min="7" max="7" width="14.140625" style="19" bestFit="1" customWidth="1"/>
    <col min="8" max="8" width="44.7109375" customWidth="1"/>
    <col min="9" max="20" width="17.140625" customWidth="1"/>
  </cols>
  <sheetData>
    <row r="1" spans="1:20" s="14" customFormat="1" ht="40.5" customHeight="1" x14ac:dyDescent="0.2">
      <c r="A1" s="15">
        <f>MAX(A2:A188)</f>
        <v>8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12</v>
      </c>
      <c r="G1" s="21" t="s">
        <v>3</v>
      </c>
      <c r="H1" s="13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5">
      <c r="A2" s="16">
        <v>1</v>
      </c>
      <c r="B2" s="26" t="s">
        <v>27</v>
      </c>
      <c r="C2" s="26"/>
      <c r="D2" s="26" t="s">
        <v>51</v>
      </c>
      <c r="E2" s="26">
        <v>8</v>
      </c>
      <c r="F2" s="26">
        <v>1</v>
      </c>
      <c r="G2" s="26" t="s">
        <v>10</v>
      </c>
      <c r="H2" s="23"/>
    </row>
    <row r="3" spans="1:20" ht="12.75" customHeight="1" x14ac:dyDescent="0.25">
      <c r="A3" s="16">
        <v>2</v>
      </c>
      <c r="B3" s="26" t="s">
        <v>28</v>
      </c>
      <c r="C3" s="26"/>
      <c r="D3" s="26" t="s">
        <v>39</v>
      </c>
      <c r="E3" s="26">
        <v>3</v>
      </c>
      <c r="F3" s="26">
        <v>2</v>
      </c>
      <c r="G3" s="26" t="s">
        <v>10</v>
      </c>
      <c r="H3" s="23"/>
    </row>
    <row r="4" spans="1:20" ht="15" x14ac:dyDescent="0.25">
      <c r="A4" s="16">
        <v>3</v>
      </c>
      <c r="B4" s="26" t="s">
        <v>29</v>
      </c>
      <c r="C4" s="26"/>
      <c r="D4" s="26" t="s">
        <v>40</v>
      </c>
      <c r="E4" s="26">
        <v>4</v>
      </c>
      <c r="F4" s="26">
        <v>2</v>
      </c>
      <c r="G4" s="26" t="s">
        <v>11</v>
      </c>
      <c r="H4" s="23"/>
    </row>
    <row r="5" spans="1:20" ht="12.75" customHeight="1" x14ac:dyDescent="0.2">
      <c r="A5" s="16">
        <v>4</v>
      </c>
      <c r="B5" s="2" t="s">
        <v>30</v>
      </c>
      <c r="C5" s="24"/>
      <c r="D5" s="27" t="s">
        <v>41</v>
      </c>
      <c r="E5" s="2">
        <v>9</v>
      </c>
      <c r="F5" s="2">
        <v>1</v>
      </c>
      <c r="G5" s="25" t="s">
        <v>11</v>
      </c>
    </row>
    <row r="6" spans="1:20" ht="12.75" customHeight="1" x14ac:dyDescent="0.2">
      <c r="A6" s="16">
        <v>5</v>
      </c>
      <c r="B6" s="2" t="s">
        <v>31</v>
      </c>
      <c r="C6" s="24"/>
      <c r="D6" s="27" t="s">
        <v>42</v>
      </c>
      <c r="E6" s="2">
        <v>4</v>
      </c>
      <c r="F6" s="2">
        <v>2</v>
      </c>
      <c r="G6" s="25" t="s">
        <v>10</v>
      </c>
    </row>
    <row r="7" spans="1:20" ht="12.75" customHeight="1" x14ac:dyDescent="0.2">
      <c r="A7" s="17">
        <v>6</v>
      </c>
      <c r="B7" s="27" t="s">
        <v>32</v>
      </c>
      <c r="D7" s="27" t="s">
        <v>43</v>
      </c>
      <c r="E7" s="27">
        <v>8</v>
      </c>
      <c r="F7" s="27">
        <v>2</v>
      </c>
      <c r="G7" s="19" t="s">
        <v>11</v>
      </c>
    </row>
    <row r="8" spans="1:20" ht="12.75" customHeight="1" x14ac:dyDescent="0.2">
      <c r="A8" s="16">
        <v>7</v>
      </c>
      <c r="B8" s="27" t="s">
        <v>33</v>
      </c>
      <c r="D8" s="27" t="s">
        <v>50</v>
      </c>
      <c r="E8">
        <v>5</v>
      </c>
      <c r="F8" s="27">
        <v>1</v>
      </c>
      <c r="G8" s="19" t="s">
        <v>10</v>
      </c>
    </row>
    <row r="9" spans="1:20" ht="12.75" customHeight="1" x14ac:dyDescent="0.2">
      <c r="A9" s="16">
        <v>8</v>
      </c>
      <c r="B9" s="27" t="s">
        <v>34</v>
      </c>
      <c r="D9" s="27" t="s">
        <v>44</v>
      </c>
      <c r="E9">
        <v>1</v>
      </c>
      <c r="F9" s="27">
        <v>1</v>
      </c>
      <c r="G9" s="19" t="s">
        <v>9</v>
      </c>
    </row>
    <row r="10" spans="1:20" ht="12.75" customHeight="1" x14ac:dyDescent="0.2">
      <c r="A10" s="16"/>
      <c r="B10" s="27" t="s">
        <v>35</v>
      </c>
      <c r="D10" s="27" t="s">
        <v>43</v>
      </c>
      <c r="E10">
        <v>10</v>
      </c>
      <c r="F10" s="27">
        <v>2</v>
      </c>
      <c r="G10" s="19" t="s">
        <v>10</v>
      </c>
    </row>
    <row r="11" spans="1:20" ht="12.75" customHeight="1" x14ac:dyDescent="0.2">
      <c r="A11" s="16"/>
      <c r="B11" s="27" t="s">
        <v>36</v>
      </c>
      <c r="D11" s="27" t="s">
        <v>40</v>
      </c>
      <c r="F11" s="27">
        <v>2</v>
      </c>
      <c r="G11" s="19" t="s">
        <v>9</v>
      </c>
    </row>
    <row r="12" spans="1:20" ht="12.75" customHeight="1" x14ac:dyDescent="0.2">
      <c r="A12" s="16"/>
      <c r="B12" s="27" t="s">
        <v>37</v>
      </c>
      <c r="D12" s="27" t="s">
        <v>44</v>
      </c>
      <c r="E12">
        <v>1</v>
      </c>
      <c r="F12" s="27">
        <v>2</v>
      </c>
      <c r="G12" s="19" t="s">
        <v>9</v>
      </c>
    </row>
    <row r="13" spans="1:20" ht="12.75" customHeight="1" x14ac:dyDescent="0.2">
      <c r="A13" s="16"/>
      <c r="B13" s="27" t="s">
        <v>38</v>
      </c>
      <c r="D13" s="27" t="s">
        <v>44</v>
      </c>
      <c r="E13">
        <v>7</v>
      </c>
      <c r="F13" s="27">
        <v>2</v>
      </c>
      <c r="G13" s="19" t="s">
        <v>9</v>
      </c>
    </row>
    <row r="14" spans="1:20" ht="12.75" customHeight="1" x14ac:dyDescent="0.2">
      <c r="A14" s="16"/>
    </row>
    <row r="15" spans="1:20" ht="12.75" customHeight="1" x14ac:dyDescent="0.2">
      <c r="A15" s="16"/>
    </row>
    <row r="16" spans="1:20" ht="12.75" customHeight="1" x14ac:dyDescent="0.2">
      <c r="A16" s="16"/>
    </row>
    <row r="17" spans="1:1" ht="12.75" customHeight="1" x14ac:dyDescent="0.2">
      <c r="A17" s="16"/>
    </row>
    <row r="18" spans="1:1" ht="12.75" customHeight="1" x14ac:dyDescent="0.2">
      <c r="A18" s="16"/>
    </row>
    <row r="19" spans="1:1" ht="12.75" customHeight="1" x14ac:dyDescent="0.2">
      <c r="A19" s="16"/>
    </row>
    <row r="20" spans="1:1" ht="12.75" customHeight="1" x14ac:dyDescent="0.2">
      <c r="A20" s="16"/>
    </row>
    <row r="21" spans="1:1" ht="12.75" customHeight="1" x14ac:dyDescent="0.2">
      <c r="A21" s="16"/>
    </row>
    <row r="22" spans="1:1" ht="12.75" customHeight="1" x14ac:dyDescent="0.2">
      <c r="A22" s="16"/>
    </row>
    <row r="23" spans="1:1" ht="12.75" customHeight="1" x14ac:dyDescent="0.2">
      <c r="A23" s="16"/>
    </row>
    <row r="24" spans="1:1" ht="12.75" customHeight="1" x14ac:dyDescent="0.2">
      <c r="A24" s="16"/>
    </row>
    <row r="25" spans="1:1" ht="12.75" customHeight="1" x14ac:dyDescent="0.2">
      <c r="A25" s="16"/>
    </row>
    <row r="26" spans="1:1" ht="12.75" customHeight="1" x14ac:dyDescent="0.2">
      <c r="A26" s="16"/>
    </row>
    <row r="27" spans="1:1" ht="12.75" customHeight="1" x14ac:dyDescent="0.2">
      <c r="A27" s="16"/>
    </row>
    <row r="28" spans="1:1" ht="12.75" customHeight="1" x14ac:dyDescent="0.2">
      <c r="A28" s="16"/>
    </row>
    <row r="29" spans="1:1" ht="12.75" customHeight="1" x14ac:dyDescent="0.2">
      <c r="A29" s="16"/>
    </row>
    <row r="30" spans="1:1" ht="12.75" customHeight="1" x14ac:dyDescent="0.2">
      <c r="A30" s="16"/>
    </row>
    <row r="31" spans="1:1" ht="12.75" customHeight="1" x14ac:dyDescent="0.2">
      <c r="A31" s="16"/>
    </row>
    <row r="32" spans="1:1" ht="12.75" customHeight="1" x14ac:dyDescent="0.2">
      <c r="A32" s="16"/>
    </row>
    <row r="33" spans="1:1" ht="12.75" customHeight="1" x14ac:dyDescent="0.2">
      <c r="A33" s="16"/>
    </row>
    <row r="34" spans="1:1" ht="12.75" customHeight="1" x14ac:dyDescent="0.2">
      <c r="A34" s="16"/>
    </row>
    <row r="35" spans="1:1" ht="12.75" customHeight="1" x14ac:dyDescent="0.2">
      <c r="A35" s="16"/>
    </row>
    <row r="36" spans="1:1" ht="12.75" customHeight="1" x14ac:dyDescent="0.2">
      <c r="A36" s="16"/>
    </row>
    <row r="37" spans="1:1" ht="12.75" customHeight="1" x14ac:dyDescent="0.2">
      <c r="A37" s="16"/>
    </row>
    <row r="38" spans="1:1" ht="12.75" customHeight="1" x14ac:dyDescent="0.2">
      <c r="A38" s="16"/>
    </row>
    <row r="39" spans="1:1" ht="12.75" customHeight="1" x14ac:dyDescent="0.2">
      <c r="A39" s="16"/>
    </row>
    <row r="40" spans="1:1" ht="12.75" customHeight="1" x14ac:dyDescent="0.2">
      <c r="A40" s="16"/>
    </row>
    <row r="41" spans="1:1" ht="12.75" customHeight="1" x14ac:dyDescent="0.2">
      <c r="A41" s="16"/>
    </row>
    <row r="42" spans="1:1" ht="12.75" customHeight="1" x14ac:dyDescent="0.2">
      <c r="A42" s="16"/>
    </row>
    <row r="43" spans="1:1" ht="12.75" customHeight="1" x14ac:dyDescent="0.2">
      <c r="A43" s="16"/>
    </row>
    <row r="44" spans="1:1" ht="12.75" customHeight="1" x14ac:dyDescent="0.2">
      <c r="A44" s="16"/>
    </row>
    <row r="45" spans="1:1" ht="12.75" customHeight="1" x14ac:dyDescent="0.2">
      <c r="A45" s="16"/>
    </row>
    <row r="46" spans="1:1" ht="12.75" customHeight="1" x14ac:dyDescent="0.2">
      <c r="A46" s="16"/>
    </row>
    <row r="47" spans="1:1" ht="12.75" customHeight="1" x14ac:dyDescent="0.2">
      <c r="A47" s="16"/>
    </row>
    <row r="48" spans="1:1" ht="12.75" customHeight="1" x14ac:dyDescent="0.2">
      <c r="A48" s="16"/>
    </row>
    <row r="49" spans="1:1" ht="12.75" customHeight="1" x14ac:dyDescent="0.2">
      <c r="A49" s="16"/>
    </row>
    <row r="50" spans="1:1" ht="12.75" customHeight="1" x14ac:dyDescent="0.2">
      <c r="A50" s="16"/>
    </row>
    <row r="51" spans="1:1" ht="12.75" customHeight="1" x14ac:dyDescent="0.2">
      <c r="A51" s="16"/>
    </row>
    <row r="52" spans="1:1" ht="12.75" customHeight="1" x14ac:dyDescent="0.2">
      <c r="A52" s="16"/>
    </row>
    <row r="53" spans="1:1" ht="12.75" customHeight="1" x14ac:dyDescent="0.2">
      <c r="A53" s="16"/>
    </row>
    <row r="54" spans="1:1" ht="12.75" customHeight="1" x14ac:dyDescent="0.2">
      <c r="A54" s="16"/>
    </row>
    <row r="55" spans="1:1" ht="12.75" customHeight="1" x14ac:dyDescent="0.2">
      <c r="A55" s="16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O16" sqref="O16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9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3"/>
      <c r="B1" s="4" t="s">
        <v>25</v>
      </c>
      <c r="C1" s="4"/>
      <c r="D1" s="5"/>
      <c r="E1" s="6"/>
      <c r="F1" s="6"/>
      <c r="G1" s="6"/>
      <c r="H1" s="18"/>
      <c r="I1" s="7"/>
      <c r="J1" s="22" t="s">
        <v>18</v>
      </c>
      <c r="K1" s="4" t="s">
        <v>20</v>
      </c>
      <c r="L1" s="4" t="s">
        <v>21</v>
      </c>
      <c r="M1" s="4" t="s">
        <v>22</v>
      </c>
      <c r="N1" s="39" t="s">
        <v>45</v>
      </c>
      <c r="O1" s="39" t="s">
        <v>46</v>
      </c>
      <c r="P1" s="39" t="s">
        <v>47</v>
      </c>
      <c r="Q1" s="39" t="s">
        <v>48</v>
      </c>
      <c r="R1" s="39" t="s">
        <v>49</v>
      </c>
      <c r="S1" s="39" t="s">
        <v>26</v>
      </c>
    </row>
    <row r="2" spans="1:19" ht="12.75" customHeight="1" x14ac:dyDescent="0.2">
      <c r="A2" s="3"/>
      <c r="B2" s="30" t="s">
        <v>13</v>
      </c>
      <c r="C2" s="38">
        <v>41346</v>
      </c>
      <c r="D2" s="8"/>
      <c r="I2" s="3"/>
      <c r="J2" s="30"/>
      <c r="K2" s="30">
        <v>0</v>
      </c>
      <c r="L2" s="30">
        <f>SUM('Sprintin tehtävälista'!E2:E27)</f>
        <v>60</v>
      </c>
      <c r="M2" s="30">
        <f>L2</f>
        <v>60</v>
      </c>
      <c r="N2" s="30"/>
      <c r="O2" s="30"/>
      <c r="P2" s="30"/>
      <c r="Q2" s="30"/>
      <c r="R2" s="30"/>
      <c r="S2" s="30"/>
    </row>
    <row r="3" spans="1:19" ht="12.75" customHeight="1" x14ac:dyDescent="0.2">
      <c r="A3" s="3"/>
      <c r="B3" s="30" t="s">
        <v>14</v>
      </c>
      <c r="C3" s="38">
        <v>41361</v>
      </c>
      <c r="D3" s="8"/>
      <c r="I3" s="3"/>
      <c r="J3" s="33">
        <v>41346</v>
      </c>
      <c r="K3" s="34">
        <v>1</v>
      </c>
      <c r="L3" s="30">
        <f>L2-($C$5*$C$7)</f>
        <v>48</v>
      </c>
      <c r="M3" s="29">
        <f>M2-SUM(N3:U3)</f>
        <v>60</v>
      </c>
      <c r="N3" s="36">
        <v>0</v>
      </c>
      <c r="O3" s="37">
        <v>0</v>
      </c>
      <c r="P3" s="37">
        <v>0</v>
      </c>
      <c r="Q3" s="37"/>
      <c r="R3" s="37"/>
      <c r="S3" s="37"/>
    </row>
    <row r="4" spans="1:19" ht="12.75" customHeight="1" x14ac:dyDescent="0.2">
      <c r="A4" s="3"/>
      <c r="B4" s="30" t="s">
        <v>19</v>
      </c>
      <c r="C4" s="28">
        <f ca="1">TODAY()</f>
        <v>41366</v>
      </c>
      <c r="D4" s="8"/>
      <c r="I4" s="3"/>
      <c r="J4" s="33">
        <v>41352</v>
      </c>
      <c r="K4" s="34">
        <v>2</v>
      </c>
      <c r="L4" s="34">
        <f t="shared" ref="L4:L7" si="0">L3-($C$5*$C$7)</f>
        <v>36</v>
      </c>
      <c r="M4" s="35">
        <f t="shared" ref="M4" si="1">M3-SUM(N4:U4)</f>
        <v>44</v>
      </c>
      <c r="N4" s="37">
        <v>16</v>
      </c>
      <c r="O4" s="37">
        <v>0</v>
      </c>
      <c r="P4" s="37">
        <v>0</v>
      </c>
      <c r="Q4" s="37"/>
      <c r="R4" s="37"/>
      <c r="S4" s="37"/>
    </row>
    <row r="5" spans="1:19" ht="12.75" customHeight="1" x14ac:dyDescent="0.2">
      <c r="A5" s="3"/>
      <c r="B5" s="30" t="s">
        <v>15</v>
      </c>
      <c r="C5" s="37">
        <v>3</v>
      </c>
      <c r="D5" s="8"/>
      <c r="I5" s="3"/>
      <c r="J5" s="33">
        <v>41353</v>
      </c>
      <c r="K5" s="34">
        <v>3</v>
      </c>
      <c r="L5" s="34">
        <f t="shared" si="0"/>
        <v>24</v>
      </c>
      <c r="M5" s="35"/>
      <c r="N5" s="37"/>
      <c r="O5" s="37"/>
      <c r="P5" s="37"/>
      <c r="Q5" s="37"/>
      <c r="R5" s="37"/>
      <c r="S5" s="37"/>
    </row>
    <row r="6" spans="1:19" ht="12.75" customHeight="1" x14ac:dyDescent="0.2">
      <c r="A6" s="3"/>
      <c r="B6" s="30" t="s">
        <v>16</v>
      </c>
      <c r="C6" s="36">
        <v>5</v>
      </c>
      <c r="D6" s="8"/>
      <c r="I6" s="3"/>
      <c r="J6" s="33">
        <v>41359</v>
      </c>
      <c r="K6" s="34">
        <v>4</v>
      </c>
      <c r="L6" s="34">
        <f t="shared" si="0"/>
        <v>12</v>
      </c>
      <c r="M6" s="35"/>
      <c r="N6" s="37"/>
      <c r="O6" s="37"/>
      <c r="P6" s="37"/>
      <c r="Q6" s="37"/>
      <c r="R6" s="37"/>
      <c r="S6" s="37"/>
    </row>
    <row r="7" spans="1:19" ht="12.75" customHeight="1" x14ac:dyDescent="0.2">
      <c r="A7" s="3"/>
      <c r="B7" s="30" t="s">
        <v>23</v>
      </c>
      <c r="C7" s="36">
        <v>4</v>
      </c>
      <c r="D7" s="8"/>
      <c r="I7" s="3"/>
      <c r="J7" s="33">
        <v>41360</v>
      </c>
      <c r="K7" s="34">
        <v>5</v>
      </c>
      <c r="L7" s="34">
        <f t="shared" si="0"/>
        <v>0</v>
      </c>
      <c r="M7" s="35"/>
      <c r="N7" s="37"/>
      <c r="O7" s="37"/>
      <c r="P7" s="37"/>
      <c r="Q7" s="37"/>
      <c r="R7" s="37"/>
      <c r="S7" s="37"/>
    </row>
    <row r="8" spans="1:19" ht="12.75" customHeight="1" x14ac:dyDescent="0.2">
      <c r="A8" s="3"/>
      <c r="B8" s="30" t="s">
        <v>17</v>
      </c>
      <c r="C8" s="29">
        <f>C5*C6*C7</f>
        <v>60</v>
      </c>
      <c r="D8" s="8"/>
      <c r="I8" s="3"/>
      <c r="J8" s="33"/>
      <c r="K8" s="34"/>
      <c r="L8" s="34"/>
      <c r="M8" s="35"/>
      <c r="N8" s="37"/>
      <c r="O8" s="37"/>
      <c r="P8" s="37"/>
      <c r="Q8" s="37"/>
      <c r="R8" s="37"/>
      <c r="S8" s="37"/>
    </row>
    <row r="9" spans="1:19" ht="12.75" customHeight="1" x14ac:dyDescent="0.2">
      <c r="I9" s="3"/>
      <c r="J9" s="33"/>
      <c r="K9" s="34"/>
      <c r="L9" s="34"/>
      <c r="M9" s="35"/>
      <c r="N9" s="37"/>
      <c r="O9" s="37"/>
      <c r="P9" s="37"/>
      <c r="Q9" s="37"/>
      <c r="R9" s="37"/>
      <c r="S9" s="37"/>
    </row>
    <row r="10" spans="1:19" ht="12.75" customHeight="1" x14ac:dyDescent="0.2">
      <c r="A10" s="4" t="s">
        <v>6</v>
      </c>
      <c r="B10" s="4" t="s">
        <v>4</v>
      </c>
      <c r="C10" s="9" t="s">
        <v>24</v>
      </c>
      <c r="D10" s="10" t="s">
        <v>3</v>
      </c>
      <c r="I10" s="3"/>
      <c r="J10" s="33"/>
      <c r="K10" s="34"/>
      <c r="L10" s="34"/>
      <c r="M10" s="35"/>
      <c r="N10" s="37"/>
      <c r="O10" s="37"/>
      <c r="P10" s="37"/>
      <c r="Q10" s="37"/>
      <c r="R10" s="37"/>
      <c r="S10" s="37"/>
    </row>
    <row r="11" spans="1:19" ht="12.75" customHeight="1" x14ac:dyDescent="0.2">
      <c r="A11" s="30" t="str">
        <f>'Sprintin tehtävälista'!D2</f>
        <v>Jari + Jesse</v>
      </c>
      <c r="B11" s="30" t="str">
        <f>'Sprintin tehtävälista'!B2</f>
        <v>Päähahahmon grafiikat + muita grafiikoita</v>
      </c>
      <c r="C11" s="31">
        <f>'Sprintin tehtävälista'!E2</f>
        <v>8</v>
      </c>
      <c r="D11" s="32" t="str">
        <f>'Sprintin tehtävälista'!G2</f>
        <v>Kesken</v>
      </c>
      <c r="I11" s="3"/>
      <c r="J11" s="33"/>
      <c r="K11" s="34"/>
      <c r="L11" s="34"/>
      <c r="M11" s="35"/>
      <c r="N11" s="37"/>
      <c r="O11" s="37"/>
      <c r="P11" s="37"/>
      <c r="Q11" s="37"/>
      <c r="R11" s="37"/>
      <c r="S11" s="37"/>
    </row>
    <row r="12" spans="1:19" ht="12.75" customHeight="1" x14ac:dyDescent="0.2">
      <c r="A12" s="30" t="str">
        <f>'Sprintin tehtävälista'!D3</f>
        <v xml:space="preserve">Olli  </v>
      </c>
      <c r="B12" s="30" t="str">
        <f>'Sprintin tehtävälista'!B3</f>
        <v>Äänet + äänien mutelle laitto</v>
      </c>
      <c r="C12" s="31">
        <f>'Sprintin tehtävälista'!E3</f>
        <v>3</v>
      </c>
      <c r="D12" s="32" t="str">
        <f>'Sprintin tehtävälista'!G3</f>
        <v>Kesken</v>
      </c>
      <c r="I12" s="3"/>
      <c r="J12" s="33"/>
      <c r="K12" s="34"/>
      <c r="L12" s="34"/>
      <c r="M12" s="34"/>
      <c r="N12" s="37"/>
      <c r="O12" s="37"/>
      <c r="P12" s="37"/>
      <c r="Q12" s="37"/>
      <c r="R12" s="37"/>
      <c r="S12" s="37"/>
    </row>
    <row r="13" spans="1:19" ht="12.75" customHeight="1" x14ac:dyDescent="0.2">
      <c r="A13" s="30" t="str">
        <f>'Sprintin tehtävälista'!D4</f>
        <v>Roope</v>
      </c>
      <c r="B13" s="30" t="str">
        <f>'Sprintin tehtävälista'!B4</f>
        <v>Inventoryn teko + tavaroiden poisto</v>
      </c>
      <c r="C13" s="31">
        <f>'Sprintin tehtävälista'!E4</f>
        <v>4</v>
      </c>
      <c r="D13" s="32" t="str">
        <f>'Sprintin tehtävälista'!G4</f>
        <v>Ei vielä aloitettu</v>
      </c>
      <c r="I13" s="3"/>
      <c r="J13" s="33"/>
      <c r="K13" s="34"/>
      <c r="L13" s="34"/>
      <c r="M13" s="34"/>
      <c r="N13" s="37"/>
      <c r="O13" s="37"/>
      <c r="P13" s="37"/>
      <c r="Q13" s="37"/>
      <c r="R13" s="37"/>
      <c r="S13" s="37"/>
    </row>
    <row r="14" spans="1:19" ht="12.75" customHeight="1" x14ac:dyDescent="0.2">
      <c r="A14" s="30" t="str">
        <f>'Sprintin tehtävälista'!D5</f>
        <v>Roope + Late</v>
      </c>
      <c r="B14" s="30" t="str">
        <f>'Sprintin tehtävälista'!B5</f>
        <v>Combat system</v>
      </c>
      <c r="C14" s="31">
        <f>'Sprintin tehtävälista'!E5</f>
        <v>9</v>
      </c>
      <c r="D14" s="32" t="str">
        <f>'Sprintin tehtävälista'!G5</f>
        <v>Ei vielä aloitettu</v>
      </c>
      <c r="I14" s="3"/>
      <c r="J14" s="33"/>
      <c r="K14" s="34"/>
      <c r="L14" s="34"/>
      <c r="M14" s="34"/>
      <c r="N14" s="37"/>
      <c r="O14" s="37"/>
      <c r="P14" s="37"/>
      <c r="Q14" s="37"/>
      <c r="R14" s="37"/>
      <c r="S14" s="37"/>
    </row>
    <row r="15" spans="1:19" ht="12.75" customHeight="1" x14ac:dyDescent="0.2">
      <c r="A15" s="30" t="str">
        <f>'Sprintin tehtävälista'!D6</f>
        <v>Jesse</v>
      </c>
      <c r="B15" s="30" t="str">
        <f>'Sprintin tehtävälista'!B6</f>
        <v>Tallennus ja lataus  vaihtoehdot</v>
      </c>
      <c r="C15" s="31">
        <f>'Sprintin tehtävälista'!E6</f>
        <v>4</v>
      </c>
      <c r="D15" s="32" t="str">
        <f>'Sprintin tehtävälista'!G6</f>
        <v>Kesken</v>
      </c>
      <c r="I15" s="3"/>
      <c r="J15" s="33"/>
      <c r="K15" s="34"/>
      <c r="L15" s="34"/>
      <c r="M15" s="34"/>
      <c r="N15" s="37"/>
      <c r="O15" s="37"/>
      <c r="P15" s="37"/>
      <c r="Q15" s="37"/>
      <c r="R15" s="37"/>
      <c r="S15" s="37"/>
    </row>
    <row r="16" spans="1:19" ht="12.75" customHeight="1" x14ac:dyDescent="0.2">
      <c r="A16" s="30" t="str">
        <f>'Sprintin tehtävälista'!D7</f>
        <v>Late</v>
      </c>
      <c r="B16" s="30" t="str">
        <f>'Sprintin tehtävälista'!B7</f>
        <v>Statsit, health ja mana barit</v>
      </c>
      <c r="C16" s="31">
        <f>'Sprintin tehtävälista'!E7</f>
        <v>8</v>
      </c>
      <c r="D16" s="32" t="str">
        <f>'Sprintin tehtävälista'!G7</f>
        <v>Ei vielä aloitettu</v>
      </c>
      <c r="E16" s="8"/>
      <c r="F16" s="6" t="s">
        <v>1</v>
      </c>
      <c r="G16" s="6" t="s">
        <v>2</v>
      </c>
      <c r="H16" s="18" t="s">
        <v>0</v>
      </c>
      <c r="I16" s="3"/>
      <c r="J16" s="33"/>
      <c r="K16" s="34"/>
      <c r="L16" s="34"/>
      <c r="M16" s="34"/>
      <c r="N16" s="37"/>
      <c r="O16" s="37"/>
      <c r="P16" s="37"/>
      <c r="Q16" s="37"/>
      <c r="R16" s="37"/>
      <c r="S16" s="37"/>
    </row>
    <row r="17" spans="1:19" ht="12.75" customHeight="1" x14ac:dyDescent="0.2">
      <c r="A17" s="30" t="str">
        <f>'Sprintin tehtävälista'!D8</f>
        <v>Olli</v>
      </c>
      <c r="B17" s="30" t="str">
        <f>'Sprintin tehtävälista'!B8</f>
        <v>Tarinan keksintä</v>
      </c>
      <c r="C17" s="31">
        <f>'Sprintin tehtävälista'!E8</f>
        <v>5</v>
      </c>
      <c r="D17" s="32" t="str">
        <f>'Sprintin tehtävälista'!G8</f>
        <v>Kesken</v>
      </c>
      <c r="E17" s="8"/>
      <c r="F17" s="2" t="e">
        <f>VLOOKUP(A11, 'Sprintin tehtävälista'!$A$2:$E$84, 5, FALSE)</f>
        <v>#N/A</v>
      </c>
      <c r="G17" s="12" t="e">
        <f>VLOOKUP(A11, 'Sprintin tehtävälista'!$A$2:$B$84, 2, FALSE)</f>
        <v>#N/A</v>
      </c>
      <c r="H17" s="20" t="e">
        <f>VLOOKUP(A11, 'Sprintin tehtävälista'!$A$2:$G$84, 7, FALSE)</f>
        <v>#N/A</v>
      </c>
      <c r="I17" s="3"/>
      <c r="J17" s="33"/>
      <c r="K17" s="34"/>
      <c r="L17" s="34"/>
      <c r="M17" s="34"/>
      <c r="N17" s="37"/>
      <c r="O17" s="37"/>
      <c r="P17" s="37"/>
      <c r="Q17" s="37"/>
      <c r="R17" s="37"/>
      <c r="S17" s="37"/>
    </row>
    <row r="18" spans="1:19" ht="12.75" customHeight="1" x14ac:dyDescent="0.2">
      <c r="A18" s="30" t="str">
        <f>'Sprintin tehtävälista'!D9</f>
        <v>Jari</v>
      </c>
      <c r="B18" s="30" t="str">
        <f>'Sprintin tehtävälista'!B9</f>
        <v>Ukko liikkuu</v>
      </c>
      <c r="C18" s="31">
        <f>'Sprintin tehtävälista'!E9</f>
        <v>1</v>
      </c>
      <c r="D18" s="32" t="str">
        <f>'Sprintin tehtävälista'!G9</f>
        <v>Done</v>
      </c>
      <c r="E18" s="8"/>
      <c r="F18" s="2" t="e">
        <f>VLOOKUP(A12, 'Sprintin tehtävälista'!$A$2:$E$84, 5, FALSE)</f>
        <v>#N/A</v>
      </c>
      <c r="G18" s="12" t="e">
        <f>VLOOKUP(A12, 'Sprintin tehtävälista'!$A$2:$B$84, 2, FALSE)</f>
        <v>#N/A</v>
      </c>
      <c r="H18" s="20" t="e">
        <f>VLOOKUP(A12, 'Sprintin tehtävälista'!$A$2:$G$84, 7, FALSE)</f>
        <v>#N/A</v>
      </c>
      <c r="I18" s="3"/>
      <c r="J18" s="33"/>
      <c r="K18" s="34"/>
      <c r="L18" s="34"/>
      <c r="M18" s="34"/>
      <c r="N18" s="37"/>
      <c r="O18" s="37"/>
      <c r="P18" s="37"/>
      <c r="Q18" s="37"/>
      <c r="R18" s="37"/>
      <c r="S18" s="37"/>
    </row>
    <row r="19" spans="1:19" ht="12.75" customHeight="1" x14ac:dyDescent="0.2">
      <c r="A19" s="30" t="str">
        <f>'Sprintin tehtävälista'!D10</f>
        <v>Late</v>
      </c>
      <c r="B19" s="30" t="str">
        <f>'Sprintin tehtävälista'!B10</f>
        <v>Tile-editorin etsintä ja kenttien valmistaminen</v>
      </c>
      <c r="C19" s="31">
        <f>'Sprintin tehtävälista'!E10</f>
        <v>10</v>
      </c>
      <c r="D19" s="32" t="str">
        <f>'Sprintin tehtävälista'!G10</f>
        <v>Kesken</v>
      </c>
      <c r="E19" s="8"/>
      <c r="F19" s="2" t="e">
        <f>VLOOKUP(A13, 'Sprintin tehtävälista'!$A$2:$E$84, 5, FALSE)</f>
        <v>#N/A</v>
      </c>
      <c r="G19" s="12" t="e">
        <f>VLOOKUP(A13, 'Sprintin tehtävälista'!$A$2:$B$84, 2, FALSE)</f>
        <v>#N/A</v>
      </c>
      <c r="H19" s="20" t="e">
        <f>VLOOKUP(A13, 'Sprintin tehtävälista'!$A$2:$G$84, 7, FALSE)</f>
        <v>#N/A</v>
      </c>
      <c r="I19" s="3"/>
      <c r="J19" s="33"/>
      <c r="K19" s="34"/>
      <c r="L19" s="34"/>
      <c r="M19" s="34"/>
      <c r="N19" s="37"/>
      <c r="O19" s="37"/>
      <c r="P19" s="37"/>
      <c r="Q19" s="37"/>
      <c r="R19" s="37"/>
      <c r="S19" s="37"/>
    </row>
    <row r="20" spans="1:19" ht="12.75" customHeight="1" x14ac:dyDescent="0.2">
      <c r="A20" s="30" t="str">
        <f>'Sprintin tehtävälista'!D11</f>
        <v>Roope</v>
      </c>
      <c r="B20" s="30" t="str">
        <f>'Sprintin tehtävälista'!B11</f>
        <v>Kamera seuraa ukkoa</v>
      </c>
      <c r="C20" s="31">
        <f>'Sprintin tehtävälista'!E11</f>
        <v>0</v>
      </c>
      <c r="D20" s="32" t="str">
        <f>'Sprintin tehtävälista'!G11</f>
        <v>Done</v>
      </c>
      <c r="E20" s="8"/>
      <c r="F20" s="2" t="e">
        <f>VLOOKUP(A14, 'Sprintin tehtävälista'!$A$2:$E$84, 5, FALSE)</f>
        <v>#N/A</v>
      </c>
      <c r="G20" s="12" t="e">
        <f>VLOOKUP(A14, 'Sprintin tehtävälista'!$A$2:$B$84, 2, FALSE)</f>
        <v>#N/A</v>
      </c>
      <c r="H20" s="20" t="e">
        <f>VLOOKUP(A14, 'Sprintin tehtävälista'!$A$2:$G$84, 7, FALSE)</f>
        <v>#N/A</v>
      </c>
      <c r="I20" s="3"/>
      <c r="J20" s="33"/>
      <c r="K20" s="34"/>
      <c r="L20" s="34"/>
      <c r="M20" s="34"/>
      <c r="N20" s="37"/>
      <c r="O20" s="37"/>
      <c r="P20" s="37"/>
      <c r="Q20" s="37"/>
      <c r="R20" s="37"/>
      <c r="S20" s="37"/>
    </row>
    <row r="21" spans="1:19" ht="12.75" customHeight="1" x14ac:dyDescent="0.2">
      <c r="A21" s="30" t="str">
        <f>'Sprintin tehtävälista'!D12</f>
        <v>Jari</v>
      </c>
      <c r="B21" s="30" t="str">
        <f>'Sprintin tehtävälista'!B12</f>
        <v>Taustakuva ladattu peliin ja näytetään</v>
      </c>
      <c r="C21" s="31">
        <f>'Sprintin tehtävälista'!E12</f>
        <v>1</v>
      </c>
      <c r="D21" s="32" t="str">
        <f>'Sprintin tehtävälista'!G12</f>
        <v>Done</v>
      </c>
      <c r="E21" s="8"/>
      <c r="F21" s="2" t="e">
        <f>VLOOKUP(A15, 'Sprintin tehtävälista'!$A$2:$E$84, 5, FALSE)</f>
        <v>#N/A</v>
      </c>
      <c r="G21" s="12" t="e">
        <f>VLOOKUP(A15, 'Sprintin tehtävälista'!$A$2:$B$84, 2, FALSE)</f>
        <v>#N/A</v>
      </c>
      <c r="H21" s="20" t="e">
        <f>VLOOKUP(A15, 'Sprintin tehtävälista'!$A$2:$G$84, 7, FALSE)</f>
        <v>#N/A</v>
      </c>
      <c r="I21" s="3"/>
      <c r="J21" s="33"/>
      <c r="K21" s="34"/>
      <c r="L21" s="34"/>
      <c r="M21" s="34"/>
      <c r="N21" s="37"/>
      <c r="O21" s="37"/>
      <c r="P21" s="37"/>
      <c r="Q21" s="37"/>
      <c r="R21" s="37"/>
      <c r="S21" s="37"/>
    </row>
    <row r="22" spans="1:19" ht="12.75" customHeight="1" x14ac:dyDescent="0.2">
      <c r="A22" s="30" t="str">
        <f>'Sprintin tehtävälista'!D13</f>
        <v>Jari</v>
      </c>
      <c r="B22" s="30" t="str">
        <f>'Sprintin tehtävälista'!B13</f>
        <v>Ukko liikkuu animoidusti</v>
      </c>
      <c r="C22" s="31">
        <f>'Sprintin tehtävälista'!E13</f>
        <v>7</v>
      </c>
      <c r="D22" s="32" t="str">
        <f>'Sprintin tehtävälista'!G13</f>
        <v>Done</v>
      </c>
      <c r="E22" s="8"/>
      <c r="F22" s="2" t="e">
        <f>VLOOKUP(A16, 'Sprintin tehtävälista'!$A$2:$E$84, 5, FALSE)</f>
        <v>#N/A</v>
      </c>
      <c r="G22" s="12" t="e">
        <f>VLOOKUP(A16, 'Sprintin tehtävälista'!$A$2:$B$84, 2, FALSE)</f>
        <v>#N/A</v>
      </c>
      <c r="H22" s="20" t="e">
        <f>VLOOKUP(A16, 'Sprintin tehtävälista'!$A$2:$G$84, 7, FALSE)</f>
        <v>#N/A</v>
      </c>
      <c r="I22" s="3"/>
      <c r="J22" s="33"/>
      <c r="K22" s="34"/>
      <c r="L22" s="34"/>
      <c r="M22" s="34"/>
      <c r="N22" s="37"/>
      <c r="O22" s="37"/>
      <c r="P22" s="37"/>
      <c r="Q22" s="37"/>
      <c r="R22" s="37"/>
      <c r="S22" s="37"/>
    </row>
    <row r="23" spans="1:19" ht="12.75" customHeight="1" x14ac:dyDescent="0.2">
      <c r="A23" s="30">
        <f>'Sprintin tehtävälista'!D14</f>
        <v>0</v>
      </c>
      <c r="B23" s="30">
        <f>'Sprintin tehtävälista'!B14</f>
        <v>0</v>
      </c>
      <c r="C23" s="31">
        <f>'Sprintin tehtävälista'!E14</f>
        <v>0</v>
      </c>
      <c r="D23" s="32">
        <f>'Sprintin tehtävälista'!G14</f>
        <v>0</v>
      </c>
      <c r="E23" s="8"/>
      <c r="F23" s="2" t="e">
        <f>VLOOKUP(A17, 'Sprintin tehtävälista'!$A$2:$E$84, 5, FALSE)</f>
        <v>#N/A</v>
      </c>
      <c r="G23" s="12" t="e">
        <f>VLOOKUP(A17, 'Sprintin tehtävälista'!$A$2:$B$84, 2, FALSE)</f>
        <v>#N/A</v>
      </c>
      <c r="H23" s="20" t="e">
        <f>VLOOKUP(A17, 'Sprintin tehtävälista'!$A$2:$G$84, 7, FALSE)</f>
        <v>#N/A</v>
      </c>
      <c r="I23" s="3"/>
      <c r="J23" s="33"/>
      <c r="K23" s="34"/>
      <c r="L23" s="34"/>
      <c r="M23" s="34"/>
      <c r="N23" s="37"/>
      <c r="O23" s="37"/>
      <c r="P23" s="37"/>
      <c r="Q23" s="37"/>
      <c r="R23" s="37"/>
      <c r="S23" s="37"/>
    </row>
    <row r="24" spans="1:19" ht="12.75" customHeight="1" x14ac:dyDescent="0.2">
      <c r="A24" s="30">
        <f>'Sprintin tehtävälista'!D15</f>
        <v>0</v>
      </c>
      <c r="B24" s="30">
        <f>'Sprintin tehtävälista'!B15</f>
        <v>0</v>
      </c>
      <c r="C24" s="31">
        <f>'Sprintin tehtävälista'!E15</f>
        <v>0</v>
      </c>
      <c r="D24" s="32">
        <f>'Sprintin tehtävälista'!G15</f>
        <v>0</v>
      </c>
      <c r="E24" s="8"/>
      <c r="F24" s="2" t="e">
        <f>VLOOKUP(A18, 'Sprintin tehtävälista'!$A$2:$E$84, 5, FALSE)</f>
        <v>#N/A</v>
      </c>
      <c r="G24" s="12" t="e">
        <f>VLOOKUP(A18, 'Sprintin tehtävälista'!$A$2:$B$84, 2, FALSE)</f>
        <v>#N/A</v>
      </c>
      <c r="H24" s="20" t="e">
        <f>VLOOKUP(A18, 'Sprintin tehtävälista'!$A$2:$G$84, 7, FALSE)</f>
        <v>#N/A</v>
      </c>
      <c r="I24" s="3"/>
      <c r="J24" s="33"/>
      <c r="K24" s="34"/>
      <c r="L24" s="34"/>
      <c r="M24" s="34"/>
      <c r="N24" s="37"/>
      <c r="O24" s="37"/>
      <c r="P24" s="37"/>
      <c r="Q24" s="37"/>
      <c r="R24" s="37"/>
      <c r="S24" s="37"/>
    </row>
    <row r="25" spans="1:19" ht="12.75" customHeight="1" x14ac:dyDescent="0.2">
      <c r="A25" s="30">
        <f>'Sprintin tehtävälista'!D16</f>
        <v>0</v>
      </c>
      <c r="B25" s="30">
        <f>'Sprintin tehtävälista'!B16</f>
        <v>0</v>
      </c>
      <c r="C25" s="31">
        <f>'Sprintin tehtävälista'!E16</f>
        <v>0</v>
      </c>
      <c r="D25" s="32">
        <f>'Sprintin tehtävälista'!G16</f>
        <v>0</v>
      </c>
      <c r="E25" s="8"/>
      <c r="F25" s="2" t="e">
        <f>VLOOKUP(A19, 'Sprintin tehtävälista'!$A$2:$E$84, 5, FALSE)</f>
        <v>#N/A</v>
      </c>
      <c r="G25" s="12" t="e">
        <f>VLOOKUP(A19, 'Sprintin tehtävälista'!$A$2:$B$84, 2, FALSE)</f>
        <v>#N/A</v>
      </c>
      <c r="H25" s="20" t="e">
        <f>VLOOKUP(A19, 'Sprintin tehtävälista'!$A$2:$G$84, 7, FALSE)</f>
        <v>#N/A</v>
      </c>
      <c r="J25" s="11"/>
      <c r="K25" s="11"/>
      <c r="L25" s="11"/>
      <c r="M25" s="11"/>
      <c r="N25" s="11"/>
      <c r="O25" s="11"/>
    </row>
    <row r="26" spans="1:19" ht="12.75" customHeight="1" x14ac:dyDescent="0.2">
      <c r="A26" s="30">
        <f>'Sprintin tehtävälista'!D17</f>
        <v>0</v>
      </c>
      <c r="B26" s="30">
        <f>'Sprintin tehtävälista'!B17</f>
        <v>0</v>
      </c>
      <c r="C26" s="31">
        <f>'Sprintin tehtävälista'!E17</f>
        <v>0</v>
      </c>
      <c r="D26" s="32">
        <f>'Sprintin tehtävälista'!G17</f>
        <v>0</v>
      </c>
      <c r="E26" s="8"/>
      <c r="F26" s="2" t="e">
        <f>VLOOKUP(A20, 'Sprintin tehtävälista'!$A$2:$E$84, 5, FALSE)</f>
        <v>#N/A</v>
      </c>
      <c r="G26" s="12" t="e">
        <f>VLOOKUP(A20, 'Sprintin tehtävälista'!$A$2:$B$84, 2, FALSE)</f>
        <v>#N/A</v>
      </c>
      <c r="H26" s="20" t="e">
        <f>VLOOKUP(A20, 'Sprintin tehtävälista'!$A$2:$G$84, 7, FALSE)</f>
        <v>#N/A</v>
      </c>
    </row>
    <row r="27" spans="1:19" ht="12.75" customHeight="1" x14ac:dyDescent="0.2">
      <c r="A27" s="30">
        <f>'Sprintin tehtävälista'!D18</f>
        <v>0</v>
      </c>
      <c r="B27" s="30">
        <f>'Sprintin tehtävälista'!B18</f>
        <v>0</v>
      </c>
      <c r="C27" s="31">
        <f>'Sprintin tehtävälista'!E18</f>
        <v>0</v>
      </c>
      <c r="D27" s="32">
        <f>'Sprintin tehtävälista'!G18</f>
        <v>0</v>
      </c>
      <c r="E27" s="8"/>
      <c r="F27" s="2" t="e">
        <f>VLOOKUP(A21, 'Sprintin tehtävälista'!$A$2:$E$84, 5, FALSE)</f>
        <v>#N/A</v>
      </c>
      <c r="G27" s="12" t="e">
        <f>VLOOKUP(A21, 'Sprintin tehtävälista'!$A$2:$B$84, 2, FALSE)</f>
        <v>#N/A</v>
      </c>
      <c r="H27" s="20" t="e">
        <f>VLOOKUP(A21, 'Sprintin tehtävälista'!$A$2:$G$84, 7, FALSE)</f>
        <v>#N/A</v>
      </c>
    </row>
    <row r="28" spans="1:19" ht="12.75" customHeight="1" x14ac:dyDescent="0.2">
      <c r="A28" s="30">
        <f>'Sprintin tehtävälista'!D19</f>
        <v>0</v>
      </c>
      <c r="B28" s="30">
        <f>'Sprintin tehtävälista'!B19</f>
        <v>0</v>
      </c>
      <c r="C28" s="31">
        <f>'Sprintin tehtävälista'!E19</f>
        <v>0</v>
      </c>
      <c r="D28" s="32">
        <f>'Sprintin tehtävälista'!G19</f>
        <v>0</v>
      </c>
      <c r="E28" s="8"/>
      <c r="F28" s="2" t="e">
        <f>VLOOKUP(A22, 'Sprintin tehtävälista'!$A$2:$E$84, 5, FALSE)</f>
        <v>#N/A</v>
      </c>
      <c r="G28" s="12" t="e">
        <f>VLOOKUP(A22, 'Sprintin tehtävälista'!$A$2:$B$84, 2, FALSE)</f>
        <v>#N/A</v>
      </c>
      <c r="H28" s="20" t="e">
        <f>VLOOKUP(A22, 'Sprintin tehtävälista'!$A$2:$G$84, 7, FALSE)</f>
        <v>#N/A</v>
      </c>
    </row>
    <row r="29" spans="1:19" ht="12.75" customHeight="1" x14ac:dyDescent="0.2">
      <c r="A29" s="30">
        <f>'Sprintin tehtävälista'!D20</f>
        <v>0</v>
      </c>
      <c r="B29" s="30">
        <f>'Sprintin tehtävälista'!B20</f>
        <v>0</v>
      </c>
      <c r="C29" s="31">
        <f>'Sprintin tehtävälista'!E20</f>
        <v>0</v>
      </c>
      <c r="D29" s="32">
        <f>'Sprintin tehtävälista'!G20</f>
        <v>0</v>
      </c>
      <c r="E29" s="8"/>
      <c r="F29" s="2" t="e">
        <f>VLOOKUP(A23, 'Sprintin tehtävälista'!$A$2:$E$84, 5, FALSE)</f>
        <v>#N/A</v>
      </c>
      <c r="G29" s="12" t="e">
        <f>VLOOKUP(A23, 'Sprintin tehtävälista'!$A$2:$B$84, 2, FALSE)</f>
        <v>#N/A</v>
      </c>
      <c r="H29" s="20" t="e">
        <f>VLOOKUP(A23, 'Sprintin tehtävälista'!$A$2:$G$84, 7, FALSE)</f>
        <v>#N/A</v>
      </c>
    </row>
    <row r="30" spans="1:19" ht="12.75" customHeight="1" x14ac:dyDescent="0.2">
      <c r="A30" s="30">
        <f>'Sprintin tehtävälista'!D21</f>
        <v>0</v>
      </c>
      <c r="B30" s="30">
        <f>'Sprintin tehtävälista'!B21</f>
        <v>0</v>
      </c>
      <c r="C30" s="31">
        <f>'Sprintin tehtävälista'!E21</f>
        <v>0</v>
      </c>
      <c r="D30" s="32">
        <f>'Sprintin tehtävälista'!G21</f>
        <v>0</v>
      </c>
      <c r="E30" s="8"/>
      <c r="F30" s="2" t="e">
        <f>VLOOKUP(A24, 'Sprintin tehtävälista'!$A$2:$E$84, 5, FALSE)</f>
        <v>#N/A</v>
      </c>
      <c r="G30" s="12" t="e">
        <f>VLOOKUP(A24, 'Sprintin tehtävälista'!$A$2:$B$84, 2, FALSE)</f>
        <v>#N/A</v>
      </c>
      <c r="H30" s="20" t="e">
        <f>VLOOKUP(A24, 'Sprintin tehtävälista'!$A$2:$G$84, 7, FALSE)</f>
        <v>#N/A</v>
      </c>
    </row>
    <row r="31" spans="1:19" ht="12.75" customHeight="1" x14ac:dyDescent="0.2">
      <c r="A31" s="30">
        <f>'Sprintin tehtävälista'!D22</f>
        <v>0</v>
      </c>
      <c r="B31" s="30">
        <f>'Sprintin tehtävälista'!B22</f>
        <v>0</v>
      </c>
      <c r="C31" s="31">
        <f>'Sprintin tehtävälista'!E22</f>
        <v>0</v>
      </c>
      <c r="D31" s="32">
        <f>'Sprintin tehtävälista'!G22</f>
        <v>0</v>
      </c>
      <c r="E31" s="8"/>
      <c r="F31" s="2" t="e">
        <f>VLOOKUP(A25, 'Sprintin tehtävälista'!$A$2:$E$84, 5, FALSE)</f>
        <v>#N/A</v>
      </c>
      <c r="G31" s="12" t="e">
        <f>VLOOKUP(A25, 'Sprintin tehtävälista'!$A$2:$B$84, 2, FALSE)</f>
        <v>#N/A</v>
      </c>
      <c r="H31" s="20" t="e">
        <f>VLOOKUP(A25, 'Sprintin tehtävälista'!$A$2:$G$84, 7, FALSE)</f>
        <v>#N/A</v>
      </c>
    </row>
    <row r="32" spans="1:19" ht="12.75" customHeight="1" x14ac:dyDescent="0.2">
      <c r="E32" s="8"/>
      <c r="F32" s="2" t="e">
        <f>VLOOKUP(A26, 'Sprintin tehtävälista'!$A$2:$E$84, 5, FALSE)</f>
        <v>#N/A</v>
      </c>
      <c r="G32" s="12" t="e">
        <f>VLOOKUP(A26, 'Sprintin tehtävälista'!$A$2:$B$84, 2, FALSE)</f>
        <v>#N/A</v>
      </c>
      <c r="H32" s="20" t="e">
        <f>VLOOKUP(A26, 'Sprintin tehtävälista'!$A$2:$G$84, 7, FALSE)</f>
        <v>#N/A</v>
      </c>
    </row>
    <row r="33" spans="5:8" ht="12.75" customHeight="1" x14ac:dyDescent="0.2">
      <c r="E33" s="8"/>
      <c r="F33" s="2" t="e">
        <f>VLOOKUP(A27, 'Sprintin tehtävälista'!$A$2:$E$84, 5, FALSE)</f>
        <v>#N/A</v>
      </c>
      <c r="G33" s="12" t="e">
        <f>VLOOKUP(A27, 'Sprintin tehtävälista'!$A$2:$B$84, 2, FALSE)</f>
        <v>#N/A</v>
      </c>
      <c r="H33" s="20" t="e">
        <f>VLOOKUP(A27, 'Sprintin tehtävälista'!$A$2:$G$84, 7, FALSE)</f>
        <v>#N/A</v>
      </c>
    </row>
    <row r="34" spans="5:8" ht="12.75" customHeight="1" x14ac:dyDescent="0.2">
      <c r="E34" s="8"/>
      <c r="F34" s="2" t="e">
        <f>VLOOKUP(A28, 'Sprintin tehtävälista'!$A$2:$E$84, 5, FALSE)</f>
        <v>#N/A</v>
      </c>
      <c r="G34" s="12" t="e">
        <f>VLOOKUP(A28, 'Sprintin tehtävälista'!$A$2:$B$84, 2, FALSE)</f>
        <v>#N/A</v>
      </c>
      <c r="H34" s="20" t="e">
        <f>VLOOKUP(A28, 'Sprintin tehtävälista'!$A$2:$G$84, 7, FALSE)</f>
        <v>#N/A</v>
      </c>
    </row>
    <row r="35" spans="5:8" ht="12.75" customHeight="1" x14ac:dyDescent="0.2">
      <c r="E35" s="8"/>
      <c r="F35" s="2" t="e">
        <f>VLOOKUP(A29, 'Sprintin tehtävälista'!$A$2:$E$84, 5, FALSE)</f>
        <v>#N/A</v>
      </c>
      <c r="G35" s="12" t="e">
        <f>VLOOKUP(A29, 'Sprintin tehtävälista'!$A$2:$B$84, 2, FALSE)</f>
        <v>#N/A</v>
      </c>
      <c r="H35" s="20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password="CAE1" sheet="1" objects="1" scenarios="1"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2013-04-02T08:26:56Z</dcterms:modified>
</cp:coreProperties>
</file>