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8670"/>
  </bookViews>
  <sheets>
    <sheet name="Sprintin tehtävälista" sheetId="1" r:id="rId1"/>
    <sheet name="Sprintti 2" sheetId="2" r:id="rId2"/>
  </sheets>
  <calcPr calcId="145621"/>
</workbook>
</file>

<file path=xl/calcChain.xml><?xml version="1.0" encoding="utf-8"?>
<calcChain xmlns="http://schemas.openxmlformats.org/spreadsheetml/2006/main">
  <c r="I2" i="1" l="1"/>
  <c r="A12" i="2" l="1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1" i="2"/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D11" i="2"/>
  <c r="C11" i="2"/>
  <c r="B11" i="2"/>
  <c r="A1" i="1" l="1"/>
  <c r="C8" i="2" l="1"/>
  <c r="L2" i="2"/>
  <c r="L3" i="2" s="1"/>
  <c r="L4" i="2" s="1"/>
  <c r="L5" i="2" s="1"/>
  <c r="L6" i="2" s="1"/>
  <c r="L7" i="2" s="1"/>
  <c r="C4" i="2"/>
  <c r="H28" i="2"/>
  <c r="H29" i="2"/>
  <c r="H30" i="2"/>
  <c r="H31" i="2"/>
  <c r="H32" i="2"/>
  <c r="H33" i="2"/>
  <c r="H34" i="2"/>
  <c r="H35" i="2"/>
  <c r="H36" i="2"/>
  <c r="H37" i="2"/>
  <c r="H18" i="2"/>
  <c r="H19" i="2"/>
  <c r="H20" i="2"/>
  <c r="H21" i="2"/>
  <c r="H22" i="2"/>
  <c r="H23" i="2"/>
  <c r="H24" i="2"/>
  <c r="H25" i="2"/>
  <c r="H26" i="2"/>
  <c r="H27" i="2"/>
  <c r="H17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17" i="2"/>
  <c r="M2" i="2" l="1"/>
  <c r="M3" i="2" l="1"/>
  <c r="M4" i="2" s="1"/>
</calcChain>
</file>

<file path=xl/sharedStrings.xml><?xml version="1.0" encoding="utf-8"?>
<sst xmlns="http://schemas.openxmlformats.org/spreadsheetml/2006/main" count="61" uniqueCount="47">
  <si>
    <t>Get Status</t>
  </si>
  <si>
    <t>Get Estimate</t>
  </si>
  <si>
    <t>Get Title</t>
  </si>
  <si>
    <t>Status</t>
  </si>
  <si>
    <t>Tehtävä</t>
  </si>
  <si>
    <t>Selitys</t>
  </si>
  <si>
    <t>Tekijä</t>
  </si>
  <si>
    <t>Aika-arvio (h)</t>
  </si>
  <si>
    <t>Kommentit</t>
  </si>
  <si>
    <t>Kesken</t>
  </si>
  <si>
    <t>Ei vielä aloitettu</t>
  </si>
  <si>
    <t>Priori-teetti</t>
  </si>
  <si>
    <t>Starttipäivä</t>
  </si>
  <si>
    <t>Päättymispäivä</t>
  </si>
  <si>
    <t>Tiimiläisten lukumäärä</t>
  </si>
  <si>
    <t>Työpäiviä yhteensä</t>
  </si>
  <si>
    <t>Työtunteja yhteensä</t>
  </si>
  <si>
    <t xml:space="preserve">Pvm </t>
  </si>
  <si>
    <t>Tänään</t>
  </si>
  <si>
    <t>Työpäivä no</t>
  </si>
  <si>
    <t>Ideaalitilanteessa työtunteja jäljellä</t>
  </si>
  <si>
    <t>Tosiasiassa työtunteja jäljellä</t>
  </si>
  <si>
    <t>Työtunteja per työpäivä</t>
  </si>
  <si>
    <t>Aika-arvio</t>
  </si>
  <si>
    <t>Suoritetut työtunnit Esko</t>
  </si>
  <si>
    <t>Suoritetut työtunnit Jani-Petteri</t>
  </si>
  <si>
    <t>Sprintti 1</t>
  </si>
  <si>
    <t>Suoritetut työtunnit Eeva-Riitta</t>
  </si>
  <si>
    <t>Suoritetut työtunnit</t>
  </si>
  <si>
    <t>Käytettävissä olevat työtunnit</t>
  </si>
  <si>
    <t>Päähahahmon grafiikat + muita grafiikoita</t>
  </si>
  <si>
    <t>Äänet + äänien mutelle laitto</t>
  </si>
  <si>
    <t>Inventoryn teko + tavaroiden poisto</t>
  </si>
  <si>
    <t>Combat system</t>
  </si>
  <si>
    <t>Tallennus ja lataus  vaihtoehdot</t>
  </si>
  <si>
    <t>Statsit, health ja mana barit</t>
  </si>
  <si>
    <t>Tarinan keksintä</t>
  </si>
  <si>
    <t>Jari + Jesse</t>
  </si>
  <si>
    <t xml:space="preserve">Olli  </t>
  </si>
  <si>
    <t>Roope</t>
  </si>
  <si>
    <t>Roope + Late</t>
  </si>
  <si>
    <t>Jesse</t>
  </si>
  <si>
    <t>Late</t>
  </si>
  <si>
    <t>Olli</t>
  </si>
  <si>
    <t>Tile-editorin etsintä ja kenttien valmistaminen</t>
  </si>
  <si>
    <t>Collisioiden teko</t>
  </si>
  <si>
    <t>Npc:t mapille ym ym.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</si>
</sst>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wrapText="1"/>
    </xf>
    <xf numFmtId="0" fontId="1" fillId="0" borderId="0" xfId="0" applyNumberFormat="1" applyFont="1" applyFill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1" fillId="2" borderId="4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49" fontId="1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wrapText="1"/>
    </xf>
    <xf numFmtId="0" fontId="1" fillId="2" borderId="2" xfId="0" applyNumberFormat="1" applyFont="1" applyFill="1" applyBorder="1" applyAlignment="1"/>
    <xf numFmtId="14" fontId="0" fillId="4" borderId="2" xfId="0" applyNumberFormat="1" applyFont="1" applyFill="1" applyBorder="1" applyAlignment="1">
      <alignment wrapText="1"/>
    </xf>
    <xf numFmtId="1" fontId="0" fillId="4" borderId="2" xfId="0" applyNumberFormat="1" applyFont="1" applyFill="1" applyBorder="1" applyAlignment="1">
      <alignment wrapText="1"/>
    </xf>
    <xf numFmtId="0" fontId="0" fillId="4" borderId="2" xfId="0" applyNumberFormat="1" applyFont="1" applyFill="1" applyBorder="1" applyAlignment="1">
      <alignment wrapText="1"/>
    </xf>
    <xf numFmtId="0" fontId="2" fillId="4" borderId="4" xfId="0" applyNumberFormat="1" applyFont="1" applyFill="1" applyBorder="1" applyAlignment="1">
      <alignment wrapText="1"/>
    </xf>
    <xf numFmtId="0" fontId="0" fillId="4" borderId="5" xfId="0" applyNumberFormat="1" applyFont="1" applyFill="1" applyBorder="1" applyAlignment="1">
      <alignment wrapText="1"/>
    </xf>
    <xf numFmtId="1" fontId="0" fillId="0" borderId="2" xfId="0" applyNumberFormat="1" applyFont="1" applyFill="1" applyBorder="1" applyAlignment="1" applyProtection="1">
      <alignment wrapText="1"/>
      <protection locked="0"/>
    </xf>
    <xf numFmtId="1" fontId="0" fillId="3" borderId="2" xfId="0" applyNumberFormat="1" applyFont="1" applyFill="1" applyBorder="1" applyAlignment="1" applyProtection="1">
      <alignment wrapText="1"/>
      <protection locked="0"/>
    </xf>
    <xf numFmtId="0" fontId="0" fillId="3" borderId="2" xfId="0" applyNumberFormat="1" applyFont="1" applyFill="1" applyBorder="1" applyAlignment="1" applyProtection="1">
      <alignment wrapText="1"/>
      <protection locked="0"/>
    </xf>
    <xf numFmtId="0" fontId="1" fillId="2" borderId="2" xfId="0" applyNumberFormat="1" applyFont="1" applyFill="1" applyBorder="1" applyAlignment="1" applyProtection="1">
      <alignment wrapText="1"/>
      <protection locked="0"/>
    </xf>
    <xf numFmtId="0" fontId="0" fillId="4" borderId="2" xfId="0" applyNumberFormat="1" applyFont="1" applyFill="1" applyBorder="1" applyAlignment="1" applyProtection="1">
      <alignment wrapText="1"/>
    </xf>
    <xf numFmtId="14" fontId="0" fillId="4" borderId="2" xfId="0" applyNumberFormat="1" applyFont="1" applyFill="1" applyBorder="1" applyAlignment="1" applyProtection="1">
      <alignment wrapText="1"/>
    </xf>
    <xf numFmtId="1" fontId="0" fillId="4" borderId="2" xfId="0" applyNumberFormat="1" applyFont="1" applyFill="1" applyBorder="1" applyAlignment="1" applyProtection="1">
      <alignment wrapText="1"/>
    </xf>
    <xf numFmtId="1" fontId="0" fillId="2" borderId="0" xfId="0" applyNumberFormat="1" applyFont="1" applyFill="1" applyAlignment="1" applyProtection="1">
      <alignment wrapText="1"/>
      <protection locked="0"/>
    </xf>
    <xf numFmtId="0" fontId="1" fillId="2" borderId="0" xfId="0" applyNumberFormat="1" applyFont="1" applyFill="1" applyAlignment="1" applyProtection="1">
      <alignment wrapText="1"/>
      <protection locked="0"/>
    </xf>
    <xf numFmtId="49" fontId="1" fillId="2" borderId="0" xfId="0" applyNumberFormat="1" applyFont="1" applyFill="1" applyAlignment="1" applyProtection="1">
      <alignment wrapText="1"/>
      <protection locked="0"/>
    </xf>
    <xf numFmtId="0" fontId="0" fillId="2" borderId="0" xfId="0" applyNumberFormat="1" applyFont="1" applyFill="1" applyAlignment="1" applyProtection="1">
      <alignment wrapText="1"/>
      <protection locked="0"/>
    </xf>
    <xf numFmtId="0" fontId="0" fillId="0" borderId="0" xfId="0" applyAlignment="1" applyProtection="1">
      <protection locked="0"/>
    </xf>
    <xf numFmtId="1" fontId="0" fillId="0" borderId="0" xfId="0" applyNumberFormat="1" applyFont="1" applyFill="1" applyAlignment="1" applyProtection="1">
      <alignment wrapText="1"/>
      <protection locked="0"/>
    </xf>
    <xf numFmtId="0" fontId="5" fillId="0" borderId="0" xfId="1" applyFont="1" applyProtection="1">
      <protection locked="0"/>
    </xf>
    <xf numFmtId="0" fontId="4" fillId="0" borderId="0" xfId="1" applyProtection="1">
      <protection locked="0"/>
    </xf>
    <xf numFmtId="0" fontId="0" fillId="0" borderId="0" xfId="0" applyProtection="1">
      <alignment vertical="center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Protection="1">
      <alignment vertical="center"/>
      <protection locked="0"/>
    </xf>
    <xf numFmtId="0" fontId="5" fillId="0" borderId="0" xfId="1" applyFont="1" applyFill="1" applyProtection="1">
      <protection locked="0"/>
    </xf>
    <xf numFmtId="49" fontId="0" fillId="0" borderId="0" xfId="0" applyNumberFormat="1" applyFont="1" applyProtection="1">
      <alignment vertical="center"/>
      <protection locked="0"/>
    </xf>
    <xf numFmtId="1" fontId="0" fillId="0" borderId="0" xfId="0" applyNumberFormat="1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1" fillId="4" borderId="0" xfId="0" applyNumberFormat="1" applyFont="1" applyFill="1" applyAlignment="1" applyProtection="1">
      <alignment wrapText="1"/>
    </xf>
    <xf numFmtId="1" fontId="0" fillId="4" borderId="0" xfId="0" applyNumberFormat="1" applyFill="1" applyProtection="1">
      <alignment vertical="center"/>
    </xf>
  </cellXfs>
  <cellStyles count="3">
    <cellStyle name="Normaali" xfId="0" builtinId="0"/>
    <cellStyle name="Normaali 2" xfId="2"/>
    <cellStyle name="Normaali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Julkaisukäyrä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'Sprintti 2'!$L$1</c:f>
              <c:strCache>
                <c:ptCount val="1"/>
                <c:pt idx="0">
                  <c:v>Ideaalitilanteessa työtunteja jäljellä</c:v>
                </c:pt>
              </c:strCache>
            </c:strRef>
          </c:tx>
          <c:cat>
            <c:numRef>
              <c:f>'Sprintti 2'!$K$2:$K$7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'Sprintti 2'!$L$2:$L$7</c:f>
              <c:numCache>
                <c:formatCode>General</c:formatCode>
                <c:ptCount val="6"/>
                <c:pt idx="0">
                  <c:v>57</c:v>
                </c:pt>
                <c:pt idx="1">
                  <c:v>45</c:v>
                </c:pt>
                <c:pt idx="2">
                  <c:v>33</c:v>
                </c:pt>
                <c:pt idx="3">
                  <c:v>21</c:v>
                </c:pt>
                <c:pt idx="4">
                  <c:v>9</c:v>
                </c:pt>
                <c:pt idx="5">
                  <c:v>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'Sprintti 2'!$M$1</c:f>
              <c:strCache>
                <c:ptCount val="1"/>
                <c:pt idx="0">
                  <c:v>Tosiasiassa työtunteja jäljellä</c:v>
                </c:pt>
              </c:strCache>
            </c:strRef>
          </c:tx>
          <c:cat>
            <c:numRef>
              <c:f>'Sprintti 2'!$K$2:$K$7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'Sprintti 2'!$M$2:$M$7</c:f>
              <c:numCache>
                <c:formatCode>0</c:formatCode>
                <c:ptCount val="6"/>
                <c:pt idx="0" formatCode="General">
                  <c:v>57</c:v>
                </c:pt>
                <c:pt idx="1">
                  <c:v>57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70C0"/>
              </a:solidFill>
            </a:ln>
          </c:spPr>
        </c:hiLowLines>
        <c:marker val="1"/>
        <c:smooth val="0"/>
        <c:axId val="142693888"/>
        <c:axId val="142695808"/>
      </c:lineChart>
      <c:catAx>
        <c:axId val="14269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 sz="1200"/>
                  <a:t>Työpäivä numero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695808"/>
        <c:crosses val="autoZero"/>
        <c:auto val="1"/>
        <c:lblAlgn val="ctr"/>
        <c:lblOffset val="100"/>
        <c:noMultiLvlLbl val="0"/>
      </c:catAx>
      <c:valAx>
        <c:axId val="142695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Työtunteja jäljellä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6938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302558</xdr:colOff>
      <xdr:row>9</xdr:row>
      <xdr:rowOff>18206</xdr:rowOff>
    </xdr:from>
    <xdr:to>
      <xdr:col>18</xdr:col>
      <xdr:colOff>1131794</xdr:colOff>
      <xdr:row>30</xdr:row>
      <xdr:rowOff>134471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268942</xdr:colOff>
      <xdr:row>0</xdr:row>
      <xdr:rowOff>291352</xdr:rowOff>
    </xdr:from>
    <xdr:to>
      <xdr:col>8</xdr:col>
      <xdr:colOff>212911</xdr:colOff>
      <xdr:row>7</xdr:row>
      <xdr:rowOff>56028</xdr:rowOff>
    </xdr:to>
    <xdr:sp macro="" textlink="">
      <xdr:nvSpPr>
        <xdr:cNvPr id="2" name="Ellipsi 1"/>
        <xdr:cNvSpPr/>
      </xdr:nvSpPr>
      <xdr:spPr>
        <a:xfrm>
          <a:off x="3944471" y="291352"/>
          <a:ext cx="1098175" cy="1187823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>
              <a:solidFill>
                <a:sysClr val="windowText" lastClr="000000"/>
              </a:solidFill>
            </a:rPr>
            <a:t>Varmista, että nämä luvut</a:t>
          </a:r>
          <a:r>
            <a:rPr lang="fi-FI" sz="1100" baseline="0">
              <a:solidFill>
                <a:sysClr val="windowText" lastClr="000000"/>
              </a:solidFill>
            </a:rPr>
            <a:t> ovat samat!</a:t>
          </a:r>
          <a:endParaRPr lang="fi-FI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818030</xdr:colOff>
      <xdr:row>0</xdr:row>
      <xdr:rowOff>291352</xdr:rowOff>
    </xdr:from>
    <xdr:to>
      <xdr:col>11</xdr:col>
      <xdr:colOff>313765</xdr:colOff>
      <xdr:row>1</xdr:row>
      <xdr:rowOff>56029</xdr:rowOff>
    </xdr:to>
    <xdr:cxnSp macro="">
      <xdr:nvCxnSpPr>
        <xdr:cNvPr id="5" name="Suora yhdysviiva 4"/>
        <xdr:cNvCxnSpPr>
          <a:stCxn id="2" idx="0"/>
        </xdr:cNvCxnSpPr>
      </xdr:nvCxnSpPr>
      <xdr:spPr>
        <a:xfrm>
          <a:off x="4493559" y="291352"/>
          <a:ext cx="2274794" cy="24653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705971</xdr:colOff>
      <xdr:row>6</xdr:row>
      <xdr:rowOff>38957</xdr:rowOff>
    </xdr:from>
    <xdr:to>
      <xdr:col>3</xdr:col>
      <xdr:colOff>429766</xdr:colOff>
      <xdr:row>7</xdr:row>
      <xdr:rowOff>89647</xdr:rowOff>
    </xdr:to>
    <xdr:cxnSp macro="">
      <xdr:nvCxnSpPr>
        <xdr:cNvPr id="6" name="Suora yhdysviiva 5"/>
        <xdr:cNvCxnSpPr>
          <a:endCxn id="2" idx="3"/>
        </xdr:cNvCxnSpPr>
      </xdr:nvCxnSpPr>
      <xdr:spPr>
        <a:xfrm flipV="1">
          <a:off x="3664324" y="1305222"/>
          <a:ext cx="440971" cy="207572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17.140625" defaultRowHeight="12.75" customHeight="1" x14ac:dyDescent="0.2"/>
  <cols>
    <col min="1" max="1" width="7.140625" style="40" customWidth="1"/>
    <col min="2" max="2" width="41.28515625" style="35" bestFit="1" customWidth="1"/>
    <col min="3" max="3" width="45.140625" style="35" customWidth="1"/>
    <col min="4" max="4" width="16.42578125" style="35" customWidth="1"/>
    <col min="5" max="5" width="5.5703125" style="35" customWidth="1"/>
    <col min="6" max="6" width="6.5703125" style="35" customWidth="1"/>
    <col min="7" max="7" width="14.140625" style="41" bestFit="1" customWidth="1"/>
    <col min="8" max="8" width="21.140625" style="35" customWidth="1"/>
    <col min="9" max="20" width="17.140625" style="35" customWidth="1"/>
    <col min="21" max="16384" width="17.140625" style="35"/>
  </cols>
  <sheetData>
    <row r="1" spans="1:20" s="31" customFormat="1" ht="40.5" customHeight="1" x14ac:dyDescent="0.2">
      <c r="A1" s="27">
        <f>MAX(A2:A188)</f>
        <v>8</v>
      </c>
      <c r="B1" s="28" t="s">
        <v>4</v>
      </c>
      <c r="C1" s="28" t="s">
        <v>5</v>
      </c>
      <c r="D1" s="28" t="s">
        <v>6</v>
      </c>
      <c r="E1" s="28" t="s">
        <v>7</v>
      </c>
      <c r="F1" s="28" t="s">
        <v>11</v>
      </c>
      <c r="G1" s="29" t="s">
        <v>3</v>
      </c>
      <c r="H1" s="28" t="s">
        <v>8</v>
      </c>
      <c r="I1" s="42" t="s">
        <v>29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ht="12.75" customHeight="1" x14ac:dyDescent="0.25">
      <c r="A2" s="32">
        <v>1</v>
      </c>
      <c r="B2" s="33" t="s">
        <v>30</v>
      </c>
      <c r="C2" s="33"/>
      <c r="D2" s="33" t="s">
        <v>37</v>
      </c>
      <c r="E2" s="33">
        <v>8</v>
      </c>
      <c r="F2" s="33">
        <v>1</v>
      </c>
      <c r="G2" s="33" t="s">
        <v>9</v>
      </c>
      <c r="H2" s="34"/>
      <c r="I2" s="43">
        <f>'Sprintti 2'!C8</f>
        <v>60</v>
      </c>
    </row>
    <row r="3" spans="1:20" ht="12.75" customHeight="1" x14ac:dyDescent="0.25">
      <c r="A3" s="32">
        <v>2</v>
      </c>
      <c r="B3" s="33" t="s">
        <v>31</v>
      </c>
      <c r="C3" s="33"/>
      <c r="D3" s="33" t="s">
        <v>38</v>
      </c>
      <c r="E3" s="33">
        <v>3</v>
      </c>
      <c r="F3" s="33">
        <v>2</v>
      </c>
      <c r="G3" s="33" t="s">
        <v>9</v>
      </c>
      <c r="H3" s="34"/>
    </row>
    <row r="4" spans="1:20" ht="15" x14ac:dyDescent="0.25">
      <c r="A4" s="32">
        <v>3</v>
      </c>
      <c r="B4" s="33" t="s">
        <v>32</v>
      </c>
      <c r="C4" s="33"/>
      <c r="D4" s="33" t="s">
        <v>39</v>
      </c>
      <c r="E4" s="33">
        <v>4</v>
      </c>
      <c r="F4" s="33">
        <v>2</v>
      </c>
      <c r="G4" s="33" t="s">
        <v>10</v>
      </c>
      <c r="H4" s="34"/>
    </row>
    <row r="5" spans="1:20" ht="12.75" customHeight="1" x14ac:dyDescent="0.2">
      <c r="A5" s="32">
        <v>4</v>
      </c>
      <c r="B5" s="36" t="s">
        <v>33</v>
      </c>
      <c r="C5" s="37"/>
      <c r="D5" s="38" t="s">
        <v>40</v>
      </c>
      <c r="E5" s="36">
        <v>9</v>
      </c>
      <c r="F5" s="36">
        <v>1</v>
      </c>
      <c r="G5" s="39" t="s">
        <v>9</v>
      </c>
    </row>
    <row r="6" spans="1:20" ht="12.75" customHeight="1" x14ac:dyDescent="0.2">
      <c r="A6" s="32">
        <v>5</v>
      </c>
      <c r="B6" s="36" t="s">
        <v>34</v>
      </c>
      <c r="C6" s="37"/>
      <c r="D6" s="38" t="s">
        <v>41</v>
      </c>
      <c r="E6" s="36">
        <v>4</v>
      </c>
      <c r="F6" s="36">
        <v>2</v>
      </c>
      <c r="G6" s="39" t="s">
        <v>9</v>
      </c>
    </row>
    <row r="7" spans="1:20" ht="12.75" customHeight="1" x14ac:dyDescent="0.2">
      <c r="A7" s="40">
        <v>6</v>
      </c>
      <c r="B7" s="38" t="s">
        <v>35</v>
      </c>
      <c r="D7" s="38" t="s">
        <v>42</v>
      </c>
      <c r="E7" s="38">
        <v>8</v>
      </c>
      <c r="F7" s="38">
        <v>2</v>
      </c>
      <c r="G7" s="41" t="s">
        <v>10</v>
      </c>
    </row>
    <row r="8" spans="1:20" ht="12.75" customHeight="1" x14ac:dyDescent="0.2">
      <c r="A8" s="32">
        <v>7</v>
      </c>
      <c r="B8" s="38" t="s">
        <v>36</v>
      </c>
      <c r="D8" s="38" t="s">
        <v>43</v>
      </c>
      <c r="E8" s="35">
        <v>5</v>
      </c>
      <c r="F8" s="38">
        <v>1</v>
      </c>
      <c r="G8" s="41" t="s">
        <v>9</v>
      </c>
    </row>
    <row r="9" spans="1:20" ht="12.75" customHeight="1" x14ac:dyDescent="0.2">
      <c r="A9" s="32">
        <v>8</v>
      </c>
      <c r="B9" s="38" t="s">
        <v>44</v>
      </c>
      <c r="D9" s="38" t="s">
        <v>42</v>
      </c>
      <c r="E9" s="35">
        <v>10</v>
      </c>
      <c r="F9" s="38">
        <v>2</v>
      </c>
      <c r="G9" s="41" t="s">
        <v>9</v>
      </c>
    </row>
    <row r="10" spans="1:20" ht="12.75" customHeight="1" x14ac:dyDescent="0.2">
      <c r="A10" s="32"/>
      <c r="B10" s="35" t="s">
        <v>45</v>
      </c>
      <c r="D10" s="35" t="s">
        <v>42</v>
      </c>
      <c r="E10" s="35">
        <v>6</v>
      </c>
      <c r="G10" s="41" t="s">
        <v>10</v>
      </c>
    </row>
    <row r="11" spans="1:20" ht="12.75" customHeight="1" x14ac:dyDescent="0.2">
      <c r="A11" s="32"/>
      <c r="B11" s="35" t="s">
        <v>46</v>
      </c>
    </row>
    <row r="12" spans="1:20" ht="12.75" customHeight="1" x14ac:dyDescent="0.2">
      <c r="A12" s="32"/>
    </row>
    <row r="13" spans="1:20" ht="12.75" customHeight="1" x14ac:dyDescent="0.2">
      <c r="A13" s="32"/>
    </row>
    <row r="14" spans="1:20" ht="12.75" customHeight="1" x14ac:dyDescent="0.2">
      <c r="A14" s="32"/>
    </row>
    <row r="15" spans="1:20" ht="12.75" customHeight="1" x14ac:dyDescent="0.2">
      <c r="A15" s="32"/>
    </row>
    <row r="16" spans="1:20" ht="12.75" customHeight="1" x14ac:dyDescent="0.2">
      <c r="A16" s="32"/>
    </row>
    <row r="17" spans="1:1" ht="12.75" customHeight="1" x14ac:dyDescent="0.2">
      <c r="A17" s="32"/>
    </row>
    <row r="18" spans="1:1" ht="12.75" customHeight="1" x14ac:dyDescent="0.2">
      <c r="A18" s="32"/>
    </row>
    <row r="19" spans="1:1" ht="12.75" customHeight="1" x14ac:dyDescent="0.2">
      <c r="A19" s="32"/>
    </row>
    <row r="20" spans="1:1" ht="12.75" customHeight="1" x14ac:dyDescent="0.2">
      <c r="A20" s="32"/>
    </row>
    <row r="21" spans="1:1" ht="12.75" customHeight="1" x14ac:dyDescent="0.2">
      <c r="A21" s="32"/>
    </row>
    <row r="22" spans="1:1" ht="12.75" customHeight="1" x14ac:dyDescent="0.2">
      <c r="A22" s="32"/>
    </row>
    <row r="23" spans="1:1" ht="12.75" customHeight="1" x14ac:dyDescent="0.2">
      <c r="A23" s="32"/>
    </row>
    <row r="24" spans="1:1" ht="12.75" customHeight="1" x14ac:dyDescent="0.2">
      <c r="A24" s="32"/>
    </row>
    <row r="25" spans="1:1" ht="12.75" customHeight="1" x14ac:dyDescent="0.2">
      <c r="A25" s="32"/>
    </row>
    <row r="26" spans="1:1" ht="12.75" customHeight="1" x14ac:dyDescent="0.2">
      <c r="A26" s="32"/>
    </row>
    <row r="27" spans="1:1" ht="12.75" customHeight="1" x14ac:dyDescent="0.2">
      <c r="A27" s="32"/>
    </row>
    <row r="28" spans="1:1" ht="12.75" customHeight="1" x14ac:dyDescent="0.2">
      <c r="A28" s="32"/>
    </row>
    <row r="29" spans="1:1" ht="12.75" customHeight="1" x14ac:dyDescent="0.2">
      <c r="A29" s="32"/>
    </row>
    <row r="30" spans="1:1" ht="12.75" customHeight="1" x14ac:dyDescent="0.2">
      <c r="A30" s="32"/>
    </row>
    <row r="31" spans="1:1" ht="12.75" customHeight="1" x14ac:dyDescent="0.2">
      <c r="A31" s="32"/>
    </row>
    <row r="32" spans="1:1" ht="12.75" customHeight="1" x14ac:dyDescent="0.2">
      <c r="A32" s="32"/>
    </row>
    <row r="33" spans="1:1" ht="12.75" customHeight="1" x14ac:dyDescent="0.2">
      <c r="A33" s="32"/>
    </row>
    <row r="34" spans="1:1" ht="12.75" customHeight="1" x14ac:dyDescent="0.2">
      <c r="A34" s="32"/>
    </row>
    <row r="35" spans="1:1" ht="12.75" customHeight="1" x14ac:dyDescent="0.2">
      <c r="A35" s="32"/>
    </row>
    <row r="36" spans="1:1" ht="12.75" customHeight="1" x14ac:dyDescent="0.2">
      <c r="A36" s="32"/>
    </row>
    <row r="37" spans="1:1" ht="12.75" customHeight="1" x14ac:dyDescent="0.2">
      <c r="A37" s="32"/>
    </row>
    <row r="38" spans="1:1" ht="12.75" customHeight="1" x14ac:dyDescent="0.2">
      <c r="A38" s="32"/>
    </row>
    <row r="39" spans="1:1" ht="12.75" customHeight="1" x14ac:dyDescent="0.2">
      <c r="A39" s="32"/>
    </row>
    <row r="40" spans="1:1" ht="12.75" customHeight="1" x14ac:dyDescent="0.2">
      <c r="A40" s="32"/>
    </row>
    <row r="41" spans="1:1" ht="12.75" customHeight="1" x14ac:dyDescent="0.2">
      <c r="A41" s="32"/>
    </row>
    <row r="42" spans="1:1" ht="12.75" customHeight="1" x14ac:dyDescent="0.2">
      <c r="A42" s="32"/>
    </row>
    <row r="43" spans="1:1" ht="12.75" customHeight="1" x14ac:dyDescent="0.2">
      <c r="A43" s="32"/>
    </row>
    <row r="44" spans="1:1" ht="12.75" customHeight="1" x14ac:dyDescent="0.2">
      <c r="A44" s="32"/>
    </row>
    <row r="45" spans="1:1" ht="12.75" customHeight="1" x14ac:dyDescent="0.2">
      <c r="A45" s="32"/>
    </row>
    <row r="46" spans="1:1" ht="12.75" customHeight="1" x14ac:dyDescent="0.2">
      <c r="A46" s="32"/>
    </row>
    <row r="47" spans="1:1" ht="12.75" customHeight="1" x14ac:dyDescent="0.2">
      <c r="A47" s="32"/>
    </row>
    <row r="48" spans="1:1" ht="12.75" customHeight="1" x14ac:dyDescent="0.2">
      <c r="A48" s="32"/>
    </row>
    <row r="49" spans="1:1" ht="12.75" customHeight="1" x14ac:dyDescent="0.2">
      <c r="A49" s="32"/>
    </row>
    <row r="50" spans="1:1" ht="12.75" customHeight="1" x14ac:dyDescent="0.2">
      <c r="A50" s="32"/>
    </row>
    <row r="51" spans="1:1" ht="12.75" customHeight="1" x14ac:dyDescent="0.2">
      <c r="A51" s="32"/>
    </row>
    <row r="52" spans="1:1" ht="12.75" customHeight="1" x14ac:dyDescent="0.2">
      <c r="A52" s="32"/>
    </row>
    <row r="53" spans="1:1" ht="12.75" customHeight="1" x14ac:dyDescent="0.2">
      <c r="A53" s="32"/>
    </row>
    <row r="54" spans="1:1" ht="12.75" customHeight="1" x14ac:dyDescent="0.2">
      <c r="A54" s="32"/>
    </row>
    <row r="55" spans="1:1" ht="12.75" customHeight="1" x14ac:dyDescent="0.2">
      <c r="A55" s="32"/>
    </row>
  </sheetData>
  <sheetProtection password="CAE1" sheet="1" objects="1" scenarios="1" formatCells="0" formatColumns="0" formatRows="0" selectLockedCell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zoomScale="85" zoomScaleNormal="85" workbookViewId="0">
      <selection activeCell="N1" sqref="N1"/>
    </sheetView>
  </sheetViews>
  <sheetFormatPr defaultColWidth="17.140625" defaultRowHeight="12.75" customHeight="1" x14ac:dyDescent="0.2"/>
  <cols>
    <col min="1" max="1" width="14" bestFit="1" customWidth="1"/>
    <col min="2" max="2" width="30.42578125" customWidth="1"/>
    <col min="3" max="3" width="10.7109375" customWidth="1"/>
    <col min="4" max="4" width="17.28515625" customWidth="1"/>
    <col min="5" max="5" width="17.140625" hidden="1" customWidth="1"/>
    <col min="6" max="6" width="29.42578125" hidden="1" customWidth="1"/>
    <col min="7" max="7" width="17.140625" hidden="1" customWidth="1"/>
    <col min="8" max="8" width="17.140625" style="12" hidden="1" customWidth="1"/>
    <col min="9" max="9" width="4.5703125" customWidth="1"/>
    <col min="10" max="10" width="10.7109375" customWidth="1"/>
    <col min="11" max="11" width="9" customWidth="1"/>
    <col min="12" max="12" width="14" customWidth="1"/>
    <col min="13" max="13" width="11.85546875" customWidth="1"/>
    <col min="14" max="14" width="10.7109375" customWidth="1"/>
    <col min="15" max="15" width="11.85546875" customWidth="1"/>
    <col min="16" max="16" width="13.140625" customWidth="1"/>
    <col min="17" max="22" width="17.140625" customWidth="1"/>
  </cols>
  <sheetData>
    <row r="1" spans="1:19" ht="37.5" customHeight="1" x14ac:dyDescent="0.2">
      <c r="A1" s="2"/>
      <c r="B1" s="3" t="s">
        <v>26</v>
      </c>
      <c r="C1" s="3"/>
      <c r="D1" s="4"/>
      <c r="E1" s="5"/>
      <c r="F1" s="5"/>
      <c r="G1" s="5"/>
      <c r="H1" s="11"/>
      <c r="I1" s="6"/>
      <c r="J1" s="14" t="s">
        <v>17</v>
      </c>
      <c r="K1" s="3" t="s">
        <v>19</v>
      </c>
      <c r="L1" s="3" t="s">
        <v>20</v>
      </c>
      <c r="M1" s="3" t="s">
        <v>21</v>
      </c>
      <c r="N1" s="23" t="s">
        <v>24</v>
      </c>
      <c r="O1" s="23" t="s">
        <v>25</v>
      </c>
      <c r="P1" s="23" t="s">
        <v>27</v>
      </c>
      <c r="Q1" s="23" t="s">
        <v>28</v>
      </c>
      <c r="R1" s="23" t="s">
        <v>28</v>
      </c>
      <c r="S1" s="23" t="s">
        <v>28</v>
      </c>
    </row>
    <row r="2" spans="1:19" ht="12.75" customHeight="1" x14ac:dyDescent="0.2">
      <c r="A2" s="2"/>
      <c r="B2" s="17" t="s">
        <v>12</v>
      </c>
      <c r="C2" s="25">
        <v>41367</v>
      </c>
      <c r="D2" s="7"/>
      <c r="I2" s="2"/>
      <c r="J2" s="17"/>
      <c r="K2" s="17">
        <v>0</v>
      </c>
      <c r="L2" s="17">
        <f>SUM('Sprintin tehtävälista'!E2:E27)</f>
        <v>57</v>
      </c>
      <c r="M2" s="17">
        <f>L2</f>
        <v>57</v>
      </c>
      <c r="N2" s="17"/>
      <c r="O2" s="17"/>
      <c r="P2" s="17"/>
      <c r="Q2" s="17"/>
      <c r="R2" s="17"/>
      <c r="S2" s="17"/>
    </row>
    <row r="3" spans="1:19" ht="12.75" customHeight="1" x14ac:dyDescent="0.2">
      <c r="A3" s="2"/>
      <c r="B3" s="17" t="s">
        <v>13</v>
      </c>
      <c r="C3" s="25">
        <v>41381</v>
      </c>
      <c r="D3" s="7"/>
      <c r="I3" s="2"/>
      <c r="J3" s="25">
        <v>41367</v>
      </c>
      <c r="K3" s="24">
        <v>1</v>
      </c>
      <c r="L3" s="24">
        <f>L2-($C$5*$C$7)</f>
        <v>45</v>
      </c>
      <c r="M3" s="16">
        <f>M2-SUM(N3:U3)</f>
        <v>57</v>
      </c>
      <c r="N3" s="21">
        <v>0</v>
      </c>
      <c r="O3" s="22">
        <v>0</v>
      </c>
      <c r="P3" s="22">
        <v>0</v>
      </c>
      <c r="Q3" s="22"/>
      <c r="R3" s="22"/>
      <c r="S3" s="22"/>
    </row>
    <row r="4" spans="1:19" ht="12.75" customHeight="1" x14ac:dyDescent="0.2">
      <c r="A4" s="2"/>
      <c r="B4" s="17" t="s">
        <v>18</v>
      </c>
      <c r="C4" s="15">
        <f ca="1">TODAY()</f>
        <v>41387</v>
      </c>
      <c r="D4" s="7"/>
      <c r="I4" s="2"/>
      <c r="J4" s="25">
        <v>41373</v>
      </c>
      <c r="K4" s="24">
        <v>2</v>
      </c>
      <c r="L4" s="24">
        <f t="shared" ref="L4:L7" si="0">L3-($C$5*$C$7)</f>
        <v>33</v>
      </c>
      <c r="M4" s="20">
        <f t="shared" ref="M4" si="1">M3-SUM(N4:U4)</f>
        <v>41</v>
      </c>
      <c r="N4" s="22">
        <v>16</v>
      </c>
      <c r="O4" s="22">
        <v>0</v>
      </c>
      <c r="P4" s="22">
        <v>0</v>
      </c>
      <c r="Q4" s="22"/>
      <c r="R4" s="22"/>
      <c r="S4" s="22"/>
    </row>
    <row r="5" spans="1:19" ht="12.75" customHeight="1" x14ac:dyDescent="0.2">
      <c r="A5" s="2"/>
      <c r="B5" s="17" t="s">
        <v>14</v>
      </c>
      <c r="C5" s="22">
        <v>3</v>
      </c>
      <c r="D5" s="7"/>
      <c r="I5" s="2"/>
      <c r="J5" s="25">
        <v>41374</v>
      </c>
      <c r="K5" s="24">
        <v>3</v>
      </c>
      <c r="L5" s="24">
        <f t="shared" si="0"/>
        <v>21</v>
      </c>
      <c r="M5" s="20"/>
      <c r="N5" s="22"/>
      <c r="O5" s="22"/>
      <c r="P5" s="22"/>
      <c r="Q5" s="22"/>
      <c r="R5" s="22"/>
      <c r="S5" s="22"/>
    </row>
    <row r="6" spans="1:19" ht="12.75" customHeight="1" x14ac:dyDescent="0.2">
      <c r="A6" s="2"/>
      <c r="B6" s="17" t="s">
        <v>15</v>
      </c>
      <c r="C6" s="26">
        <v>5</v>
      </c>
      <c r="D6" s="7"/>
      <c r="I6" s="2"/>
      <c r="J6" s="25">
        <v>41380</v>
      </c>
      <c r="K6" s="24">
        <v>4</v>
      </c>
      <c r="L6" s="24">
        <f t="shared" si="0"/>
        <v>9</v>
      </c>
      <c r="M6" s="20"/>
      <c r="N6" s="22"/>
      <c r="O6" s="22"/>
      <c r="P6" s="22"/>
      <c r="Q6" s="22"/>
      <c r="R6" s="22"/>
      <c r="S6" s="22"/>
    </row>
    <row r="7" spans="1:19" ht="12.75" customHeight="1" x14ac:dyDescent="0.2">
      <c r="A7" s="2"/>
      <c r="B7" s="17" t="s">
        <v>22</v>
      </c>
      <c r="C7" s="26">
        <v>4</v>
      </c>
      <c r="D7" s="7"/>
      <c r="I7" s="2"/>
      <c r="J7" s="25">
        <v>41381</v>
      </c>
      <c r="K7" s="24">
        <v>5</v>
      </c>
      <c r="L7" s="24">
        <f t="shared" si="0"/>
        <v>-3</v>
      </c>
      <c r="M7" s="20"/>
      <c r="N7" s="22"/>
      <c r="O7" s="22"/>
      <c r="P7" s="22"/>
      <c r="Q7" s="22"/>
      <c r="R7" s="22"/>
      <c r="S7" s="22"/>
    </row>
    <row r="8" spans="1:19" ht="12.75" customHeight="1" x14ac:dyDescent="0.2">
      <c r="A8" s="2"/>
      <c r="B8" s="17" t="s">
        <v>16</v>
      </c>
      <c r="C8" s="16">
        <f>C5*C6*C7</f>
        <v>60</v>
      </c>
      <c r="D8" s="7"/>
    </row>
    <row r="10" spans="1:19" ht="12.75" customHeight="1" x14ac:dyDescent="0.2">
      <c r="A10" s="3" t="s">
        <v>6</v>
      </c>
      <c r="B10" s="3" t="s">
        <v>4</v>
      </c>
      <c r="C10" s="8" t="s">
        <v>23</v>
      </c>
      <c r="D10" s="9" t="s">
        <v>3</v>
      </c>
    </row>
    <row r="11" spans="1:19" ht="12.75" customHeight="1" x14ac:dyDescent="0.2">
      <c r="A11" s="17" t="str">
        <f>'Sprintin tehtävälista'!D2</f>
        <v>Jari + Jesse</v>
      </c>
      <c r="B11" s="17" t="str">
        <f>'Sprintin tehtävälista'!B2</f>
        <v>Päähahahmon grafiikat + muita grafiikoita</v>
      </c>
      <c r="C11" s="18">
        <f>'Sprintin tehtävälista'!E2</f>
        <v>8</v>
      </c>
      <c r="D11" s="19" t="str">
        <f>'Sprintin tehtävälista'!G2</f>
        <v>Kesken</v>
      </c>
    </row>
    <row r="12" spans="1:19" ht="12.75" customHeight="1" x14ac:dyDescent="0.2">
      <c r="A12" s="17" t="str">
        <f>'Sprintin tehtävälista'!D3</f>
        <v xml:space="preserve">Olli  </v>
      </c>
      <c r="B12" s="17" t="str">
        <f>'Sprintin tehtävälista'!B3</f>
        <v>Äänet + äänien mutelle laitto</v>
      </c>
      <c r="C12" s="18">
        <f>'Sprintin tehtävälista'!E3</f>
        <v>3</v>
      </c>
      <c r="D12" s="19" t="str">
        <f>'Sprintin tehtävälista'!G3</f>
        <v>Kesken</v>
      </c>
    </row>
    <row r="13" spans="1:19" ht="12.75" customHeight="1" x14ac:dyDescent="0.2">
      <c r="A13" s="17" t="str">
        <f>'Sprintin tehtävälista'!D4</f>
        <v>Roope</v>
      </c>
      <c r="B13" s="17" t="str">
        <f>'Sprintin tehtävälista'!B4</f>
        <v>Inventoryn teko + tavaroiden poisto</v>
      </c>
      <c r="C13" s="18">
        <f>'Sprintin tehtävälista'!E4</f>
        <v>4</v>
      </c>
      <c r="D13" s="19" t="str">
        <f>'Sprintin tehtävälista'!G4</f>
        <v>Ei vielä aloitettu</v>
      </c>
    </row>
    <row r="14" spans="1:19" ht="12.75" customHeight="1" x14ac:dyDescent="0.2">
      <c r="A14" s="17" t="str">
        <f>'Sprintin tehtävälista'!D5</f>
        <v>Roope + Late</v>
      </c>
      <c r="B14" s="17" t="str">
        <f>'Sprintin tehtävälista'!B5</f>
        <v>Combat system</v>
      </c>
      <c r="C14" s="18">
        <f>'Sprintin tehtävälista'!E5</f>
        <v>9</v>
      </c>
      <c r="D14" s="19" t="str">
        <f>'Sprintin tehtävälista'!G5</f>
        <v>Kesken</v>
      </c>
    </row>
    <row r="15" spans="1:19" ht="12.75" customHeight="1" x14ac:dyDescent="0.2">
      <c r="A15" s="17" t="str">
        <f>'Sprintin tehtävälista'!D6</f>
        <v>Jesse</v>
      </c>
      <c r="B15" s="17" t="str">
        <f>'Sprintin tehtävälista'!B6</f>
        <v>Tallennus ja lataus  vaihtoehdot</v>
      </c>
      <c r="C15" s="18">
        <f>'Sprintin tehtävälista'!E6</f>
        <v>4</v>
      </c>
      <c r="D15" s="19" t="str">
        <f>'Sprintin tehtävälista'!G6</f>
        <v>Kesken</v>
      </c>
    </row>
    <row r="16" spans="1:19" ht="12.75" customHeight="1" x14ac:dyDescent="0.2">
      <c r="A16" s="17" t="str">
        <f>'Sprintin tehtävälista'!D7</f>
        <v>Late</v>
      </c>
      <c r="B16" s="17" t="str">
        <f>'Sprintin tehtävälista'!B7</f>
        <v>Statsit, health ja mana barit</v>
      </c>
      <c r="C16" s="18">
        <f>'Sprintin tehtävälista'!E7</f>
        <v>8</v>
      </c>
      <c r="D16" s="19" t="str">
        <f>'Sprintin tehtävälista'!G7</f>
        <v>Ei vielä aloitettu</v>
      </c>
      <c r="E16" s="7"/>
      <c r="F16" s="5" t="s">
        <v>1</v>
      </c>
      <c r="G16" s="5" t="s">
        <v>2</v>
      </c>
      <c r="H16" s="11" t="s">
        <v>0</v>
      </c>
    </row>
    <row r="17" spans="1:8" ht="12.75" customHeight="1" x14ac:dyDescent="0.2">
      <c r="A17" s="17" t="str">
        <f>'Sprintin tehtävälista'!D8</f>
        <v>Olli</v>
      </c>
      <c r="B17" s="17" t="str">
        <f>'Sprintin tehtävälista'!B8</f>
        <v>Tarinan keksintä</v>
      </c>
      <c r="C17" s="18">
        <f>'Sprintin tehtävälista'!E8</f>
        <v>5</v>
      </c>
      <c r="D17" s="19" t="str">
        <f>'Sprintin tehtävälista'!G8</f>
        <v>Kesken</v>
      </c>
      <c r="E17" s="7"/>
      <c r="F17" s="1" t="e">
        <f>VLOOKUP(A11, 'Sprintin tehtävälista'!$A$2:$E$84, 5, FALSE)</f>
        <v>#N/A</v>
      </c>
      <c r="G17" s="10" t="e">
        <f>VLOOKUP(A11, 'Sprintin tehtävälista'!$A$2:$B$84, 2, FALSE)</f>
        <v>#N/A</v>
      </c>
      <c r="H17" s="13" t="e">
        <f>VLOOKUP(A11, 'Sprintin tehtävälista'!$A$2:$G$84, 7, FALSE)</f>
        <v>#N/A</v>
      </c>
    </row>
    <row r="18" spans="1:8" ht="12.75" customHeight="1" x14ac:dyDescent="0.2">
      <c r="A18" s="17" t="str">
        <f>'Sprintin tehtävälista'!D9</f>
        <v>Late</v>
      </c>
      <c r="B18" s="17" t="str">
        <f>'Sprintin tehtävälista'!B9</f>
        <v>Tile-editorin etsintä ja kenttien valmistaminen</v>
      </c>
      <c r="C18" s="18">
        <f>'Sprintin tehtävälista'!E9</f>
        <v>10</v>
      </c>
      <c r="D18" s="19" t="str">
        <f>'Sprintin tehtävälista'!G9</f>
        <v>Kesken</v>
      </c>
      <c r="E18" s="7"/>
      <c r="F18" s="1" t="e">
        <f>VLOOKUP(A12, 'Sprintin tehtävälista'!$A$2:$E$84, 5, FALSE)</f>
        <v>#N/A</v>
      </c>
      <c r="G18" s="10" t="e">
        <f>VLOOKUP(A12, 'Sprintin tehtävälista'!$A$2:$B$84, 2, FALSE)</f>
        <v>#N/A</v>
      </c>
      <c r="H18" s="13" t="e">
        <f>VLOOKUP(A12, 'Sprintin tehtävälista'!$A$2:$G$84, 7, FALSE)</f>
        <v>#N/A</v>
      </c>
    </row>
    <row r="19" spans="1:8" ht="12.75" customHeight="1" x14ac:dyDescent="0.2">
      <c r="A19" s="17" t="str">
        <f>'Sprintin tehtävälista'!D10</f>
        <v>Late</v>
      </c>
      <c r="B19" s="17" t="str">
        <f>'Sprintin tehtävälista'!B10</f>
        <v>Collisioiden teko</v>
      </c>
      <c r="C19" s="18">
        <f>'Sprintin tehtävälista'!E10</f>
        <v>6</v>
      </c>
      <c r="D19" s="19" t="str">
        <f>'Sprintin tehtävälista'!G10</f>
        <v>Ei vielä aloitettu</v>
      </c>
      <c r="E19" s="7"/>
      <c r="F19" s="1" t="e">
        <f>VLOOKUP(A13, 'Sprintin tehtävälista'!$A$2:$E$84, 5, FALSE)</f>
        <v>#N/A</v>
      </c>
      <c r="G19" s="10" t="e">
        <f>VLOOKUP(A13, 'Sprintin tehtävälista'!$A$2:$B$84, 2, FALSE)</f>
        <v>#N/A</v>
      </c>
      <c r="H19" s="13" t="e">
        <f>VLOOKUP(A13, 'Sprintin tehtävälista'!$A$2:$G$84, 7, FALSE)</f>
        <v>#N/A</v>
      </c>
    </row>
    <row r="20" spans="1:8" ht="12.75" customHeight="1" x14ac:dyDescent="0.2">
      <c r="A20" s="17">
        <f>'Sprintin tehtävälista'!D11</f>
        <v>0</v>
      </c>
      <c r="B20" s="17" t="str">
        <f>'Sprintin tehtävälista'!B11</f>
        <v>Npc:t mapille ym ym.</v>
      </c>
      <c r="C20" s="18">
        <f>'Sprintin tehtävälista'!E11</f>
        <v>0</v>
      </c>
      <c r="D20" s="19">
        <f>'Sprintin tehtävälista'!G11</f>
        <v>0</v>
      </c>
      <c r="E20" s="7"/>
      <c r="F20" s="1" t="e">
        <f>VLOOKUP(A14, 'Sprintin tehtävälista'!$A$2:$E$84, 5, FALSE)</f>
        <v>#N/A</v>
      </c>
      <c r="G20" s="10" t="e">
        <f>VLOOKUP(A14, 'Sprintin tehtävälista'!$A$2:$B$84, 2, FALSE)</f>
        <v>#N/A</v>
      </c>
      <c r="H20" s="13" t="e">
        <f>VLOOKUP(A14, 'Sprintin tehtävälista'!$A$2:$G$84, 7, FALSE)</f>
        <v>#N/A</v>
      </c>
    </row>
    <row r="21" spans="1:8" ht="12.75" customHeight="1" x14ac:dyDescent="0.2">
      <c r="A21" s="17">
        <f>'Sprintin tehtävälista'!D12</f>
        <v>0</v>
      </c>
      <c r="B21" s="17">
        <f>'Sprintin tehtävälista'!B12</f>
        <v>0</v>
      </c>
      <c r="C21" s="18">
        <f>'Sprintin tehtävälista'!E12</f>
        <v>0</v>
      </c>
      <c r="D21" s="19">
        <f>'Sprintin tehtävälista'!G12</f>
        <v>0</v>
      </c>
      <c r="E21" s="7"/>
      <c r="F21" s="1" t="e">
        <f>VLOOKUP(A15, 'Sprintin tehtävälista'!$A$2:$E$84, 5, FALSE)</f>
        <v>#N/A</v>
      </c>
      <c r="G21" s="10" t="e">
        <f>VLOOKUP(A15, 'Sprintin tehtävälista'!$A$2:$B$84, 2, FALSE)</f>
        <v>#N/A</v>
      </c>
      <c r="H21" s="13" t="e">
        <f>VLOOKUP(A15, 'Sprintin tehtävälista'!$A$2:$G$84, 7, FALSE)</f>
        <v>#N/A</v>
      </c>
    </row>
    <row r="22" spans="1:8" ht="12.75" customHeight="1" x14ac:dyDescent="0.2">
      <c r="A22" s="17">
        <f>'Sprintin tehtävälista'!D13</f>
        <v>0</v>
      </c>
      <c r="B22" s="17">
        <f>'Sprintin tehtävälista'!B13</f>
        <v>0</v>
      </c>
      <c r="C22" s="18">
        <f>'Sprintin tehtävälista'!E13</f>
        <v>0</v>
      </c>
      <c r="D22" s="19">
        <f>'Sprintin tehtävälista'!G13</f>
        <v>0</v>
      </c>
      <c r="E22" s="7"/>
      <c r="F22" s="1" t="e">
        <f>VLOOKUP(A16, 'Sprintin tehtävälista'!$A$2:$E$84, 5, FALSE)</f>
        <v>#N/A</v>
      </c>
      <c r="G22" s="10" t="e">
        <f>VLOOKUP(A16, 'Sprintin tehtävälista'!$A$2:$B$84, 2, FALSE)</f>
        <v>#N/A</v>
      </c>
      <c r="H22" s="13" t="e">
        <f>VLOOKUP(A16, 'Sprintin tehtävälista'!$A$2:$G$84, 7, FALSE)</f>
        <v>#N/A</v>
      </c>
    </row>
    <row r="23" spans="1:8" ht="12.75" customHeight="1" x14ac:dyDescent="0.2">
      <c r="A23" s="17">
        <f>'Sprintin tehtävälista'!D14</f>
        <v>0</v>
      </c>
      <c r="B23" s="17">
        <f>'Sprintin tehtävälista'!B14</f>
        <v>0</v>
      </c>
      <c r="C23" s="18">
        <f>'Sprintin tehtävälista'!E14</f>
        <v>0</v>
      </c>
      <c r="D23" s="19">
        <f>'Sprintin tehtävälista'!G14</f>
        <v>0</v>
      </c>
      <c r="E23" s="7"/>
      <c r="F23" s="1" t="e">
        <f>VLOOKUP(A17, 'Sprintin tehtävälista'!$A$2:$E$84, 5, FALSE)</f>
        <v>#N/A</v>
      </c>
      <c r="G23" s="10" t="e">
        <f>VLOOKUP(A17, 'Sprintin tehtävälista'!$A$2:$B$84, 2, FALSE)</f>
        <v>#N/A</v>
      </c>
      <c r="H23" s="13" t="e">
        <f>VLOOKUP(A17, 'Sprintin tehtävälista'!$A$2:$G$84, 7, FALSE)</f>
        <v>#N/A</v>
      </c>
    </row>
    <row r="24" spans="1:8" ht="12.75" customHeight="1" x14ac:dyDescent="0.2">
      <c r="A24" s="17">
        <f>'Sprintin tehtävälista'!D15</f>
        <v>0</v>
      </c>
      <c r="B24" s="17">
        <f>'Sprintin tehtävälista'!B15</f>
        <v>0</v>
      </c>
      <c r="C24" s="18">
        <f>'Sprintin tehtävälista'!E15</f>
        <v>0</v>
      </c>
      <c r="D24" s="19">
        <f>'Sprintin tehtävälista'!G15</f>
        <v>0</v>
      </c>
      <c r="E24" s="7"/>
      <c r="F24" s="1" t="e">
        <f>VLOOKUP(A18, 'Sprintin tehtävälista'!$A$2:$E$84, 5, FALSE)</f>
        <v>#N/A</v>
      </c>
      <c r="G24" s="10" t="e">
        <f>VLOOKUP(A18, 'Sprintin tehtävälista'!$A$2:$B$84, 2, FALSE)</f>
        <v>#N/A</v>
      </c>
      <c r="H24" s="13" t="e">
        <f>VLOOKUP(A18, 'Sprintin tehtävälista'!$A$2:$G$84, 7, FALSE)</f>
        <v>#N/A</v>
      </c>
    </row>
    <row r="25" spans="1:8" ht="12.75" customHeight="1" x14ac:dyDescent="0.2">
      <c r="A25" s="17">
        <f>'Sprintin tehtävälista'!D16</f>
        <v>0</v>
      </c>
      <c r="B25" s="17">
        <f>'Sprintin tehtävälista'!B16</f>
        <v>0</v>
      </c>
      <c r="C25" s="18">
        <f>'Sprintin tehtävälista'!E16</f>
        <v>0</v>
      </c>
      <c r="D25" s="19">
        <f>'Sprintin tehtävälista'!G16</f>
        <v>0</v>
      </c>
      <c r="E25" s="7"/>
      <c r="F25" s="1" t="e">
        <f>VLOOKUP(A19, 'Sprintin tehtävälista'!$A$2:$E$84, 5, FALSE)</f>
        <v>#N/A</v>
      </c>
      <c r="G25" s="10" t="e">
        <f>VLOOKUP(A19, 'Sprintin tehtävälista'!$A$2:$B$84, 2, FALSE)</f>
        <v>#N/A</v>
      </c>
      <c r="H25" s="13" t="e">
        <f>VLOOKUP(A19, 'Sprintin tehtävälista'!$A$2:$G$84, 7, FALSE)</f>
        <v>#N/A</v>
      </c>
    </row>
    <row r="26" spans="1:8" ht="12.75" customHeight="1" x14ac:dyDescent="0.2">
      <c r="A26" s="17">
        <f>'Sprintin tehtävälista'!D17</f>
        <v>0</v>
      </c>
      <c r="B26" s="17">
        <f>'Sprintin tehtävälista'!B17</f>
        <v>0</v>
      </c>
      <c r="C26" s="18">
        <f>'Sprintin tehtävälista'!E17</f>
        <v>0</v>
      </c>
      <c r="D26" s="19">
        <f>'Sprintin tehtävälista'!G17</f>
        <v>0</v>
      </c>
      <c r="E26" s="7"/>
      <c r="F26" s="1" t="e">
        <f>VLOOKUP(A20, 'Sprintin tehtävälista'!$A$2:$E$84, 5, FALSE)</f>
        <v>#N/A</v>
      </c>
      <c r="G26" s="10" t="e">
        <f>VLOOKUP(A20, 'Sprintin tehtävälista'!$A$2:$B$84, 2, FALSE)</f>
        <v>#N/A</v>
      </c>
      <c r="H26" s="13" t="e">
        <f>VLOOKUP(A20, 'Sprintin tehtävälista'!$A$2:$G$84, 7, FALSE)</f>
        <v>#N/A</v>
      </c>
    </row>
    <row r="27" spans="1:8" ht="12.75" customHeight="1" x14ac:dyDescent="0.2">
      <c r="A27" s="17">
        <f>'Sprintin tehtävälista'!D18</f>
        <v>0</v>
      </c>
      <c r="B27" s="17">
        <f>'Sprintin tehtävälista'!B18</f>
        <v>0</v>
      </c>
      <c r="C27" s="18">
        <f>'Sprintin tehtävälista'!E18</f>
        <v>0</v>
      </c>
      <c r="D27" s="19">
        <f>'Sprintin tehtävälista'!G18</f>
        <v>0</v>
      </c>
      <c r="E27" s="7"/>
      <c r="F27" s="1" t="e">
        <f>VLOOKUP(A21, 'Sprintin tehtävälista'!$A$2:$E$84, 5, FALSE)</f>
        <v>#N/A</v>
      </c>
      <c r="G27" s="10" t="e">
        <f>VLOOKUP(A21, 'Sprintin tehtävälista'!$A$2:$B$84, 2, FALSE)</f>
        <v>#N/A</v>
      </c>
      <c r="H27" s="13" t="e">
        <f>VLOOKUP(A21, 'Sprintin tehtävälista'!$A$2:$G$84, 7, FALSE)</f>
        <v>#N/A</v>
      </c>
    </row>
    <row r="28" spans="1:8" ht="12.75" customHeight="1" x14ac:dyDescent="0.2">
      <c r="A28" s="17">
        <f>'Sprintin tehtävälista'!D19</f>
        <v>0</v>
      </c>
      <c r="B28" s="17">
        <f>'Sprintin tehtävälista'!B19</f>
        <v>0</v>
      </c>
      <c r="C28" s="18">
        <f>'Sprintin tehtävälista'!E19</f>
        <v>0</v>
      </c>
      <c r="D28" s="19">
        <f>'Sprintin tehtävälista'!G19</f>
        <v>0</v>
      </c>
      <c r="E28" s="7"/>
      <c r="F28" s="1" t="e">
        <f>VLOOKUP(A22, 'Sprintin tehtävälista'!$A$2:$E$84, 5, FALSE)</f>
        <v>#N/A</v>
      </c>
      <c r="G28" s="10" t="e">
        <f>VLOOKUP(A22, 'Sprintin tehtävälista'!$A$2:$B$84, 2, FALSE)</f>
        <v>#N/A</v>
      </c>
      <c r="H28" s="13" t="e">
        <f>VLOOKUP(A22, 'Sprintin tehtävälista'!$A$2:$G$84, 7, FALSE)</f>
        <v>#N/A</v>
      </c>
    </row>
    <row r="29" spans="1:8" ht="12.75" customHeight="1" x14ac:dyDescent="0.2">
      <c r="A29" s="17">
        <f>'Sprintin tehtävälista'!D20</f>
        <v>0</v>
      </c>
      <c r="B29" s="17">
        <f>'Sprintin tehtävälista'!B20</f>
        <v>0</v>
      </c>
      <c r="C29" s="18">
        <f>'Sprintin tehtävälista'!E20</f>
        <v>0</v>
      </c>
      <c r="D29" s="19">
        <f>'Sprintin tehtävälista'!G20</f>
        <v>0</v>
      </c>
      <c r="E29" s="7"/>
      <c r="F29" s="1" t="e">
        <f>VLOOKUP(A23, 'Sprintin tehtävälista'!$A$2:$E$84, 5, FALSE)</f>
        <v>#N/A</v>
      </c>
      <c r="G29" s="10" t="e">
        <f>VLOOKUP(A23, 'Sprintin tehtävälista'!$A$2:$B$84, 2, FALSE)</f>
        <v>#N/A</v>
      </c>
      <c r="H29" s="13" t="e">
        <f>VLOOKUP(A23, 'Sprintin tehtävälista'!$A$2:$G$84, 7, FALSE)</f>
        <v>#N/A</v>
      </c>
    </row>
    <row r="30" spans="1:8" ht="12.75" customHeight="1" x14ac:dyDescent="0.2">
      <c r="A30" s="17">
        <f>'Sprintin tehtävälista'!D21</f>
        <v>0</v>
      </c>
      <c r="B30" s="17">
        <f>'Sprintin tehtävälista'!B21</f>
        <v>0</v>
      </c>
      <c r="C30" s="18">
        <f>'Sprintin tehtävälista'!E21</f>
        <v>0</v>
      </c>
      <c r="D30" s="19">
        <f>'Sprintin tehtävälista'!G21</f>
        <v>0</v>
      </c>
      <c r="E30" s="7"/>
      <c r="F30" s="1" t="e">
        <f>VLOOKUP(A24, 'Sprintin tehtävälista'!$A$2:$E$84, 5, FALSE)</f>
        <v>#N/A</v>
      </c>
      <c r="G30" s="10" t="e">
        <f>VLOOKUP(A24, 'Sprintin tehtävälista'!$A$2:$B$84, 2, FALSE)</f>
        <v>#N/A</v>
      </c>
      <c r="H30" s="13" t="e">
        <f>VLOOKUP(A24, 'Sprintin tehtävälista'!$A$2:$G$84, 7, FALSE)</f>
        <v>#N/A</v>
      </c>
    </row>
    <row r="31" spans="1:8" ht="12.75" customHeight="1" x14ac:dyDescent="0.2">
      <c r="A31" s="17">
        <f>'Sprintin tehtävälista'!D22</f>
        <v>0</v>
      </c>
      <c r="B31" s="17">
        <f>'Sprintin tehtävälista'!B22</f>
        <v>0</v>
      </c>
      <c r="C31" s="18">
        <f>'Sprintin tehtävälista'!E22</f>
        <v>0</v>
      </c>
      <c r="D31" s="19">
        <f>'Sprintin tehtävälista'!G22</f>
        <v>0</v>
      </c>
      <c r="E31" s="7"/>
      <c r="F31" s="1" t="e">
        <f>VLOOKUP(A25, 'Sprintin tehtävälista'!$A$2:$E$84, 5, FALSE)</f>
        <v>#N/A</v>
      </c>
      <c r="G31" s="10" t="e">
        <f>VLOOKUP(A25, 'Sprintin tehtävälista'!$A$2:$B$84, 2, FALSE)</f>
        <v>#N/A</v>
      </c>
      <c r="H31" s="13" t="e">
        <f>VLOOKUP(A25, 'Sprintin tehtävälista'!$A$2:$G$84, 7, FALSE)</f>
        <v>#N/A</v>
      </c>
    </row>
    <row r="32" spans="1:8" ht="12.75" customHeight="1" x14ac:dyDescent="0.2">
      <c r="E32" s="7"/>
      <c r="F32" s="1" t="e">
        <f>VLOOKUP(A26, 'Sprintin tehtävälista'!$A$2:$E$84, 5, FALSE)</f>
        <v>#N/A</v>
      </c>
      <c r="G32" s="10" t="e">
        <f>VLOOKUP(A26, 'Sprintin tehtävälista'!$A$2:$B$84, 2, FALSE)</f>
        <v>#N/A</v>
      </c>
      <c r="H32" s="13" t="e">
        <f>VLOOKUP(A26, 'Sprintin tehtävälista'!$A$2:$G$84, 7, FALSE)</f>
        <v>#N/A</v>
      </c>
    </row>
    <row r="33" spans="5:8" ht="12.75" customHeight="1" x14ac:dyDescent="0.2">
      <c r="E33" s="7"/>
      <c r="F33" s="1" t="e">
        <f>VLOOKUP(A27, 'Sprintin tehtävälista'!$A$2:$E$84, 5, FALSE)</f>
        <v>#N/A</v>
      </c>
      <c r="G33" s="10" t="e">
        <f>VLOOKUP(A27, 'Sprintin tehtävälista'!$A$2:$B$84, 2, FALSE)</f>
        <v>#N/A</v>
      </c>
      <c r="H33" s="13" t="e">
        <f>VLOOKUP(A27, 'Sprintin tehtävälista'!$A$2:$G$84, 7, FALSE)</f>
        <v>#N/A</v>
      </c>
    </row>
    <row r="34" spans="5:8" ht="12.75" customHeight="1" x14ac:dyDescent="0.2">
      <c r="E34" s="7"/>
      <c r="F34" s="1" t="e">
        <f>VLOOKUP(A28, 'Sprintin tehtävälista'!$A$2:$E$84, 5, FALSE)</f>
        <v>#N/A</v>
      </c>
      <c r="G34" s="10" t="e">
        <f>VLOOKUP(A28, 'Sprintin tehtävälista'!$A$2:$B$84, 2, FALSE)</f>
        <v>#N/A</v>
      </c>
      <c r="H34" s="13" t="e">
        <f>VLOOKUP(A28, 'Sprintin tehtävälista'!$A$2:$G$84, 7, FALSE)</f>
        <v>#N/A</v>
      </c>
    </row>
    <row r="35" spans="5:8" ht="12.75" customHeight="1" x14ac:dyDescent="0.2">
      <c r="E35" s="7"/>
      <c r="F35" s="1" t="e">
        <f>VLOOKUP(A29, 'Sprintin tehtävälista'!$A$2:$E$84, 5, FALSE)</f>
        <v>#N/A</v>
      </c>
      <c r="G35" s="10" t="e">
        <f>VLOOKUP(A29, 'Sprintin tehtävälista'!$A$2:$B$84, 2, FALSE)</f>
        <v>#N/A</v>
      </c>
      <c r="H35" s="13" t="e">
        <f>VLOOKUP(A29, 'Sprintin tehtävälista'!$A$2:$G$84, 7, FALSE)</f>
        <v>#N/A</v>
      </c>
    </row>
    <row r="36" spans="5:8" ht="12.75" customHeight="1" x14ac:dyDescent="0.2">
      <c r="F36" t="e">
        <f>VLOOKUP(A30, 'Sprintin tehtävälista'!$A$2:$E$84, 5, FALSE)</f>
        <v>#N/A</v>
      </c>
      <c r="G36" t="e">
        <f>VLOOKUP(A30, 'Sprintin tehtävälista'!$A$2:$B$84, 2, FALSE)</f>
        <v>#N/A</v>
      </c>
      <c r="H36" t="e">
        <f>VLOOKUP(A30, 'Sprintin tehtävälista'!$A$2:$G$84, 7, FALSE)</f>
        <v>#N/A</v>
      </c>
    </row>
    <row r="37" spans="5:8" ht="12.75" customHeight="1" x14ac:dyDescent="0.2">
      <c r="F37" t="e">
        <f>VLOOKUP(A31, 'Sprintin tehtävälista'!$A$2:$E$84, 5, FALSE)</f>
        <v>#N/A</v>
      </c>
      <c r="G37" t="e">
        <f>VLOOKUP(A31, 'Sprintin tehtävälista'!$A$2:$B$84, 2, FALSE)</f>
        <v>#N/A</v>
      </c>
      <c r="H37" t="e">
        <f>VLOOKUP(A31, 'Sprintin tehtävälista'!$A$2:$G$84, 7, FALSE)</f>
        <v>#N/A</v>
      </c>
    </row>
    <row r="38" spans="5:8" ht="12.75" customHeight="1" x14ac:dyDescent="0.2">
      <c r="H38"/>
    </row>
    <row r="39" spans="5:8" ht="12.75" customHeight="1" x14ac:dyDescent="0.2">
      <c r="H39"/>
    </row>
    <row r="40" spans="5:8" ht="12.75" customHeight="1" x14ac:dyDescent="0.2">
      <c r="H40"/>
    </row>
    <row r="41" spans="5:8" ht="12.75" customHeight="1" x14ac:dyDescent="0.2">
      <c r="H41"/>
    </row>
    <row r="42" spans="5:8" ht="12.75" customHeight="1" x14ac:dyDescent="0.2">
      <c r="H42"/>
    </row>
  </sheetData>
  <sheetProtection password="CAE1" sheet="1" objects="1" scenarios="1" formatCells="0" formatColumns="0" formatRows="0" insertColumns="0" insertRows="0" deleteColumns="0" deleteRows="0" selectLockedCells="1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Sprintin tehtävälista</vt:lpstr>
      <vt:lpstr>Sprintti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Merikanto Miikka</dc:creator>
  <cp:lastModifiedBy>asentaja</cp:lastModifiedBy>
  <dcterms:created xsi:type="dcterms:W3CDTF">2013-03-05T13:19:51Z</dcterms:created>
  <dcterms:modified xsi:type="dcterms:W3CDTF">2013-04-23T05:47:19Z</dcterms:modified>
</cp:coreProperties>
</file>