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ge37kog\bwSyncShare\Follow ETSAP\Veröffentlichungen\Materials and energy demands 2018\Publication\ANNEX\02_Energy_calculation\"/>
    </mc:Choice>
  </mc:AlternateContent>
  <xr:revisionPtr revIDLastSave="0" documentId="13_ncr:1_{1D31479B-A333-46B7-9C85-9D1CBB61B34C}" xr6:coauthVersionLast="47" xr6:coauthVersionMax="47" xr10:uidLastSave="{00000000-0000-0000-0000-000000000000}"/>
  <bookViews>
    <workbookView xWindow="-120" yWindow="-120" windowWidth="29040" windowHeight="17520" xr2:uid="{00000000-000D-0000-FFFF-FFFF00000000}"/>
  </bookViews>
  <sheets>
    <sheet name="Info_general" sheetId="8" r:id="rId1"/>
    <sheet name="Info_fuel_types" sheetId="7" r:id="rId2"/>
    <sheet name="Iron&amp;Steel" sheetId="1" r:id="rId3"/>
    <sheet name="Non-Ferrous Metals" sheetId="2" r:id="rId4"/>
    <sheet name="Non-Metallic Minerals" sheetId="3" r:id="rId5"/>
    <sheet name="Pulp&amp;Paper" sheetId="4" r:id="rId6"/>
    <sheet name="Chemical&amp;Petrochemical" sheetId="5" r:id="rId7"/>
  </sheets>
  <definedNames>
    <definedName name="_xlnm._FilterDatabase" localSheetId="6" hidden="1">'Chemical&amp;Petrochemical'!$B$6:$T$230</definedName>
    <definedName name="_xlnm._FilterDatabase" localSheetId="2" hidden="1">'Iron&amp;Steel'!$B$6:$L$86</definedName>
    <definedName name="_xlnm._FilterDatabase" localSheetId="3" hidden="1">'Non-Ferrous Metals'!$A$6:$W$86</definedName>
    <definedName name="_xlnm._FilterDatabase" localSheetId="4" hidden="1">'Non-Metallic Minerals'!$A$6:$K$278</definedName>
    <definedName name="_xlnm._FilterDatabase" localSheetId="5" hidden="1">'Pulp&amp;Paper'!$B$6:$J$597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5" l="1"/>
  <c r="K18" i="5"/>
  <c r="K16" i="5"/>
  <c r="K44" i="5"/>
  <c r="K30" i="5"/>
  <c r="J201" i="5"/>
  <c r="I201" i="5"/>
  <c r="J187" i="5"/>
  <c r="I187" i="5"/>
  <c r="N57" i="5" l="1"/>
  <c r="N59" i="5"/>
  <c r="H26" i="5" l="1"/>
  <c r="H33" i="5" s="1"/>
  <c r="L86" i="1"/>
  <c r="L81" i="1"/>
  <c r="L76" i="1"/>
  <c r="L71" i="1"/>
  <c r="L66" i="1"/>
  <c r="L61" i="1"/>
  <c r="L56" i="1"/>
  <c r="L51" i="1"/>
  <c r="L46" i="1"/>
  <c r="L41" i="1"/>
  <c r="L36" i="1"/>
  <c r="L31" i="1"/>
  <c r="L26" i="1"/>
  <c r="L21" i="1"/>
  <c r="L16" i="1"/>
  <c r="L11" i="1"/>
  <c r="R20" i="5"/>
  <c r="M278" i="3"/>
  <c r="N278" i="3" s="1"/>
  <c r="M261" i="3"/>
  <c r="N261" i="3" s="1"/>
  <c r="M244" i="3"/>
  <c r="N244" i="3" s="1"/>
  <c r="M210" i="3"/>
  <c r="N210" i="3" s="1"/>
  <c r="M227" i="3"/>
  <c r="N227" i="3" s="1"/>
  <c r="M193" i="3"/>
  <c r="N193" i="3" s="1"/>
  <c r="M176" i="3"/>
  <c r="N176" i="3" s="1"/>
  <c r="M159" i="3"/>
  <c r="N159" i="3" s="1"/>
  <c r="M142" i="3"/>
  <c r="N142" i="3" s="1"/>
  <c r="M125" i="3"/>
  <c r="N125" i="3" s="1"/>
  <c r="M108" i="3"/>
  <c r="N108" i="3" s="1"/>
  <c r="M91" i="3"/>
  <c r="N91" i="3" s="1"/>
  <c r="M74" i="3"/>
  <c r="N74" i="3" s="1"/>
  <c r="M57" i="3"/>
  <c r="N57" i="3" s="1"/>
  <c r="M40" i="3"/>
  <c r="N40" i="3" s="1"/>
  <c r="M23" i="3"/>
  <c r="N23" i="3" s="1"/>
  <c r="H22" i="3"/>
  <c r="E8" i="1" l="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7" i="1"/>
  <c r="M20" i="5"/>
  <c r="N55" i="5"/>
  <c r="N61" i="5" s="1"/>
  <c r="N227" i="5"/>
  <c r="N229" i="5" s="1"/>
  <c r="N213" i="5"/>
  <c r="N215" i="5" s="1"/>
  <c r="N199" i="5"/>
  <c r="N201" i="5" s="1"/>
  <c r="N185" i="5"/>
  <c r="N187" i="5" s="1"/>
  <c r="N171" i="5"/>
  <c r="N173" i="5" s="1"/>
  <c r="N157" i="5"/>
  <c r="N159" i="5" s="1"/>
  <c r="N143" i="5"/>
  <c r="N145" i="5" s="1"/>
  <c r="N129" i="5"/>
  <c r="N131" i="5" s="1"/>
  <c r="N115" i="5"/>
  <c r="N117" i="5" s="1"/>
  <c r="N101" i="5"/>
  <c r="N103" i="5" s="1"/>
  <c r="N87" i="5"/>
  <c r="N89" i="5" s="1"/>
  <c r="N73" i="5"/>
  <c r="N75" i="5" s="1"/>
  <c r="N45" i="5"/>
  <c r="N47" i="5" s="1"/>
  <c r="N31" i="5"/>
  <c r="N33" i="5" s="1"/>
  <c r="N17" i="5"/>
  <c r="N19" i="5" s="1"/>
  <c r="M229" i="5" l="1"/>
  <c r="M215" i="5"/>
  <c r="M187" i="5"/>
  <c r="R187" i="5" s="1"/>
  <c r="S187" i="5" s="1"/>
  <c r="M201" i="5"/>
  <c r="R201" i="5" s="1"/>
  <c r="S201" i="5" s="1"/>
  <c r="M173" i="5"/>
  <c r="M159" i="5"/>
  <c r="R159" i="5" s="1"/>
  <c r="S159" i="5" s="1"/>
  <c r="M145" i="5"/>
  <c r="R145" i="5" s="1"/>
  <c r="S145" i="5" s="1"/>
  <c r="M131" i="5"/>
  <c r="R131" i="5" s="1"/>
  <c r="S131" i="5" s="1"/>
  <c r="M117" i="5"/>
  <c r="R117" i="5" s="1"/>
  <c r="S117" i="5" s="1"/>
  <c r="M103" i="5"/>
  <c r="M89" i="5"/>
  <c r="R89" i="5" s="1"/>
  <c r="S89" i="5" s="1"/>
  <c r="M75" i="5"/>
  <c r="R75" i="5" s="1"/>
  <c r="S75" i="5" s="1"/>
  <c r="M61" i="5"/>
  <c r="R61" i="5" s="1"/>
  <c r="S61" i="5" s="1"/>
  <c r="M47" i="5"/>
  <c r="R47" i="5" s="1"/>
  <c r="S47" i="5" s="1"/>
  <c r="M33" i="5"/>
  <c r="R33" i="5" s="1"/>
  <c r="S33" i="5" s="1"/>
  <c r="M19" i="5"/>
  <c r="R173" i="5" l="1"/>
  <c r="S173" i="5" s="1"/>
  <c r="R103" i="5"/>
  <c r="S103" i="5" s="1"/>
  <c r="R215" i="5"/>
  <c r="S215" i="5" s="1"/>
  <c r="R19" i="5"/>
  <c r="S19" i="5" s="1"/>
  <c r="R229" i="5"/>
  <c r="S229" i="5" s="1"/>
  <c r="P182" i="4"/>
  <c r="P171" i="4"/>
  <c r="P160" i="4"/>
  <c r="P149" i="4"/>
  <c r="P138" i="4"/>
  <c r="P127" i="4"/>
  <c r="P116" i="4"/>
  <c r="P105" i="4"/>
  <c r="P94" i="4"/>
  <c r="P83" i="4"/>
  <c r="P72" i="4"/>
  <c r="P61" i="4"/>
  <c r="P50" i="4"/>
  <c r="P39" i="4"/>
  <c r="P28" i="4"/>
  <c r="P17" i="4"/>
  <c r="F66" i="2" l="1"/>
  <c r="P86" i="2" l="1"/>
  <c r="P81" i="2"/>
  <c r="P76" i="2"/>
  <c r="P71" i="2"/>
  <c r="P66" i="2"/>
  <c r="P61" i="2"/>
  <c r="P56" i="2"/>
  <c r="P51" i="2"/>
  <c r="P46" i="2"/>
  <c r="P41" i="2"/>
  <c r="P36" i="2"/>
  <c r="P31" i="2"/>
  <c r="P26" i="2"/>
  <c r="P21" i="2"/>
  <c r="P16" i="2"/>
  <c r="P11" i="2"/>
  <c r="R230" i="5"/>
  <c r="Q230" i="5"/>
  <c r="P230" i="5"/>
  <c r="O230" i="5"/>
  <c r="N230" i="5"/>
  <c r="M230" i="5"/>
  <c r="R216" i="5"/>
  <c r="Q216" i="5"/>
  <c r="P216" i="5"/>
  <c r="O216" i="5"/>
  <c r="N216" i="5"/>
  <c r="M216" i="5"/>
  <c r="R202" i="5"/>
  <c r="Q202" i="5"/>
  <c r="P202" i="5"/>
  <c r="O202" i="5"/>
  <c r="N202" i="5"/>
  <c r="M202" i="5"/>
  <c r="R188" i="5"/>
  <c r="Q188" i="5"/>
  <c r="P188" i="5"/>
  <c r="O188" i="5"/>
  <c r="N188" i="5"/>
  <c r="M188" i="5"/>
  <c r="R174" i="5"/>
  <c r="Q174" i="5"/>
  <c r="P174" i="5"/>
  <c r="O174" i="5"/>
  <c r="N174" i="5"/>
  <c r="M174" i="5"/>
  <c r="R160" i="5"/>
  <c r="Q160" i="5"/>
  <c r="P160" i="5"/>
  <c r="O160" i="5"/>
  <c r="N160" i="5"/>
  <c r="M160" i="5"/>
  <c r="R146" i="5"/>
  <c r="Q146" i="5"/>
  <c r="P146" i="5"/>
  <c r="O146" i="5"/>
  <c r="N146" i="5"/>
  <c r="M146" i="5"/>
  <c r="R132" i="5"/>
  <c r="Q132" i="5"/>
  <c r="P132" i="5"/>
  <c r="O132" i="5"/>
  <c r="N132" i="5"/>
  <c r="M132" i="5"/>
  <c r="R118" i="5"/>
  <c r="Q118" i="5"/>
  <c r="P118" i="5"/>
  <c r="O118" i="5"/>
  <c r="N118" i="5"/>
  <c r="M118" i="5"/>
  <c r="R104" i="5"/>
  <c r="Q104" i="5"/>
  <c r="P104" i="5"/>
  <c r="O104" i="5"/>
  <c r="N104" i="5"/>
  <c r="M104" i="5"/>
  <c r="R90" i="5"/>
  <c r="Q90" i="5"/>
  <c r="P90" i="5"/>
  <c r="O90" i="5"/>
  <c r="N90" i="5"/>
  <c r="M90" i="5"/>
  <c r="R76" i="5"/>
  <c r="Q76" i="5"/>
  <c r="P76" i="5"/>
  <c r="O76" i="5"/>
  <c r="N76" i="5"/>
  <c r="M76" i="5"/>
  <c r="R62" i="5"/>
  <c r="Q62" i="5"/>
  <c r="P62" i="5"/>
  <c r="O62" i="5"/>
  <c r="N62" i="5"/>
  <c r="M62" i="5"/>
  <c r="R48" i="5"/>
  <c r="Q48" i="5"/>
  <c r="P48" i="5"/>
  <c r="O48" i="5"/>
  <c r="N48" i="5"/>
  <c r="M48" i="5"/>
  <c r="R34" i="5"/>
  <c r="Q34" i="5"/>
  <c r="P34" i="5"/>
  <c r="O34" i="5"/>
  <c r="N34" i="5"/>
  <c r="M34" i="5"/>
  <c r="N20" i="5"/>
  <c r="O20" i="5"/>
  <c r="P20" i="5"/>
  <c r="Q20" i="5"/>
  <c r="H7" i="3"/>
  <c r="H274" i="3"/>
  <c r="I274" i="3" s="1"/>
  <c r="H272" i="3"/>
  <c r="I272" i="3" s="1"/>
  <c r="H264" i="3"/>
  <c r="I264" i="3" s="1"/>
  <c r="H257" i="3"/>
  <c r="I257" i="3" s="1"/>
  <c r="H255" i="3"/>
  <c r="I255" i="3" s="1"/>
  <c r="H247" i="3"/>
  <c r="I247" i="3" s="1"/>
  <c r="H240" i="3"/>
  <c r="I240" i="3" s="1"/>
  <c r="H238" i="3"/>
  <c r="I238" i="3" s="1"/>
  <c r="H230" i="3"/>
  <c r="I230" i="3" s="1"/>
  <c r="H223" i="3"/>
  <c r="I223" i="3" s="1"/>
  <c r="H221" i="3"/>
  <c r="I221" i="3" s="1"/>
  <c r="H213" i="3"/>
  <c r="I213" i="3" s="1"/>
  <c r="H206" i="3"/>
  <c r="I206" i="3" s="1"/>
  <c r="H204" i="3"/>
  <c r="I204" i="3" s="1"/>
  <c r="H196" i="3"/>
  <c r="I196" i="3" s="1"/>
  <c r="H189" i="3"/>
  <c r="I189" i="3" s="1"/>
  <c r="H187" i="3"/>
  <c r="I187" i="3" s="1"/>
  <c r="H179" i="3"/>
  <c r="I179" i="3" s="1"/>
  <c r="H172" i="3"/>
  <c r="I172" i="3" s="1"/>
  <c r="H170" i="3"/>
  <c r="I170" i="3" s="1"/>
  <c r="H162" i="3"/>
  <c r="I162" i="3" s="1"/>
  <c r="H155" i="3"/>
  <c r="I155" i="3" s="1"/>
  <c r="H153" i="3"/>
  <c r="I153" i="3" s="1"/>
  <c r="H145" i="3"/>
  <c r="I145" i="3" s="1"/>
  <c r="H138" i="3"/>
  <c r="I138" i="3" s="1"/>
  <c r="H136" i="3"/>
  <c r="I136" i="3" s="1"/>
  <c r="H128" i="3"/>
  <c r="I128" i="3" s="1"/>
  <c r="H121" i="3"/>
  <c r="I121" i="3" s="1"/>
  <c r="H119" i="3"/>
  <c r="I119" i="3" s="1"/>
  <c r="H111" i="3"/>
  <c r="I111" i="3" s="1"/>
  <c r="H104" i="3"/>
  <c r="I104" i="3" s="1"/>
  <c r="H102" i="3"/>
  <c r="I102" i="3" s="1"/>
  <c r="H94" i="3"/>
  <c r="I94" i="3" s="1"/>
  <c r="H87" i="3"/>
  <c r="I87" i="3" s="1"/>
  <c r="H85" i="3"/>
  <c r="I85" i="3" s="1"/>
  <c r="H77" i="3"/>
  <c r="I77" i="3" s="1"/>
  <c r="H70" i="3"/>
  <c r="I70" i="3" s="1"/>
  <c r="H68" i="3"/>
  <c r="I68" i="3" s="1"/>
  <c r="H60" i="3"/>
  <c r="I60" i="3" s="1"/>
  <c r="H53" i="3"/>
  <c r="I53" i="3" s="1"/>
  <c r="H51" i="3"/>
  <c r="I51" i="3" s="1"/>
  <c r="H43" i="3"/>
  <c r="I43" i="3" s="1"/>
  <c r="H36" i="3"/>
  <c r="I36" i="3" s="1"/>
  <c r="H34" i="3"/>
  <c r="I34" i="3" s="1"/>
  <c r="H26" i="3"/>
  <c r="I26" i="3" s="1"/>
  <c r="H19" i="3"/>
  <c r="I19" i="3" s="1"/>
  <c r="H17" i="3"/>
  <c r="I17" i="3" s="1"/>
  <c r="H9" i="3"/>
  <c r="I9" i="3" s="1"/>
  <c r="A3" i="7" l="1"/>
  <c r="A4" i="7" s="1"/>
  <c r="A5" i="7" s="1"/>
  <c r="A6" i="7" s="1"/>
  <c r="A7" i="7" l="1"/>
  <c r="A8" i="7" s="1"/>
  <c r="A9" i="7" s="1"/>
  <c r="A10" i="7" s="1"/>
  <c r="A11" i="7" s="1"/>
  <c r="A12" i="7" s="1"/>
  <c r="A13" i="7" s="1"/>
  <c r="A14" i="7" s="1"/>
  <c r="A15" i="7" s="1"/>
  <c r="A16" i="7" s="1"/>
  <c r="A17" i="7" s="1"/>
  <c r="A18" i="7" s="1"/>
  <c r="A19" i="7" s="1"/>
  <c r="A20" i="7" s="1"/>
  <c r="A21" i="7" s="1"/>
  <c r="A22" i="7" s="1"/>
  <c r="A23" i="7" s="1"/>
  <c r="F23" i="3"/>
  <c r="F40" i="3" s="1"/>
  <c r="F57" i="3" s="1"/>
  <c r="F74" i="3" s="1"/>
  <c r="L62" i="5"/>
  <c r="S62" i="5" s="1"/>
  <c r="K228" i="5"/>
  <c r="L228" i="5" s="1"/>
  <c r="K227" i="5"/>
  <c r="L227" i="5" s="1"/>
  <c r="K226" i="5"/>
  <c r="L226" i="5" s="1"/>
  <c r="K225" i="5"/>
  <c r="L225" i="5" s="1"/>
  <c r="K224" i="5"/>
  <c r="L224" i="5" s="1"/>
  <c r="K223" i="5"/>
  <c r="L223" i="5" s="1"/>
  <c r="K221" i="5"/>
  <c r="L221" i="5" s="1"/>
  <c r="K220" i="5"/>
  <c r="L220" i="5" s="1"/>
  <c r="K218" i="5"/>
  <c r="L218" i="5" s="1"/>
  <c r="K217" i="5"/>
  <c r="L217" i="5" s="1"/>
  <c r="K214" i="5"/>
  <c r="L214" i="5" s="1"/>
  <c r="K213" i="5"/>
  <c r="L213" i="5" s="1"/>
  <c r="K212" i="5"/>
  <c r="L212" i="5" s="1"/>
  <c r="K211" i="5"/>
  <c r="L211" i="5" s="1"/>
  <c r="K210" i="5"/>
  <c r="L210" i="5" s="1"/>
  <c r="K209" i="5"/>
  <c r="L209" i="5" s="1"/>
  <c r="K207" i="5"/>
  <c r="L207" i="5" s="1"/>
  <c r="K206" i="5"/>
  <c r="L206" i="5" s="1"/>
  <c r="K204" i="5"/>
  <c r="L204" i="5" s="1"/>
  <c r="K203" i="5"/>
  <c r="L203" i="5" s="1"/>
  <c r="K200" i="5"/>
  <c r="L200" i="5" s="1"/>
  <c r="K199" i="5"/>
  <c r="L199" i="5" s="1"/>
  <c r="K198" i="5"/>
  <c r="L198" i="5" s="1"/>
  <c r="K197" i="5"/>
  <c r="L197" i="5" s="1"/>
  <c r="K196" i="5"/>
  <c r="L196" i="5" s="1"/>
  <c r="K195" i="5"/>
  <c r="L195" i="5" s="1"/>
  <c r="K193" i="5"/>
  <c r="L193" i="5" s="1"/>
  <c r="K192" i="5"/>
  <c r="L192" i="5" s="1"/>
  <c r="K190" i="5"/>
  <c r="L190" i="5" s="1"/>
  <c r="K189" i="5"/>
  <c r="L189" i="5" s="1"/>
  <c r="K186" i="5"/>
  <c r="L186" i="5" s="1"/>
  <c r="K185" i="5"/>
  <c r="L185" i="5" s="1"/>
  <c r="K184" i="5"/>
  <c r="L184" i="5" s="1"/>
  <c r="K183" i="5"/>
  <c r="L183" i="5" s="1"/>
  <c r="K182" i="5"/>
  <c r="L182" i="5" s="1"/>
  <c r="K181" i="5"/>
  <c r="L181" i="5" s="1"/>
  <c r="K179" i="5"/>
  <c r="L179" i="5" s="1"/>
  <c r="K178" i="5"/>
  <c r="L178" i="5" s="1"/>
  <c r="K176" i="5"/>
  <c r="L176" i="5" s="1"/>
  <c r="K175" i="5"/>
  <c r="L175" i="5" s="1"/>
  <c r="K172" i="5"/>
  <c r="L172" i="5" s="1"/>
  <c r="K171" i="5"/>
  <c r="L171" i="5" s="1"/>
  <c r="K170" i="5"/>
  <c r="L170" i="5" s="1"/>
  <c r="K169" i="5"/>
  <c r="L169" i="5" s="1"/>
  <c r="K168" i="5"/>
  <c r="L168" i="5" s="1"/>
  <c r="K167" i="5"/>
  <c r="L167" i="5" s="1"/>
  <c r="K165" i="5"/>
  <c r="L165" i="5" s="1"/>
  <c r="K164" i="5"/>
  <c r="L164" i="5" s="1"/>
  <c r="K162" i="5"/>
  <c r="L162" i="5" s="1"/>
  <c r="K161" i="5"/>
  <c r="L161" i="5" s="1"/>
  <c r="K158" i="5"/>
  <c r="L158" i="5" s="1"/>
  <c r="K157" i="5"/>
  <c r="L157" i="5" s="1"/>
  <c r="K156" i="5"/>
  <c r="L156" i="5" s="1"/>
  <c r="K155" i="5"/>
  <c r="L155" i="5" s="1"/>
  <c r="K154" i="5"/>
  <c r="L154" i="5" s="1"/>
  <c r="K153" i="5"/>
  <c r="L153" i="5" s="1"/>
  <c r="K151" i="5"/>
  <c r="L151" i="5" s="1"/>
  <c r="K150" i="5"/>
  <c r="L150" i="5" s="1"/>
  <c r="K148" i="5"/>
  <c r="L148" i="5" s="1"/>
  <c r="K147" i="5"/>
  <c r="L147" i="5" s="1"/>
  <c r="K144" i="5"/>
  <c r="L144" i="5" s="1"/>
  <c r="K143" i="5"/>
  <c r="L143" i="5" s="1"/>
  <c r="K142" i="5"/>
  <c r="L142" i="5" s="1"/>
  <c r="K141" i="5"/>
  <c r="L141" i="5" s="1"/>
  <c r="K140" i="5"/>
  <c r="L140" i="5" s="1"/>
  <c r="K139" i="5"/>
  <c r="L139" i="5" s="1"/>
  <c r="K137" i="5"/>
  <c r="L137" i="5" s="1"/>
  <c r="K136" i="5"/>
  <c r="L136" i="5" s="1"/>
  <c r="K134" i="5"/>
  <c r="L134" i="5" s="1"/>
  <c r="K133" i="5"/>
  <c r="L133" i="5" s="1"/>
  <c r="K130" i="5"/>
  <c r="L130" i="5" s="1"/>
  <c r="K129" i="5"/>
  <c r="L129" i="5" s="1"/>
  <c r="K128" i="5"/>
  <c r="L128" i="5" s="1"/>
  <c r="K127" i="5"/>
  <c r="L127" i="5" s="1"/>
  <c r="K126" i="5"/>
  <c r="L126" i="5" s="1"/>
  <c r="K125" i="5"/>
  <c r="L125" i="5" s="1"/>
  <c r="K123" i="5"/>
  <c r="L123" i="5" s="1"/>
  <c r="K122" i="5"/>
  <c r="L122" i="5" s="1"/>
  <c r="K120" i="5"/>
  <c r="L120" i="5" s="1"/>
  <c r="K119" i="5"/>
  <c r="L119" i="5" s="1"/>
  <c r="K116" i="5"/>
  <c r="L116" i="5" s="1"/>
  <c r="K115" i="5"/>
  <c r="L115" i="5" s="1"/>
  <c r="K114" i="5"/>
  <c r="L114" i="5" s="1"/>
  <c r="K113" i="5"/>
  <c r="L113" i="5" s="1"/>
  <c r="K112" i="5"/>
  <c r="L112" i="5" s="1"/>
  <c r="K111" i="5"/>
  <c r="L111" i="5" s="1"/>
  <c r="K109" i="5"/>
  <c r="L109" i="5" s="1"/>
  <c r="K108" i="5"/>
  <c r="L108" i="5" s="1"/>
  <c r="K106" i="5"/>
  <c r="L106" i="5" s="1"/>
  <c r="K105" i="5"/>
  <c r="L105" i="5" s="1"/>
  <c r="K102" i="5"/>
  <c r="L102" i="5" s="1"/>
  <c r="K101" i="5"/>
  <c r="L101" i="5" s="1"/>
  <c r="K100" i="5"/>
  <c r="L100" i="5" s="1"/>
  <c r="K99" i="5"/>
  <c r="L99" i="5" s="1"/>
  <c r="K98" i="5"/>
  <c r="L98" i="5" s="1"/>
  <c r="K97" i="5"/>
  <c r="L97" i="5" s="1"/>
  <c r="K95" i="5"/>
  <c r="L95" i="5" s="1"/>
  <c r="K94" i="5"/>
  <c r="L94" i="5" s="1"/>
  <c r="K92" i="5"/>
  <c r="L92" i="5" s="1"/>
  <c r="K91" i="5"/>
  <c r="L91" i="5" s="1"/>
  <c r="K88" i="5"/>
  <c r="L88" i="5" s="1"/>
  <c r="K87" i="5"/>
  <c r="L87" i="5" s="1"/>
  <c r="K86" i="5"/>
  <c r="L86" i="5" s="1"/>
  <c r="K85" i="5"/>
  <c r="L85" i="5" s="1"/>
  <c r="K84" i="5"/>
  <c r="L84" i="5" s="1"/>
  <c r="K83" i="5"/>
  <c r="L83" i="5" s="1"/>
  <c r="K81" i="5"/>
  <c r="L81" i="5" s="1"/>
  <c r="K80" i="5"/>
  <c r="L80" i="5" s="1"/>
  <c r="K78" i="5"/>
  <c r="L78" i="5" s="1"/>
  <c r="K77" i="5"/>
  <c r="L77" i="5" s="1"/>
  <c r="K74" i="5"/>
  <c r="L74" i="5" s="1"/>
  <c r="K73" i="5"/>
  <c r="L73" i="5" s="1"/>
  <c r="K72" i="5"/>
  <c r="L72" i="5" s="1"/>
  <c r="K71" i="5"/>
  <c r="L71" i="5" s="1"/>
  <c r="K70" i="5"/>
  <c r="L70" i="5" s="1"/>
  <c r="K69" i="5"/>
  <c r="L69" i="5" s="1"/>
  <c r="K67" i="5"/>
  <c r="L67" i="5" s="1"/>
  <c r="K66" i="5"/>
  <c r="L66" i="5" s="1"/>
  <c r="K64" i="5"/>
  <c r="L64" i="5" s="1"/>
  <c r="K63" i="5"/>
  <c r="L63" i="5" s="1"/>
  <c r="K60" i="5"/>
  <c r="L60" i="5" s="1"/>
  <c r="K59" i="5"/>
  <c r="L59" i="5" s="1"/>
  <c r="K58" i="5"/>
  <c r="L58" i="5" s="1"/>
  <c r="K57" i="5"/>
  <c r="L57" i="5" s="1"/>
  <c r="K56" i="5"/>
  <c r="L56" i="5" s="1"/>
  <c r="K55" i="5"/>
  <c r="L55" i="5" s="1"/>
  <c r="K53" i="5"/>
  <c r="L53" i="5" s="1"/>
  <c r="K52" i="5"/>
  <c r="L52" i="5" s="1"/>
  <c r="K50" i="5"/>
  <c r="L50" i="5" s="1"/>
  <c r="K49" i="5"/>
  <c r="L49" i="5" s="1"/>
  <c r="K46" i="5"/>
  <c r="L46" i="5" s="1"/>
  <c r="K45" i="5"/>
  <c r="L45" i="5" s="1"/>
  <c r="L44" i="5"/>
  <c r="K43" i="5"/>
  <c r="L43" i="5" s="1"/>
  <c r="K42" i="5"/>
  <c r="L42" i="5" s="1"/>
  <c r="K41" i="5"/>
  <c r="L41" i="5" s="1"/>
  <c r="K39" i="5"/>
  <c r="L39" i="5" s="1"/>
  <c r="K38" i="5"/>
  <c r="L38" i="5" s="1"/>
  <c r="K36" i="5"/>
  <c r="L36" i="5" s="1"/>
  <c r="K35" i="5"/>
  <c r="L35" i="5" s="1"/>
  <c r="L32" i="5"/>
  <c r="K31" i="5"/>
  <c r="L31" i="5" s="1"/>
  <c r="L30" i="5"/>
  <c r="K29" i="5"/>
  <c r="L29" i="5" s="1"/>
  <c r="K28" i="5"/>
  <c r="L28" i="5" s="1"/>
  <c r="K27" i="5"/>
  <c r="L27" i="5" s="1"/>
  <c r="K25" i="5"/>
  <c r="L25" i="5" s="1"/>
  <c r="K24" i="5"/>
  <c r="L24" i="5" s="1"/>
  <c r="K22" i="5"/>
  <c r="L22" i="5" s="1"/>
  <c r="K21" i="5"/>
  <c r="L21" i="5" s="1"/>
  <c r="L18" i="5"/>
  <c r="K17" i="5"/>
  <c r="L17" i="5" s="1"/>
  <c r="L16" i="5"/>
  <c r="K15" i="5"/>
  <c r="L15" i="5" s="1"/>
  <c r="K14" i="5"/>
  <c r="L14" i="5" s="1"/>
  <c r="K13" i="5"/>
  <c r="L13" i="5" s="1"/>
  <c r="K11" i="5"/>
  <c r="L11" i="5" s="1"/>
  <c r="K10" i="5"/>
  <c r="L10" i="5" s="1"/>
  <c r="K8" i="5"/>
  <c r="L8" i="5" s="1"/>
  <c r="K7" i="5"/>
  <c r="L7" i="5" s="1"/>
  <c r="H18" i="3" l="1"/>
  <c r="I18" i="3" s="1"/>
  <c r="I7" i="3"/>
  <c r="H11" i="3"/>
  <c r="I11" i="3" s="1"/>
  <c r="H16" i="3"/>
  <c r="I16" i="3" s="1"/>
  <c r="H8" i="3"/>
  <c r="I8" i="3" s="1"/>
  <c r="H10" i="3"/>
  <c r="I10" i="3" s="1"/>
  <c r="H21" i="3"/>
  <c r="I21" i="3" s="1"/>
  <c r="I22" i="3"/>
  <c r="H12" i="3"/>
  <c r="I12" i="3" s="1"/>
  <c r="H14" i="3"/>
  <c r="I14" i="3" s="1"/>
  <c r="H20" i="3"/>
  <c r="I20" i="3" s="1"/>
  <c r="H15" i="3"/>
  <c r="I15" i="3" s="1"/>
  <c r="H30" i="3"/>
  <c r="I30" i="3" s="1"/>
  <c r="H35" i="3"/>
  <c r="I35" i="3" s="1"/>
  <c r="H24" i="3"/>
  <c r="I24" i="3" s="1"/>
  <c r="H28" i="3"/>
  <c r="I28" i="3" s="1"/>
  <c r="H33" i="3"/>
  <c r="I33" i="3" s="1"/>
  <c r="H25" i="3"/>
  <c r="I25" i="3" s="1"/>
  <c r="H27" i="3"/>
  <c r="I27" i="3" s="1"/>
  <c r="H38" i="3"/>
  <c r="I38" i="3" s="1"/>
  <c r="H39" i="3"/>
  <c r="I39" i="3" s="1"/>
  <c r="H29" i="3"/>
  <c r="I29" i="3" s="1"/>
  <c r="H31" i="3"/>
  <c r="I31" i="3" s="1"/>
  <c r="H37" i="3"/>
  <c r="I37" i="3" s="1"/>
  <c r="H32" i="3"/>
  <c r="I32" i="3" s="1"/>
  <c r="H47" i="3"/>
  <c r="I47" i="3" s="1"/>
  <c r="H52" i="3"/>
  <c r="I52" i="3" s="1"/>
  <c r="H41" i="3"/>
  <c r="I41" i="3" s="1"/>
  <c r="H45" i="3"/>
  <c r="I45" i="3" s="1"/>
  <c r="H50" i="3"/>
  <c r="I50" i="3" s="1"/>
  <c r="H42" i="3"/>
  <c r="I42" i="3" s="1"/>
  <c r="H44" i="3"/>
  <c r="I44" i="3" s="1"/>
  <c r="H55" i="3"/>
  <c r="I55" i="3" s="1"/>
  <c r="H56" i="3"/>
  <c r="I56" i="3" s="1"/>
  <c r="H46" i="3"/>
  <c r="I46" i="3" s="1"/>
  <c r="H48" i="3"/>
  <c r="I48" i="3" s="1"/>
  <c r="H54" i="3"/>
  <c r="I54" i="3" s="1"/>
  <c r="H49" i="3"/>
  <c r="I49" i="3" s="1"/>
  <c r="H64" i="3"/>
  <c r="I64" i="3" s="1"/>
  <c r="H69" i="3"/>
  <c r="I69" i="3" s="1"/>
  <c r="H58" i="3"/>
  <c r="I58" i="3" s="1"/>
  <c r="H62" i="3"/>
  <c r="I62" i="3" s="1"/>
  <c r="H67" i="3"/>
  <c r="I67" i="3" s="1"/>
  <c r="H59" i="3"/>
  <c r="I59" i="3" s="1"/>
  <c r="H61" i="3"/>
  <c r="I61" i="3" s="1"/>
  <c r="H72" i="3"/>
  <c r="I72" i="3" s="1"/>
  <c r="H73" i="3"/>
  <c r="I73" i="3" s="1"/>
  <c r="H63" i="3"/>
  <c r="I63" i="3" s="1"/>
  <c r="H65" i="3"/>
  <c r="I65" i="3" s="1"/>
  <c r="H71" i="3"/>
  <c r="I71" i="3" s="1"/>
  <c r="H66" i="3"/>
  <c r="I66" i="3" s="1"/>
  <c r="H81" i="3"/>
  <c r="I81" i="3" s="1"/>
  <c r="H86" i="3"/>
  <c r="I86" i="3" s="1"/>
  <c r="H75" i="3"/>
  <c r="I75" i="3" s="1"/>
  <c r="H79" i="3"/>
  <c r="I79" i="3" s="1"/>
  <c r="H84" i="3"/>
  <c r="I84" i="3" s="1"/>
  <c r="H76" i="3"/>
  <c r="I76" i="3" s="1"/>
  <c r="H78" i="3"/>
  <c r="I78" i="3" s="1"/>
  <c r="H89" i="3"/>
  <c r="I89" i="3" s="1"/>
  <c r="H90" i="3"/>
  <c r="I90" i="3" s="1"/>
  <c r="H80" i="3"/>
  <c r="I80" i="3" s="1"/>
  <c r="H82" i="3"/>
  <c r="I82" i="3" s="1"/>
  <c r="H88" i="3"/>
  <c r="I88" i="3" s="1"/>
  <c r="H83" i="3"/>
  <c r="I83" i="3" s="1"/>
  <c r="H98" i="3"/>
  <c r="I98" i="3" s="1"/>
  <c r="H103" i="3"/>
  <c r="I103" i="3" s="1"/>
  <c r="H92" i="3"/>
  <c r="I92" i="3" s="1"/>
  <c r="H96" i="3"/>
  <c r="I96" i="3" s="1"/>
  <c r="H101" i="3"/>
  <c r="I101" i="3" s="1"/>
  <c r="H93" i="3"/>
  <c r="I93" i="3" s="1"/>
  <c r="H95" i="3"/>
  <c r="I95" i="3" s="1"/>
  <c r="H106" i="3"/>
  <c r="I106" i="3" s="1"/>
  <c r="H107" i="3"/>
  <c r="I107" i="3" s="1"/>
  <c r="H97" i="3"/>
  <c r="I97" i="3" s="1"/>
  <c r="H99" i="3"/>
  <c r="I99" i="3" s="1"/>
  <c r="H105" i="3"/>
  <c r="I105" i="3" s="1"/>
  <c r="H100" i="3"/>
  <c r="I100" i="3" s="1"/>
  <c r="H115" i="3"/>
  <c r="I115" i="3" s="1"/>
  <c r="H120" i="3"/>
  <c r="I120" i="3" s="1"/>
  <c r="H109" i="3"/>
  <c r="I109" i="3" s="1"/>
  <c r="H113" i="3"/>
  <c r="I113" i="3" s="1"/>
  <c r="H118" i="3"/>
  <c r="I118" i="3" s="1"/>
  <c r="H110" i="3"/>
  <c r="I110" i="3" s="1"/>
  <c r="H112" i="3"/>
  <c r="I112" i="3" s="1"/>
  <c r="H123" i="3"/>
  <c r="I123" i="3" s="1"/>
  <c r="H124" i="3"/>
  <c r="I124" i="3" s="1"/>
  <c r="H114" i="3"/>
  <c r="I114" i="3" s="1"/>
  <c r="H116" i="3"/>
  <c r="I116" i="3" s="1"/>
  <c r="H122" i="3"/>
  <c r="I122" i="3" s="1"/>
  <c r="H117" i="3"/>
  <c r="I117" i="3" s="1"/>
  <c r="H149" i="3"/>
  <c r="I149" i="3" s="1"/>
  <c r="H154" i="3"/>
  <c r="I154" i="3" s="1"/>
  <c r="H143" i="3"/>
  <c r="I143" i="3" s="1"/>
  <c r="H147" i="3"/>
  <c r="I147" i="3" s="1"/>
  <c r="H152" i="3"/>
  <c r="I152" i="3" s="1"/>
  <c r="H144" i="3"/>
  <c r="I144" i="3" s="1"/>
  <c r="H146" i="3"/>
  <c r="I146" i="3" s="1"/>
  <c r="H157" i="3"/>
  <c r="I157" i="3" s="1"/>
  <c r="H158" i="3"/>
  <c r="I158" i="3" s="1"/>
  <c r="H148" i="3"/>
  <c r="I148" i="3" s="1"/>
  <c r="H150" i="3"/>
  <c r="I150" i="3" s="1"/>
  <c r="H156" i="3"/>
  <c r="I156" i="3" s="1"/>
  <c r="H151" i="3"/>
  <c r="I151" i="3" s="1"/>
  <c r="H166" i="3"/>
  <c r="I166" i="3" s="1"/>
  <c r="H171" i="3"/>
  <c r="I171" i="3" s="1"/>
  <c r="H160" i="3"/>
  <c r="I160" i="3" s="1"/>
  <c r="H164" i="3"/>
  <c r="I164" i="3" s="1"/>
  <c r="H169" i="3"/>
  <c r="I169" i="3" s="1"/>
  <c r="H161" i="3"/>
  <c r="I161" i="3" s="1"/>
  <c r="H163" i="3"/>
  <c r="I163" i="3" s="1"/>
  <c r="H174" i="3"/>
  <c r="I174" i="3" s="1"/>
  <c r="H175" i="3"/>
  <c r="I175" i="3" s="1"/>
  <c r="H165" i="3"/>
  <c r="I165" i="3" s="1"/>
  <c r="H167" i="3"/>
  <c r="I167" i="3" s="1"/>
  <c r="H173" i="3"/>
  <c r="I173" i="3" s="1"/>
  <c r="H168" i="3"/>
  <c r="I168" i="3" s="1"/>
  <c r="H183" i="3"/>
  <c r="I183" i="3" s="1"/>
  <c r="H188" i="3"/>
  <c r="I188" i="3" s="1"/>
  <c r="H177" i="3"/>
  <c r="I177" i="3" s="1"/>
  <c r="H181" i="3"/>
  <c r="I181" i="3" s="1"/>
  <c r="H186" i="3"/>
  <c r="I186" i="3" s="1"/>
  <c r="H178" i="3"/>
  <c r="I178" i="3" s="1"/>
  <c r="H180" i="3"/>
  <c r="I180" i="3" s="1"/>
  <c r="H191" i="3"/>
  <c r="I191" i="3" s="1"/>
  <c r="H192" i="3"/>
  <c r="I192" i="3" s="1"/>
  <c r="H182" i="3"/>
  <c r="I182" i="3" s="1"/>
  <c r="H184" i="3"/>
  <c r="I184" i="3" s="1"/>
  <c r="H190" i="3"/>
  <c r="I190" i="3" s="1"/>
  <c r="H185" i="3"/>
  <c r="I185" i="3" s="1"/>
  <c r="H200" i="3"/>
  <c r="I200" i="3" s="1"/>
  <c r="H205" i="3"/>
  <c r="I205" i="3" s="1"/>
  <c r="H194" i="3"/>
  <c r="I194" i="3" s="1"/>
  <c r="H198" i="3"/>
  <c r="I198" i="3" s="1"/>
  <c r="H203" i="3"/>
  <c r="I203" i="3" s="1"/>
  <c r="H195" i="3"/>
  <c r="I195" i="3" s="1"/>
  <c r="H197" i="3"/>
  <c r="I197" i="3" s="1"/>
  <c r="H208" i="3"/>
  <c r="I208" i="3" s="1"/>
  <c r="H209" i="3"/>
  <c r="I209" i="3" s="1"/>
  <c r="H199" i="3"/>
  <c r="I199" i="3" s="1"/>
  <c r="H201" i="3"/>
  <c r="I201" i="3" s="1"/>
  <c r="H207" i="3"/>
  <c r="I207" i="3" s="1"/>
  <c r="H202" i="3"/>
  <c r="I202" i="3" s="1"/>
  <c r="H217" i="3"/>
  <c r="I217" i="3" s="1"/>
  <c r="H222" i="3"/>
  <c r="I222" i="3" s="1"/>
  <c r="H211" i="3"/>
  <c r="I211" i="3" s="1"/>
  <c r="H215" i="3"/>
  <c r="I215" i="3" s="1"/>
  <c r="H220" i="3"/>
  <c r="I220" i="3" s="1"/>
  <c r="H212" i="3"/>
  <c r="I212" i="3" s="1"/>
  <c r="H214" i="3"/>
  <c r="I214" i="3" s="1"/>
  <c r="H225" i="3"/>
  <c r="I225" i="3" s="1"/>
  <c r="H226" i="3"/>
  <c r="I226" i="3" s="1"/>
  <c r="H216" i="3"/>
  <c r="I216" i="3" s="1"/>
  <c r="H218" i="3"/>
  <c r="I218" i="3" s="1"/>
  <c r="H224" i="3"/>
  <c r="I224" i="3" s="1"/>
  <c r="H219" i="3"/>
  <c r="I219" i="3" s="1"/>
  <c r="H234" i="3"/>
  <c r="I234" i="3" s="1"/>
  <c r="H239" i="3"/>
  <c r="I239" i="3" s="1"/>
  <c r="H228" i="3"/>
  <c r="I228" i="3" s="1"/>
  <c r="H232" i="3"/>
  <c r="I232" i="3" s="1"/>
  <c r="H237" i="3"/>
  <c r="I237" i="3" s="1"/>
  <c r="H229" i="3"/>
  <c r="I229" i="3" s="1"/>
  <c r="H231" i="3"/>
  <c r="I231" i="3" s="1"/>
  <c r="H242" i="3"/>
  <c r="I242" i="3" s="1"/>
  <c r="H243" i="3"/>
  <c r="I243" i="3" s="1"/>
  <c r="H233" i="3"/>
  <c r="I233" i="3" s="1"/>
  <c r="H235" i="3"/>
  <c r="I235" i="3" s="1"/>
  <c r="H241" i="3"/>
  <c r="I241" i="3" s="1"/>
  <c r="H236" i="3"/>
  <c r="I236" i="3" s="1"/>
  <c r="H251" i="3"/>
  <c r="I251" i="3" s="1"/>
  <c r="H256" i="3"/>
  <c r="I256" i="3" s="1"/>
  <c r="H245" i="3"/>
  <c r="I245" i="3" s="1"/>
  <c r="H249" i="3"/>
  <c r="I249" i="3" s="1"/>
  <c r="H254" i="3"/>
  <c r="I254" i="3" s="1"/>
  <c r="H246" i="3"/>
  <c r="I246" i="3" s="1"/>
  <c r="H248" i="3"/>
  <c r="I248" i="3" s="1"/>
  <c r="H259" i="3"/>
  <c r="I259" i="3" s="1"/>
  <c r="H260" i="3"/>
  <c r="I260" i="3" s="1"/>
  <c r="H250" i="3"/>
  <c r="I250" i="3" s="1"/>
  <c r="H252" i="3"/>
  <c r="I252" i="3" s="1"/>
  <c r="H258" i="3"/>
  <c r="I258" i="3" s="1"/>
  <c r="H253" i="3"/>
  <c r="I253" i="3" s="1"/>
  <c r="H268" i="3"/>
  <c r="I268" i="3" s="1"/>
  <c r="H273" i="3"/>
  <c r="I273" i="3" s="1"/>
  <c r="H262" i="3"/>
  <c r="I262" i="3" s="1"/>
  <c r="H266" i="3"/>
  <c r="I266" i="3" s="1"/>
  <c r="H271" i="3"/>
  <c r="I271" i="3" s="1"/>
  <c r="H263" i="3"/>
  <c r="I263" i="3" s="1"/>
  <c r="H265" i="3"/>
  <c r="I265" i="3" s="1"/>
  <c r="H276" i="3"/>
  <c r="I276" i="3" s="1"/>
  <c r="H277" i="3"/>
  <c r="I277" i="3" s="1"/>
  <c r="H267" i="3"/>
  <c r="I267" i="3" s="1"/>
  <c r="H269" i="3"/>
  <c r="I269" i="3" s="1"/>
  <c r="H275" i="3"/>
  <c r="I275" i="3" s="1"/>
  <c r="H270" i="3"/>
  <c r="I270" i="3" s="1"/>
  <c r="H132" i="3"/>
  <c r="I132" i="3" s="1"/>
  <c r="H137" i="3"/>
  <c r="I137" i="3" s="1"/>
  <c r="H126" i="3"/>
  <c r="I126" i="3" s="1"/>
  <c r="H130" i="3"/>
  <c r="I130" i="3" s="1"/>
  <c r="H135" i="3"/>
  <c r="I135" i="3" s="1"/>
  <c r="H127" i="3"/>
  <c r="I127" i="3" s="1"/>
  <c r="H129" i="3"/>
  <c r="I129" i="3" s="1"/>
  <c r="H140" i="3"/>
  <c r="I140" i="3" s="1"/>
  <c r="H141" i="3"/>
  <c r="I141" i="3" s="1"/>
  <c r="H131" i="3"/>
  <c r="I131" i="3" s="1"/>
  <c r="H133" i="3"/>
  <c r="I133" i="3" s="1"/>
  <c r="H139" i="3"/>
  <c r="I139" i="3" s="1"/>
  <c r="H134" i="3"/>
  <c r="I134" i="3" s="1"/>
  <c r="G23" i="3"/>
  <c r="E23" i="3"/>
  <c r="H13" i="3"/>
  <c r="I13" i="3" s="1"/>
  <c r="H23" i="3" l="1"/>
  <c r="I23" i="3" s="1"/>
  <c r="L20" i="5"/>
  <c r="S20" i="5" s="1"/>
  <c r="L230" i="5"/>
  <c r="S230" i="5" s="1"/>
  <c r="H222" i="5"/>
  <c r="H229" i="5" s="1"/>
  <c r="G222" i="5"/>
  <c r="G229" i="5" s="1"/>
  <c r="F219" i="5"/>
  <c r="K219" i="5" s="1"/>
  <c r="L219" i="5" s="1"/>
  <c r="L216" i="5"/>
  <c r="S216" i="5" s="1"/>
  <c r="H208" i="5"/>
  <c r="H215" i="5" s="1"/>
  <c r="G208" i="5"/>
  <c r="G215" i="5" s="1"/>
  <c r="F205" i="5"/>
  <c r="L202" i="5"/>
  <c r="S202" i="5" s="1"/>
  <c r="H194" i="5"/>
  <c r="G194" i="5"/>
  <c r="F191" i="5"/>
  <c r="F194" i="5" s="1"/>
  <c r="F201" i="5" s="1"/>
  <c r="L188" i="5"/>
  <c r="S188" i="5" s="1"/>
  <c r="H180" i="5"/>
  <c r="H201" i="5" s="1"/>
  <c r="G180" i="5"/>
  <c r="F177" i="5"/>
  <c r="L174" i="5"/>
  <c r="S174" i="5" s="1"/>
  <c r="H166" i="5"/>
  <c r="H173" i="5" s="1"/>
  <c r="G166" i="5"/>
  <c r="G173" i="5" s="1"/>
  <c r="F163" i="5"/>
  <c r="L160" i="5"/>
  <c r="S160" i="5" s="1"/>
  <c r="H152" i="5"/>
  <c r="H159" i="5" s="1"/>
  <c r="G152" i="5"/>
  <c r="G159" i="5" s="1"/>
  <c r="F149" i="5"/>
  <c r="L146" i="5"/>
  <c r="S146" i="5" s="1"/>
  <c r="H138" i="5"/>
  <c r="H145" i="5" s="1"/>
  <c r="G138" i="5"/>
  <c r="G145" i="5" s="1"/>
  <c r="F135" i="5"/>
  <c r="L132" i="5"/>
  <c r="S132" i="5" s="1"/>
  <c r="H124" i="5"/>
  <c r="H131" i="5" s="1"/>
  <c r="G124" i="5"/>
  <c r="G131" i="5" s="1"/>
  <c r="F121" i="5"/>
  <c r="L118" i="5"/>
  <c r="S118" i="5" s="1"/>
  <c r="H110" i="5"/>
  <c r="H117" i="5" s="1"/>
  <c r="G110" i="5"/>
  <c r="G117" i="5" s="1"/>
  <c r="F107" i="5"/>
  <c r="L104" i="5"/>
  <c r="S104" i="5" s="1"/>
  <c r="H96" i="5"/>
  <c r="H103" i="5" s="1"/>
  <c r="G96" i="5"/>
  <c r="G103" i="5" s="1"/>
  <c r="F93" i="5"/>
  <c r="L90" i="5"/>
  <c r="S90" i="5" s="1"/>
  <c r="H82" i="5"/>
  <c r="H89" i="5" s="1"/>
  <c r="G82" i="5"/>
  <c r="G89" i="5" s="1"/>
  <c r="F79" i="5"/>
  <c r="L76" i="5"/>
  <c r="S76" i="5" s="1"/>
  <c r="H68" i="5"/>
  <c r="H75" i="5" s="1"/>
  <c r="G68" i="5"/>
  <c r="G75" i="5" s="1"/>
  <c r="F65" i="5"/>
  <c r="H54" i="5"/>
  <c r="H61" i="5" s="1"/>
  <c r="G54" i="5"/>
  <c r="G61" i="5" s="1"/>
  <c r="F51" i="5"/>
  <c r="L48" i="5"/>
  <c r="S48" i="5" s="1"/>
  <c r="H40" i="5"/>
  <c r="H47" i="5" s="1"/>
  <c r="G40" i="5"/>
  <c r="G47" i="5" s="1"/>
  <c r="F37" i="5"/>
  <c r="L34" i="5"/>
  <c r="S34" i="5" s="1"/>
  <c r="G26" i="5"/>
  <c r="G33" i="5" s="1"/>
  <c r="F23" i="5"/>
  <c r="H12" i="5"/>
  <c r="H19" i="5" s="1"/>
  <c r="G12" i="5"/>
  <c r="G19" i="5" s="1"/>
  <c r="F9" i="5"/>
  <c r="K9" i="5" s="1"/>
  <c r="L9" i="5" s="1"/>
  <c r="G187" i="5" l="1"/>
  <c r="H187" i="5"/>
  <c r="G201" i="5"/>
  <c r="K23" i="5"/>
  <c r="L23" i="5" s="1"/>
  <c r="F54" i="5"/>
  <c r="F61" i="5" s="1"/>
  <c r="K51" i="5"/>
  <c r="L51" i="5" s="1"/>
  <c r="F82" i="5"/>
  <c r="K79" i="5"/>
  <c r="L79" i="5" s="1"/>
  <c r="F110" i="5"/>
  <c r="K107" i="5"/>
  <c r="L107" i="5" s="1"/>
  <c r="F138" i="5"/>
  <c r="K135" i="5"/>
  <c r="L135" i="5" s="1"/>
  <c r="F166" i="5"/>
  <c r="K163" i="5"/>
  <c r="L163" i="5" s="1"/>
  <c r="K191" i="5"/>
  <c r="L191" i="5" s="1"/>
  <c r="F40" i="5"/>
  <c r="K37" i="5"/>
  <c r="L37" i="5" s="1"/>
  <c r="F68" i="5"/>
  <c r="F75" i="5" s="1"/>
  <c r="K65" i="5"/>
  <c r="L65" i="5" s="1"/>
  <c r="F96" i="5"/>
  <c r="K93" i="5"/>
  <c r="L93" i="5" s="1"/>
  <c r="F124" i="5"/>
  <c r="K121" i="5"/>
  <c r="L121" i="5" s="1"/>
  <c r="F152" i="5"/>
  <c r="K149" i="5"/>
  <c r="L149" i="5" s="1"/>
  <c r="K177" i="5"/>
  <c r="L177" i="5" s="1"/>
  <c r="K205" i="5"/>
  <c r="L205" i="5" s="1"/>
  <c r="F12" i="5"/>
  <c r="K12" i="5" s="1"/>
  <c r="K19" i="5" s="1"/>
  <c r="F222" i="5"/>
  <c r="K222" i="5" s="1"/>
  <c r="K229" i="5" s="1"/>
  <c r="F208" i="5"/>
  <c r="F180" i="5"/>
  <c r="F187" i="5" s="1"/>
  <c r="F26" i="5"/>
  <c r="K26" i="5" s="1"/>
  <c r="K33" i="5" s="1"/>
  <c r="K68" i="5" l="1"/>
  <c r="K75" i="5" s="1"/>
  <c r="F47" i="5"/>
  <c r="K40" i="5"/>
  <c r="F145" i="5"/>
  <c r="K138" i="5"/>
  <c r="K180" i="5"/>
  <c r="F159" i="5"/>
  <c r="K152" i="5"/>
  <c r="K208" i="5"/>
  <c r="F117" i="5"/>
  <c r="K110" i="5"/>
  <c r="L110" i="5" s="1"/>
  <c r="F19" i="5"/>
  <c r="L12" i="5"/>
  <c r="F131" i="5"/>
  <c r="K124" i="5"/>
  <c r="K194" i="5"/>
  <c r="K82" i="5"/>
  <c r="K89" i="5" s="1"/>
  <c r="F103" i="5"/>
  <c r="K96" i="5"/>
  <c r="K103" i="5" s="1"/>
  <c r="F173" i="5"/>
  <c r="K166" i="5"/>
  <c r="K54" i="5"/>
  <c r="F89" i="5"/>
  <c r="F33" i="5"/>
  <c r="L26" i="5"/>
  <c r="L222" i="5"/>
  <c r="L229" i="5" s="1"/>
  <c r="F215" i="5"/>
  <c r="F229" i="5"/>
  <c r="L82" i="5" l="1"/>
  <c r="L89" i="5" s="1"/>
  <c r="L68" i="5"/>
  <c r="L75" i="5" s="1"/>
  <c r="L96" i="5"/>
  <c r="L103" i="5" s="1"/>
  <c r="L166" i="5"/>
  <c r="L173" i="5" s="1"/>
  <c r="K173" i="5"/>
  <c r="K117" i="5"/>
  <c r="L117" i="5" s="1"/>
  <c r="L180" i="5"/>
  <c r="L187" i="5" s="1"/>
  <c r="K201" i="5"/>
  <c r="L208" i="5"/>
  <c r="L215" i="5" s="1"/>
  <c r="K215" i="5"/>
  <c r="L138" i="5"/>
  <c r="L145" i="5" s="1"/>
  <c r="K145" i="5"/>
  <c r="L40" i="5"/>
  <c r="L47" i="5" s="1"/>
  <c r="K47" i="5"/>
  <c r="L194" i="5"/>
  <c r="L201" i="5" s="1"/>
  <c r="K187" i="5"/>
  <c r="L152" i="5"/>
  <c r="L159" i="5" s="1"/>
  <c r="K159" i="5"/>
  <c r="L54" i="5"/>
  <c r="L61" i="5" s="1"/>
  <c r="K61" i="5"/>
  <c r="L124" i="5"/>
  <c r="L131" i="5" s="1"/>
  <c r="K131" i="5"/>
  <c r="L33" i="5"/>
  <c r="J181" i="4" l="1"/>
  <c r="J170" i="4"/>
  <c r="J159" i="4"/>
  <c r="J148" i="4"/>
  <c r="J137" i="4"/>
  <c r="J126" i="4"/>
  <c r="J115" i="4"/>
  <c r="J104" i="4"/>
  <c r="J93" i="4"/>
  <c r="J71" i="4"/>
  <c r="J60" i="4"/>
  <c r="J49" i="4"/>
  <c r="J38" i="4"/>
  <c r="J27" i="4"/>
  <c r="J118" i="4" l="1"/>
  <c r="J117" i="4"/>
  <c r="J101" i="4"/>
  <c r="J173" i="4"/>
  <c r="J88" i="4"/>
  <c r="J110" i="4"/>
  <c r="J113" i="4"/>
  <c r="J180" i="4"/>
  <c r="J97" i="4"/>
  <c r="J177" i="4"/>
  <c r="J44" i="4"/>
  <c r="J143" i="4"/>
  <c r="J128" i="4"/>
  <c r="J132" i="4"/>
  <c r="J153" i="4"/>
  <c r="J23" i="4"/>
  <c r="J11" i="4"/>
  <c r="J20" i="4"/>
  <c r="J86" i="4"/>
  <c r="J89" i="4"/>
  <c r="J99" i="4"/>
  <c r="J102" i="4"/>
  <c r="J107" i="4"/>
  <c r="J141" i="4"/>
  <c r="J162" i="4"/>
  <c r="J165" i="4"/>
  <c r="J175" i="4"/>
  <c r="J178" i="4"/>
  <c r="J56" i="4"/>
  <c r="J69" i="4"/>
  <c r="J74" i="4"/>
  <c r="J82" i="4"/>
  <c r="J146" i="4"/>
  <c r="J151" i="4"/>
  <c r="J154" i="4"/>
  <c r="J13" i="4"/>
  <c r="J66" i="4"/>
  <c r="J32" i="4"/>
  <c r="J33" i="4"/>
  <c r="J45" i="4"/>
  <c r="J48" i="4"/>
  <c r="J58" i="4"/>
  <c r="J63" i="4"/>
  <c r="J135" i="4"/>
  <c r="J42" i="4"/>
  <c r="J161" i="4"/>
  <c r="J68" i="4"/>
  <c r="J34" i="4"/>
  <c r="J112" i="4"/>
  <c r="J129" i="4"/>
  <c r="J125" i="4"/>
  <c r="J80" i="4"/>
  <c r="J16" i="4"/>
  <c r="J25" i="4"/>
  <c r="J36" i="4"/>
  <c r="J47" i="4"/>
  <c r="J91" i="4"/>
  <c r="J96" i="4"/>
  <c r="J100" i="4"/>
  <c r="J123" i="4"/>
  <c r="J152" i="4"/>
  <c r="J167" i="4"/>
  <c r="J172" i="4"/>
  <c r="J176" i="4"/>
  <c r="J67" i="4"/>
  <c r="J121" i="4"/>
  <c r="J136" i="4"/>
  <c r="J15" i="4"/>
  <c r="J22" i="4"/>
  <c r="J30" i="4"/>
  <c r="J41" i="4"/>
  <c r="J52" i="4"/>
  <c r="J65" i="4"/>
  <c r="J73" i="4"/>
  <c r="J76" i="4"/>
  <c r="J120" i="4"/>
  <c r="J124" i="4"/>
  <c r="J134" i="4"/>
  <c r="J156" i="4"/>
  <c r="J9" i="4"/>
  <c r="J12" i="4"/>
  <c r="J31" i="4"/>
  <c r="J54" i="4"/>
  <c r="J57" i="4"/>
  <c r="J62" i="4"/>
  <c r="J78" i="4"/>
  <c r="J81" i="4"/>
  <c r="J85" i="4"/>
  <c r="J98" i="4"/>
  <c r="J106" i="4"/>
  <c r="J109" i="4"/>
  <c r="J131" i="4"/>
  <c r="J142" i="4"/>
  <c r="J145" i="4"/>
  <c r="J174" i="4"/>
  <c r="J24" i="4"/>
  <c r="J35" i="4"/>
  <c r="J46" i="4"/>
  <c r="J51" i="4"/>
  <c r="J55" i="4"/>
  <c r="J70" i="4"/>
  <c r="J79" i="4"/>
  <c r="J87" i="4"/>
  <c r="J90" i="4"/>
  <c r="J95" i="4"/>
  <c r="J111" i="4"/>
  <c r="J114" i="4"/>
  <c r="J122" i="4"/>
  <c r="J140" i="4"/>
  <c r="J147" i="4"/>
  <c r="J158" i="4"/>
  <c r="J163" i="4"/>
  <c r="J166" i="4"/>
  <c r="J169" i="4"/>
  <c r="J43" i="4"/>
  <c r="J21" i="4"/>
  <c r="J40" i="4"/>
  <c r="J59" i="4"/>
  <c r="J64" i="4"/>
  <c r="J84" i="4"/>
  <c r="J103" i="4"/>
  <c r="J108" i="4"/>
  <c r="J119" i="4"/>
  <c r="J144" i="4"/>
  <c r="J155" i="4"/>
  <c r="J164" i="4"/>
  <c r="J179" i="4"/>
  <c r="J10" i="4"/>
  <c r="J14" i="4"/>
  <c r="J19" i="4"/>
  <c r="J26" i="4"/>
  <c r="J37" i="4"/>
  <c r="J53" i="4"/>
  <c r="J77" i="4"/>
  <c r="J92" i="4"/>
  <c r="J130" i="4"/>
  <c r="J133" i="4"/>
  <c r="J8" i="4"/>
  <c r="J18" i="4"/>
  <c r="J139" i="4"/>
  <c r="J29" i="4"/>
  <c r="J150" i="4"/>
  <c r="J7" i="4"/>
  <c r="J157" i="4"/>
  <c r="J75" i="4"/>
  <c r="J168" i="4"/>
  <c r="J182" i="4" l="1"/>
  <c r="J17" i="4"/>
  <c r="J94" i="4"/>
  <c r="J138" i="4"/>
  <c r="J72" i="4"/>
  <c r="J116" i="4"/>
  <c r="J50" i="4"/>
  <c r="J171" i="4"/>
  <c r="J61" i="4"/>
  <c r="J127" i="4"/>
  <c r="J105" i="4"/>
  <c r="J160" i="4"/>
  <c r="J28" i="4"/>
  <c r="J39" i="4"/>
  <c r="J83" i="4"/>
  <c r="J149" i="4"/>
  <c r="F91" i="3" l="1"/>
  <c r="F108" i="3" s="1"/>
  <c r="F125" i="3" s="1"/>
  <c r="G40" i="3"/>
  <c r="G57" i="3" s="1"/>
  <c r="G74" i="3" s="1"/>
  <c r="G91" i="3" s="1"/>
  <c r="G108" i="3" s="1"/>
  <c r="G125" i="3" s="1"/>
  <c r="E40" i="3"/>
  <c r="E57" i="3" s="1"/>
  <c r="E74" i="3" s="1"/>
  <c r="E91" i="3" l="1"/>
  <c r="E108" i="3" s="1"/>
  <c r="E125" i="3" s="1"/>
  <c r="H40" i="3"/>
  <c r="I40" i="3" s="1"/>
  <c r="H74" i="3"/>
  <c r="I74" i="3" s="1"/>
  <c r="H57" i="3"/>
  <c r="I57" i="3" s="1"/>
  <c r="J85" i="2"/>
  <c r="J84" i="2"/>
  <c r="J83" i="2"/>
  <c r="J82" i="2"/>
  <c r="J80" i="2"/>
  <c r="J79" i="2"/>
  <c r="J78" i="2"/>
  <c r="J77" i="2"/>
  <c r="J75" i="2"/>
  <c r="J74" i="2"/>
  <c r="J73" i="2"/>
  <c r="J72" i="2"/>
  <c r="J70" i="2"/>
  <c r="J69" i="2"/>
  <c r="J68" i="2"/>
  <c r="J67" i="2"/>
  <c r="I66" i="2"/>
  <c r="H66" i="2"/>
  <c r="G66" i="2"/>
  <c r="J65" i="2"/>
  <c r="J64" i="2"/>
  <c r="J62" i="2"/>
  <c r="J60" i="2"/>
  <c r="J59" i="2"/>
  <c r="J58" i="2"/>
  <c r="J57" i="2"/>
  <c r="J55" i="2"/>
  <c r="J54" i="2"/>
  <c r="J53" i="2"/>
  <c r="J52" i="2"/>
  <c r="J50" i="2"/>
  <c r="J49" i="2"/>
  <c r="J48" i="2"/>
  <c r="J47" i="2"/>
  <c r="J45" i="2"/>
  <c r="J44" i="2"/>
  <c r="J43" i="2"/>
  <c r="J42" i="2"/>
  <c r="J40" i="2"/>
  <c r="J39" i="2"/>
  <c r="J38" i="2"/>
  <c r="J37" i="2"/>
  <c r="J35" i="2"/>
  <c r="J34" i="2"/>
  <c r="J33" i="2"/>
  <c r="J32" i="2"/>
  <c r="J30" i="2"/>
  <c r="J29" i="2"/>
  <c r="J28" i="2"/>
  <c r="J27" i="2"/>
  <c r="J25" i="2"/>
  <c r="J24" i="2"/>
  <c r="J23" i="2"/>
  <c r="J22" i="2"/>
  <c r="J20" i="2"/>
  <c r="J19" i="2"/>
  <c r="J18" i="2"/>
  <c r="J17" i="2"/>
  <c r="J15" i="2"/>
  <c r="J14" i="2"/>
  <c r="J13" i="2"/>
  <c r="J12" i="2"/>
  <c r="J10" i="2"/>
  <c r="J9" i="2"/>
  <c r="J8" i="2"/>
  <c r="J7" i="2"/>
  <c r="H125" i="3" l="1"/>
  <c r="I125" i="3" s="1"/>
  <c r="J21" i="2"/>
  <c r="H91" i="3"/>
  <c r="I91" i="3" s="1"/>
  <c r="H108" i="3"/>
  <c r="I108" i="3" s="1"/>
  <c r="J11" i="2"/>
  <c r="J31" i="2"/>
  <c r="J41" i="2"/>
  <c r="J66" i="2"/>
  <c r="J16" i="2"/>
  <c r="J51" i="2"/>
  <c r="J71" i="2"/>
  <c r="J61" i="2"/>
  <c r="J81" i="2"/>
  <c r="J26" i="2"/>
  <c r="J46" i="2"/>
  <c r="J76" i="2"/>
  <c r="J36" i="2"/>
  <c r="J56" i="2"/>
  <c r="J86" i="2"/>
  <c r="E142" i="3" l="1"/>
  <c r="E159" i="3"/>
  <c r="F142" i="3"/>
  <c r="F159" i="3"/>
  <c r="G142" i="3"/>
  <c r="E176" i="3"/>
  <c r="E193" i="3" s="1"/>
  <c r="F176" i="3"/>
  <c r="F210" i="3" s="1"/>
  <c r="F193" i="3"/>
  <c r="H142" i="3" l="1"/>
  <c r="I142" i="3" s="1"/>
  <c r="G159" i="3"/>
  <c r="H159" i="3" s="1"/>
  <c r="I159" i="3" s="1"/>
  <c r="E227" i="3"/>
  <c r="F244" i="3"/>
  <c r="F261" i="3" s="1"/>
  <c r="E210" i="3"/>
  <c r="F227" i="3"/>
  <c r="F278" i="3" l="1"/>
  <c r="E244" i="3"/>
  <c r="G176" i="3"/>
  <c r="H176" i="3" s="1"/>
  <c r="I176" i="3" s="1"/>
  <c r="G193" i="3" l="1"/>
  <c r="E261" i="3"/>
  <c r="E278" i="3" l="1"/>
  <c r="H193" i="3"/>
  <c r="I193" i="3" s="1"/>
  <c r="G210" i="3"/>
  <c r="H210" i="3" s="1"/>
  <c r="I210" i="3" s="1"/>
  <c r="G227" i="3"/>
  <c r="H227" i="3" s="1"/>
  <c r="I227" i="3" s="1"/>
  <c r="G244" i="3" l="1"/>
  <c r="H244" i="3" s="1"/>
  <c r="I244" i="3" s="1"/>
  <c r="G261" i="3" l="1"/>
  <c r="H261" i="3" s="1"/>
  <c r="I261" i="3" s="1"/>
  <c r="G278" i="3"/>
  <c r="H278" i="3" s="1"/>
  <c r="I27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tc={2C898B0C-F82D-4D42-990E-B47F28DF8C56}</author>
    <author>tc={B0D03D31-2845-49D8-BCE7-803E6AF3D899}</author>
    <author>tc={0F4B2D3C-D155-4B9B-85B9-EE38D6979C58}</author>
    <author>tc={5C1E326A-EA5D-4242-A567-F49323A889A3}</author>
    <author>tc={137BDA87-6BF0-4F4E-89C0-8159717269AB}</author>
    <author>tc={422E7795-2253-4DA1-BBEC-38F81B82EA75}</author>
    <author>tc={D4790C66-9D1C-44A5-B3AC-6F0D64006F4C}</author>
    <author>tc={B6715DB3-BEA8-4B4A-B2C2-D86AEF403F29}</author>
    <author>tc={409DF1A2-46FB-47BA-9AEF-5350E538B11A}</author>
    <author>tc={50DB6629-2E07-437E-8C5B-A28A6134F653}</author>
    <author>tc={5CFEFB77-89C7-4AB3-BBF2-953CD8C7770B}</author>
    <author>tc={F89DF363-E7F9-4C54-89B6-3A39DD89AF46}</author>
    <author>tc={4E161688-872E-4EB7-87DA-984FE60AC738}</author>
    <author>tc={1A30744F-A402-4AF0-994B-8C18BFC303C6}</author>
    <author>tc={7536A042-9BB2-4BE3-BE49-FB9F72233D18}</author>
    <author>tc={D145118D-CE38-4B89-BE98-69152A7EAADA}</author>
    <author>tc={E6BF6F33-090D-438D-890A-C3BC61E5C35C}</author>
    <author>tc={8047BE31-0118-4669-B11F-4D6F60FC37E3}</author>
    <author>tc={36FD0619-DCCD-417C-B80E-BF09AD591018}</author>
    <author>tc={C09708BD-C50A-453E-98E4-52E9EBA9C2C3}</author>
    <author>tc={CF452BE0-4A40-4F03-8E03-00BF10862FE0}</author>
    <author>tc={80FF7C5C-46A5-4AC9-A046-728233DDF4EE}</author>
    <author>tc={2A4A19EE-5119-4BD9-9CDD-21A060E7B29F}</author>
    <author>tc={A755AFE0-EF66-4E13-9045-DCD8831C7F8D}</author>
    <author>tc={FE57FFD1-E108-4068-97F0-D5CC4120AF3B}</author>
    <author>tc={A76036F5-1453-43AB-A268-4019D262CB02}</author>
    <author>tc={0EB73324-D209-4AAE-8AD0-2AA0D9AEB27B}</author>
    <author>tc={FE6303CF-D196-444D-BB55-DCFECC92CAD8}</author>
    <author>tc={431F41B2-F6E2-459D-9CC9-7D088AA81EE9}</author>
    <author>tc={CA7BFBA9-A762-40C4-8AD5-B7B5322222A7}</author>
    <author>tc={A42A34F1-5C3A-4DF8-9689-ABA1353FB839}</author>
    <author>tc={32A5B44C-3EB4-48AC-9E7A-724E74530678}</author>
    <author>tc={74782F2D-04F4-4A66-9C5E-77BB4FE31F17}</author>
    <author>tc={B29E22F6-DDB4-4A38-A870-CC0E14DB6C20}</author>
    <author>tc={A684A29F-91AC-4F81-A6B0-6A4E00484B07}</author>
    <author>tc={D02AD141-A840-487A-9CC7-6E965689DEF0}</author>
    <author>tc={9261A808-387F-413C-8D9B-AB6F2C897437}</author>
    <author>tc={356850D5-2D11-4D7B-B879-2FEB01943B96}</author>
    <author>tc={8E7C5B8C-7F22-46FA-91CD-5588F7D5035C}</author>
    <author>tc={2D2401F5-E971-4411-B392-33663ED4057E}</author>
    <author>tc={B2BA279B-0EDF-4A76-99D3-8CE330E71D5F}</author>
    <author>tc={5D8F18CD-29D1-4DF5-A38F-B5AD3C351993}</author>
    <author>tc={1F2090BC-17BB-491F-A4AC-A6D4FF88E512}</author>
    <author>tc={6135D2A0-F9CD-47DD-8260-80C6715B1A8E}</author>
    <author>tc={87A95D45-F876-46A2-AC05-477218BA5664}</author>
    <author>tc={F02C413D-9B3D-4A41-AA80-079E22512D0E}</author>
    <author>tc={757CABB4-30FF-4B7B-B89E-170715190DC1}</author>
    <author>tc={1631B4F5-4001-4D4C-8A8A-B74E18E6A51C}</author>
    <author>tc={76E23D04-6623-405C-BE2A-C34BB4FAA57A}</author>
    <author>tc={89FC3E57-C763-4B53-9C8A-05BC57B4C398}</author>
    <author>tc={6D2E45CA-01E7-4EB6-86C2-E892BBC803F0}</author>
    <author>tc={9AF41EBA-D103-4101-BC71-DF6CE4924BA2}</author>
    <author>tc={EC55D71B-EF5D-4440-8529-807B8F9FF310}</author>
    <author>tc={6081C0D4-16C3-4681-B2AB-7AD39879B84F}</author>
    <author>tc={5D7C0E96-1095-4014-8E9F-58F470BA4A22}</author>
    <author>tc={C6A87649-13AE-41B9-B044-BA8E014368A8}</author>
    <author>tc={E5ACBBEF-7DDA-4EC1-9071-2E586E638BBD}</author>
    <author>tc={4B3D7B6B-6F62-4A01-ADD6-7FAE4CB42E8F}</author>
    <author>tc={474FB7B5-0BE9-46BC-9A7D-302B06539566}</author>
    <author>tc={B9F963CB-6CC6-4652-86A8-902996098D09}</author>
    <author>tc={8715A81E-0BEA-4D88-9983-B8B87337A9D1}</author>
    <author>tc={725BC070-FFE7-4739-AF06-508976DA05D9}</author>
    <author>tc={69AA2D13-665C-49AF-91B7-4982259E193A}</author>
    <author>tc={F82A5E5D-C7C5-48A6-99CC-7C3F2B128275}</author>
    <author>tc={F406B9E3-9E01-4325-958D-435152AEBFDF}</author>
    <author>tc={FD63BEF0-F0B2-4232-A642-776D026FBEFB}</author>
    <author>tc={5FC0A32C-67C4-4F3F-8876-B2228E5A1CE3}</author>
    <author>tc={DC2BD7DA-A1CF-4B5D-82A7-A6BBA74899AE}</author>
    <author>tc={6E0B7907-8C33-4D2B-9452-38638E0C6358}</author>
    <author>tc={9F56CCEB-B090-4A2F-A898-2561C8BA5CC4}</author>
    <author>tc={97E104BC-62E5-4BAD-9D73-5A4B61543D4D}</author>
    <author>tc={0B40D576-9B15-480B-8F22-F559691D6F60}</author>
    <author>tc={E80C0C22-9E26-4E41-B4B7-2E6340D11D34}</author>
    <author>tc={3400D35F-C741-4FDE-A582-02B97CF33CD8}</author>
    <author>tc={B26BC14A-CFD5-49E9-82B3-A4985CBC1A93}</author>
    <author>tc={B12DFCF4-20CB-41A1-8BE7-07E66ED71BA5}</author>
    <author>tc={6195CE30-8C67-4218-845F-111A22D605C7}</author>
    <author>tc={68363EEC-1D93-44AB-ADC5-9934D249B730}</author>
    <author>tc={4638E823-A9F8-4DA1-8CE3-8736CD80CA68}</author>
    <author>tc={F4D2454D-A709-4007-9268-53F7F45289CB}</author>
    <author>tc={5383D72A-202E-4A03-81F0-6742697F68B3}</author>
    <author>tc={2592DBA1-F82C-4494-8F0A-5465C55D07E9}</author>
    <author>tc={3F8A23ED-EBA7-46DE-8F69-F1067182ACA4}</author>
    <author>tc={FFC87EDA-FDC2-407B-B422-3D17A36310C2}</author>
    <author>tc={64C6BEB3-68E6-43D4-A964-A58D5CCAFB39}</author>
    <author>tc={1416E542-C843-45B8-81A4-3C8C9C9EB446}</author>
    <author>tc={5039898F-7491-4CEB-AAD4-2E3065DF4C5B}</author>
    <author>tc={4714050D-B70F-40DC-B3A8-48D6E755220A}</author>
    <author>tc={E82B98AC-C962-4A6E-A941-41E56E9D06E4}</author>
    <author>tc={E277BC24-EED7-45EF-8958-C23FE62DCEDE}</author>
    <author>tc={1B3A7F07-477C-4428-A1DA-DF677B9FA843}</author>
    <author>tc={7132F920-C3D7-4479-88B3-E304EA9AC100}</author>
    <author>tc={0B0FFB24-7F94-4216-AE77-987AA7884DD7}</author>
    <author>tc={FB59DA79-2FF3-48F1-9EA7-6CE43C8911A1}</author>
    <author>tc={A75C6807-3F1C-4A1A-A35D-775DE2086CF6}</author>
    <author>tc={236BE6D8-1D21-41D1-B620-E6840DC9950D}</author>
    <author>tc={E01146EA-4B2A-447A-872C-18CE4BCFC34D}</author>
    <author>tc={3D1C82D9-9C0E-476D-9F80-0AEFA4F741C6}</author>
    <author>tc={7EED722A-6D76-45BB-8046-0C111DC15F90}</author>
    <author>tc={76E98338-AE41-4703-83B8-BDE7B9C82E21}</author>
    <author>tc={B5A47D06-D787-42EC-8BE7-3A46610F7110}</author>
    <author>tc={98F8A9D1-3EAF-4A03-939E-32EB3D8789B3}</author>
    <author>tc={94A2AE6B-7343-4DCC-9A67-20B24C9C99B0}</author>
    <author>tc={0839E3D0-A7E8-4398-A183-4E7FD2DBD2D3}</author>
    <author>tc={FCCCC8D5-D795-4D7A-A757-3929301EFCED}</author>
    <author>tc={2A175BF5-99B6-4266-93B1-F57131615356}</author>
    <author>tc={E3CA7F9C-53E7-41D8-B4A6-D13BCA8466FF}</author>
    <author>tc={E9EF4C2E-F11A-48C5-894A-DD74070BCEF9}</author>
    <author>tc={88E8B3F1-43A8-42D9-AFA5-DE47A348C570}</author>
    <author>tc={CD097DC4-5899-4F9E-BCFB-766C78DE4555}</author>
    <author>tc={5B692D5A-57A4-4F61-BC3F-723F8DC9796B}</author>
    <author>tc={DB234A67-E661-4825-8561-391DD033BBA6}</author>
    <author>tc={4C58B2CB-7CF2-43F9-8D2E-04234E1BA47F}</author>
    <author>tc={886A1CDB-84FD-41C4-A138-B7201F8F06B2}</author>
    <author>tc={1E7A6C29-6B31-459B-8086-EF27F12A4429}</author>
    <author>tc={089AB6E7-D6D7-4FB3-B2E7-4C49B6CB41D0}</author>
    <author>tc={A9B04BC2-6289-46A3-B87F-6A3972F6A785}</author>
    <author>tc={AD9EFA1A-90BD-46B2-B4DA-EE4AFA244A23}</author>
    <author>tc={3A06807A-6EE2-4FDB-AEAD-559190CB841E}</author>
    <author>tc={3F3EF694-F063-4D1C-B73A-A84A9933F658}</author>
    <author>tc={76638104-EF7D-4949-8E2D-85DF10A6930E}</author>
    <author>tc={36B160DE-3B9E-4C92-9F72-F337395C209D}</author>
    <author>tc={18EAE232-BCBC-4DD8-AFE1-260018137CC0}</author>
    <author>tc={DF2AD7E0-F487-4B4B-83C4-F4D55102135B}</author>
    <author>tc={1F2746A9-5780-4C77-8DEC-8DE5CB62A392}</author>
    <author>tc={012F4FC5-25FE-4CEF-ABDA-57D158754D6F}</author>
    <author>tc={0456EE10-965B-430C-8269-BFCB760A9AB1}</author>
    <author>tc={4075A25E-891C-4381-AB21-F5521F6C45C6}</author>
    <author>tc={0774E236-C646-43CA-B4B9-340670824595}</author>
    <author>tc={24C1D46C-990C-43DA-B2C1-65468CC2EDFA}</author>
    <author>tc={4CCC0250-C899-4D2C-A3B9-270C8CA7DED0}</author>
    <author>tc={D3E37781-C6FD-4502-9974-8A0B5BB534DA}</author>
    <author>tc={AA582C31-4EE4-433E-9D27-FF89CB420FDD}</author>
    <author>tc={8EB4A6FD-CC82-4737-8DB6-2CEF9A30286E}</author>
    <author>tc={D8EEFEED-6DBE-43A7-9D47-FAF4895EC371}</author>
    <author>tc={521CF8D7-4108-4BDA-BD33-296F8C27B9DA}</author>
    <author>tc={7A03D612-0494-40C0-A456-C0A842889C0C}</author>
    <author>tc={4A316A3F-F2F2-4F8F-8BA1-4DC36B23FED7}</author>
    <author>tc={BA402291-9324-4CE0-A5C9-4E79ACDB09BF}</author>
    <author>tc={CE4D9294-D425-4536-A926-E3F63024B0EA}</author>
    <author>tc={C2637B8C-2C5A-4B11-B275-B164B3801C97}</author>
    <author>tc={2D11F037-3C63-4159-A8AA-28AFD899FEA8}</author>
    <author>tc={DE5FD651-870A-4E9B-ADE9-CABF45A37D6B}</author>
    <author>tc={25B84969-B356-47AA-9F57-49BCF0BD070E}</author>
    <author>tc={1959A20B-893B-419D-9E38-05FCC7180B6E}</author>
    <author>tc={C66B7D0E-E589-4D4F-8C59-C25CBB4EEBF0}</author>
    <author>tc={03EDE34F-07FE-4E05-BA2B-E54638E9E2DC}</author>
    <author>tc={0CAB23A8-2F00-47C7-9E4F-3A9B34E0859B}</author>
    <author>tc={3EA8CD50-37D7-44A8-AE36-BDE009444F27}</author>
    <author>tc={389DCF89-190F-4505-B10D-90C9DDBE758E}</author>
    <author>tc={6189DF90-BA97-4F15-BC1A-03B8EE907757}</author>
    <author>tc={D955E693-B851-42B8-B718-A44D5A864417}</author>
    <author>tc={E630C816-765C-41E5-BADF-0FAB8BF0E65F}</author>
    <author>tc={CC698A87-DCA4-481A-8CB6-AAF4D7CDEC27}</author>
    <author>tc={1055ACE7-54FF-45F2-A748-2D5DC449306F}</author>
    <author>tc={CC7044F5-002D-4451-8F7D-A67D103C6699}</author>
    <author>tc={4FD416E9-169A-4540-BFA7-D03C09598C3E}</author>
    <author>tc={5567E80A-D853-45F7-82FD-B3A3F49E7652}</author>
    <author>tc={6EA20868-5533-4A49-A3D8-30F6F3C1BBA6}</author>
    <author>tc={8D4512E9-C897-412F-900D-5FFC5260055A}</author>
    <author>tc={6D187421-F3E2-44A1-AE29-E494F53A4024}</author>
    <author>tc={004AA976-ED4D-4367-A7E3-2532A0D0FF31}</author>
    <author>tc={D2C6BD11-C183-4E9D-8168-4A8FE1518A6B}</author>
    <author>tc={C75D5DC5-4DBB-4140-BA21-A603A2B78863}</author>
    <author>tc={1DAEAF8B-2B42-47CE-AFFD-AEBB7553BD22}</author>
    <author>tc={03C4DC30-52D4-4B56-A8F3-443C5D126AB4}</author>
    <author>tc={A7840777-F5C6-44E7-9531-01BFDD10258C}</author>
    <author>tc={541D1E78-A737-4EFD-96E3-329AC7727FFB}</author>
    <author>tc={4ACA0547-BE06-4252-9D29-11BC62D234AA}</author>
    <author>tc={7DFB8DDA-0FDB-4300-BEC7-9589877C66F5}</author>
    <author>tc={40CE2A25-12F0-4EED-9391-A69875595DFA}</author>
    <author>tc={BDF25051-6968-44AA-AB78-49FED7B423D8}</author>
    <author>tc={78FDB370-6086-4488-84F3-E40C75B3ABEE}</author>
    <author>tc={5B01DA6E-B39A-4952-A731-A574FBCF5D65}</author>
    <author>tc={8F06D74D-803E-4A5D-AB90-A269D29F2B57}</author>
    <author>tc={8931214F-B958-4590-AA6A-E7D219F223CD}</author>
    <author>tc={FEBDB53A-3118-4029-9D4B-EED9D96D944E}</author>
    <author>tc={C40D3080-A2E6-4DBC-9CCB-0A491EB0D0D4}</author>
    <author>tc={1D9D23CE-DD8B-4B7A-B9C9-874369A042BC}</author>
    <author>tc={43C1AE8F-16E7-4C43-8A15-0C9444EE0E38}</author>
    <author>tc={5F268140-1B2A-4792-8F06-3D0701337FB1}</author>
    <author>tc={A80E0700-CBF1-4EE3-9E40-7301D093F477}</author>
    <author>tc={F4A49AC2-1A63-440F-828C-924E7A43CFD2}</author>
    <author>tc={159AF873-75F8-4EAE-A277-08CCB3200D67}</author>
    <author>tc={62940E98-DFF1-44E5-89E6-05031659C112}</author>
    <author>tc={20EB092A-F86F-46DE-8965-29023F73290B}</author>
    <author>tc={182E66D8-F4AD-4A41-BF68-3317D944E6CC}</author>
    <author>tc={7EF185A6-7482-41F6-A924-8FED0F38BE23}</author>
    <author>tc={434E6A21-2573-4E39-A3FC-8B8353EEADDC}</author>
    <author>tc={8BD13BC0-8051-4AF1-8190-3AD84DC76E46}</author>
    <author>tc={2B6D7700-C1A3-4BFC-89F7-7497995806E9}</author>
    <author>tc={6C1B87A7-2DB4-4972-AF91-F9621A6B49D4}</author>
    <author>tc={152D344E-83FD-4B07-AEE6-E334A9E832A8}</author>
    <author>tc={53C661E5-C027-497F-BAF2-AB57506C10E7}</author>
    <author>tc={A84B200D-6EE1-4F3E-8271-E67C8C886321}</author>
    <author>tc={FEEA14B9-71D7-4DBD-9638-B881EF753AAB}</author>
    <author>tc={D67ED0D7-2008-4C69-A1CF-6E8AD3A48000}</author>
    <author>tc={01CC32E2-9DAA-439E-82E4-330E2BE2DA97}</author>
    <author>tc={DAEADB9F-CEEE-4629-8A2C-77CECB942969}</author>
    <author>tc={F7F52B78-388D-4C8D-95B7-EFD27B49424B}</author>
    <author>tc={0D2AED7F-9F60-4E7C-8CFC-ACD95E5FCB19}</author>
    <author>tc={B159AAA2-E0EE-4A27-8AAB-0B4F3854ADBC}</author>
    <author>tc={54BEC314-C334-4D0E-B8FA-33F4F9F33569}</author>
    <author>tc={D06BAAF8-E9FF-4E65-8929-A93FA54C6742}</author>
    <author>tc={971D03D3-C896-4A05-AAF5-314118E99AF3}</author>
    <author>tc={E3B7316D-83C4-4143-B9AA-CBA5EFF6DEF9}</author>
    <author>tc={034B78CA-C3F2-4BDC-BB75-01D8555BE5AE}</author>
    <author>tc={9E8EB623-3692-4A0F-9A4A-5B10B052CCB7}</author>
    <author>tc={84CF50BA-8FB4-4CB1-BE26-E6791E83DB21}</author>
    <author>tc={DF1F6808-6C8A-4DBA-A535-7846F0423091}</author>
    <author>tc={F8A44A03-87EE-49AF-A8A6-891BAB3ABDEC}</author>
    <author>tc={9B558684-169D-4805-923B-301BFBB9E648}</author>
    <author>tc={65C5FAC2-418C-492C-9AEE-38EE31410E59}</author>
    <author>tc={6485AC5D-FB33-4E50-9069-3D7FA26550D8}</author>
    <author>tc={C3348568-7C89-41F3-BA80-34746F8A52AB}</author>
    <author>tc={6BD52287-2A69-459E-9755-B3D233B45E6E}</author>
    <author>tc={260C94F9-827E-407D-903F-7E3B1CC993ED}</author>
    <author>tc={1ABBBD51-047F-4BF4-B62C-9F6113FDCB68}</author>
    <author>tc={7593DFB7-2446-4639-B574-7E64CFF80E26}</author>
    <author>tc={8ED9974C-C580-4B30-BBAF-4876C08CFCF1}</author>
    <author>tc={573A9541-703E-4BF7-B820-922D0FA75E91}</author>
    <author>tc={EC73E5F9-18F6-47C5-A32F-DA641A702299}</author>
    <author>tc={B3D0D5C4-9DF8-4058-B2BF-2A7AA47EA5AD}</author>
    <author>tc={C746B5D9-B838-4D92-BFB6-66F740E4AE63}</author>
    <author>tc={990A3AF0-80D3-4F0C-AB05-DDABF3721527}</author>
    <author>tc={07E26181-6441-403C-879E-7E9EA8FB4F42}</author>
    <author>tc={8678A8E4-BE8B-4654-9797-915D9168B722}</author>
    <author>tc={B21C73C3-3287-44D8-AA8B-EF4FA05BB932}</author>
    <author>tc={79806730-4935-4030-8223-DDB0072C1B48}</author>
    <author>tc={817A1C6C-307B-4C48-A1A9-00A830E255AC}</author>
    <author>tc={B8B3719F-02F6-4A07-8114-C4396D80104F}</author>
    <author>tc={4E23C6C3-78AA-478E-90B3-2568AD0616CB}</author>
    <author>tc={69125115-DFF4-4686-ABEE-97106B97D821}</author>
    <author>tc={45A3E9EC-2DE2-42B9-88C5-801CAD1DE4B4}</author>
    <author>tc={D8F273A1-2AF9-4280-B656-21A9D2D4ED1C}</author>
    <author>tc={0C04A63F-2175-4010-9875-E863D0C10E68}</author>
    <author>tc={134B4A3F-B017-4B94-AA18-144BC15B9475}</author>
    <author>tc={64A326D7-DC87-4687-94CE-A60049B5158A}</author>
    <author>tc={C3BD3D3A-DED1-42BE-B112-245D1851BCA1}</author>
    <author>tc={7A95B9A5-90C1-4BB1-BFA7-5CBA9F9365A6}</author>
    <author>tc={7028A8A6-E924-4EAE-9B93-38D2F7D43235}</author>
    <author>tc={EA036718-A169-4597-8B85-A376848850AF}</author>
    <author>tc={1535A990-99CB-41E3-91BC-4524CC0FD9C5}</author>
    <author>tc={B895BE40-60CB-40B0-97D1-6EE70ADC65F4}</author>
    <author>tc={27BB54F8-48C7-4B17-BD11-E4041F25C06F}</author>
    <author>tc={815D0D7A-0504-41BB-8E41-F3F9AEE52FC9}</author>
    <author>tc={626874A9-1B7F-43D2-BC50-84A39DE08FF1}</author>
    <author>tc={785178A5-AAAF-4188-8619-2949F8EFB6A7}</author>
    <author>tc={B796B5DD-CF96-47BA-BEEE-DB8DEE5C4F57}</author>
    <author>tc={229B1F1C-F6FE-49A0-B2AD-525C506E588F}</author>
    <author>tc={A3281235-38D1-45FB-9F42-6E3939FAD856}</author>
    <author>tc={B70D2CB1-4151-4535-8192-DBBCF6D7D00E}</author>
    <author>tc={3CD3D306-BC69-4187-8064-B7C97245ECAE}</author>
    <author>tc={C30ED090-673C-404B-8E40-2F40B1CFBCF7}</author>
    <author>tc={2D56442E-7106-4656-8F81-D1C92613C400}</author>
    <author>tc={375F71C7-CBC4-4347-B988-57DE4A9FE46A}</author>
  </authors>
  <commentList>
    <comment ref="N7" authorId="0" shapeId="0" xr:uid="{2C898B0C-F82D-4D42-990E-B47F28DF8C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 authorId="1" shapeId="0" xr:uid="{B0D03D31-2845-49D8-BCE7-803E6AF3D8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 authorId="2" shapeId="0" xr:uid="{0F4B2D3C-D155-4B9B-85B9-EE38D6979C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 authorId="3" shapeId="0" xr:uid="{5C1E326A-EA5D-4242-A567-F49323A889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 authorId="4" shapeId="0" xr:uid="{137BDA87-6BF0-4F4E-89C0-8159717269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 authorId="5" shapeId="0" xr:uid="{422E7795-2253-4DA1-BBEC-38F81B82EA7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 authorId="6" shapeId="0" xr:uid="{D4790C66-9D1C-44A5-B3AC-6F0D64006F4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 authorId="7" shapeId="0" xr:uid="{B6715DB3-BEA8-4B4A-B2C2-D86AEF403F2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 authorId="8" shapeId="0" xr:uid="{409DF1A2-46FB-47BA-9AEF-5350E538B1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 authorId="9" shapeId="0" xr:uid="{50DB6629-2E07-437E-8C5B-A28A6134F65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 authorId="10" shapeId="0" xr:uid="{5CFEFB77-89C7-4AB3-BBF2-953CD8C777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 authorId="11" shapeId="0" xr:uid="{F89DF363-E7F9-4C54-89B6-3A39DD89AF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 authorId="12" shapeId="0" xr:uid="{4E161688-872E-4EB7-87DA-984FE60AC73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 authorId="13" shapeId="0" xr:uid="{1A30744F-A402-4AF0-994B-8C18BFC303C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 authorId="14" shapeId="0" xr:uid="{7536A042-9BB2-4BE3-BE49-FB9F72233D1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 authorId="15" shapeId="0" xr:uid="{D145118D-CE38-4B89-BE98-69152A7EAAD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 authorId="16" shapeId="0" xr:uid="{E6BF6F33-090D-438D-890A-C3BC61E5C3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 authorId="17" shapeId="0" xr:uid="{8047BE31-0118-4669-B11F-4D6F60FC37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 authorId="18" shapeId="0" xr:uid="{36FD0619-DCCD-417C-B80E-BF09AD59101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7" authorId="19" shapeId="0" xr:uid="{C09708BD-C50A-453E-98E4-52E9EBA9C2C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8" authorId="20" shapeId="0" xr:uid="{CF452BE0-4A40-4F03-8E03-00BF10862F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9" authorId="21" shapeId="0" xr:uid="{80FF7C5C-46A5-4AC9-A046-728233DDF4E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0" authorId="22" shapeId="0" xr:uid="{2A4A19EE-5119-4BD9-9CDD-21A060E7B29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1" authorId="23" shapeId="0" xr:uid="{A755AFE0-EF66-4E13-9045-DCD8831C7F8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2" authorId="24" shapeId="0" xr:uid="{FE57FFD1-E108-4068-97F0-D5CC4120AF3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3" authorId="25" shapeId="0" xr:uid="{A76036F5-1453-43AB-A268-4019D262CB0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4" authorId="26" shapeId="0" xr:uid="{0EB73324-D209-4AAE-8AD0-2AA0D9AEB2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5" authorId="27" shapeId="0" xr:uid="{FE6303CF-D196-444D-BB55-DCFECC92CA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6" authorId="28" shapeId="0" xr:uid="{431F41B2-F6E2-459D-9CC9-7D088AA81E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7" authorId="29" shapeId="0" xr:uid="{CA7BFBA9-A762-40C4-8AD5-B7B5322222A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8" authorId="30" shapeId="0" xr:uid="{A42A34F1-5C3A-4DF8-9689-ABA1353FB8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39" authorId="31" shapeId="0" xr:uid="{32A5B44C-3EB4-48AC-9E7A-724E7453067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41" authorId="32" shapeId="0" xr:uid="{74782F2D-04F4-4A66-9C5E-77BB4FE31F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42" authorId="33" shapeId="0" xr:uid="{B29E22F6-DDB4-4A38-A870-CC0E14DB6C2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43" authorId="34" shapeId="0" xr:uid="{A684A29F-91AC-4F81-A6B0-6A4E00484B0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44" authorId="35" shapeId="0" xr:uid="{D02AD141-A840-487A-9CC7-6E965689DEF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45" authorId="36" shapeId="0" xr:uid="{9261A808-387F-413C-8D9B-AB6F2C89743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46" authorId="37" shapeId="0" xr:uid="{356850D5-2D11-4D7B-B879-2FEB01943B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47" authorId="38" shapeId="0" xr:uid="{8E7C5B8C-7F22-46FA-91CD-5588F7D503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48" authorId="39" shapeId="0" xr:uid="{2D2401F5-E971-4411-B392-33663ED4057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49" authorId="40" shapeId="0" xr:uid="{B2BA279B-0EDF-4A76-99D3-8CE330E71D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50" authorId="41" shapeId="0" xr:uid="{5D8F18CD-29D1-4DF5-A38F-B5AD3C3519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51" authorId="42" shapeId="0" xr:uid="{1F2090BC-17BB-491F-A4AC-A6D4FF88E5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52" authorId="43" shapeId="0" xr:uid="{6135D2A0-F9CD-47DD-8260-80C6715B1A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53" authorId="44" shapeId="0" xr:uid="{87A95D45-F876-46A2-AC05-477218BA56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54" authorId="45" shapeId="0" xr:uid="{F02C413D-9B3D-4A41-AA80-079E22512D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55" authorId="46" shapeId="0" xr:uid="{757CABB4-30FF-4B7B-B89E-170715190DC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56" authorId="47" shapeId="0" xr:uid="{1631B4F5-4001-4D4C-8A8A-B74E18E6A5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58" authorId="48" shapeId="0" xr:uid="{76E23D04-6623-405C-BE2A-C34BB4FAA57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59" authorId="49" shapeId="0" xr:uid="{89FC3E57-C763-4B53-9C8A-05BC57B4C3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0" authorId="50" shapeId="0" xr:uid="{6D2E45CA-01E7-4EB6-86C2-E892BBC803F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1" authorId="51" shapeId="0" xr:uid="{9AF41EBA-D103-4101-BC71-DF6CE4924BA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2" authorId="52" shapeId="0" xr:uid="{EC55D71B-EF5D-4440-8529-807B8F9FF3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3" authorId="53" shapeId="0" xr:uid="{6081C0D4-16C3-4681-B2AB-7AD39879B84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4" authorId="54" shapeId="0" xr:uid="{5D7C0E96-1095-4014-8E9F-58F470BA4A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5" authorId="55" shapeId="0" xr:uid="{C6A87649-13AE-41B9-B044-BA8E014368A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6" authorId="56" shapeId="0" xr:uid="{E5ACBBEF-7DDA-4EC1-9071-2E586E638B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7" authorId="57" shapeId="0" xr:uid="{4B3D7B6B-6F62-4A01-ADD6-7FAE4CB42E8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8" authorId="58" shapeId="0" xr:uid="{474FB7B5-0BE9-46BC-9A7D-302B0653956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69" authorId="59" shapeId="0" xr:uid="{B9F963CB-6CC6-4652-86A8-902996098D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70" authorId="60" shapeId="0" xr:uid="{8715A81E-0BEA-4D88-9983-B8B87337A9D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71" authorId="61" shapeId="0" xr:uid="{725BC070-FFE7-4739-AF06-508976DA05D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72" authorId="62" shapeId="0" xr:uid="{69AA2D13-665C-49AF-91B7-4982259E19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73" authorId="63" shapeId="0" xr:uid="{F82A5E5D-C7C5-48A6-99CC-7C3F2B12827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75" authorId="64" shapeId="0" xr:uid="{F406B9E3-9E01-4325-958D-435152AEBF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76" authorId="65" shapeId="0" xr:uid="{FD63BEF0-F0B2-4232-A642-776D026FBE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77" authorId="66" shapeId="0" xr:uid="{5FC0A32C-67C4-4F3F-8876-B2228E5A1C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78" authorId="67" shapeId="0" xr:uid="{DC2BD7DA-A1CF-4B5D-82A7-A6BBA74899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79" authorId="68" shapeId="0" xr:uid="{6E0B7907-8C33-4D2B-9452-38638E0C63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0" authorId="69" shapeId="0" xr:uid="{9F56CCEB-B090-4A2F-A898-2561C8BA5C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1" authorId="70" shapeId="0" xr:uid="{97E104BC-62E5-4BAD-9D73-5A4B61543D4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2" authorId="71" shapeId="0" xr:uid="{0B40D576-9B15-480B-8F22-F559691D6F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3" authorId="72" shapeId="0" xr:uid="{E80C0C22-9E26-4E41-B4B7-2E6340D11D3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4" authorId="73" shapeId="0" xr:uid="{3400D35F-C741-4FDE-A582-02B97CF33C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5" authorId="74" shapeId="0" xr:uid="{B26BC14A-CFD5-49E9-82B3-A4985CBC1A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6" authorId="75" shapeId="0" xr:uid="{B12DFCF4-20CB-41A1-8BE7-07E66ED71B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7" authorId="76" shapeId="0" xr:uid="{6195CE30-8C67-4218-845F-111A22D605C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8" authorId="77" shapeId="0" xr:uid="{68363EEC-1D93-44AB-ADC5-9934D249B73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89" authorId="78" shapeId="0" xr:uid="{4638E823-A9F8-4DA1-8CE3-8736CD80CA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0" authorId="79" shapeId="0" xr:uid="{F4D2454D-A709-4007-9268-53F7F45289C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2" authorId="80" shapeId="0" xr:uid="{5383D72A-202E-4A03-81F0-6742697F68B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3" authorId="81" shapeId="0" xr:uid="{2592DBA1-F82C-4494-8F0A-5465C55D07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4" authorId="82" shapeId="0" xr:uid="{3F8A23ED-EBA7-46DE-8F69-F1067182ACA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5" authorId="83" shapeId="0" xr:uid="{FFC87EDA-FDC2-407B-B422-3D17A36310C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6" authorId="84" shapeId="0" xr:uid="{64C6BEB3-68E6-43D4-A964-A58D5CCAFB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7" authorId="85" shapeId="0" xr:uid="{1416E542-C843-45B8-81A4-3C8C9C9EB4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8" authorId="86" shapeId="0" xr:uid="{5039898F-7491-4CEB-AAD4-2E3065DF4C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99" authorId="87" shapeId="0" xr:uid="{4714050D-B70F-40DC-B3A8-48D6E755220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0" authorId="88" shapeId="0" xr:uid="{E82B98AC-C962-4A6E-A941-41E56E9D06E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1" authorId="89" shapeId="0" xr:uid="{E277BC24-EED7-45EF-8958-C23FE62DCE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2" authorId="90" shapeId="0" xr:uid="{1B3A7F07-477C-4428-A1DA-DF677B9FA8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3" authorId="91" shapeId="0" xr:uid="{7132F920-C3D7-4479-88B3-E304EA9AC1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4" authorId="92" shapeId="0" xr:uid="{0B0FFB24-7F94-4216-AE77-987AA7884D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5" authorId="93" shapeId="0" xr:uid="{FB59DA79-2FF3-48F1-9EA7-6CE43C8911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6" authorId="94" shapeId="0" xr:uid="{A75C6807-3F1C-4A1A-A35D-775DE2086CF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7" authorId="95" shapeId="0" xr:uid="{236BE6D8-1D21-41D1-B620-E6840DC9950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09" authorId="96" shapeId="0" xr:uid="{E01146EA-4B2A-447A-872C-18CE4BCFC34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0" authorId="97" shapeId="0" xr:uid="{3D1C82D9-9C0E-476D-9F80-0AEFA4F741C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1" authorId="98" shapeId="0" xr:uid="{7EED722A-6D76-45BB-8046-0C111DC15F9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2" authorId="99" shapeId="0" xr:uid="{76E98338-AE41-4703-83B8-BDE7B9C82E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3" authorId="100" shapeId="0" xr:uid="{B5A47D06-D787-42EC-8BE7-3A46610F71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4" authorId="101" shapeId="0" xr:uid="{98F8A9D1-3EAF-4A03-939E-32EB3D8789B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5" authorId="102" shapeId="0" xr:uid="{94A2AE6B-7343-4DCC-9A67-20B24C9C99B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6" authorId="103" shapeId="0" xr:uid="{0839E3D0-A7E8-4398-A183-4E7FD2DBD2D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7" authorId="104" shapeId="0" xr:uid="{FCCCC8D5-D795-4D7A-A757-3929301EFCE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8" authorId="105" shapeId="0" xr:uid="{2A175BF5-99B6-4266-93B1-F571316153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19" authorId="106" shapeId="0" xr:uid="{E3CA7F9C-53E7-41D8-B4A6-D13BCA8466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0" authorId="107" shapeId="0" xr:uid="{E9EF4C2E-F11A-48C5-894A-DD74070BCE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1" authorId="108" shapeId="0" xr:uid="{88E8B3F1-43A8-42D9-AFA5-DE47A348C57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2" authorId="109" shapeId="0" xr:uid="{CD097DC4-5899-4F9E-BCFB-766C78DE455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3" authorId="110" shapeId="0" xr:uid="{5B692D5A-57A4-4F61-BC3F-723F8DC9796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4" authorId="111" shapeId="0" xr:uid="{DB234A67-E661-4825-8561-391DD033BB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6" authorId="112" shapeId="0" xr:uid="{4C58B2CB-7CF2-43F9-8D2E-04234E1BA47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7" authorId="113" shapeId="0" xr:uid="{886A1CDB-84FD-41C4-A138-B7201F8F0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8" authorId="114" shapeId="0" xr:uid="{1E7A6C29-6B31-459B-8086-EF27F12A442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29" authorId="115" shapeId="0" xr:uid="{089AB6E7-D6D7-4FB3-B2E7-4C49B6CB41D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0" authorId="116" shapeId="0" xr:uid="{A9B04BC2-6289-46A3-B87F-6A3972F6A78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1" authorId="117" shapeId="0" xr:uid="{AD9EFA1A-90BD-46B2-B4DA-EE4AFA244A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2" authorId="118" shapeId="0" xr:uid="{3A06807A-6EE2-4FDB-AEAD-559190CB84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3" authorId="119" shapeId="0" xr:uid="{3F3EF694-F063-4D1C-B73A-A84A9933F6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4" authorId="120" shapeId="0" xr:uid="{76638104-EF7D-4949-8E2D-85DF10A693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5" authorId="121" shapeId="0" xr:uid="{36B160DE-3B9E-4C92-9F72-F337395C209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6" authorId="122" shapeId="0" xr:uid="{18EAE232-BCBC-4DD8-AFE1-260018137CC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7" authorId="123" shapeId="0" xr:uid="{DF2AD7E0-F487-4B4B-83C4-F4D5510213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8" authorId="124" shapeId="0" xr:uid="{1F2746A9-5780-4C77-8DEC-8DE5CB62A3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39" authorId="125" shapeId="0" xr:uid="{012F4FC5-25FE-4CEF-ABDA-57D158754D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0" authorId="126" shapeId="0" xr:uid="{0456EE10-965B-430C-8269-BFCB760A9AB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1" authorId="127" shapeId="0" xr:uid="{4075A25E-891C-4381-AB21-F5521F6C45C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3" authorId="128" shapeId="0" xr:uid="{0774E236-C646-43CA-B4B9-34067082459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4" authorId="129" shapeId="0" xr:uid="{24C1D46C-990C-43DA-B2C1-65468CC2ED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5" authorId="130" shapeId="0" xr:uid="{4CCC0250-C899-4D2C-A3B9-270C8CA7DED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6" authorId="131" shapeId="0" xr:uid="{D3E37781-C6FD-4502-9974-8A0B5BB534D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7" authorId="132" shapeId="0" xr:uid="{AA582C31-4EE4-433E-9D27-FF89CB420F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8" authorId="133" shapeId="0" xr:uid="{8EB4A6FD-CC82-4737-8DB6-2CEF9A30286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49" authorId="134" shapeId="0" xr:uid="{D8EEFEED-6DBE-43A7-9D47-FAF4895EC37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0" authorId="135" shapeId="0" xr:uid="{521CF8D7-4108-4BDA-BD33-296F8C27B9D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1" authorId="136" shapeId="0" xr:uid="{7A03D612-0494-40C0-A456-C0A842889C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2" authorId="137" shapeId="0" xr:uid="{4A316A3F-F2F2-4F8F-8BA1-4DC36B23FE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3" authorId="138" shapeId="0" xr:uid="{BA402291-9324-4CE0-A5C9-4E79ACDB09B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4" authorId="139" shapeId="0" xr:uid="{CE4D9294-D425-4536-A926-E3F63024B0E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5" authorId="140" shapeId="0" xr:uid="{C2637B8C-2C5A-4B11-B275-B164B3801C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6" authorId="141" shapeId="0" xr:uid="{2D11F037-3C63-4159-A8AA-28AFD899FEA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7" authorId="142" shapeId="0" xr:uid="{DE5FD651-870A-4E9B-ADE9-CABF45A37D6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58" authorId="143" shapeId="0" xr:uid="{25B84969-B356-47AA-9F57-49BCF0BD07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0" authorId="144" shapeId="0" xr:uid="{1959A20B-893B-419D-9E38-05FCC7180B6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1" authorId="145" shapeId="0" xr:uid="{C66B7D0E-E589-4D4F-8C59-C25CBB4EEBF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2" authorId="146" shapeId="0" xr:uid="{03EDE34F-07FE-4E05-BA2B-E54638E9E2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3" authorId="147" shapeId="0" xr:uid="{0CAB23A8-2F00-47C7-9E4F-3A9B34E085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4" authorId="148" shapeId="0" xr:uid="{3EA8CD50-37D7-44A8-AE36-BDE009444F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5" authorId="149" shapeId="0" xr:uid="{389DCF89-190F-4505-B10D-90C9DDBE75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6" authorId="150" shapeId="0" xr:uid="{6189DF90-BA97-4F15-BC1A-03B8EE90775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7" authorId="151" shapeId="0" xr:uid="{D955E693-B851-42B8-B718-A44D5A8644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8" authorId="152" shapeId="0" xr:uid="{E630C816-765C-41E5-BADF-0FAB8BF0E6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69" authorId="153" shapeId="0" xr:uid="{CC698A87-DCA4-481A-8CB6-AAF4D7CDEC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0" authorId="154" shapeId="0" xr:uid="{1055ACE7-54FF-45F2-A748-2D5DC44930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1" authorId="155" shapeId="0" xr:uid="{CC7044F5-002D-4451-8F7D-A67D103C66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2" authorId="156" shapeId="0" xr:uid="{4FD416E9-169A-4540-BFA7-D03C09598C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3" authorId="157" shapeId="0" xr:uid="{5567E80A-D853-45F7-82FD-B3A3F49E765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4" authorId="158" shapeId="0" xr:uid="{6EA20868-5533-4A49-A3D8-30F6F3C1BB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5" authorId="159" shapeId="0" xr:uid="{8D4512E9-C897-412F-900D-5FFC526005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7" authorId="160" shapeId="0" xr:uid="{6D187421-F3E2-44A1-AE29-E494F53A402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8" authorId="161" shapeId="0" xr:uid="{004AA976-ED4D-4367-A7E3-2532A0D0FF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79" authorId="162" shapeId="0" xr:uid="{D2C6BD11-C183-4E9D-8168-4A8FE1518A6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0" authorId="163" shapeId="0" xr:uid="{C75D5DC5-4DBB-4140-BA21-A603A2B788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1" authorId="164" shapeId="0" xr:uid="{1DAEAF8B-2B42-47CE-AFFD-AEBB7553BD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2" authorId="165" shapeId="0" xr:uid="{03C4DC30-52D4-4B56-A8F3-443C5D126A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3" authorId="166" shapeId="0" xr:uid="{A7840777-F5C6-44E7-9531-01BFDD1025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4" authorId="167" shapeId="0" xr:uid="{541D1E78-A737-4EFD-96E3-329AC7727F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5" authorId="168" shapeId="0" xr:uid="{4ACA0547-BE06-4252-9D29-11BC62D234A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6" authorId="169" shapeId="0" xr:uid="{7DFB8DDA-0FDB-4300-BEC7-9589877C66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7" authorId="170" shapeId="0" xr:uid="{40CE2A25-12F0-4EED-9391-A69875595D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8" authorId="171" shapeId="0" xr:uid="{BDF25051-6968-44AA-AB78-49FED7B423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89" authorId="172" shapeId="0" xr:uid="{78FDB370-6086-4488-84F3-E40C75B3ABE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0" authorId="173" shapeId="0" xr:uid="{5B01DA6E-B39A-4952-A731-A574FBCF5D6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1" authorId="174" shapeId="0" xr:uid="{8F06D74D-803E-4A5D-AB90-A269D29F2B5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2" authorId="175" shapeId="0" xr:uid="{8931214F-B958-4590-AA6A-E7D219F223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4" authorId="176" shapeId="0" xr:uid="{FEBDB53A-3118-4029-9D4B-EED9D96D944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5" authorId="177" shapeId="0" xr:uid="{C40D3080-A2E6-4DBC-9CCB-0A491EB0D0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6" authorId="178" shapeId="0" xr:uid="{1D9D23CE-DD8B-4B7A-B9C9-874369A042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7" authorId="179" shapeId="0" xr:uid="{43C1AE8F-16E7-4C43-8A15-0C9444EE0E3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8" authorId="180" shapeId="0" xr:uid="{5F268140-1B2A-4792-8F06-3D0701337FB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199" authorId="181" shapeId="0" xr:uid="{A80E0700-CBF1-4EE3-9E40-7301D093F4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0" authorId="182" shapeId="0" xr:uid="{F4A49AC2-1A63-440F-828C-924E7A43CFD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1" authorId="183" shapeId="0" xr:uid="{159AF873-75F8-4EAE-A277-08CCB3200D6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2" authorId="184" shapeId="0" xr:uid="{62940E98-DFF1-44E5-89E6-05031659C1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3" authorId="185" shapeId="0" xr:uid="{20EB092A-F86F-46DE-8965-29023F7329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4" authorId="186" shapeId="0" xr:uid="{182E66D8-F4AD-4A41-BF68-3317D944E6C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5" authorId="187" shapeId="0" xr:uid="{7EF185A6-7482-41F6-A924-8FED0F38BE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6" authorId="188" shapeId="0" xr:uid="{434E6A21-2573-4E39-A3FC-8B8353EEAD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7" authorId="189" shapeId="0" xr:uid="{8BD13BC0-8051-4AF1-8190-3AD84DC76E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8" authorId="190" shapeId="0" xr:uid="{2B6D7700-C1A3-4BFC-89F7-7497995806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09" authorId="191" shapeId="0" xr:uid="{6C1B87A7-2DB4-4972-AF91-F9621A6B49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1" authorId="192" shapeId="0" xr:uid="{152D344E-83FD-4B07-AEE6-E334A9E832A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2" authorId="193" shapeId="0" xr:uid="{53C661E5-C027-497F-BAF2-AB57506C10E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3" authorId="194" shapeId="0" xr:uid="{A84B200D-6EE1-4F3E-8271-E67C8C8863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4" authorId="195" shapeId="0" xr:uid="{FEEA14B9-71D7-4DBD-9638-B881EF753A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5" authorId="196" shapeId="0" xr:uid="{D67ED0D7-2008-4C69-A1CF-6E8AD3A48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6" authorId="197" shapeId="0" xr:uid="{01CC32E2-9DAA-439E-82E4-330E2BE2DA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7" authorId="198" shapeId="0" xr:uid="{DAEADB9F-CEEE-4629-8A2C-77CECB9429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8" authorId="199" shapeId="0" xr:uid="{F7F52B78-388D-4C8D-95B7-EFD27B4942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19" authorId="200" shapeId="0" xr:uid="{0D2AED7F-9F60-4E7C-8CFC-ACD95E5FCB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0" authorId="201" shapeId="0" xr:uid="{B159AAA2-E0EE-4A27-8AAB-0B4F3854AD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1" authorId="202" shapeId="0" xr:uid="{54BEC314-C334-4D0E-B8FA-33F4F9F335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2" authorId="203" shapeId="0" xr:uid="{D06BAAF8-E9FF-4E65-8929-A93FA54C674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3" authorId="204" shapeId="0" xr:uid="{971D03D3-C896-4A05-AAF5-314118E99AF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4" authorId="205" shapeId="0" xr:uid="{E3B7316D-83C4-4143-B9AA-CBA5EFF6DE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5" authorId="206" shapeId="0" xr:uid="{034B78CA-C3F2-4BDC-BB75-01D8555BE5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6" authorId="207" shapeId="0" xr:uid="{9E8EB623-3692-4A0F-9A4A-5B10B052CC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8" authorId="208" shapeId="0" xr:uid="{84CF50BA-8FB4-4CB1-BE26-E6791E83DB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29" authorId="209" shapeId="0" xr:uid="{DF1F6808-6C8A-4DBA-A535-7846F042309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0" authorId="210" shapeId="0" xr:uid="{F8A44A03-87EE-49AF-A8A6-891BAB3ABDE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1" authorId="211" shapeId="0" xr:uid="{9B558684-169D-4805-923B-301BFBB9E6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2" authorId="212" shapeId="0" xr:uid="{65C5FAC2-418C-492C-9AEE-38EE31410E5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3" authorId="213" shapeId="0" xr:uid="{6485AC5D-FB33-4E50-9069-3D7FA26550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4" authorId="214" shapeId="0" xr:uid="{C3348568-7C89-41F3-BA80-34746F8A52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5" authorId="215" shapeId="0" xr:uid="{6BD52287-2A69-459E-9755-B3D233B45E6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6" authorId="216" shapeId="0" xr:uid="{260C94F9-827E-407D-903F-7E3B1CC993E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7" authorId="217" shapeId="0" xr:uid="{1ABBBD51-047F-4BF4-B62C-9F6113FDCB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8" authorId="218" shapeId="0" xr:uid="{7593DFB7-2446-4639-B574-7E64CFF80E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39" authorId="219" shapeId="0" xr:uid="{8ED9974C-C580-4B30-BBAF-4876C08CFC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0" authorId="220" shapeId="0" xr:uid="{573A9541-703E-4BF7-B820-922D0FA75E9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1" authorId="221" shapeId="0" xr:uid="{EC73E5F9-18F6-47C5-A32F-DA641A7022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2" authorId="222" shapeId="0" xr:uid="{B3D0D5C4-9DF8-4058-B2BF-2A7AA47EA5A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3" authorId="223" shapeId="0" xr:uid="{C746B5D9-B838-4D92-BFB6-66F740E4AE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5" authorId="224" shapeId="0" xr:uid="{990A3AF0-80D3-4F0C-AB05-DDABF37215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6" authorId="225" shapeId="0" xr:uid="{07E26181-6441-403C-879E-7E9EA8FB4F4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7" authorId="226" shapeId="0" xr:uid="{8678A8E4-BE8B-4654-9797-915D9168B7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8" authorId="227" shapeId="0" xr:uid="{B21C73C3-3287-44D8-AA8B-EF4FA05BB9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49" authorId="228" shapeId="0" xr:uid="{79806730-4935-4030-8223-DDB0072C1B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0" authorId="229" shapeId="0" xr:uid="{817A1C6C-307B-4C48-A1A9-00A830E255A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1" authorId="230" shapeId="0" xr:uid="{B8B3719F-02F6-4A07-8114-C4396D80104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2" authorId="231" shapeId="0" xr:uid="{4E23C6C3-78AA-478E-90B3-2568AD0616C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3" authorId="232" shapeId="0" xr:uid="{69125115-DFF4-4686-ABEE-97106B97D8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4" authorId="233" shapeId="0" xr:uid="{45A3E9EC-2DE2-42B9-88C5-801CAD1DE4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5" authorId="234" shapeId="0" xr:uid="{D8F273A1-2AF9-4280-B656-21A9D2D4ED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6" authorId="235" shapeId="0" xr:uid="{0C04A63F-2175-4010-9875-E863D0C10E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7" authorId="236" shapeId="0" xr:uid="{134B4A3F-B017-4B94-AA18-144BC15B947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8" authorId="237" shapeId="0" xr:uid="{64A326D7-DC87-4687-94CE-A60049B515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59" authorId="238" shapeId="0" xr:uid="{C3BD3D3A-DED1-42BE-B112-245D1851BC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0" authorId="239" shapeId="0" xr:uid="{7A95B9A5-90C1-4BB1-BFA7-5CBA9F9365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2" authorId="240" shapeId="0" xr:uid="{7028A8A6-E924-4EAE-9B93-38D2F7D432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3" authorId="241" shapeId="0" xr:uid="{EA036718-A169-4597-8B85-A376848850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4" authorId="242" shapeId="0" xr:uid="{1535A990-99CB-41E3-91BC-4524CC0FD9C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5" authorId="243" shapeId="0" xr:uid="{B895BE40-60CB-40B0-97D1-6EE70ADC65F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6" authorId="244" shapeId="0" xr:uid="{27BB54F8-48C7-4B17-BD11-E4041F25C0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7" authorId="245" shapeId="0" xr:uid="{815D0D7A-0504-41BB-8E41-F3F9AEE52F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8" authorId="246" shapeId="0" xr:uid="{626874A9-1B7F-43D2-BC50-84A39DE08F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69" authorId="247" shapeId="0" xr:uid="{785178A5-AAAF-4188-8619-2949F8EFB6A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70" authorId="248" shapeId="0" xr:uid="{B796B5DD-CF96-47BA-BEEE-DB8DEE5C4F5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71" authorId="249" shapeId="0" xr:uid="{229B1F1C-F6FE-49A0-B2AD-525C506E588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72" authorId="250" shapeId="0" xr:uid="{A3281235-38D1-45FB-9F42-6E3939FAD8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73" authorId="251" shapeId="0" xr:uid="{B70D2CB1-4151-4535-8192-DBBCF6D7D0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74" authorId="252" shapeId="0" xr:uid="{3CD3D306-BC69-4187-8064-B7C97245EC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75" authorId="253" shapeId="0" xr:uid="{C30ED090-673C-404B-8E40-2F40B1CFBCF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76" authorId="254" shapeId="0" xr:uid="{2D56442E-7106-4656-8F81-D1C92613C4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N277" authorId="255" shapeId="0" xr:uid="{375F71C7-CBC4-4347-B988-57DE4A9FE4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tc={D2C2FB32-4E86-4AC4-9686-188A045F9DF8}</author>
    <author>tc={6C6BD96B-0A2E-4B04-B5FF-3632CDEF52B4}</author>
    <author>tc={7CBFD866-ABAD-4999-8491-495651573208}</author>
    <author>tc={F9B56F06-E532-4695-969A-7C008D943D27}</author>
    <author>tc={1A49835A-AE2A-4C56-B3B7-77A1CE12F8C2}</author>
    <author>tc={7683C01C-197B-4DEF-BDB6-E6322A0BB748}</author>
    <author>tc={D85AA80B-E76A-4806-B6FD-8A3BD9F16587}</author>
    <author>tc={53E3FE2E-BF7D-4354-B516-648E2F601671}</author>
    <author>tc={AEDC473B-E76E-4C07-A4FA-10B022C6A9C4}</author>
    <author>tc={F7F7034C-14ED-4816-816F-7138B4D3BC74}</author>
    <author>tc={3E88E6A6-7518-4311-8725-634A5937AB61}</author>
    <author>tc={00FAD66D-2CD8-4132-A1A8-01E66DA4AEE0}</author>
    <author>tc={7497AD2A-9B93-46CE-B3C2-8A5E9BA5A4D4}</author>
    <author>tc={AEBB4393-A5B2-4579-9583-47D311DA6FC2}</author>
    <author>tc={847609EF-B054-4310-9CA7-32FFFBCB0D63}</author>
    <author>tc={8F6BA7FD-5EFC-413B-A21B-C77700FB90FD}</author>
    <author>tc={B2F00EE6-497B-421A-AF83-4A8665750E0B}</author>
    <author>tc={44B662D3-B365-4E82-8C92-2C4FBC5CB19E}</author>
    <author>tc={033D13CD-1AA0-4029-A1EE-CB18DD728F35}</author>
    <author>tc={E109B78C-43BB-4AEB-B99E-1B5BC8935F8F}</author>
    <author>tc={35961674-9E05-43AA-B991-1B9B9895442C}</author>
    <author>tc={AABEBE78-BB56-4D08-9878-BCB2E6B4DB68}</author>
    <author>tc={AEDB6E56-E203-48AE-A6D2-A86F6AFCBAC8}</author>
    <author>tc={B23FD418-35E7-4888-B020-5F03A538CE5E}</author>
    <author>tc={66DF8987-6951-495A-841D-F094FD368024}</author>
    <author>tc={2F42682B-AA02-4F4E-8522-FD3078B178E2}</author>
    <author>tc={FD19BB34-E5E4-42EB-A6F6-089D6607DE43}</author>
    <author>tc={A4DF418E-C3C2-429D-9810-5A588434A13C}</author>
    <author>tc={29AD27EE-E61A-4B3F-B105-51686340D0BC}</author>
    <author>tc={BABDE397-C19A-4733-B6E0-DD74BF62583C}</author>
    <author>tc={7DAD097D-F7D0-4DF3-9A78-0DF3BF8FB097}</author>
    <author>tc={55A3DF72-A74B-4EBE-8C5A-C8D4DF4DB1AB}</author>
    <author>tc={F8C401AB-4D0C-4C9D-BF6B-AFD4C43CC4C5}</author>
    <author>tc={EEAF9070-D796-4299-B38F-FF25F53DB9DA}</author>
    <author>tc={90BE5256-1451-4F67-BDD9-7272AA4247DE}</author>
    <author>tc={65254AC2-4AD2-4046-A1C9-CE6F45329556}</author>
    <author>tc={6F21F4CE-E3DE-4588-8339-54A01963CAD2}</author>
    <author>tc={B10684C6-13A2-48E4-A34E-9144D6FCC440}</author>
    <author>tc={7A30E325-60E4-4BC0-B2A2-E7A75CFA5ADA}</author>
    <author>tc={0EB236E3-EBF2-4B01-A9B4-0D468DEBA296}</author>
    <author>tc={8C7D3056-9CD7-4C37-A836-097BD101C6CE}</author>
    <author>tc={6C320023-AFDB-4650-85C7-0954E3D66280}</author>
    <author>tc={68A8CD13-5C2D-4A78-925A-F128D3B344FB}</author>
    <author>tc={EC5422D0-A356-4C6F-837C-808AC0230695}</author>
    <author>tc={C03D0203-73A5-4B44-AD6B-B22B2E289475}</author>
    <author>tc={71C21496-87D3-430A-A17A-C0D18FA7EC1F}</author>
    <author>tc={CD8B820F-E5B0-4896-A357-CF984136F2A0}</author>
    <author>tc={1CEE3C00-BCA7-4987-8F1E-8B2F34E3A678}</author>
    <author>tc={B2ADC6FA-8011-4D77-81D8-9B5183B9816A}</author>
    <author>tc={B4421AE4-2AF9-4104-88C3-298D04FAE383}</author>
    <author>tc={09CEEAB9-79EA-4DB7-B211-FC98F7C89BC2}</author>
    <author>tc={F4DCC339-0E3F-43DA-AC72-82AC33DAF13F}</author>
    <author>tc={75B0DA5B-165C-4B63-A006-7E62AA7A381C}</author>
    <author>tc={CC093343-D035-4A03-B91A-740A1D237BA2}</author>
    <author>tc={7DFB4BEB-7BA1-499F-B40A-024AF4BB9468}</author>
    <author>tc={D3EF3EBC-68C9-45AD-8095-02F5ABA5A60F}</author>
    <author>tc={272C8DCE-3F6E-468A-805E-60B3F4A7D105}</author>
    <author>tc={426D4B93-DE6C-4139-95D3-7E221CF6767E}</author>
    <author>tc={0937BEFD-51A1-4096-9EF9-3748029AE5BC}</author>
    <author>tc={7399EF23-5BE7-43E4-9439-D920378F5AA1}</author>
    <author>tc={2A0A4DDC-7DAF-4D1D-B348-8BF3B45E4C72}</author>
    <author>tc={D4B17FC0-985A-4E3F-AC9B-019438E80FEC}</author>
    <author>tc={46BEC15E-5B5E-4B1E-BD21-8700B017716A}</author>
    <author>tc={457BFE7A-6936-4E26-B872-96F54D4113E0}</author>
    <author>tc={35976F1F-5E06-4311-851B-DF1312921A5D}</author>
    <author>tc={859DE23D-6014-4343-8F58-EE17B92B4DCD}</author>
    <author>tc={63AE0F37-E9F8-4E96-8BFE-4C0EC7158829}</author>
    <author>tc={21320F10-E8B0-4BA0-99BC-C812232D95FF}</author>
    <author>tc={DD0751A5-0608-4B7B-A47F-7813A6CF7A00}</author>
    <author>tc={884481CF-8E3E-43AA-B09B-5E48817119B7}</author>
    <author>tc={4D993F0D-A507-4464-9A13-18947098E7C4}</author>
    <author>tc={E6210BD2-07E3-4216-B66A-795DD0955248}</author>
    <author>tc={C24E0C00-D8B1-4CD4-A64C-F81CF852C142}</author>
    <author>tc={B7191AEA-1DCA-4661-94F4-CCE3E0179954}</author>
    <author>tc={15434528-BA1E-45E8-8623-4FD9C38A5A35}</author>
    <author>tc={DF657F16-0FD3-4EFD-B2E7-43E766823D68}</author>
    <author>tc={8F38A1F8-8FBD-4FBC-AC06-F28543C1ABFF}</author>
    <author>tc={F32BDDD5-72E8-4FB6-AC6A-BC14A5349998}</author>
    <author>tc={A8ACD511-925A-4E5D-B7E5-5CF4D7A853E5}</author>
    <author>tc={EBDE0564-8AF6-48D8-AA24-AC9B0FA2316A}</author>
    <author>tc={14932D52-0D7C-44FB-A2E2-A16C1260A27C}</author>
    <author>tc={8017ABB0-D074-4312-8E2D-70DCFFF4D4AA}</author>
    <author>tc={945F0741-286F-4B6D-80CE-0FDF66898129}</author>
    <author>tc={A2B6B84C-2AC2-40CD-AA9E-D13472C38521}</author>
    <author>tc={8CA2F526-850D-400F-A9AB-223EEA3B490F}</author>
    <author>tc={F94FA6D5-B094-4311-BB34-F6DBF8D923CF}</author>
    <author>tc={5C993898-479F-4C4E-B181-9E81FA879272}</author>
    <author>tc={F7333EEA-590D-4D90-9848-28E6B15A5C07}</author>
    <author>tc={6BE53448-4C5E-41FC-A989-08F8023F913A}</author>
    <author>tc={E082ECBB-136F-4541-9DCC-91B3AB324D3E}</author>
    <author>tc={B6C88CAD-CACF-466D-AC53-DCB185932F09}</author>
    <author>tc={F9AA558F-48E8-4F77-9FE6-84F9771208FD}</author>
    <author>tc={3B9840CA-3584-497A-BE0A-755A548DF02D}</author>
    <author>tc={A079B6AA-C579-4A7B-91FF-6D829DB65EAD}</author>
    <author>tc={1C598A77-58D9-4417-A26D-45A41C9AA6BE}</author>
    <author>tc={77AE77DC-BFDC-4AB0-B600-3BAC477B1026}</author>
    <author>tc={C5F49026-46A3-4FD4-9E10-F8673E7357D7}</author>
    <author>tc={49AD96F8-A1AC-45C1-9D3C-810FAF6DCBBF}</author>
    <author>tc={24108AE1-1B83-4BF5-A42A-351181B56A99}</author>
    <author>tc={BC6A74EF-DDA1-40E5-9B29-8B133AA1B574}</author>
    <author>tc={E2FC8B27-329D-4BF9-8C4A-C78749DA3D37}</author>
    <author>tc={6DA07800-41E4-425C-BC7F-A8E9F62482DC}</author>
    <author>tc={DAB69843-D4F9-4336-8A6C-862149266D1B}</author>
    <author>tc={EC064545-322A-422E-9659-6F0CBD5AB67D}</author>
    <author>tc={61D75844-CDCD-402E-9758-C5F7E02F7FDD}</author>
    <author>tc={E41A8ECB-AA49-4324-8BE1-303E2D47E361}</author>
    <author>tc={413C3F12-0FAA-48E9-826B-C53A9AC50693}</author>
    <author>tc={F523FFCD-4952-4D49-B68C-33BB764A57CA}</author>
    <author>tc={CB5F382B-B1F9-48E0-AA5A-714CD89C4581}</author>
    <author>tc={58C48DCB-B4D6-4A62-A456-006715E594BC}</author>
    <author>tc={BCECCF6E-3604-4BD9-80E3-572CB1962385}</author>
    <author>tc={20B070F9-7D2A-4555-9B59-E09BB1D827FC}</author>
    <author>tc={EF41D31B-8A8C-4C65-9C9D-08077BF1E448}</author>
    <author>tc={40DCC3CD-BE7B-4C39-A3D7-C514E81E9FE3}</author>
    <author>tc={5F97121A-FDAC-477A-A4BA-AB623A422E7C}</author>
    <author>tc={B8AA583E-102A-4727-8E39-45F4BBF8C8C1}</author>
    <author>tc={AA881BD2-F90B-4487-9DE7-ACBC836FF0E3}</author>
    <author>tc={B117FE8B-CFDF-45CF-A438-24E4F2BB199F}</author>
    <author>tc={5DA1404F-F2F0-4FB4-B5EF-6B63DA5F5792}</author>
    <author>tc={8CAB1E24-B6ED-4126-9CA9-5563222C4DFF}</author>
    <author>tc={291B77A9-7EA1-41AD-81EE-AD0835C90602}</author>
    <author>tc={94197BF1-4774-4DBA-B485-3159CCEFFC90}</author>
    <author>tc={EF764A02-3F2E-4EB2-9292-6CF94534F111}</author>
    <author>tc={C3E7F4A2-1C57-4338-B57B-6999A1767782}</author>
    <author>tc={041EC54B-5B59-47E2-86F1-0EC4DF8A51BC}</author>
    <author>tc={249A5D99-DCB8-42BC-9EB7-28C1F395E612}</author>
    <author>tc={C9A49B2F-FDAC-43F1-82AA-D771B95D8AFD}</author>
    <author>tc={D83627D5-981A-4E94-B449-3FCFE28CDD69}</author>
    <author>tc={EEDA8B83-96E8-48BD-AE3B-003C7B84A4D0}</author>
    <author>tc={A397E44A-5E38-413A-9A18-34BFC0D73D04}</author>
    <author>tc={5239FC60-F9D9-415F-94CC-06D10A31C324}</author>
    <author>tc={60413393-EB55-43B7-B6A3-2FB5121C515D}</author>
    <author>tc={FAEED958-CE4A-4527-BB18-0AD3BCAA2000}</author>
    <author>tc={6F65C336-59E8-4D6B-8E30-43F84E07B14B}</author>
    <author>tc={BF777C7B-79D7-48E3-9A26-5BC069A5B75C}</author>
    <author>tc={9AF6CD2F-7BC0-49DA-A5C8-E81B5F577DC6}</author>
    <author>tc={E820AB40-16B1-45D9-BD0C-8F796B3CDE47}</author>
    <author>tc={9316088C-CCAD-4E22-851A-0592684CF0F2}</author>
    <author>tc={C3FB8822-8B06-44B1-8442-C5A1E2299C3B}</author>
    <author>tc={3E75AB6E-AFBE-4BB0-8475-6B6E6A8FE084}</author>
    <author>tc={7080C0CA-6BA3-45B4-9B4E-F6EB4025F871}</author>
    <author>tc={91EBE532-49D2-466E-8C17-FB9B82CAE5C6}</author>
    <author>tc={9A9B4A14-EF71-4214-8E06-09528A0FC709}</author>
    <author>tc={C648D127-C16E-4A7C-A6C6-633B7BC3E56E}</author>
    <author>tc={3EF1DC74-3811-4155-88E1-8A567A45A742}</author>
    <author>tc={311A83A4-19D0-4D95-B43A-F2099206D90E}</author>
    <author>tc={20943874-8DA1-4AC3-B41E-6001BD840E98}</author>
    <author>tc={7C5A595B-CAA4-4933-BAE7-8EC778CFC8FC}</author>
    <author>tc={853F4A98-3C83-4B14-A8A0-837F11F11F48}</author>
    <author>tc={7C3E5FD7-A947-4DE5-8202-F43F5ECB2A8A}</author>
    <author>tc={48A818A7-9C00-4B9C-A870-1E64088D0D68}</author>
    <author>tc={C2E893EB-9DBF-480C-A646-06B6C1463A41}</author>
    <author>tc={56F2CA2F-5724-42C8-B3C3-212E73168AC8}</author>
    <author>tc={14A98333-873F-4140-8C93-0CC46BD87B76}</author>
    <author>tc={EF3D3C32-2931-4CDB-8175-301123E75986}</author>
    <author>tc={3999D7AF-4E4A-46AE-AB26-BAC8EE11AD5E}</author>
    <author>tc={E3A873B9-9E2D-4AF0-AB4B-1B83CDE1F495}</author>
    <author>tc={0CF3DBA0-5BF6-40C7-B837-AC7AABA5AF5B}</author>
    <author>tc={DAE1F898-D261-4C2B-B500-F972E71581E7}</author>
    <author>tc={32CAEB5A-AF4E-48BB-9E4C-4C549742EF41}</author>
    <author>tc={2B13A64A-8DF7-4A71-8A80-CFD79D3C43C1}</author>
    <author>tc={211236F6-4898-4802-92B3-6F55A6599583}</author>
    <author>tc={12CD9DB2-82FB-4FBE-A87E-EA3224C374B2}</author>
    <author>tc={59E8ED24-CA89-4ED5-BE4D-17633BBE7F17}</author>
    <author>tc={AB01FD08-9B61-4D0A-B62E-D2BAD8DC5676}</author>
    <author>tc={C3B7F47B-C784-4841-8C2C-9E354DC18419}</author>
    <author>tc={2D1C4E7E-D813-48D6-8679-65CC94A70F37}</author>
    <author>tc={8DF2F597-8588-4107-B5A1-A60E5981B97C}</author>
    <author>tc={9F764023-A561-4FBE-B7C6-EA3F1BD130F0}</author>
    <author>tc={D3BDE651-0E5B-4952-B287-1E3CF426B232}</author>
    <author>tc={C67B0425-6F87-4468-921F-1E515B14516F}</author>
    <author>tc={87EC02A8-7114-46C0-80D6-43600C3DFCC8}</author>
    <author>tc={1DB5EAEA-7D0E-4BCB-997B-4976757D4FE0}</author>
    <author>tc={D5CF4147-0ABA-4A26-8F5B-DA3F5A6DE845}</author>
    <author>tc={371E3449-8980-438E-92A2-4D634401E6B7}</author>
    <author>tc={D016DE23-3AB9-4345-868B-BEF0D3E7677B}</author>
    <author>tc={F925D404-E9F8-4CB0-9EDE-85F6661E179B}</author>
    <author>tc={476CB7FD-7D6A-45F2-977A-7BE292567E35}</author>
    <author>tc={6C173AA6-EC6C-48F2-AA4A-4347BCFBCCE2}</author>
    <author>tc={FAA253CE-079F-4F6C-9840-F095B873AEC4}</author>
    <author>tc={6FC0E69E-43B5-4FF6-9B9C-A7259E220FAA}</author>
    <author>tc={FDB6DF3B-F82F-4B11-B100-D53D5EE8386C}</author>
    <author>tc={1ADA7CD8-201C-4AA3-B9A0-815B6F079320}</author>
    <author>tc={460227D9-C616-4EE7-90AF-9D0F47F1F603}</author>
    <author>tc={787DC5E9-5C67-4C36-BA02-59B1ABE4A7F6}</author>
    <author>tc={3B0C6406-9A23-4900-8B9B-2F7745105927}</author>
    <author>tc={24B60BEE-6D29-4B7D-AAD5-C1FBF17EA843}</author>
    <author>tc={42386AFB-0F1F-4092-96DF-534B86B324C5}</author>
    <author>tc={49CAD577-8922-44C9-8968-A30C1E445645}</author>
    <author>tc={18DCE44B-3C13-4428-9DA7-077660B127C9}</author>
    <author>tc={79455C47-C784-4A28-A7DD-B0F45BFC22B0}</author>
    <author>tc={2F6CB9AA-3BC3-4531-8838-3D6A74F196F5}</author>
    <author>tc={B8D685BC-9F5F-4437-8178-53FD47A7BD73}</author>
    <author>tc={1820982B-F10E-45C3-A857-F3DB402A9884}</author>
    <author>tc={587FB21D-DD4E-4FF0-84F3-3C5ADCAC2F8C}</author>
    <author>tc={F679B5A2-91E7-4665-B7E6-8C4A7004F2A4}</author>
    <author>tc={4B73FDE4-83EB-4D13-958D-BEF688AF7BF5}</author>
    <author>tc={A8AF9F78-D45D-45BD-8857-AFAB49FC60D4}</author>
    <author>tc={C377523F-DB5C-4683-A519-95303DE7177E}</author>
    <author>tc={4B6557CD-0552-49CF-8582-8AB9A499F0D8}</author>
    <author>tc={25063FC1-760E-428F-89E5-68D565966BF8}</author>
    <author>tc={CBEBC379-D1F6-4BCE-B2F0-644897E24981}</author>
    <author>tc={15968E49-B2E2-4249-918C-3C4EC23B6489}</author>
    <author>tc={18E1FC94-4E5C-438B-8667-E451AE24919B}</author>
    <author>tc={397CE5B5-23EB-41E6-96B7-9D80640C9832}</author>
    <author>tc={66F6D103-62D6-456A-8C81-CC703BCD521A}</author>
    <author>tc={68A41E84-C1BE-4A39-ACD0-0D4DBD06A5C0}</author>
    <author>tc={E487F324-F9B1-45F5-82BD-F77548B0FA8D}</author>
    <author>tc={E5E9A337-EA86-497A-B10F-30AE753B2DD1}</author>
    <author>tc={F425D924-2D5B-47A5-BDF5-8ED1230A98D3}</author>
    <author>tc={65389FA8-0BBB-44AA-BD72-678CC3282BA1}</author>
    <author>tc={C9E1D8E1-3209-40E9-859C-845DC8692BE1}</author>
    <author>tc={62C1D3A8-9321-4CEB-B3C6-1B20750C3D9C}</author>
    <author>tc={233EA0DE-331B-47AD-B2CE-02391B3D69F5}</author>
    <author>tc={DA619D2B-D992-4739-ACB3-39535526C612}</author>
    <author>tc={2ADAE6EE-E4F1-4BB1-B929-3BC20B9A4FC8}</author>
    <author>tc={348842E5-3C4F-4109-8C41-4D7BD7060A5D}</author>
    <author>tc={40FF06BE-2C38-4E3A-99C9-97408C19301A}</author>
    <author>tc={6B5B0519-8EDB-4482-8364-ACE891CFB4B9}</author>
    <author>tc={0C86A3EE-4EBA-40D9-A066-97F3F9A69066}</author>
    <author>tc={7885DD88-D284-41AE-9D3D-90D0ACAE22A3}</author>
    <author>tc={A6C52F8A-E5B5-451E-AF9D-225EA84B27F9}</author>
    <author>tc={D441A4A4-A0FD-4A08-9F81-A90AABCDCE13}</author>
    <author>tc={288F45DF-B309-48B4-9C74-F72EE7B149D6}</author>
    <author>tc={F8E934F0-8AED-4B03-821E-700F3E003446}</author>
    <author>tc={AE2F7CC5-6282-4BE6-910E-60FB24CAE82A}</author>
    <author>tc={759EE27E-DAE0-42E1-B236-393E2BC2ED92}</author>
    <author>tc={7FA7DF60-17B5-4D91-97E9-0BAC63E38D57}</author>
    <author>tc={856516E4-DC41-42B1-85D6-0D28A3854959}</author>
    <author>tc={580F7D68-D94B-4E0C-8AB2-C25CE2135561}</author>
    <author>tc={EDAFD7C1-6BF6-44E4-A86B-BAF09E1DEDA0}</author>
    <author>tc={A327B88E-979C-4F0F-B808-D895F484D313}</author>
    <author>tc={86D7A85C-8895-43AE-9780-A99DE1E1CBBA}</author>
    <author>tc={640E1792-97EB-430B-9DB7-58ED53849E0E}</author>
    <author>tc={90A4E4A3-80D4-457C-A645-BEE39FE3AFD4}</author>
    <author>tc={05B63381-994E-4134-B023-9714E754EBF1}</author>
    <author>tc={0DCB56AF-D33E-42B3-9F5C-23B9729D8C52}</author>
    <author>tc={092BE338-CDA2-4FD5-8514-A13273B3A5C3}</author>
    <author>tc={D8FB6AED-EC44-4AB5-8421-1B946DB1A7AE}</author>
    <author>tc={B973AFEE-A860-49B5-97A9-E425683D5F27}</author>
    <author>tc={D1AE384D-A96B-4F1E-B385-B695E0E7324A}</author>
    <author>tc={95D4BCC3-1730-4884-B62E-E227AE9E9A26}</author>
    <author>tc={42714710-6157-4D23-8DEE-BE954D12E1AD}</author>
    <author>tc={AFB8C3E3-8BD5-485D-B906-CBD5CC099832}</author>
    <author>tc={2F0DF78B-ADCB-41C6-B29D-F942E00FE1D2}</author>
    <author>tc={68D1AF10-6EE1-491C-B8C5-ADF2C097EF68}</author>
    <author>tc={E7013547-3163-42B8-A835-0E6057CF9A5F}</author>
    <author>tc={34CB7EA2-D485-4C11-91BC-1BF6256FA080}</author>
    <author>tc={F72145B0-29EC-4654-959C-180BCDE9421C}</author>
    <author>tc={07459673-EF57-435D-B9C6-23AD8E94065F}</author>
    <author>tc={AA1921A6-4E1F-4B09-96B2-DB4F062DACC9}</author>
    <author>tc={48B8939F-9444-40C3-9AE8-234AFA357FEF}</author>
    <author>tc={C64043FC-076E-44C0-87D9-138AAEB66D34}</author>
    <author>tc={B14CE80E-5AF9-40E3-88F4-382D9B1B3B32}</author>
    <author>tc={11080E1B-7DCC-4DCE-9009-3A9B2633B232}</author>
    <author>tc={F210A4BD-01CC-4581-AF3D-2D32EAB3CB11}</author>
    <author>tc={8B6104F2-7D07-41A6-8A52-D08C3D88615C}</author>
    <author>tc={C42ACB61-F282-4B44-A49C-75C25B5A2811}</author>
    <author>tc={E52EC960-A2E5-4038-98C3-63582B4AA050}</author>
    <author>tc={B4F1D9BB-17BA-4067-816B-4654D8152961}</author>
    <author>tc={76C25DDA-B10B-4F8C-9DD2-5F515D63E7D7}</author>
    <author>tc={14F971E7-A971-447B-B669-B6ACA45BAD79}</author>
    <author>tc={1A2E4DD7-F611-460C-8990-062372A453E5}</author>
    <author>tc={7606632F-95C4-4200-88AE-B78C1E15481F}</author>
    <author>tc={776D53DD-DB52-4E26-A14F-D1457804E59F}</author>
    <author>tc={D6015F90-C479-4017-B59F-C37E0A1B0AC2}</author>
    <author>tc={8D33EA15-E0C1-4E30-974E-26121C6DBDEB}</author>
    <author>tc={7484B830-17B8-4066-A060-4871B0D15120}</author>
    <author>tc={7E7FE490-47F2-43CD-AA15-5331F0E26D56}</author>
    <author>tc={371F3F9E-7D36-4816-B594-3CDE40BAD85B}</author>
    <author>tc={EA4F124D-6943-48F8-A7A0-89DD7660E899}</author>
    <author>tc={2684E0A2-9DF9-44B3-9C5C-ED9B77DD5CE7}</author>
    <author>tc={3217AAE0-2B8E-4CAF-8D86-30316CEA4C14}</author>
    <author>tc={E251470D-B248-434A-9597-055527E2EA66}</author>
    <author>tc={8D4D87C9-BCEF-4293-A8E5-52B75DCD60CA}</author>
    <author>tc={458D706E-E111-42B8-9D4E-E027BD7BE465}</author>
    <author>tc={72EC09C0-03CA-46CF-AED7-E5D4D6297B3C}</author>
    <author>tc={CC027DB6-D748-44B4-BD8F-3C8B39F0DA18}</author>
    <author>tc={03A678AF-0A63-47FA-AA0F-AF28531A9897}</author>
    <author>tc={D065A678-E80F-4B92-9F29-A60D7AE0A716}</author>
    <author>tc={AA832F37-7496-43FB-B99E-FFA2A31734F5}</author>
    <author>tc={6C16BCC3-7B50-4DA0-8D2E-E9CD362E4343}</author>
    <author>tc={AF2F2589-F21F-4313-925E-4CC5E8D7638E}</author>
    <author>tc={2232C2F2-E598-4BC8-A306-0B0F0E418D4A}</author>
    <author>tc={4E314B7A-EC01-4757-AC07-947A054DDEF3}</author>
    <author>tc={17A6DC01-A745-44D1-9293-F19439807AB1}</author>
    <author>tc={46033325-294F-4341-9173-BF540D0FC552}</author>
    <author>tc={0D134D0C-09AF-46AF-826C-21A8FC9BC280}</author>
    <author>tc={5E947211-6016-4F8E-B449-85B5BB02CBB9}</author>
    <author>tc={5C06F5FB-554C-49A2-A3D9-4056ACF194AB}</author>
    <author>tc={40A2C11B-FB50-4272-B7FA-880A0683820C}</author>
    <author>tc={B959DA73-2C5C-4030-8EBD-871FAA041718}</author>
    <author>tc={61CECE52-728F-405E-BF3B-DB34D877E992}</author>
    <author>tc={9CA80655-14C7-4ECC-82D7-9418BEA44937}</author>
    <author>tc={D4951C8E-2FD3-4751-9A7F-989DC727ACB2}</author>
    <author>tc={1ACDB315-947A-4DAA-8CDA-D650646A84F9}</author>
    <author>tc={FDDDEE88-CCD5-4177-AE1B-ABB1204AD945}</author>
    <author>tc={2DD0B713-4192-468F-930A-98A58C90F74E}</author>
    <author>tc={0461499D-D4AA-498D-9FB8-AC0B8F2D55FA}</author>
    <author>tc={EF9B913A-2774-416F-9FF9-95C34DD6DC3E}</author>
    <author>tc={133E705E-8ABC-4D5C-A1B7-1ACCC588773B}</author>
    <author>tc={7D42AFA6-1C67-44CC-9860-3F609CD734B1}</author>
    <author>tc={15A06E3B-55D3-45CD-A182-8405ADBAA4CA}</author>
    <author>tc={BEEFAF7D-77E2-474F-B2CE-EE64A3C8963E}</author>
    <author>tc={5D2581A0-4D23-49E1-8FCB-165E70B37F7E}</author>
    <author>tc={94531C77-6F3D-46D2-8212-3B9ADE1B7097}</author>
    <author>tc={0B7A7E5F-D5DB-434C-823A-D49A456ECE0B}</author>
    <author>tc={420F5453-343C-493E-A07F-582C2286E739}</author>
    <author>tc={6035973C-CAE3-42FF-B1D3-D780A5BCE3D0}</author>
    <author>tc={6EF42FED-D55C-4B02-8D5D-A9C7EAD097F9}</author>
    <author>tc={19FB69E0-309A-48C4-B5E7-BFA7B4B42179}</author>
    <author>tc={8304E5B4-B090-448D-8C73-3CE8A8640EAB}</author>
    <author>tc={70CD0F7A-E5BE-44C7-9435-1C8935502343}</author>
    <author>tc={0B1FAB61-7814-4016-82F3-07DD1AAE48A5}</author>
    <author>tc={D3CE7C85-1914-43B0-BD94-4EC7741B39DB}</author>
    <author>tc={17BCCA9F-21D0-4629-A2C4-6D1A01777DA3}</author>
    <author>tc={B99EA1FE-445D-4353-BDBE-95B426F858F6}</author>
    <author>tc={EB84B036-4328-4B1B-9207-F67F3AB23222}</author>
    <author>tc={8E72EE10-F49C-40CA-817F-2140271DFA16}</author>
    <author>tc={ACEA6143-3A50-4C99-B154-B6DD9B060F40}</author>
    <author>tc={FF3AC029-496D-4B75-AABC-D39C4DE0C46F}</author>
    <author>tc={8C634D0A-D719-4D69-987B-E60F1BBDDD15}</author>
    <author>tc={83A24CA0-6241-4F8F-B7D0-22E74A37B8C8}</author>
    <author>tc={8069EB90-0306-4481-9B36-8E34B0E52786}</author>
    <author>tc={F00D6781-E9B4-4DB7-AEB7-8DBE9857D4AF}</author>
    <author>tc={D936D4E0-397B-4B9D-9037-34118F121B68}</author>
    <author>tc={B2D3BA85-C25C-4F11-9FFD-FD36C6D66E08}</author>
    <author>tc={14EEFAC6-6917-4A53-9655-507F60328A5F}</author>
    <author>tc={1B941B49-4EF2-4EC4-B096-71927AF9CB72}</author>
    <author>tc={DBCC0073-421F-4610-ABF2-7BD4B04286FF}</author>
    <author>tc={79AC276C-59AA-4BA4-AD08-3B52F77400AD}</author>
    <author>tc={A0FDDA4C-804B-4502-83A3-DB227ACA2B22}</author>
    <author>tc={D19D2EAC-5432-4D4A-82DB-56E0FD00412C}</author>
    <author>tc={ACE88A9F-D18B-4154-9029-593557ABB37B}</author>
    <author>tc={4DC58346-B07B-4ED5-8207-A64AF684BB89}</author>
    <author>tc={3ABF07A6-2FEE-4A94-BF98-4AA45E8B7B83}</author>
    <author>tc={8487E2B1-D8D3-4C32-A434-957F1B5AF47F}</author>
    <author>tc={32179F46-941B-4149-9134-421373C8941B}</author>
    <author>tc={6AB1509A-7BDD-44D2-829C-892A8B872A85}</author>
    <author>tc={DC4EFE61-22DA-43CE-B44C-80E380CECC1E}</author>
    <author>tc={7366E4EB-0852-46F4-8DAF-7589378EEBAE}</author>
    <author>tc={01A3623A-F91A-429A-B4CC-D586F200C4C2}</author>
    <author>tc={4A4BD986-080D-4F17-B84D-A09663A1E6F1}</author>
    <author>tc={C8C356E6-BD81-476B-BCC4-21A87DB6226D}</author>
    <author>tc={6A8ADC34-F88B-40FA-A9DC-80FEFCD6DBAF}</author>
    <author>tc={ADD7058F-0795-445E-B02C-FB7A7566EF2E}</author>
    <author>tc={C21FD2CA-EFDE-43E9-A899-9C2058FF5771}</author>
    <author>tc={69E85525-8688-4093-A2E3-17E24A8631C2}</author>
    <author>tc={74D53374-7632-40C0-A97C-D6151B7A2B40}</author>
    <author>tc={1A9BCCC6-27F6-4D5D-810B-64C96BEA91F3}</author>
    <author>tc={51D154E4-8CC6-4F50-AFBE-AD2823B3F597}</author>
    <author>tc={91B746DF-2C0A-4DA9-B565-851F5185BEDF}</author>
    <author>tc={125963A6-31EF-4121-8E7B-2CB4308CC884}</author>
    <author>tc={8FFA1D4B-557B-4DC2-BA7C-051A48DF6EDF}</author>
    <author>tc={3957604B-F4D1-4937-8954-9FB6983AA27D}</author>
    <author>tc={061B93CE-7C19-43A8-939D-6BE9DDB30E5B}</author>
    <author>tc={C2751FB6-A21B-4B79-84C9-D6246ADA701B}</author>
    <author>tc={95F706C5-443D-4376-8E49-40526050DB1B}</author>
    <author>tc={127F0012-6A25-4550-9406-B9DC9DCB46C0}</author>
    <author>tc={4C5418CB-95F5-4DA4-A33C-7153721CE5FC}</author>
    <author>tc={D3612064-4A0F-435F-AD5A-A742C34148E6}</author>
    <author>tc={1870E7ED-640B-46E4-84A7-2266F599EED4}</author>
    <author>tc={F3BB67AB-150E-4B0D-AF18-DB415986938A}</author>
    <author>tc={565164B0-62C6-4A90-8BB7-7492C1BC06E9}</author>
    <author>tc={436BEFCE-3995-4E30-B742-457167F5237F}</author>
    <author>tc={50D79B93-B88B-4847-8485-0E49131F3636}</author>
    <author>tc={B7975CD0-261F-4F89-A333-CB1763045E63}</author>
    <author>tc={88D9380C-293C-4FC6-BAB6-9CD354273947}</author>
    <author>tc={A61C8EAB-DFBF-4AB3-A02C-3424AACF8860}</author>
    <author>tc={1871DC94-00D2-47AC-8B27-01664F8A2EC8}</author>
    <author>tc={8A705A8A-8035-47B1-B524-D791EFC28109}</author>
    <author>tc={2D4042B4-90D6-4444-BBC7-2F84330894CA}</author>
    <author>tc={1F163956-58D4-4A61-9164-67BEE4EC046A}</author>
    <author>tc={BC3FCA7F-DA46-4F39-90A2-5007C2477A86}</author>
    <author>tc={5C67D58E-6DCA-4BE9-8466-12ADF9AEBF2E}</author>
    <author>tc={4F734B23-00BA-480E-A880-A6246382E9E1}</author>
    <author>tc={57A2E467-F2D2-4252-B0BE-26C3B0B24CBB}</author>
    <author>tc={2E29EC3E-4686-43C9-B92E-25108A741ABD}</author>
    <author>tc={13A8B110-17F2-4B85-8B61-4550C26C02C9}</author>
    <author>tc={4809EAA7-4F4F-426F-8056-C119D76E6D69}</author>
    <author>tc={CD2AA73F-9816-4B0F-AB0F-E00D9F8F6099}</author>
    <author>tc={10B2FD28-489E-4269-AED4-216B2B97222D}</author>
    <author>tc={186C18B8-5B49-4F96-A1AF-3023CC4248D4}</author>
    <author>tc={2F6D5195-25B0-481F-B6D3-B9D33A1046A9}</author>
  </authors>
  <commentList>
    <comment ref="R7" authorId="0" shapeId="0" xr:uid="{D2C2FB32-4E86-4AC4-9686-188A045F9DF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7" authorId="1" shapeId="0" xr:uid="{6C6BD96B-0A2E-4B04-B5FF-3632CDEF52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 authorId="2" shapeId="0" xr:uid="{7CBFD866-ABAD-4999-8491-4956515732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 authorId="3" shapeId="0" xr:uid="{F9B56F06-E532-4695-969A-7C008D943D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 authorId="4" shapeId="0" xr:uid="{1A49835A-AE2A-4C56-B3B7-77A1CE12F8C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 authorId="5" shapeId="0" xr:uid="{7683C01C-197B-4DEF-BDB6-E6322A0BB7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0" authorId="6" shapeId="0" xr:uid="{D85AA80B-E76A-4806-B6FD-8A3BD9F1658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0" authorId="7" shapeId="0" xr:uid="{53E3FE2E-BF7D-4354-B516-648E2F60167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1" authorId="8" shapeId="0" xr:uid="{AEDC473B-E76E-4C07-A4FA-10B022C6A9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1" authorId="9" shapeId="0" xr:uid="{F7F7034C-14ED-4816-816F-7138B4D3BC7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 authorId="10" shapeId="0" xr:uid="{3E88E6A6-7518-4311-8725-634A5937AB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 authorId="11" shapeId="0" xr:uid="{00FAD66D-2CD8-4132-A1A8-01E66DA4AE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3" authorId="12" shapeId="0" xr:uid="{7497AD2A-9B93-46CE-B3C2-8A5E9BA5A4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3" authorId="13" shapeId="0" xr:uid="{AEBB4393-A5B2-4579-9583-47D311DA6FC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4" authorId="14" shapeId="0" xr:uid="{847609EF-B054-4310-9CA7-32FFFBCB0D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4" authorId="15" shapeId="0" xr:uid="{8F6BA7FD-5EFC-413B-A21B-C77700FB90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 authorId="16" shapeId="0" xr:uid="{B2F00EE6-497B-421A-AF83-4A8665750E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 authorId="17" shapeId="0" xr:uid="{44B662D3-B365-4E82-8C92-2C4FBC5CB19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 authorId="18" shapeId="0" xr:uid="{033D13CD-1AA0-4029-A1EE-CB18DD728F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 authorId="19" shapeId="0" xr:uid="{E109B78C-43BB-4AEB-B99E-1B5BC8935F8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7" authorId="20" shapeId="0" xr:uid="{35961674-9E05-43AA-B991-1B9B9895442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7" authorId="21" shapeId="0" xr:uid="{AABEBE78-BB56-4D08-9878-BCB2E6B4DB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8" authorId="22" shapeId="0" xr:uid="{AEDB6E56-E203-48AE-A6D2-A86F6AFCBAC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8" authorId="23" shapeId="0" xr:uid="{B23FD418-35E7-4888-B020-5F03A538CE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1" authorId="24" shapeId="0" xr:uid="{66DF8987-6951-495A-841D-F094FD36802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1" authorId="25" shapeId="0" xr:uid="{2F42682B-AA02-4F4E-8522-FD3078B178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 authorId="26" shapeId="0" xr:uid="{FD19BB34-E5E4-42EB-A6F6-089D6607DE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 authorId="27" shapeId="0" xr:uid="{A4DF418E-C3C2-429D-9810-5A588434A13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3" authorId="28" shapeId="0" xr:uid="{29AD27EE-E61A-4B3F-B105-51686340D0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3" authorId="29" shapeId="0" xr:uid="{BABDE397-C19A-4733-B6E0-DD74BF62583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4" authorId="30" shapeId="0" xr:uid="{7DAD097D-F7D0-4DF3-9A78-0DF3BF8FB0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4" authorId="31" shapeId="0" xr:uid="{55A3DF72-A74B-4EBE-8C5A-C8D4DF4DB1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5" authorId="32" shapeId="0" xr:uid="{F8C401AB-4D0C-4C9D-BF6B-AFD4C43CC4C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5" authorId="33" shapeId="0" xr:uid="{EEAF9070-D796-4299-B38F-FF25F53DB9D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6" authorId="34" shapeId="0" xr:uid="{90BE5256-1451-4F67-BDD9-7272AA4247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6" authorId="35" shapeId="0" xr:uid="{65254AC2-4AD2-4046-A1C9-CE6F453295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7" authorId="36" shapeId="0" xr:uid="{6F21F4CE-E3DE-4588-8339-54A01963CAD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7" authorId="37" shapeId="0" xr:uid="{B10684C6-13A2-48E4-A34E-9144D6FCC4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8" authorId="38" shapeId="0" xr:uid="{7A30E325-60E4-4BC0-B2A2-E7A75CFA5AD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8" authorId="39" shapeId="0" xr:uid="{0EB236E3-EBF2-4B01-A9B4-0D468DEBA2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9" authorId="40" shapeId="0" xr:uid="{8C7D3056-9CD7-4C37-A836-097BD101C6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9" authorId="41" shapeId="0" xr:uid="{6C320023-AFDB-4650-85C7-0954E3D6628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30" authorId="42" shapeId="0" xr:uid="{68A8CD13-5C2D-4A78-925A-F128D3B344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30" authorId="43" shapeId="0" xr:uid="{EC5422D0-A356-4C6F-837C-808AC023069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31" authorId="44" shapeId="0" xr:uid="{C03D0203-73A5-4B44-AD6B-B22B2E28947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31" authorId="45" shapeId="0" xr:uid="{71C21496-87D3-430A-A17A-C0D18FA7EC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32" authorId="46" shapeId="0" xr:uid="{CD8B820F-E5B0-4896-A357-CF984136F2A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32" authorId="47" shapeId="0" xr:uid="{1CEE3C00-BCA7-4987-8F1E-8B2F34E3A67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35" authorId="48" shapeId="0" xr:uid="{B2ADC6FA-8011-4D77-81D8-9B5183B981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35" authorId="49" shapeId="0" xr:uid="{B4421AE4-2AF9-4104-88C3-298D04FAE3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36" authorId="50" shapeId="0" xr:uid="{09CEEAB9-79EA-4DB7-B211-FC98F7C89BC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36" authorId="51" shapeId="0" xr:uid="{F4DCC339-0E3F-43DA-AC72-82AC33DAF13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37" authorId="52" shapeId="0" xr:uid="{75B0DA5B-165C-4B63-A006-7E62AA7A38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37" authorId="53" shapeId="0" xr:uid="{CC093343-D035-4A03-B91A-740A1D237BA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38" authorId="54" shapeId="0" xr:uid="{7DFB4BEB-7BA1-499F-B40A-024AF4BB94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38" authorId="55" shapeId="0" xr:uid="{D3EF3EBC-68C9-45AD-8095-02F5ABA5A6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39" authorId="56" shapeId="0" xr:uid="{272C8DCE-3F6E-468A-805E-60B3F4A7D10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39" authorId="57" shapeId="0" xr:uid="{426D4B93-DE6C-4139-95D3-7E221CF6767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40" authorId="58" shapeId="0" xr:uid="{0937BEFD-51A1-4096-9EF9-3748029AE5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40" authorId="59" shapeId="0" xr:uid="{7399EF23-5BE7-43E4-9439-D920378F5A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41" authorId="60" shapeId="0" xr:uid="{2A0A4DDC-7DAF-4D1D-B348-8BF3B45E4C7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41" authorId="61" shapeId="0" xr:uid="{D4B17FC0-985A-4E3F-AC9B-019438E80FE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42" authorId="62" shapeId="0" xr:uid="{46BEC15E-5B5E-4B1E-BD21-8700B01771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42" authorId="63" shapeId="0" xr:uid="{457BFE7A-6936-4E26-B872-96F54D4113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43" authorId="64" shapeId="0" xr:uid="{35976F1F-5E06-4311-851B-DF1312921A5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43" authorId="65" shapeId="0" xr:uid="{859DE23D-6014-4343-8F58-EE17B92B4D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44" authorId="66" shapeId="0" xr:uid="{63AE0F37-E9F8-4E96-8BFE-4C0EC715882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44" authorId="67" shapeId="0" xr:uid="{21320F10-E8B0-4BA0-99BC-C812232D95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45" authorId="68" shapeId="0" xr:uid="{DD0751A5-0608-4B7B-A47F-7813A6CF7A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45" authorId="69" shapeId="0" xr:uid="{884481CF-8E3E-43AA-B09B-5E48817119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46" authorId="70" shapeId="0" xr:uid="{4D993F0D-A507-4464-9A13-18947098E7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46" authorId="71" shapeId="0" xr:uid="{E6210BD2-07E3-4216-B66A-795DD09552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49" authorId="72" shapeId="0" xr:uid="{C24E0C00-D8B1-4CD4-A64C-F81CF852C14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49" authorId="73" shapeId="0" xr:uid="{B7191AEA-1DCA-4661-94F4-CCE3E017995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0" authorId="74" shapeId="0" xr:uid="{15434528-BA1E-45E8-8623-4FD9C38A5A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0" authorId="75" shapeId="0" xr:uid="{DF657F16-0FD3-4EFD-B2E7-43E766823D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1" authorId="76" shapeId="0" xr:uid="{8F38A1F8-8FBD-4FBC-AC06-F28543C1AB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1" authorId="77" shapeId="0" xr:uid="{F32BDDD5-72E8-4FB6-AC6A-BC14A53499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2" authorId="78" shapeId="0" xr:uid="{A8ACD511-925A-4E5D-B7E5-5CF4D7A853E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2" authorId="79" shapeId="0" xr:uid="{EBDE0564-8AF6-48D8-AA24-AC9B0FA231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3" authorId="80" shapeId="0" xr:uid="{14932D52-0D7C-44FB-A2E2-A16C1260A27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3" authorId="81" shapeId="0" xr:uid="{8017ABB0-D074-4312-8E2D-70DCFFF4D4A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4" authorId="82" shapeId="0" xr:uid="{945F0741-286F-4B6D-80CE-0FDF6689812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4" authorId="83" shapeId="0" xr:uid="{A2B6B84C-2AC2-40CD-AA9E-D13472C385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5" authorId="84" shapeId="0" xr:uid="{8CA2F526-850D-400F-A9AB-223EEA3B49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5" authorId="85" shapeId="0" xr:uid="{F94FA6D5-B094-4311-BB34-F6DBF8D923C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6" authorId="86" shapeId="0" xr:uid="{5C993898-479F-4C4E-B181-9E81FA87927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6" authorId="87" shapeId="0" xr:uid="{F7333EEA-590D-4D90-9848-28E6B15A5C0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7" authorId="88" shapeId="0" xr:uid="{6BE53448-4C5E-41FC-A989-08F8023F91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7" authorId="89" shapeId="0" xr:uid="{E082ECBB-136F-4541-9DCC-91B3AB324D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8" authorId="90" shapeId="0" xr:uid="{B6C88CAD-CACF-466D-AC53-DCB185932F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8" authorId="91" shapeId="0" xr:uid="{F9AA558F-48E8-4F77-9FE6-84F9771208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59" authorId="92" shapeId="0" xr:uid="{3B9840CA-3584-497A-BE0A-755A548DF02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59" authorId="93" shapeId="0" xr:uid="{A079B6AA-C579-4A7B-91FF-6D829DB65EA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60" authorId="94" shapeId="0" xr:uid="{1C598A77-58D9-4417-A26D-45A41C9AA6B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60" authorId="95" shapeId="0" xr:uid="{77AE77DC-BFDC-4AB0-B600-3BAC477B10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63" authorId="96" shapeId="0" xr:uid="{C5F49026-46A3-4FD4-9E10-F8673E7357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63" authorId="97" shapeId="0" xr:uid="{49AD96F8-A1AC-45C1-9D3C-810FAF6DCBB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64" authorId="98" shapeId="0" xr:uid="{24108AE1-1B83-4BF5-A42A-351181B56A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64" authorId="99" shapeId="0" xr:uid="{BC6A74EF-DDA1-40E5-9B29-8B133AA1B57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65" authorId="100" shapeId="0" xr:uid="{E2FC8B27-329D-4BF9-8C4A-C78749DA3D3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65" authorId="101" shapeId="0" xr:uid="{6DA07800-41E4-425C-BC7F-A8E9F62482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66" authorId="102" shapeId="0" xr:uid="{DAB69843-D4F9-4336-8A6C-862149266D1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66" authorId="103" shapeId="0" xr:uid="{EC064545-322A-422E-9659-6F0CBD5AB6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67" authorId="104" shapeId="0" xr:uid="{61D75844-CDCD-402E-9758-C5F7E02F7F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67" authorId="105" shapeId="0" xr:uid="{E41A8ECB-AA49-4324-8BE1-303E2D47E3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68" authorId="106" shapeId="0" xr:uid="{413C3F12-0FAA-48E9-826B-C53A9AC506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68" authorId="107" shapeId="0" xr:uid="{F523FFCD-4952-4D49-B68C-33BB764A57C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69" authorId="108" shapeId="0" xr:uid="{CB5F382B-B1F9-48E0-AA5A-714CD89C45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69" authorId="109" shapeId="0" xr:uid="{58C48DCB-B4D6-4A62-A456-006715E594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70" authorId="110" shapeId="0" xr:uid="{BCECCF6E-3604-4BD9-80E3-572CB196238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70" authorId="111" shapeId="0" xr:uid="{20B070F9-7D2A-4555-9B59-E09BB1D827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71" authorId="112" shapeId="0" xr:uid="{EF41D31B-8A8C-4C65-9C9D-08077BF1E4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71" authorId="113" shapeId="0" xr:uid="{40DCC3CD-BE7B-4C39-A3D7-C514E81E9F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72" authorId="114" shapeId="0" xr:uid="{5F97121A-FDAC-477A-A4BA-AB623A422E7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72" authorId="115" shapeId="0" xr:uid="{B8AA583E-102A-4727-8E39-45F4BBF8C8C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73" authorId="116" shapeId="0" xr:uid="{AA881BD2-F90B-4487-9DE7-ACBC836FF0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73" authorId="117" shapeId="0" xr:uid="{B117FE8B-CFDF-45CF-A438-24E4F2BB199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74" authorId="118" shapeId="0" xr:uid="{5DA1404F-F2F0-4FB4-B5EF-6B63DA5F57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74" authorId="119" shapeId="0" xr:uid="{8CAB1E24-B6ED-4126-9CA9-5563222C4D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77" authorId="120" shapeId="0" xr:uid="{291B77A9-7EA1-41AD-81EE-AD0835C9060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77" authorId="121" shapeId="0" xr:uid="{94197BF1-4774-4DBA-B485-3159CCEFFC9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78" authorId="122" shapeId="0" xr:uid="{EF764A02-3F2E-4EB2-9292-6CF94534F1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78" authorId="123" shapeId="0" xr:uid="{C3E7F4A2-1C57-4338-B57B-6999A17677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79" authorId="124" shapeId="0" xr:uid="{041EC54B-5B59-47E2-86F1-0EC4DF8A51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79" authorId="125" shapeId="0" xr:uid="{249A5D99-DCB8-42BC-9EB7-28C1F395E6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0" authorId="126" shapeId="0" xr:uid="{C9A49B2F-FDAC-43F1-82AA-D771B95D8A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0" authorId="127" shapeId="0" xr:uid="{D83627D5-981A-4E94-B449-3FCFE28CDD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1" authorId="128" shapeId="0" xr:uid="{EEDA8B83-96E8-48BD-AE3B-003C7B84A4D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1" authorId="129" shapeId="0" xr:uid="{A397E44A-5E38-413A-9A18-34BFC0D73D0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2" authorId="130" shapeId="0" xr:uid="{5239FC60-F9D9-415F-94CC-06D10A31C32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2" authorId="131" shapeId="0" xr:uid="{60413393-EB55-43B7-B6A3-2FB5121C515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3" authorId="132" shapeId="0" xr:uid="{FAEED958-CE4A-4527-BB18-0AD3BCAA2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3" authorId="133" shapeId="0" xr:uid="{6F65C336-59E8-4D6B-8E30-43F84E07B1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4" authorId="134" shapeId="0" xr:uid="{BF777C7B-79D7-48E3-9A26-5BC069A5B7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4" authorId="135" shapeId="0" xr:uid="{9AF6CD2F-7BC0-49DA-A5C8-E81B5F577DC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5" authorId="136" shapeId="0" xr:uid="{E820AB40-16B1-45D9-BD0C-8F796B3CDE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5" authorId="137" shapeId="0" xr:uid="{9316088C-CCAD-4E22-851A-0592684CF0F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6" authorId="138" shapeId="0" xr:uid="{C3FB8822-8B06-44B1-8442-C5A1E2299C3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6" authorId="139" shapeId="0" xr:uid="{3E75AB6E-AFBE-4BB0-8475-6B6E6A8FE08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7" authorId="140" shapeId="0" xr:uid="{7080C0CA-6BA3-45B4-9B4E-F6EB4025F87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7" authorId="141" shapeId="0" xr:uid="{91EBE532-49D2-466E-8C17-FB9B82CAE5C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88" authorId="142" shapeId="0" xr:uid="{9A9B4A14-EF71-4214-8E06-09528A0FC7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88" authorId="143" shapeId="0" xr:uid="{C648D127-C16E-4A7C-A6C6-633B7BC3E56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1" authorId="144" shapeId="0" xr:uid="{3EF1DC74-3811-4155-88E1-8A567A45A74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1" authorId="145" shapeId="0" xr:uid="{311A83A4-19D0-4D95-B43A-F2099206D9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2" authorId="146" shapeId="0" xr:uid="{20943874-8DA1-4AC3-B41E-6001BD840E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2" authorId="147" shapeId="0" xr:uid="{7C5A595B-CAA4-4933-BAE7-8EC778CFC8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3" authorId="148" shapeId="0" xr:uid="{853F4A98-3C83-4B14-A8A0-837F11F11F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3" authorId="149" shapeId="0" xr:uid="{7C3E5FD7-A947-4DE5-8202-F43F5ECB2A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4" authorId="150" shapeId="0" xr:uid="{48A818A7-9C00-4B9C-A870-1E64088D0D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4" authorId="151" shapeId="0" xr:uid="{C2E893EB-9DBF-480C-A646-06B6C1463A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5" authorId="152" shapeId="0" xr:uid="{56F2CA2F-5724-42C8-B3C3-212E73168AC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5" authorId="153" shapeId="0" xr:uid="{14A98333-873F-4140-8C93-0CC46BD87B7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6" authorId="154" shapeId="0" xr:uid="{EF3D3C32-2931-4CDB-8175-301123E7598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6" authorId="155" shapeId="0" xr:uid="{3999D7AF-4E4A-46AE-AB26-BAC8EE11AD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7" authorId="156" shapeId="0" xr:uid="{E3A873B9-9E2D-4AF0-AB4B-1B83CDE1F49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7" authorId="157" shapeId="0" xr:uid="{0CF3DBA0-5BF6-40C7-B837-AC7AABA5AF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8" authorId="158" shapeId="0" xr:uid="{DAE1F898-D261-4C2B-B500-F972E71581E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8" authorId="159" shapeId="0" xr:uid="{32CAEB5A-AF4E-48BB-9E4C-4C549742EF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99" authorId="160" shapeId="0" xr:uid="{2B13A64A-8DF7-4A71-8A80-CFD79D3C43C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99" authorId="161" shapeId="0" xr:uid="{211236F6-4898-4802-92B3-6F55A65995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00" authorId="162" shapeId="0" xr:uid="{12CD9DB2-82FB-4FBE-A87E-EA3224C374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00" authorId="163" shapeId="0" xr:uid="{59E8ED24-CA89-4ED5-BE4D-17633BBE7F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01" authorId="164" shapeId="0" xr:uid="{AB01FD08-9B61-4D0A-B62E-D2BAD8DC567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01" authorId="165" shapeId="0" xr:uid="{C3B7F47B-C784-4841-8C2C-9E354DC184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02" authorId="166" shapeId="0" xr:uid="{2D1C4E7E-D813-48D6-8679-65CC94A70F3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02" authorId="167" shapeId="0" xr:uid="{8DF2F597-8588-4107-B5A1-A60E5981B97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05" authorId="168" shapeId="0" xr:uid="{9F764023-A561-4FBE-B7C6-EA3F1BD130F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05" authorId="169" shapeId="0" xr:uid="{D3BDE651-0E5B-4952-B287-1E3CF426B2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06" authorId="170" shapeId="0" xr:uid="{C67B0425-6F87-4468-921F-1E515B1451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06" authorId="171" shapeId="0" xr:uid="{87EC02A8-7114-46C0-80D6-43600C3DFCC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07" authorId="172" shapeId="0" xr:uid="{1DB5EAEA-7D0E-4BCB-997B-4976757D4F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07" authorId="173" shapeId="0" xr:uid="{D5CF4147-0ABA-4A26-8F5B-DA3F5A6DE8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08" authorId="174" shapeId="0" xr:uid="{371E3449-8980-438E-92A2-4D634401E6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08" authorId="175" shapeId="0" xr:uid="{D016DE23-3AB9-4345-868B-BEF0D3E767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09" authorId="176" shapeId="0" xr:uid="{F925D404-E9F8-4CB0-9EDE-85F6661E17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09" authorId="177" shapeId="0" xr:uid="{476CB7FD-7D6A-45F2-977A-7BE292567E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10" authorId="178" shapeId="0" xr:uid="{6C173AA6-EC6C-48F2-AA4A-4347BCFBCC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10" authorId="179" shapeId="0" xr:uid="{FAA253CE-079F-4F6C-9840-F095B873AE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11" authorId="180" shapeId="0" xr:uid="{6FC0E69E-43B5-4FF6-9B9C-A7259E220FA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11" authorId="181" shapeId="0" xr:uid="{FDB6DF3B-F82F-4B11-B100-D53D5EE8386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12" authorId="182" shapeId="0" xr:uid="{1ADA7CD8-201C-4AA3-B9A0-815B6F07932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12" authorId="183" shapeId="0" xr:uid="{460227D9-C616-4EE7-90AF-9D0F47F1F6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13" authorId="184" shapeId="0" xr:uid="{787DC5E9-5C67-4C36-BA02-59B1ABE4A7F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13" authorId="185" shapeId="0" xr:uid="{3B0C6406-9A23-4900-8B9B-2F77451059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14" authorId="186" shapeId="0" xr:uid="{24B60BEE-6D29-4B7D-AAD5-C1FBF17EA8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14" authorId="187" shapeId="0" xr:uid="{42386AFB-0F1F-4092-96DF-534B86B324C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15" authorId="188" shapeId="0" xr:uid="{49CAD577-8922-44C9-8968-A30C1E4456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15" authorId="189" shapeId="0" xr:uid="{18DCE44B-3C13-4428-9DA7-077660B127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16" authorId="190" shapeId="0" xr:uid="{79455C47-C784-4A28-A7DD-B0F45BFC22B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16" authorId="191" shapeId="0" xr:uid="{2F6CB9AA-3BC3-4531-8838-3D6A74F196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19" authorId="192" shapeId="0" xr:uid="{B8D685BC-9F5F-4437-8178-53FD47A7BD7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19" authorId="193" shapeId="0" xr:uid="{1820982B-F10E-45C3-A857-F3DB402A988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0" authorId="194" shapeId="0" xr:uid="{587FB21D-DD4E-4FF0-84F3-3C5ADCAC2F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0" authorId="195" shapeId="0" xr:uid="{F679B5A2-91E7-4665-B7E6-8C4A7004F2A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1" authorId="196" shapeId="0" xr:uid="{4B73FDE4-83EB-4D13-958D-BEF688AF7B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1" authorId="197" shapeId="0" xr:uid="{A8AF9F78-D45D-45BD-8857-AFAB49FC60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2" authorId="198" shapeId="0" xr:uid="{C377523F-DB5C-4683-A519-95303DE7177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2" authorId="199" shapeId="0" xr:uid="{4B6557CD-0552-49CF-8582-8AB9A499F0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3" authorId="200" shapeId="0" xr:uid="{25063FC1-760E-428F-89E5-68D565966BF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3" authorId="201" shapeId="0" xr:uid="{CBEBC379-D1F6-4BCE-B2F0-644897E249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4" authorId="202" shapeId="0" xr:uid="{15968E49-B2E2-4249-918C-3C4EC23B648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4" authorId="203" shapeId="0" xr:uid="{18E1FC94-4E5C-438B-8667-E451AE2491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5" authorId="204" shapeId="0" xr:uid="{397CE5B5-23EB-41E6-96B7-9D80640C98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5" authorId="205" shapeId="0" xr:uid="{66F6D103-62D6-456A-8C81-CC703BCD52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6" authorId="206" shapeId="0" xr:uid="{68A41E84-C1BE-4A39-ACD0-0D4DBD06A5C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6" authorId="207" shapeId="0" xr:uid="{E487F324-F9B1-45F5-82BD-F77548B0FA8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7" authorId="208" shapeId="0" xr:uid="{E5E9A337-EA86-497A-B10F-30AE753B2DD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7" authorId="209" shapeId="0" xr:uid="{F425D924-2D5B-47A5-BDF5-8ED1230A98D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8" authorId="210" shapeId="0" xr:uid="{65389FA8-0BBB-44AA-BD72-678CC3282B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8" authorId="211" shapeId="0" xr:uid="{C9E1D8E1-3209-40E9-859C-845DC8692B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29" authorId="212" shapeId="0" xr:uid="{62C1D3A8-9321-4CEB-B3C6-1B20750C3D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29" authorId="213" shapeId="0" xr:uid="{233EA0DE-331B-47AD-B2CE-02391B3D69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30" authorId="214" shapeId="0" xr:uid="{DA619D2B-D992-4739-ACB3-39535526C6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30" authorId="215" shapeId="0" xr:uid="{2ADAE6EE-E4F1-4BB1-B929-3BC20B9A4FC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33" authorId="216" shapeId="0" xr:uid="{348842E5-3C4F-4109-8C41-4D7BD7060A5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33" authorId="217" shapeId="0" xr:uid="{40FF06BE-2C38-4E3A-99C9-97408C1930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34" authorId="218" shapeId="0" xr:uid="{6B5B0519-8EDB-4482-8364-ACE891CFB4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34" authorId="219" shapeId="0" xr:uid="{0C86A3EE-4EBA-40D9-A066-97F3F9A6906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35" authorId="220" shapeId="0" xr:uid="{7885DD88-D284-41AE-9D3D-90D0ACAE22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35" authorId="221" shapeId="0" xr:uid="{A6C52F8A-E5B5-451E-AF9D-225EA84B27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36" authorId="222" shapeId="0" xr:uid="{D441A4A4-A0FD-4A08-9F81-A90AABCDCE1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36" authorId="223" shapeId="0" xr:uid="{288F45DF-B309-48B4-9C74-F72EE7B149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37" authorId="224" shapeId="0" xr:uid="{F8E934F0-8AED-4B03-821E-700F3E0034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37" authorId="225" shapeId="0" xr:uid="{AE2F7CC5-6282-4BE6-910E-60FB24CAE8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38" authorId="226" shapeId="0" xr:uid="{759EE27E-DAE0-42E1-B236-393E2BC2ED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38" authorId="227" shapeId="0" xr:uid="{7FA7DF60-17B5-4D91-97E9-0BAC63E38D5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39" authorId="228" shapeId="0" xr:uid="{856516E4-DC41-42B1-85D6-0D28A385495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39" authorId="229" shapeId="0" xr:uid="{580F7D68-D94B-4E0C-8AB2-C25CE21355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40" authorId="230" shapeId="0" xr:uid="{EDAFD7C1-6BF6-44E4-A86B-BAF09E1DEDA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40" authorId="231" shapeId="0" xr:uid="{A327B88E-979C-4F0F-B808-D895F484D31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41" authorId="232" shapeId="0" xr:uid="{86D7A85C-8895-43AE-9780-A99DE1E1CB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41" authorId="233" shapeId="0" xr:uid="{640E1792-97EB-430B-9DB7-58ED53849E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42" authorId="234" shapeId="0" xr:uid="{90A4E4A3-80D4-457C-A645-BEE39FE3AF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42" authorId="235" shapeId="0" xr:uid="{05B63381-994E-4134-B023-9714E754EB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43" authorId="236" shapeId="0" xr:uid="{0DCB56AF-D33E-42B3-9F5C-23B9729D8C5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43" authorId="237" shapeId="0" xr:uid="{092BE338-CDA2-4FD5-8514-A13273B3A5C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44" authorId="238" shapeId="0" xr:uid="{D8FB6AED-EC44-4AB5-8421-1B946DB1A7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44" authorId="239" shapeId="0" xr:uid="{B973AFEE-A860-49B5-97A9-E425683D5F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47" authorId="240" shapeId="0" xr:uid="{D1AE384D-A96B-4F1E-B385-B695E0E7324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47" authorId="241" shapeId="0" xr:uid="{95D4BCC3-1730-4884-B62E-E227AE9E9A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48" authorId="242" shapeId="0" xr:uid="{42714710-6157-4D23-8DEE-BE954D12E1A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48" authorId="243" shapeId="0" xr:uid="{AFB8C3E3-8BD5-485D-B906-CBD5CC0998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49" authorId="244" shapeId="0" xr:uid="{2F0DF78B-ADCB-41C6-B29D-F942E00FE1D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49" authorId="245" shapeId="0" xr:uid="{68D1AF10-6EE1-491C-B8C5-ADF2C097EF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0" authorId="246" shapeId="0" xr:uid="{E7013547-3163-42B8-A835-0E6057CF9A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0" authorId="247" shapeId="0" xr:uid="{34CB7EA2-D485-4C11-91BC-1BF6256FA08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1" authorId="248" shapeId="0" xr:uid="{F72145B0-29EC-4654-959C-180BCDE942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1" authorId="249" shapeId="0" xr:uid="{07459673-EF57-435D-B9C6-23AD8E9406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2" authorId="250" shapeId="0" xr:uid="{AA1921A6-4E1F-4B09-96B2-DB4F062DAC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2" authorId="251" shapeId="0" xr:uid="{48B8939F-9444-40C3-9AE8-234AFA357F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3" authorId="252" shapeId="0" xr:uid="{C64043FC-076E-44C0-87D9-138AAEB66D3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3" authorId="253" shapeId="0" xr:uid="{B14CE80E-5AF9-40E3-88F4-382D9B1B3B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4" authorId="254" shapeId="0" xr:uid="{11080E1B-7DCC-4DCE-9009-3A9B2633B2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4" authorId="255" shapeId="0" xr:uid="{F210A4BD-01CC-4581-AF3D-2D32EAB3CB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5" authorId="256" shapeId="0" xr:uid="{8B6104F2-7D07-41A6-8A52-D08C3D8861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5" authorId="257" shapeId="0" xr:uid="{C42ACB61-F282-4B44-A49C-75C25B5A28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6" authorId="258" shapeId="0" xr:uid="{E52EC960-A2E5-4038-98C3-63582B4AA05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6" authorId="259" shapeId="0" xr:uid="{B4F1D9BB-17BA-4067-816B-4654D81529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7" authorId="260" shapeId="0" xr:uid="{76C25DDA-B10B-4F8C-9DD2-5F515D63E7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7" authorId="261" shapeId="0" xr:uid="{14F971E7-A971-447B-B669-B6ACA45BAD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58" authorId="262" shapeId="0" xr:uid="{1A2E4DD7-F611-460C-8990-062372A453E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58" authorId="263" shapeId="0" xr:uid="{7606632F-95C4-4200-88AE-B78C1E1548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1" authorId="264" shapeId="0" xr:uid="{776D53DD-DB52-4E26-A14F-D1457804E59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1" authorId="265" shapeId="0" xr:uid="{D6015F90-C479-4017-B59F-C37E0A1B0AC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2" authorId="266" shapeId="0" xr:uid="{8D33EA15-E0C1-4E30-974E-26121C6DBDE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2" authorId="267" shapeId="0" xr:uid="{7484B830-17B8-4066-A060-4871B0D1512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3" authorId="268" shapeId="0" xr:uid="{7E7FE490-47F2-43CD-AA15-5331F0E26D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3" authorId="269" shapeId="0" xr:uid="{371F3F9E-7D36-4816-B594-3CDE40BAD8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4" authorId="270" shapeId="0" xr:uid="{EA4F124D-6943-48F8-A7A0-89DD7660E8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4" authorId="271" shapeId="0" xr:uid="{2684E0A2-9DF9-44B3-9C5C-ED9B77DD5CE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5" authorId="272" shapeId="0" xr:uid="{3217AAE0-2B8E-4CAF-8D86-30316CEA4C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5" authorId="273" shapeId="0" xr:uid="{E251470D-B248-434A-9597-055527E2EA6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6" authorId="274" shapeId="0" xr:uid="{8D4D87C9-BCEF-4293-A8E5-52B75DCD60C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6" authorId="275" shapeId="0" xr:uid="{458D706E-E111-42B8-9D4E-E027BD7BE46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7" authorId="276" shapeId="0" xr:uid="{72EC09C0-03CA-46CF-AED7-E5D4D6297B3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7" authorId="277" shapeId="0" xr:uid="{CC027DB6-D748-44B4-BD8F-3C8B39F0DA1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8" authorId="278" shapeId="0" xr:uid="{03A678AF-0A63-47FA-AA0F-AF28531A98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8" authorId="279" shapeId="0" xr:uid="{D065A678-E80F-4B92-9F29-A60D7AE0A71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69" authorId="280" shapeId="0" xr:uid="{AA832F37-7496-43FB-B99E-FFA2A31734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69" authorId="281" shapeId="0" xr:uid="{6C16BCC3-7B50-4DA0-8D2E-E9CD362E43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70" authorId="282" shapeId="0" xr:uid="{AF2F2589-F21F-4313-925E-4CC5E8D763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70" authorId="283" shapeId="0" xr:uid="{2232C2F2-E598-4BC8-A306-0B0F0E418D4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71" authorId="284" shapeId="0" xr:uid="{4E314B7A-EC01-4757-AC07-947A054DDEF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71" authorId="285" shapeId="0" xr:uid="{17A6DC01-A745-44D1-9293-F19439807AB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72" authorId="286" shapeId="0" xr:uid="{46033325-294F-4341-9173-BF540D0FC55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72" authorId="287" shapeId="0" xr:uid="{0D134D0C-09AF-46AF-826C-21A8FC9BC28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75" authorId="288" shapeId="0" xr:uid="{5E947211-6016-4F8E-B449-85B5BB02CB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75" authorId="289" shapeId="0" xr:uid="{5C06F5FB-554C-49A2-A3D9-4056ACF194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76" authorId="290" shapeId="0" xr:uid="{40A2C11B-FB50-4272-B7FA-880A068382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76" authorId="291" shapeId="0" xr:uid="{B959DA73-2C5C-4030-8EBD-871FAA04171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77" authorId="292" shapeId="0" xr:uid="{61CECE52-728F-405E-BF3B-DB34D877E9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77" authorId="293" shapeId="0" xr:uid="{9CA80655-14C7-4ECC-82D7-9418BEA4493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78" authorId="294" shapeId="0" xr:uid="{D4951C8E-2FD3-4751-9A7F-989DC727AC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78" authorId="295" shapeId="0" xr:uid="{1ACDB315-947A-4DAA-8CDA-D650646A84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79" authorId="296" shapeId="0" xr:uid="{FDDDEE88-CCD5-4177-AE1B-ABB1204AD9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79" authorId="297" shapeId="0" xr:uid="{2DD0B713-4192-468F-930A-98A58C90F74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80" authorId="298" shapeId="0" xr:uid="{0461499D-D4AA-498D-9FB8-AC0B8F2D55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80" authorId="299" shapeId="0" xr:uid="{EF9B913A-2774-416F-9FF9-95C34DD6DC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81" authorId="300" shapeId="0" xr:uid="{133E705E-8ABC-4D5C-A1B7-1ACCC588773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81" authorId="301" shapeId="0" xr:uid="{7D42AFA6-1C67-44CC-9860-3F609CD734B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82" authorId="302" shapeId="0" xr:uid="{15A06E3B-55D3-45CD-A182-8405ADBAA4C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82" authorId="303" shapeId="0" xr:uid="{BEEFAF7D-77E2-474F-B2CE-EE64A3C896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83" authorId="304" shapeId="0" xr:uid="{5D2581A0-4D23-49E1-8FCB-165E70B37F7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83" authorId="305" shapeId="0" xr:uid="{94531C77-6F3D-46D2-8212-3B9ADE1B70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84" authorId="306" shapeId="0" xr:uid="{0B7A7E5F-D5DB-434C-823A-D49A456ECE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84" authorId="307" shapeId="0" xr:uid="{420F5453-343C-493E-A07F-582C2286E7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85" authorId="308" shapeId="0" xr:uid="{6035973C-CAE3-42FF-B1D3-D780A5BCE3D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85" authorId="309" shapeId="0" xr:uid="{6EF42FED-D55C-4B02-8D5D-A9C7EAD097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86" authorId="310" shapeId="0" xr:uid="{19FB69E0-309A-48C4-B5E7-BFA7B4B421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86" authorId="311" shapeId="0" xr:uid="{8304E5B4-B090-448D-8C73-3CE8A8640E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89" authorId="312" shapeId="0" xr:uid="{70CD0F7A-E5BE-44C7-9435-1C89355023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89" authorId="313" shapeId="0" xr:uid="{0B1FAB61-7814-4016-82F3-07DD1AAE48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0" authorId="314" shapeId="0" xr:uid="{D3CE7C85-1914-43B0-BD94-4EC7741B39D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0" authorId="315" shapeId="0" xr:uid="{17BCCA9F-21D0-4629-A2C4-6D1A01777D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1" authorId="316" shapeId="0" xr:uid="{B99EA1FE-445D-4353-BDBE-95B426F858F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1" authorId="317" shapeId="0" xr:uid="{EB84B036-4328-4B1B-9207-F67F3AB232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2" authorId="318" shapeId="0" xr:uid="{8E72EE10-F49C-40CA-817F-2140271DFA1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2" authorId="319" shapeId="0" xr:uid="{ACEA6143-3A50-4C99-B154-B6DD9B060F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3" authorId="320" shapeId="0" xr:uid="{FF3AC029-496D-4B75-AABC-D39C4DE0C4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3" authorId="321" shapeId="0" xr:uid="{8C634D0A-D719-4D69-987B-E60F1BBDDD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4" authorId="322" shapeId="0" xr:uid="{83A24CA0-6241-4F8F-B7D0-22E74A37B8C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4" authorId="323" shapeId="0" xr:uid="{8069EB90-0306-4481-9B36-8E34B0E5278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5" authorId="324" shapeId="0" xr:uid="{F00D6781-E9B4-4DB7-AEB7-8DBE9857D4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5" authorId="325" shapeId="0" xr:uid="{D936D4E0-397B-4B9D-9037-34118F121B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6" authorId="326" shapeId="0" xr:uid="{B2D3BA85-C25C-4F11-9FFD-FD36C6D66E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6" authorId="327" shapeId="0" xr:uid="{14EEFAC6-6917-4A53-9655-507F60328A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7" authorId="328" shapeId="0" xr:uid="{1B941B49-4EF2-4EC4-B096-71927AF9CB7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7" authorId="329" shapeId="0" xr:uid="{DBCC0073-421F-4610-ABF2-7BD4B04286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8" authorId="330" shapeId="0" xr:uid="{79AC276C-59AA-4BA4-AD08-3B52F77400A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8" authorId="331" shapeId="0" xr:uid="{A0FDDA4C-804B-4502-83A3-DB227ACA2B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199" authorId="332" shapeId="0" xr:uid="{D19D2EAC-5432-4D4A-82DB-56E0FD00412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199" authorId="333" shapeId="0" xr:uid="{ACE88A9F-D18B-4154-9029-593557ABB3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00" authorId="334" shapeId="0" xr:uid="{4DC58346-B07B-4ED5-8207-A64AF684BB8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00" authorId="335" shapeId="0" xr:uid="{3ABF07A6-2FEE-4A94-BF98-4AA45E8B7B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03" authorId="336" shapeId="0" xr:uid="{8487E2B1-D8D3-4C32-A434-957F1B5AF47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03" authorId="337" shapeId="0" xr:uid="{32179F46-941B-4149-9134-421373C8941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04" authorId="338" shapeId="0" xr:uid="{6AB1509A-7BDD-44D2-829C-892A8B872A8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04" authorId="339" shapeId="0" xr:uid="{DC4EFE61-22DA-43CE-B44C-80E380CECC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05" authorId="340" shapeId="0" xr:uid="{7366E4EB-0852-46F4-8DAF-7589378EEB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05" authorId="341" shapeId="0" xr:uid="{01A3623A-F91A-429A-B4CC-D586F200C4C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06" authorId="342" shapeId="0" xr:uid="{4A4BD986-080D-4F17-B84D-A09663A1E6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06" authorId="343" shapeId="0" xr:uid="{C8C356E6-BD81-476B-BCC4-21A87DB6226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07" authorId="344" shapeId="0" xr:uid="{6A8ADC34-F88B-40FA-A9DC-80FEFCD6DB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07" authorId="345" shapeId="0" xr:uid="{ADD7058F-0795-445E-B02C-FB7A7566EF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08" authorId="346" shapeId="0" xr:uid="{C21FD2CA-EFDE-43E9-A899-9C2058FF577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08" authorId="347" shapeId="0" xr:uid="{69E85525-8688-4093-A2E3-17E24A8631C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09" authorId="348" shapeId="0" xr:uid="{74D53374-7632-40C0-A97C-D6151B7A2B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09" authorId="349" shapeId="0" xr:uid="{1A9BCCC6-27F6-4D5D-810B-64C96BEA91F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10" authorId="350" shapeId="0" xr:uid="{51D154E4-8CC6-4F50-AFBE-AD2823B3F5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10" authorId="351" shapeId="0" xr:uid="{91B746DF-2C0A-4DA9-B565-851F5185BE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11" authorId="352" shapeId="0" xr:uid="{125963A6-31EF-4121-8E7B-2CB4308CC88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11" authorId="353" shapeId="0" xr:uid="{8FFA1D4B-557B-4DC2-BA7C-051A48DF6E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12" authorId="354" shapeId="0" xr:uid="{3957604B-F4D1-4937-8954-9FB6983AA2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12" authorId="355" shapeId="0" xr:uid="{061B93CE-7C19-43A8-939D-6BE9DDB30E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13" authorId="356" shapeId="0" xr:uid="{C2751FB6-A21B-4B79-84C9-D6246ADA701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13" authorId="357" shapeId="0" xr:uid="{95F706C5-443D-4376-8E49-40526050DB1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14" authorId="358" shapeId="0" xr:uid="{127F0012-6A25-4550-9406-B9DC9DCB46C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14" authorId="359" shapeId="0" xr:uid="{4C5418CB-95F5-4DA4-A33C-7153721CE5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17" authorId="360" shapeId="0" xr:uid="{D3612064-4A0F-435F-AD5A-A742C34148E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17" authorId="361" shapeId="0" xr:uid="{1870E7ED-640B-46E4-84A7-2266F599EE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18" authorId="362" shapeId="0" xr:uid="{F3BB67AB-150E-4B0D-AF18-DB41598693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18" authorId="363" shapeId="0" xr:uid="{565164B0-62C6-4A90-8BB7-7492C1BC06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19" authorId="364" shapeId="0" xr:uid="{436BEFCE-3995-4E30-B742-457167F5237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19" authorId="365" shapeId="0" xr:uid="{50D79B93-B88B-4847-8485-0E49131F363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0" authorId="366" shapeId="0" xr:uid="{B7975CD0-261F-4F89-A333-CB1763045E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0" authorId="367" shapeId="0" xr:uid="{88D9380C-293C-4FC6-BAB6-9CD3542739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1" authorId="368" shapeId="0" xr:uid="{A61C8EAB-DFBF-4AB3-A02C-3424AACF88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1" authorId="369" shapeId="0" xr:uid="{1871DC94-00D2-47AC-8B27-01664F8A2EC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2" authorId="370" shapeId="0" xr:uid="{8A705A8A-8035-47B1-B524-D791EFC281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2" authorId="371" shapeId="0" xr:uid="{2D4042B4-90D6-4444-BBC7-2F84330894C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3" authorId="372" shapeId="0" xr:uid="{1F163956-58D4-4A61-9164-67BEE4EC04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3" authorId="373" shapeId="0" xr:uid="{BC3FCA7F-DA46-4F39-90A2-5007C2477A8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4" authorId="374" shapeId="0" xr:uid="{5C67D58E-6DCA-4BE9-8466-12ADF9AEBF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4" authorId="375" shapeId="0" xr:uid="{4F734B23-00BA-480E-A880-A6246382E9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5" authorId="376" shapeId="0" xr:uid="{57A2E467-F2D2-4252-B0BE-26C3B0B24CB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5" authorId="377" shapeId="0" xr:uid="{2E29EC3E-4686-43C9-B92E-25108A741A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6" authorId="378" shapeId="0" xr:uid="{13A8B110-17F2-4B85-8B61-4550C26C02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6" authorId="379" shapeId="0" xr:uid="{4809EAA7-4F4F-426F-8056-C119D76E6D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7" authorId="380" shapeId="0" xr:uid="{CD2AA73F-9816-4B0F-AB0F-E00D9F8F60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7" authorId="381" shapeId="0" xr:uid="{10B2FD28-489E-4269-AED4-216B2B97222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R228" authorId="382" shapeId="0" xr:uid="{186C18B8-5B49-4F96-A1AF-3023CC4248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S228" authorId="383" shapeId="0" xr:uid="{2F6D5195-25B0-481F-B6D3-B9D33A1046A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C5D357-9F00-4CA4-A84B-C7CCA3F12A86}" keepAlive="1" name="Abfrage - annual_cement_production" description="Verbindung mit der Abfrage 'annual_cement_production' in der Arbeitsmappe." type="5" refreshedVersion="6" background="1" saveData="1">
    <dbPr connection="Provider=Microsoft.Mashup.OleDb.1;Data Source=$Workbook$;Location=annual_cement_production;Extended Properties=&quot;&quot;" command="SELECT * FROM [annual_cement_production]"/>
  </connection>
  <connection id="2" xr16:uid="{9C077796-3FB1-45CB-A462-818C3EC5B835}" keepAlive="1" name="Abfrage - transformed_annual_cement_production" description="Verbindung mit der Abfrage 'transformed_annual_cement_production' in der Arbeitsmappe." type="5" refreshedVersion="6" background="1" saveData="1">
    <dbPr connection="Provider=Microsoft.Mashup.OleDb.1;Data Source=$Workbook$;Location=transformed_annual_cement_production;Extended Properties=&quot;&quot;" command="SELECT * FROM [transformed_annual_cement_production]"/>
  </connection>
</connections>
</file>

<file path=xl/sharedStrings.xml><?xml version="1.0" encoding="utf-8"?>
<sst xmlns="http://schemas.openxmlformats.org/spreadsheetml/2006/main" count="2893" uniqueCount="154">
  <si>
    <t>Energy Demand (PJ)</t>
  </si>
  <si>
    <t>Year 2018</t>
  </si>
  <si>
    <t xml:space="preserve">Region </t>
  </si>
  <si>
    <t xml:space="preserve">Industry </t>
  </si>
  <si>
    <t>Fuel</t>
  </si>
  <si>
    <t>Iron &amp; Steel</t>
  </si>
  <si>
    <t>AFR</t>
  </si>
  <si>
    <t>INDBFG</t>
  </si>
  <si>
    <t>INDBIO</t>
  </si>
  <si>
    <t>INDCOA</t>
  </si>
  <si>
    <t>INDCOG</t>
  </si>
  <si>
    <t>INDCOK</t>
  </si>
  <si>
    <t>INDHET</t>
  </si>
  <si>
    <t>INDHFO</t>
  </si>
  <si>
    <t>INDLPG</t>
  </si>
  <si>
    <t>INDNGA</t>
  </si>
  <si>
    <t>INDOIL</t>
  </si>
  <si>
    <t>INDOVC</t>
  </si>
  <si>
    <t>INDPTC</t>
  </si>
  <si>
    <t>INDELC</t>
  </si>
  <si>
    <t>Total energy</t>
  </si>
  <si>
    <t>AUS</t>
  </si>
  <si>
    <t>CAN</t>
  </si>
  <si>
    <t>CHI</t>
  </si>
  <si>
    <t>CSA</t>
  </si>
  <si>
    <t>EEU</t>
  </si>
  <si>
    <t>FSU</t>
  </si>
  <si>
    <t>GER</t>
  </si>
  <si>
    <t>IND</t>
  </si>
  <si>
    <t>JPN</t>
  </si>
  <si>
    <t>MEA</t>
  </si>
  <si>
    <t>MEX</t>
  </si>
  <si>
    <t>ODA</t>
  </si>
  <si>
    <t>SKO</t>
  </si>
  <si>
    <t>USA</t>
  </si>
  <si>
    <t>WEU</t>
  </si>
  <si>
    <t>Primary Aluminium</t>
  </si>
  <si>
    <t>Secondary Aluminium</t>
  </si>
  <si>
    <t>Primary Copper Pyrometallurgical</t>
  </si>
  <si>
    <t>Primary Copper Hydrometallurgical</t>
  </si>
  <si>
    <t>Secondary Copper</t>
  </si>
  <si>
    <t>Total INF</t>
  </si>
  <si>
    <t>Lime</t>
  </si>
  <si>
    <t>Cement</t>
  </si>
  <si>
    <t>Other</t>
  </si>
  <si>
    <t>Total</t>
  </si>
  <si>
    <t>Electricity</t>
  </si>
  <si>
    <t>Coal</t>
  </si>
  <si>
    <t>Oil</t>
  </si>
  <si>
    <t>Pulp</t>
  </si>
  <si>
    <t>Graphical paper</t>
  </si>
  <si>
    <t>Hygiene</t>
  </si>
  <si>
    <t>Packaging</t>
  </si>
  <si>
    <t>Tech packaging</t>
  </si>
  <si>
    <t>Chlorine</t>
  </si>
  <si>
    <t>Methanol</t>
  </si>
  <si>
    <t>Ammonia</t>
  </si>
  <si>
    <t>Aromatics</t>
  </si>
  <si>
    <t>Others</t>
  </si>
  <si>
    <t>Non-energetic chemicals</t>
  </si>
  <si>
    <t>Blast furnace gas (IND)</t>
  </si>
  <si>
    <t>Heat</t>
  </si>
  <si>
    <t>Heavy fuel oil</t>
  </si>
  <si>
    <t>Chemical energy</t>
  </si>
  <si>
    <t>COAHCO</t>
  </si>
  <si>
    <t>Oven Coke (IND)</t>
  </si>
  <si>
    <t>COATAR</t>
  </si>
  <si>
    <t>GASCOG</t>
  </si>
  <si>
    <t>GASETH</t>
  </si>
  <si>
    <t>GASNGA</t>
  </si>
  <si>
    <t>Blast furnace gas</t>
  </si>
  <si>
    <t>OILNAP</t>
  </si>
  <si>
    <t>Liquified Petroleum gas</t>
  </si>
  <si>
    <t>Production quantity [Mt]</t>
  </si>
  <si>
    <t>Glass</t>
  </si>
  <si>
    <t>Chemical</t>
  </si>
  <si>
    <t>Chemical + Non-energetic chemicals</t>
  </si>
  <si>
    <t>Pulp&amp;Paper</t>
  </si>
  <si>
    <t>Non-Metallic Minerals</t>
  </si>
  <si>
    <t>Non-Ferrous Metals</t>
  </si>
  <si>
    <t>Iron&amp;Steel</t>
  </si>
  <si>
    <t>Natural gas</t>
  </si>
  <si>
    <t>IEA Balance energy carrier codes</t>
  </si>
  <si>
    <t>Industry</t>
  </si>
  <si>
    <t>Iron&amp;Steel, Non-Ferrous Metals, Non-Metallic Minerals, Pulp&amp;Paper, Chemical</t>
  </si>
  <si>
    <t>Coal Tar, Oven coke, Hard coal</t>
  </si>
  <si>
    <t>COATAR, COAOVC, COAHCO</t>
  </si>
  <si>
    <t>Non-Metallic Minerals, Pulp&amp;Paper</t>
  </si>
  <si>
    <t>Biomass/Biofuels</t>
  </si>
  <si>
    <t>INDCOA, INDCOK, INDOVC, INDPTC</t>
  </si>
  <si>
    <t>Coke oven gas (IND)</t>
  </si>
  <si>
    <t>Liquified Petroleum gas (IND)</t>
  </si>
  <si>
    <t>Natural gas (NGA)</t>
  </si>
  <si>
    <t>Oil (IND)</t>
  </si>
  <si>
    <t>Petroleum coke (IND)</t>
  </si>
  <si>
    <t>GASBFG, GASCOG, GASETH, GASNGA, GASRFG</t>
  </si>
  <si>
    <t>OILASP, OILCRD, OILDST, OILGSL, OILHFO, OILKER, OILLPG, OILNAP, OILNGL, OILNSP, OILPTC</t>
  </si>
  <si>
    <t>Non-energetic chemicals (Olefins, Aromatics)</t>
  </si>
  <si>
    <t>Blast furnace gas, Coke oven gas, Ethane, Natural gas, Refinery gas</t>
  </si>
  <si>
    <t>Biofuels</t>
  </si>
  <si>
    <t>Iron&amp;Steel, Non-Ferrous Metals, Non-Metallic Minerals (Glass, Lime), Chemical</t>
  </si>
  <si>
    <t>Non-Metallic Minerals (Cement)</t>
  </si>
  <si>
    <t>Non-Metallic Minerals (Cement), Pulp&amp;Paper</t>
  </si>
  <si>
    <t>Iron&amp;Steel, Non-Ferrous Metals, Non-Metallic Minerals (Glass, Lime), Chemical (Methanol, Ammonia, Olefins, Aromatics)</t>
  </si>
  <si>
    <t>Iron&amp;Steel, Non-Ferrous Metals, Non-Metallic Minerals (Glass, Lime), Chemical (Olefins, Aromatics)</t>
  </si>
  <si>
    <t>Non-Metallic Minerals (Cement), Chemical (Methanol)</t>
  </si>
  <si>
    <t>Included IEA Balance energy carriers</t>
  </si>
  <si>
    <t>Non-energetic chemicals (Methanol, Ammonia)</t>
  </si>
  <si>
    <t xml:space="preserve">Coke oven gas </t>
  </si>
  <si>
    <t>Coke oven gas</t>
  </si>
  <si>
    <t>Coal (Non-En)</t>
  </si>
  <si>
    <t>Naphtha (Non-En)</t>
  </si>
  <si>
    <t>Ethane (Non-En)</t>
  </si>
  <si>
    <t>Coke oven gas (Non-En)</t>
  </si>
  <si>
    <t>Natural gas (Non-En)</t>
  </si>
  <si>
    <t>Hard Coal</t>
  </si>
  <si>
    <t>Coke Oven coke</t>
  </si>
  <si>
    <t>Oven Coke</t>
  </si>
  <si>
    <t>Petroleum coke</t>
  </si>
  <si>
    <t>Natural gas (NGA), Coke Oven Gas (IND), Liquified Petroleum gas (IND)</t>
  </si>
  <si>
    <t>Oil (IND), Heavy fuel oil</t>
  </si>
  <si>
    <t>INDOIL, INDHFO</t>
  </si>
  <si>
    <t>INDNGA, INDCOG, INDLPG</t>
  </si>
  <si>
    <t>Fuel (Model)</t>
  </si>
  <si>
    <t>Coal (general)</t>
  </si>
  <si>
    <t>Oil (general)</t>
  </si>
  <si>
    <t>Natural gas (general)</t>
  </si>
  <si>
    <t>Best available technology (BAT)</t>
  </si>
  <si>
    <t>Theoretical minimum</t>
  </si>
  <si>
    <t>Olefins</t>
  </si>
  <si>
    <t>Fuel (Model) (Modelled energy carrier)</t>
  </si>
  <si>
    <t>Content Summary</t>
  </si>
  <si>
    <r>
      <t>Theoretical minimal demand</t>
    </r>
    <r>
      <rPr>
        <sz val="11"/>
        <color theme="1"/>
        <rFont val="Calibri"/>
        <family val="2"/>
        <scheme val="minor"/>
      </rPr>
      <t xml:space="preserve"> represents the physical lower bound of energy use.</t>
    </r>
  </si>
  <si>
    <r>
      <t>BAT values</t>
    </r>
    <r>
      <rPr>
        <sz val="11"/>
        <color theme="1"/>
        <rFont val="Calibri"/>
        <family val="2"/>
        <scheme val="minor"/>
      </rPr>
      <t xml:space="preserve"> reflect current best-practice technologies under real operating conditions.</t>
    </r>
  </si>
  <si>
    <r>
      <t xml:space="preserve">This workbook reports </t>
    </r>
    <r>
      <rPr>
        <b/>
        <sz val="11"/>
        <color theme="1"/>
        <rFont val="Calibri"/>
        <family val="2"/>
        <scheme val="minor"/>
      </rPr>
      <t>theoretical minimal energy demand</t>
    </r>
    <r>
      <rPr>
        <sz val="11"/>
        <color theme="1"/>
        <rFont val="Calibri"/>
        <family val="2"/>
        <scheme val="minor"/>
      </rPr>
      <t xml:space="preserve"> and </t>
    </r>
    <r>
      <rPr>
        <b/>
        <sz val="11"/>
        <color theme="1"/>
        <rFont val="Calibri"/>
        <family val="2"/>
        <scheme val="minor"/>
      </rPr>
      <t>Best Available Technology (BAT) values</t>
    </r>
    <r>
      <rPr>
        <sz val="11"/>
        <color theme="1"/>
        <rFont val="Calibri"/>
        <family val="2"/>
        <scheme val="minor"/>
      </rPr>
      <t xml:space="preserve"> for major energy-intensive industrial subsectors, aggregated by </t>
    </r>
    <r>
      <rPr>
        <b/>
        <sz val="11"/>
        <color theme="1"/>
        <rFont val="Calibri"/>
        <family val="2"/>
        <scheme val="minor"/>
      </rPr>
      <t xml:space="preserve">TIAM regions, </t>
    </r>
    <r>
      <rPr>
        <sz val="11"/>
        <color theme="1"/>
        <rFont val="Calibri"/>
        <family val="2"/>
        <scheme val="minor"/>
      </rPr>
      <t>for the year</t>
    </r>
    <r>
      <rPr>
        <b/>
        <sz val="11"/>
        <color theme="1"/>
        <rFont val="Calibri"/>
        <family val="2"/>
        <scheme val="minor"/>
      </rPr>
      <t xml:space="preserve"> 2018</t>
    </r>
    <r>
      <rPr>
        <sz val="11"/>
        <color theme="1"/>
        <rFont val="Calibri"/>
        <family val="2"/>
        <scheme val="minor"/>
      </rPr>
      <t>. Values are reported per main products and production routes.</t>
    </r>
  </si>
  <si>
    <t>Values are calculated from reported production quantities (see folder 01_Production_quantities) and specific energy demands (see 01 Specific energy demand_minimal.xlsx).</t>
  </si>
  <si>
    <r>
      <t xml:space="preserve">Data are expressed in </t>
    </r>
    <r>
      <rPr>
        <b/>
        <sz val="11"/>
        <color theme="1"/>
        <rFont val="Calibri"/>
        <family val="2"/>
        <scheme val="minor"/>
      </rPr>
      <t>PJ</t>
    </r>
    <r>
      <rPr>
        <sz val="11"/>
        <color theme="1"/>
        <rFont val="Calibri"/>
        <family val="2"/>
        <scheme val="minor"/>
      </rPr>
      <t>.</t>
    </r>
  </si>
  <si>
    <t>Calculation - total values</t>
  </si>
  <si>
    <t>Calculation - Fuel shares</t>
  </si>
  <si>
    <r>
      <t xml:space="preserve">If multiple fuels can be used in the considered production routes, fuel use is distributed by </t>
    </r>
    <r>
      <rPr>
        <b/>
        <sz val="11"/>
        <color theme="1"/>
        <rFont val="Calibri"/>
        <family val="2"/>
        <scheme val="minor"/>
      </rPr>
      <t xml:space="preserve">fuel type </t>
    </r>
    <r>
      <rPr>
        <sz val="11"/>
        <color theme="1"/>
        <rFont val="Calibri"/>
        <family val="2"/>
        <scheme val="minor"/>
      </rPr>
      <t>ac</t>
    </r>
    <r>
      <rPr>
        <sz val="11"/>
        <color theme="1"/>
        <rFont val="Calibri"/>
        <family val="2"/>
        <scheme val="minor"/>
      </rPr>
      <t xml:space="preserve">cording to </t>
    </r>
    <r>
      <rPr>
        <b/>
        <sz val="11"/>
        <color theme="1"/>
        <rFont val="Calibri"/>
        <family val="2"/>
        <scheme val="minor"/>
      </rPr>
      <t>sector- and region-specific IEA Energy Balance shares</t>
    </r>
    <r>
      <rPr>
        <sz val="11"/>
        <color theme="1"/>
        <rFont val="Calibri"/>
        <family val="2"/>
        <scheme val="minor"/>
      </rPr>
      <t>.</t>
    </r>
    <r>
      <rPr>
        <sz val="11"/>
        <color theme="1"/>
        <rFont val="Calibri"/>
        <family val="2"/>
        <scheme val="minor"/>
      </rPr>
      <t xml:space="preserve"> More explanation regarding considered fuel types per industrial subsector and product can be found in the sheet Info_fuel_types. That sheet lists, for each industry, how the modeled fuel types correspond to the IEA Energy Balance categories used for the region-specific fuel type allocation. If multiple IEA fuel types are under one modelled fuel type, that means that their sum is considered. If IEA reports additional fuel types, not found in the list, these fuel types are not considered and do not contribute to the distribution share of the modeled fuel types. If IEA Energy Balance reports no fuel usage, and the calulated fuel demand is greateer than zero, the fuel demand is still associatted to one of the fuels (for example Mexico, non-ferrous metals, to natural gas demand).</t>
    </r>
  </si>
  <si>
    <t>Hard coal (IND), Raw Coke (IND), Oven Coke (IND), Petroleum coke (IND)</t>
  </si>
  <si>
    <t>Hard Coal (IND) and Lignite (IND)</t>
  </si>
  <si>
    <t>Raw Coke (IND)</t>
  </si>
  <si>
    <t xml:space="preserve">Asphalt, Crude oil, Oil distillates, Gasoline, Heavy fuel oil, Kerosene, Liquified Petroleum gas, Naphta, Natural gas liquids, Non spec oil, Petroleum coke </t>
  </si>
  <si>
    <t>Taken into account via energy carrier requirements</t>
  </si>
  <si>
    <t>BFBOF</t>
  </si>
  <si>
    <t>DRIEAF</t>
  </si>
  <si>
    <t>EAF-Secondary</t>
  </si>
  <si>
    <t>Gas</t>
  </si>
  <si>
    <t>Per subprocess</t>
  </si>
  <si>
    <t>Cu_prim_smelter</t>
  </si>
  <si>
    <t>Cu_prim_refinary</t>
  </si>
  <si>
    <t>Cu_sek_smelter</t>
  </si>
  <si>
    <t>Cu_sek_refinary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</si>
</sst>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 &quot;€&quot;_-;\-* #,##0\ &quot;€&quot;_-;_-* &quot;-&quot;\ &quot;€&quot;_-;_-@_-"/>
    <numFmt numFmtId="165" formatCode="_-* #,##0.00\ &quot;€&quot;_-;\-* #,##0.00\ &quot;€&quot;_-;_-* &quot;-&quot;??\ &quot;€&quot;_-;_-@_-"/>
    <numFmt numFmtId="166" formatCode="_-* #,##0\ _€_-;\-* #,##0\ _€_-;_-* &quot;-&quot;\ _€_-;_-@_-"/>
    <numFmt numFmtId="167" formatCode="_-* #,##0.00\ _€_-;\-* #,##0.00\ _€_-;_-* &quot;-&quot;??\ _€_-;_-@_-"/>
  </numFmts>
  <fonts count="3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font>
    <font>
      <sz val="10"/>
      <color indexed="64"/>
      <name val="Times New Roman"/>
      <family val="1"/>
    </font>
    <font>
      <b/>
      <sz val="11"/>
      <color theme="3"/>
      <name val="Calibri"/>
      <family val="2"/>
      <scheme val="minor"/>
    </font>
    <font>
      <b/>
      <sz val="11"/>
      <color theme="1"/>
      <name val="Calibri"/>
      <family val="2"/>
      <scheme val="minor"/>
    </font>
    <font>
      <b/>
      <sz val="11"/>
      <color rgb="FF002060"/>
      <name val="Calibri"/>
      <family val="2"/>
      <scheme val="minor"/>
    </font>
    <font>
      <sz val="11"/>
      <color theme="1"/>
      <name val="Calibri"/>
      <family val="2"/>
      <scheme val="minor"/>
    </font>
    <font>
      <b/>
      <sz val="11"/>
      <color theme="3"/>
      <name val="Calibri"/>
      <family val="2"/>
      <scheme val="minor"/>
    </font>
    <font>
      <sz val="11"/>
      <color rgb="FF9C5700"/>
      <name val="Calibri"/>
      <family val="2"/>
      <scheme val="minor"/>
    </font>
    <font>
      <sz val="11"/>
      <color rgb="FFFF0000"/>
      <name val="Calibri"/>
      <family val="2"/>
      <scheme val="minor"/>
    </font>
    <font>
      <b/>
      <sz val="11"/>
      <color theme="1"/>
      <name val="Calibri"/>
      <family val="2"/>
      <scheme val="minor"/>
    </font>
    <font>
      <b/>
      <sz val="11"/>
      <color rgb="FF002060"/>
      <name val="Calibri"/>
      <family val="2"/>
      <scheme val="minor"/>
    </font>
    <font>
      <sz val="11"/>
      <color theme="4"/>
      <name val="Calibri"/>
      <family val="2"/>
      <scheme val="minor"/>
    </font>
    <font>
      <sz val="11"/>
      <name val="Calibri"/>
      <family val="2"/>
      <scheme val="minor"/>
    </font>
    <font>
      <sz val="11"/>
      <color theme="1"/>
      <name val="Calibri"/>
      <family val="2"/>
    </font>
    <font>
      <sz val="11"/>
      <color rgb="FF000000"/>
      <name val="Calibri"/>
      <family val="2"/>
    </font>
    <font>
      <b/>
      <sz val="11"/>
      <name val="Calibri"/>
      <family val="2"/>
      <scheme val="minor"/>
    </font>
    <font>
      <sz val="11"/>
      <name val="Calibri"/>
      <family val="2"/>
    </font>
    <font>
      <b/>
      <sz val="13.5"/>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EB9C"/>
      </patternFill>
    </fill>
    <fill>
      <patternFill patternType="solid">
        <fgColor rgb="FFFFEB9C"/>
        <bgColor rgb="FFFFEB9C"/>
      </patternFill>
    </fill>
    <fill>
      <patternFill patternType="solid">
        <fgColor theme="6" tint="0.79998168889431442"/>
        <bgColor theme="6" tint="0.79998168889431442"/>
      </patternFill>
    </fill>
    <fill>
      <patternFill patternType="solid">
        <fgColor theme="0" tint="-4.9989318521683403E-2"/>
        <bgColor indexed="64"/>
      </patternFill>
    </fill>
    <fill>
      <patternFill patternType="solid">
        <fgColor theme="0" tint="-4.9989318521683403E-2"/>
        <bgColor theme="6" tint="0.79998168889431442"/>
      </patternFill>
    </fill>
    <fill>
      <patternFill patternType="solid">
        <fgColor theme="6"/>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indexed="64"/>
      </right>
      <top style="thin">
        <color auto="1"/>
      </top>
      <bottom/>
      <diagonal/>
    </border>
    <border>
      <left/>
      <right/>
      <top style="thin">
        <color indexed="64"/>
      </top>
      <bottom/>
      <diagonal/>
    </border>
    <border>
      <left style="thin">
        <color auto="1"/>
      </left>
      <right/>
      <top style="thin">
        <color indexed="64"/>
      </top>
      <bottom/>
      <diagonal/>
    </border>
    <border>
      <left style="thin">
        <color auto="1"/>
      </left>
      <right style="thin">
        <color indexed="64"/>
      </right>
      <top style="thin">
        <color auto="1"/>
      </top>
      <bottom style="thin">
        <color auto="1"/>
      </bottom>
      <diagonal/>
    </border>
    <border>
      <left style="thin">
        <color auto="1"/>
      </left>
      <right style="thin">
        <color indexed="64"/>
      </right>
      <top/>
      <bottom/>
      <diagonal/>
    </border>
    <border>
      <left/>
      <right style="thin">
        <color indexed="64"/>
      </right>
      <top/>
      <bottom style="thin">
        <color indexed="64"/>
      </bottom>
      <diagonal/>
    </border>
  </borders>
  <cellStyleXfs count="22">
    <xf numFmtId="0" fontId="0" fillId="0" borderId="0"/>
    <xf numFmtId="166" fontId="11" fillId="0" borderId="0" applyFont="0" applyFill="0" applyBorder="0" applyProtection="0"/>
    <xf numFmtId="165" fontId="11" fillId="0" borderId="0" applyFont="0" applyFill="0" applyBorder="0" applyProtection="0"/>
    <xf numFmtId="164" fontId="11" fillId="0" borderId="0" applyFont="0" applyFill="0" applyBorder="0" applyProtection="0"/>
    <xf numFmtId="167" fontId="17" fillId="0" borderId="0" applyFont="0" applyFill="0" applyBorder="0" applyProtection="0"/>
    <xf numFmtId="0" fontId="11" fillId="0" borderId="0"/>
    <xf numFmtId="0" fontId="11" fillId="0" borderId="0"/>
    <xf numFmtId="0" fontId="12" fillId="0" borderId="0"/>
    <xf numFmtId="9" fontId="17" fillId="0" borderId="0" applyFont="0" applyFill="0" applyBorder="0" applyProtection="0"/>
    <xf numFmtId="9" fontId="17" fillId="0" borderId="0" applyFont="0" applyFill="0" applyBorder="0" applyProtection="0"/>
    <xf numFmtId="0" fontId="11" fillId="0" borderId="0"/>
    <xf numFmtId="0" fontId="13" fillId="0" borderId="0"/>
    <xf numFmtId="0" fontId="17" fillId="0" borderId="0"/>
    <xf numFmtId="0" fontId="14" fillId="0" borderId="0" applyNumberFormat="0" applyFill="0" applyBorder="0" applyProtection="0"/>
    <xf numFmtId="0" fontId="19" fillId="2" borderId="0" applyNumberFormat="0" applyBorder="0" applyAlignment="0" applyProtection="0"/>
    <xf numFmtId="167" fontId="10" fillId="0" borderId="0" applyFont="0" applyFill="0" applyBorder="0" applyProtection="0"/>
    <xf numFmtId="0" fontId="18" fillId="0" borderId="0" applyNumberFormat="0" applyFill="0" applyBorder="0" applyProtection="0"/>
    <xf numFmtId="9" fontId="10" fillId="0" borderId="0" applyFont="0" applyFill="0" applyBorder="0" applyProtection="0"/>
    <xf numFmtId="167" fontId="9" fillId="0" borderId="0" applyFont="0" applyFill="0" applyBorder="0" applyProtection="0"/>
    <xf numFmtId="0" fontId="9" fillId="0" borderId="0"/>
    <xf numFmtId="0" fontId="19" fillId="3" borderId="0" applyNumberFormat="0" applyBorder="0" applyProtection="0"/>
    <xf numFmtId="9" fontId="9" fillId="0" borderId="0" applyFont="0" applyFill="0" applyBorder="0" applyAlignment="0" applyProtection="0"/>
  </cellStyleXfs>
  <cellXfs count="170">
    <xf numFmtId="0" fontId="0" fillId="0" borderId="0" xfId="0"/>
    <xf numFmtId="0" fontId="0" fillId="0" borderId="0" xfId="0" applyAlignment="1">
      <alignment horizontal="center"/>
    </xf>
    <xf numFmtId="2" fontId="0" fillId="0" borderId="0" xfId="0" applyNumberFormat="1" applyAlignment="1">
      <alignment horizontal="center"/>
    </xf>
    <xf numFmtId="0" fontId="15" fillId="0" borderId="0" xfId="0" applyFont="1" applyAlignment="1">
      <alignment horizontal="center"/>
    </xf>
    <xf numFmtId="0" fontId="16" fillId="0" borderId="0" xfId="0" applyFont="1" applyAlignment="1">
      <alignment horizontal="center"/>
    </xf>
    <xf numFmtId="167" fontId="0" fillId="0" borderId="0" xfId="4" applyFont="1" applyAlignment="1">
      <alignment horizontal="center"/>
    </xf>
    <xf numFmtId="0" fontId="16" fillId="0" borderId="1" xfId="0" applyFont="1" applyBorder="1" applyAlignment="1">
      <alignment horizontal="center"/>
    </xf>
    <xf numFmtId="0" fontId="16" fillId="0" borderId="2" xfId="0" applyFont="1" applyBorder="1" applyAlignment="1">
      <alignment horizontal="center"/>
    </xf>
    <xf numFmtId="0" fontId="0" fillId="0" borderId="4" xfId="0" applyBorder="1" applyAlignment="1">
      <alignment horizontal="center"/>
    </xf>
    <xf numFmtId="167" fontId="0" fillId="0" borderId="5" xfId="0" applyNumberFormat="1" applyBorder="1" applyAlignment="1">
      <alignment horizontal="center"/>
    </xf>
    <xf numFmtId="167" fontId="0" fillId="0" borderId="0" xfId="0" applyNumberFormat="1" applyAlignment="1">
      <alignment horizontal="center"/>
    </xf>
    <xf numFmtId="0" fontId="0" fillId="0" borderId="1" xfId="0" applyBorder="1" applyAlignment="1">
      <alignment horizontal="center"/>
    </xf>
    <xf numFmtId="0" fontId="0" fillId="0" borderId="2" xfId="0" applyBorder="1" applyAlignment="1">
      <alignment horizontal="center"/>
    </xf>
    <xf numFmtId="2" fontId="0" fillId="0" borderId="2" xfId="0" applyNumberFormat="1" applyBorder="1" applyAlignment="1">
      <alignment horizontal="center"/>
    </xf>
    <xf numFmtId="167" fontId="0" fillId="0" borderId="3" xfId="0" applyNumberFormat="1" applyBorder="1" applyAlignment="1">
      <alignment horizontal="center"/>
    </xf>
    <xf numFmtId="167" fontId="0" fillId="0" borderId="2" xfId="0" applyNumberFormat="1" applyBorder="1" applyAlignment="1">
      <alignment horizontal="center"/>
    </xf>
    <xf numFmtId="2" fontId="0" fillId="0" borderId="0" xfId="0" applyNumberFormat="1"/>
    <xf numFmtId="0" fontId="21" fillId="0" borderId="0" xfId="0" applyFont="1" applyAlignment="1">
      <alignment horizontal="center"/>
    </xf>
    <xf numFmtId="0" fontId="22" fillId="0" borderId="0" xfId="0" applyFont="1" applyAlignment="1">
      <alignment horizontal="center"/>
    </xf>
    <xf numFmtId="167" fontId="0" fillId="0" borderId="0" xfId="15" applyFont="1" applyBorder="1" applyAlignment="1">
      <alignment horizontal="center"/>
    </xf>
    <xf numFmtId="0" fontId="22" fillId="0" borderId="1" xfId="0" applyFont="1" applyBorder="1" applyAlignment="1">
      <alignment horizontal="center"/>
    </xf>
    <xf numFmtId="0" fontId="22" fillId="0" borderId="2" xfId="0" applyFont="1" applyBorder="1" applyAlignment="1">
      <alignment horizontal="center"/>
    </xf>
    <xf numFmtId="0" fontId="22" fillId="0" borderId="2" xfId="16" applyFont="1" applyBorder="1" applyAlignment="1">
      <alignment horizontal="center"/>
    </xf>
    <xf numFmtId="167" fontId="22" fillId="0" borderId="2" xfId="15" applyFont="1" applyBorder="1" applyAlignment="1">
      <alignment horizontal="center"/>
    </xf>
    <xf numFmtId="167" fontId="22" fillId="0" borderId="3" xfId="15" applyFont="1" applyBorder="1" applyAlignment="1">
      <alignment horizontal="center"/>
    </xf>
    <xf numFmtId="0" fontId="10" fillId="0" borderId="0" xfId="0" applyFont="1" applyAlignment="1">
      <alignment horizontal="center"/>
    </xf>
    <xf numFmtId="167" fontId="0" fillId="0" borderId="0" xfId="15" applyFont="1" applyFill="1" applyBorder="1" applyAlignment="1">
      <alignment horizontal="center"/>
    </xf>
    <xf numFmtId="0" fontId="19" fillId="0" borderId="0" xfId="14" applyFill="1" applyBorder="1" applyAlignment="1">
      <alignment horizontal="center"/>
    </xf>
    <xf numFmtId="167" fontId="19" fillId="0" borderId="0" xfId="14" applyNumberFormat="1" applyFill="1" applyBorder="1" applyAlignment="1">
      <alignment horizontal="center"/>
    </xf>
    <xf numFmtId="0" fontId="10" fillId="0" borderId="4" xfId="0" applyFont="1" applyBorder="1" applyAlignment="1">
      <alignment horizontal="center"/>
    </xf>
    <xf numFmtId="2" fontId="10" fillId="0" borderId="0" xfId="0" applyNumberFormat="1" applyFont="1" applyAlignment="1">
      <alignment horizontal="center"/>
    </xf>
    <xf numFmtId="2" fontId="0" fillId="0" borderId="0" xfId="15" applyNumberFormat="1" applyFont="1" applyFill="1" applyBorder="1" applyAlignment="1">
      <alignment horizontal="center"/>
    </xf>
    <xf numFmtId="167" fontId="23" fillId="0" borderId="0" xfId="15" applyFont="1" applyFill="1" applyBorder="1" applyAlignment="1">
      <alignment horizontal="center"/>
    </xf>
    <xf numFmtId="167" fontId="24" fillId="0" borderId="0" xfId="15" applyFont="1" applyFill="1" applyBorder="1" applyAlignment="1">
      <alignment horizontal="center"/>
    </xf>
    <xf numFmtId="167" fontId="20" fillId="0" borderId="0" xfId="15" applyFont="1" applyFill="1" applyBorder="1" applyAlignment="1">
      <alignment horizontal="center"/>
    </xf>
    <xf numFmtId="167" fontId="10" fillId="0" borderId="0" xfId="15" applyFont="1" applyFill="1" applyBorder="1" applyAlignment="1">
      <alignment horizontal="center"/>
    </xf>
    <xf numFmtId="0" fontId="21" fillId="0" borderId="0" xfId="0" applyFont="1"/>
    <xf numFmtId="0" fontId="22" fillId="0" borderId="0" xfId="0" applyFont="1"/>
    <xf numFmtId="167" fontId="0" fillId="0" borderId="0" xfId="15" applyFont="1"/>
    <xf numFmtId="0" fontId="22" fillId="0" borderId="1" xfId="0" applyFont="1" applyBorder="1"/>
    <xf numFmtId="0" fontId="0" fillId="0" borderId="4" xfId="0" applyBorder="1"/>
    <xf numFmtId="167" fontId="0" fillId="0" borderId="0" xfId="0" applyNumberFormat="1"/>
    <xf numFmtId="0" fontId="0" fillId="0" borderId="7" xfId="0" applyBorder="1"/>
    <xf numFmtId="9" fontId="21" fillId="0" borderId="0" xfId="18" applyNumberFormat="1" applyFont="1"/>
    <xf numFmtId="167" fontId="0" fillId="0" borderId="0" xfId="18" applyFont="1"/>
    <xf numFmtId="2" fontId="0" fillId="0" borderId="0" xfId="18" applyNumberFormat="1" applyFont="1"/>
    <xf numFmtId="167" fontId="0" fillId="0" borderId="0" xfId="18" applyFont="1" applyAlignment="1">
      <alignment horizontal="center"/>
    </xf>
    <xf numFmtId="2" fontId="21" fillId="0" borderId="0" xfId="0" applyNumberFormat="1" applyFont="1" applyAlignment="1">
      <alignment horizontal="center"/>
    </xf>
    <xf numFmtId="167" fontId="22" fillId="0" borderId="2" xfId="18" applyFont="1" applyBorder="1"/>
    <xf numFmtId="0" fontId="22" fillId="0" borderId="2" xfId="0" applyFont="1" applyBorder="1"/>
    <xf numFmtId="2" fontId="22" fillId="0" borderId="2" xfId="18" applyNumberFormat="1" applyFont="1" applyBorder="1"/>
    <xf numFmtId="167" fontId="22" fillId="0" borderId="3" xfId="18" applyFont="1" applyBorder="1"/>
    <xf numFmtId="2" fontId="9" fillId="0" borderId="0" xfId="19" applyNumberFormat="1"/>
    <xf numFmtId="0" fontId="0" fillId="4" borderId="1" xfId="0" applyFill="1" applyBorder="1"/>
    <xf numFmtId="0" fontId="0" fillId="4" borderId="2" xfId="0" applyFill="1" applyBorder="1"/>
    <xf numFmtId="167" fontId="0" fillId="4" borderId="2" xfId="0" applyNumberFormat="1" applyFill="1" applyBorder="1"/>
    <xf numFmtId="167" fontId="0" fillId="4" borderId="3" xfId="0" applyNumberFormat="1" applyFill="1" applyBorder="1"/>
    <xf numFmtId="0" fontId="9" fillId="0" borderId="0" xfId="19"/>
    <xf numFmtId="2" fontId="0" fillId="4" borderId="2" xfId="0" applyNumberFormat="1" applyFill="1" applyBorder="1"/>
    <xf numFmtId="167" fontId="24" fillId="0" borderId="0" xfId="18" applyFont="1"/>
    <xf numFmtId="167" fontId="0" fillId="0" borderId="5" xfId="0" applyNumberFormat="1" applyBorder="1"/>
    <xf numFmtId="167" fontId="22" fillId="0" borderId="3" xfId="15" applyFont="1" applyFill="1" applyBorder="1" applyAlignment="1">
      <alignment horizontal="center"/>
    </xf>
    <xf numFmtId="2" fontId="0" fillId="0" borderId="3" xfId="0" applyNumberFormat="1" applyBorder="1" applyAlignment="1">
      <alignment horizontal="center"/>
    </xf>
    <xf numFmtId="167" fontId="0" fillId="0" borderId="5" xfId="15" applyFont="1" applyBorder="1"/>
    <xf numFmtId="0" fontId="0" fillId="0" borderId="2" xfId="0" applyBorder="1"/>
    <xf numFmtId="2" fontId="0" fillId="5" borderId="2" xfId="0" applyNumberFormat="1" applyFill="1" applyBorder="1"/>
    <xf numFmtId="167" fontId="0" fillId="6" borderId="3" xfId="0" applyNumberFormat="1" applyFill="1" applyBorder="1"/>
    <xf numFmtId="167" fontId="8" fillId="0" borderId="5" xfId="0" applyNumberFormat="1" applyFont="1" applyBorder="1"/>
    <xf numFmtId="0" fontId="16" fillId="0" borderId="3" xfId="13" applyFont="1" applyBorder="1" applyAlignment="1">
      <alignment horizontal="center"/>
    </xf>
    <xf numFmtId="0" fontId="0" fillId="0" borderId="0" xfId="0" applyAlignment="1">
      <alignment horizontal="left"/>
    </xf>
    <xf numFmtId="0" fontId="7" fillId="0" borderId="0" xfId="0" applyFont="1" applyAlignment="1">
      <alignment horizontal="left"/>
    </xf>
    <xf numFmtId="0" fontId="10" fillId="0" borderId="0" xfId="0" applyFont="1" applyAlignment="1">
      <alignment horizontal="left"/>
    </xf>
    <xf numFmtId="0" fontId="10" fillId="0" borderId="2" xfId="0" applyFont="1" applyBorder="1" applyAlignment="1">
      <alignment horizontal="left"/>
    </xf>
    <xf numFmtId="0" fontId="25" fillId="0" borderId="0" xfId="0" applyFont="1" applyAlignment="1">
      <alignment vertical="center" wrapText="1"/>
    </xf>
    <xf numFmtId="0" fontId="26" fillId="0" borderId="0" xfId="0" applyFont="1" applyAlignment="1">
      <alignment vertical="center"/>
    </xf>
    <xf numFmtId="0" fontId="6" fillId="0" borderId="2" xfId="0" applyFont="1" applyBorder="1" applyAlignment="1">
      <alignment horizontal="center"/>
    </xf>
    <xf numFmtId="0" fontId="0" fillId="0" borderId="0" xfId="0" applyAlignment="1">
      <alignment horizontal="right"/>
    </xf>
    <xf numFmtId="167" fontId="0" fillId="0" borderId="0" xfId="4" applyFont="1" applyAlignment="1">
      <alignment horizontal="right"/>
    </xf>
    <xf numFmtId="0" fontId="15" fillId="0" borderId="0" xfId="0" applyFont="1" applyAlignment="1">
      <alignment horizontal="right"/>
    </xf>
    <xf numFmtId="2" fontId="0" fillId="0" borderId="5" xfId="0" applyNumberFormat="1" applyBorder="1" applyAlignment="1">
      <alignment horizontal="right"/>
    </xf>
    <xf numFmtId="2" fontId="0" fillId="0" borderId="3" xfId="0" applyNumberFormat="1" applyBorder="1" applyAlignment="1">
      <alignment horizontal="right"/>
    </xf>
    <xf numFmtId="2" fontId="0" fillId="0" borderId="5" xfId="4" applyNumberFormat="1" applyFont="1" applyBorder="1" applyAlignment="1">
      <alignment horizontal="right"/>
    </xf>
    <xf numFmtId="2" fontId="0" fillId="0" borderId="0" xfId="0" applyNumberFormat="1" applyAlignment="1">
      <alignment horizontal="right"/>
    </xf>
    <xf numFmtId="2" fontId="0" fillId="0" borderId="0" xfId="18" applyNumberFormat="1" applyFont="1" applyAlignment="1">
      <alignment horizontal="right"/>
    </xf>
    <xf numFmtId="2" fontId="21" fillId="0" borderId="0" xfId="0" applyNumberFormat="1" applyFont="1" applyAlignment="1">
      <alignment horizontal="right"/>
    </xf>
    <xf numFmtId="2" fontId="0" fillId="5" borderId="2" xfId="18" applyNumberFormat="1" applyFont="1" applyFill="1" applyBorder="1" applyAlignment="1">
      <alignment horizontal="right"/>
    </xf>
    <xf numFmtId="2" fontId="22" fillId="0" borderId="2" xfId="18" applyNumberFormat="1" applyFont="1" applyBorder="1" applyAlignment="1">
      <alignment horizontal="left"/>
    </xf>
    <xf numFmtId="167" fontId="0" fillId="0" borderId="0" xfId="0" applyNumberFormat="1" applyAlignment="1">
      <alignment horizontal="right"/>
    </xf>
    <xf numFmtId="167" fontId="19" fillId="0" borderId="0" xfId="20" applyNumberFormat="1" applyFill="1" applyAlignment="1">
      <alignment horizontal="center"/>
    </xf>
    <xf numFmtId="167" fontId="20" fillId="0" borderId="0" xfId="20" applyNumberFormat="1" applyFont="1" applyFill="1" applyAlignment="1">
      <alignment horizontal="center"/>
    </xf>
    <xf numFmtId="0" fontId="28" fillId="0" borderId="0" xfId="0" applyFont="1" applyAlignment="1">
      <alignment vertical="center" wrapText="1"/>
    </xf>
    <xf numFmtId="0" fontId="26" fillId="0" borderId="0" xfId="0" applyFont="1" applyAlignment="1">
      <alignment vertical="center" wrapText="1"/>
    </xf>
    <xf numFmtId="0" fontId="0" fillId="0" borderId="0" xfId="0" applyAlignment="1">
      <alignment wrapText="1"/>
    </xf>
    <xf numFmtId="167" fontId="27" fillId="0" borderId="6" xfId="20" applyNumberFormat="1" applyFont="1" applyFill="1" applyBorder="1" applyAlignment="1">
      <alignment horizontal="center"/>
    </xf>
    <xf numFmtId="0" fontId="27" fillId="0" borderId="6" xfId="20" applyFont="1" applyFill="1" applyBorder="1" applyAlignment="1">
      <alignment horizontal="left"/>
    </xf>
    <xf numFmtId="0" fontId="5" fillId="0" borderId="6" xfId="0" applyFont="1" applyBorder="1"/>
    <xf numFmtId="0" fontId="5" fillId="0" borderId="0" xfId="0" applyFont="1" applyAlignment="1">
      <alignment horizontal="left"/>
    </xf>
    <xf numFmtId="0" fontId="0" fillId="0" borderId="9" xfId="0" applyBorder="1"/>
    <xf numFmtId="0" fontId="26" fillId="0" borderId="9" xfId="0" applyFont="1" applyBorder="1" applyAlignment="1">
      <alignment vertical="center"/>
    </xf>
    <xf numFmtId="0" fontId="5" fillId="0" borderId="9" xfId="0" applyFont="1" applyBorder="1" applyAlignment="1">
      <alignment horizontal="left"/>
    </xf>
    <xf numFmtId="0" fontId="22" fillId="0" borderId="2" xfId="13" applyFont="1" applyBorder="1" applyAlignment="1">
      <alignment horizontal="center"/>
    </xf>
    <xf numFmtId="0" fontId="22" fillId="0" borderId="0" xfId="13" applyFont="1" applyBorder="1"/>
    <xf numFmtId="0" fontId="22" fillId="0" borderId="2" xfId="0" applyFont="1" applyBorder="1" applyAlignment="1">
      <alignment horizontal="left"/>
    </xf>
    <xf numFmtId="0" fontId="0" fillId="0" borderId="10" xfId="0" applyBorder="1"/>
    <xf numFmtId="0" fontId="0" fillId="0" borderId="1" xfId="0" applyBorder="1"/>
    <xf numFmtId="167" fontId="0" fillId="0" borderId="8" xfId="15" applyFont="1" applyFill="1" applyBorder="1" applyAlignment="1">
      <alignment horizontal="center"/>
    </xf>
    <xf numFmtId="167" fontId="0" fillId="0" borderId="5" xfId="15" applyFont="1" applyFill="1" applyBorder="1" applyAlignment="1">
      <alignment horizontal="center"/>
    </xf>
    <xf numFmtId="167" fontId="0" fillId="0" borderId="3" xfId="15" applyFont="1" applyFill="1" applyBorder="1" applyAlignment="1">
      <alignment horizontal="center"/>
    </xf>
    <xf numFmtId="0" fontId="0" fillId="0" borderId="5" xfId="0" applyBorder="1" applyAlignment="1">
      <alignment horizontal="center"/>
    </xf>
    <xf numFmtId="167" fontId="0" fillId="0" borderId="5" xfId="15" applyFont="1" applyBorder="1" applyAlignment="1">
      <alignment horizontal="center"/>
    </xf>
    <xf numFmtId="167" fontId="0" fillId="0" borderId="5" xfId="18" applyFont="1" applyBorder="1"/>
    <xf numFmtId="0" fontId="29" fillId="0" borderId="0" xfId="0" applyFont="1" applyAlignment="1">
      <alignment vertical="center" wrapText="1"/>
    </xf>
    <xf numFmtId="0" fontId="0" fillId="0" borderId="0" xfId="0" applyAlignment="1">
      <alignment horizontal="left" vertical="center" wrapText="1"/>
    </xf>
    <xf numFmtId="0" fontId="30" fillId="0" borderId="0" xfId="0" applyFont="1" applyAlignment="1">
      <alignment horizontal="left" vertical="center" wrapText="1"/>
    </xf>
    <xf numFmtId="0" fontId="4" fillId="0" borderId="0" xfId="0" applyFont="1" applyAlignment="1">
      <alignment wrapText="1"/>
    </xf>
    <xf numFmtId="0" fontId="4" fillId="0" borderId="0" xfId="0" applyFont="1" applyAlignment="1">
      <alignment horizontal="left" vertical="center" wrapText="1"/>
    </xf>
    <xf numFmtId="0" fontId="15" fillId="0" borderId="0" xfId="0" applyFont="1" applyAlignment="1">
      <alignment wrapText="1"/>
    </xf>
    <xf numFmtId="0" fontId="3" fillId="0" borderId="0" xfId="0" applyFont="1" applyAlignment="1">
      <alignment horizontal="left" vertical="center" wrapText="1"/>
    </xf>
    <xf numFmtId="167" fontId="2" fillId="0" borderId="0" xfId="14" applyNumberFormat="1" applyFont="1" applyFill="1" applyBorder="1" applyAlignment="1">
      <alignment horizontal="center"/>
    </xf>
    <xf numFmtId="0" fontId="2" fillId="0" borderId="0" xfId="14" applyFont="1" applyFill="1" applyBorder="1" applyAlignment="1">
      <alignment horizontal="center"/>
    </xf>
    <xf numFmtId="167" fontId="2" fillId="0" borderId="0" xfId="15" applyFont="1" applyBorder="1" applyAlignment="1">
      <alignment horizontal="center"/>
    </xf>
    <xf numFmtId="0" fontId="22" fillId="0" borderId="1" xfId="16" applyFont="1" applyBorder="1" applyAlignment="1">
      <alignment horizontal="center"/>
    </xf>
    <xf numFmtId="0" fontId="2" fillId="0" borderId="0" xfId="0" applyFont="1" applyAlignment="1">
      <alignment horizontal="center"/>
    </xf>
    <xf numFmtId="43" fontId="0" fillId="0" borderId="0" xfId="0" applyNumberFormat="1"/>
    <xf numFmtId="2" fontId="0" fillId="0" borderId="1" xfId="0" applyNumberFormat="1" applyBorder="1" applyAlignment="1">
      <alignment horizontal="center"/>
    </xf>
    <xf numFmtId="2" fontId="0" fillId="0" borderId="2" xfId="15" applyNumberFormat="1" applyFont="1" applyFill="1" applyBorder="1" applyAlignment="1">
      <alignment horizontal="center"/>
    </xf>
    <xf numFmtId="167" fontId="0" fillId="0" borderId="3" xfId="15" applyFont="1" applyBorder="1" applyAlignment="1">
      <alignment horizontal="center"/>
    </xf>
    <xf numFmtId="2" fontId="0" fillId="0" borderId="2" xfId="15" applyNumberFormat="1" applyFont="1" applyBorder="1" applyAlignment="1">
      <alignment horizontal="center"/>
    </xf>
    <xf numFmtId="2" fontId="2" fillId="0" borderId="2" xfId="14" applyNumberFormat="1" applyFont="1" applyFill="1" applyBorder="1" applyAlignment="1">
      <alignment horizontal="center"/>
    </xf>
    <xf numFmtId="0" fontId="0" fillId="0" borderId="2" xfId="0" applyBorder="1" applyAlignment="1">
      <alignment horizontal="left"/>
    </xf>
    <xf numFmtId="0" fontId="21" fillId="0" borderId="2" xfId="0" applyFont="1" applyBorder="1" applyAlignment="1">
      <alignment horizontal="center"/>
    </xf>
    <xf numFmtId="167" fontId="0" fillId="0" borderId="2" xfId="15" applyFont="1" applyBorder="1"/>
    <xf numFmtId="167" fontId="0" fillId="0" borderId="3" xfId="15" applyFont="1" applyBorder="1"/>
    <xf numFmtId="2" fontId="0" fillId="0" borderId="2" xfId="0" applyNumberFormat="1" applyBorder="1"/>
    <xf numFmtId="0" fontId="12" fillId="0" borderId="0" xfId="0" applyFont="1" applyAlignment="1">
      <alignment vertical="center" wrapText="1"/>
    </xf>
    <xf numFmtId="167" fontId="0" fillId="0" borderId="5" xfId="4" applyFont="1" applyBorder="1" applyAlignment="1">
      <alignment horizontal="center"/>
    </xf>
    <xf numFmtId="167" fontId="0" fillId="0" borderId="3" xfId="4" applyFont="1" applyBorder="1" applyAlignment="1">
      <alignment horizontal="center"/>
    </xf>
    <xf numFmtId="0" fontId="16" fillId="0" borderId="11" xfId="13" applyFont="1" applyBorder="1" applyAlignment="1">
      <alignment horizontal="center"/>
    </xf>
    <xf numFmtId="2" fontId="0" fillId="0" borderId="12" xfId="0" applyNumberFormat="1" applyBorder="1" applyAlignment="1">
      <alignment horizontal="right"/>
    </xf>
    <xf numFmtId="2" fontId="0" fillId="0" borderId="11" xfId="0" applyNumberFormat="1" applyBorder="1" applyAlignment="1">
      <alignment horizontal="right"/>
    </xf>
    <xf numFmtId="2" fontId="0" fillId="0" borderId="12" xfId="4" applyNumberFormat="1" applyFont="1" applyBorder="1" applyAlignment="1">
      <alignment horizontal="right"/>
    </xf>
    <xf numFmtId="0" fontId="15" fillId="0" borderId="1" xfId="0" applyFont="1" applyBorder="1" applyAlignment="1">
      <alignment horizontal="center"/>
    </xf>
    <xf numFmtId="0" fontId="15" fillId="0" borderId="2" xfId="0" applyFont="1" applyBorder="1" applyAlignment="1">
      <alignment horizontal="center"/>
    </xf>
    <xf numFmtId="0" fontId="0" fillId="0" borderId="11" xfId="0" applyBorder="1" applyAlignment="1">
      <alignment horizontal="center"/>
    </xf>
    <xf numFmtId="167" fontId="0" fillId="0" borderId="0" xfId="15" applyFont="1" applyBorder="1"/>
    <xf numFmtId="2" fontId="0" fillId="0" borderId="9" xfId="0" applyNumberFormat="1" applyBorder="1"/>
    <xf numFmtId="2" fontId="0" fillId="0" borderId="1" xfId="0" applyNumberFormat="1" applyBorder="1"/>
    <xf numFmtId="2" fontId="0" fillId="0" borderId="10" xfId="0" applyNumberFormat="1" applyBorder="1"/>
    <xf numFmtId="2" fontId="0" fillId="0" borderId="4" xfId="0" applyNumberFormat="1" applyBorder="1"/>
    <xf numFmtId="2" fontId="0" fillId="7" borderId="0" xfId="18" applyNumberFormat="1" applyFont="1" applyFill="1" applyAlignment="1">
      <alignment horizontal="right"/>
    </xf>
    <xf numFmtId="0" fontId="0" fillId="0" borderId="5" xfId="0" applyBorder="1"/>
    <xf numFmtId="167" fontId="22" fillId="0" borderId="8" xfId="15" applyFont="1" applyFill="1" applyBorder="1" applyAlignment="1">
      <alignment horizontal="center"/>
    </xf>
    <xf numFmtId="2" fontId="0" fillId="0" borderId="3" xfId="0" applyNumberFormat="1" applyBorder="1"/>
    <xf numFmtId="0" fontId="0" fillId="0" borderId="11" xfId="0" applyBorder="1"/>
    <xf numFmtId="0" fontId="15" fillId="0" borderId="11" xfId="0" applyFont="1" applyBorder="1" applyAlignment="1">
      <alignment horizontal="center" vertical="top"/>
    </xf>
    <xf numFmtId="2" fontId="0" fillId="0" borderId="5" xfId="0" applyNumberFormat="1" applyBorder="1"/>
    <xf numFmtId="2" fontId="0" fillId="0" borderId="7" xfId="0" applyNumberFormat="1" applyBorder="1"/>
    <xf numFmtId="2" fontId="0" fillId="0" borderId="6" xfId="0" applyNumberFormat="1" applyBorder="1"/>
    <xf numFmtId="2" fontId="0" fillId="0" borderId="13" xfId="0" applyNumberFormat="1" applyBorder="1"/>
    <xf numFmtId="0" fontId="16" fillId="0" borderId="2" xfId="13" applyFont="1" applyBorder="1" applyAlignment="1">
      <alignment horizontal="center"/>
    </xf>
    <xf numFmtId="0" fontId="16" fillId="0" borderId="3" xfId="13" applyFont="1" applyBorder="1" applyAlignment="1">
      <alignment horizontal="center"/>
    </xf>
    <xf numFmtId="0" fontId="16" fillId="0" borderId="1" xfId="13" applyFont="1" applyBorder="1" applyAlignment="1">
      <alignment horizontal="center"/>
    </xf>
    <xf numFmtId="0" fontId="22" fillId="0" borderId="1" xfId="13" applyFont="1" applyBorder="1" applyAlignment="1">
      <alignment horizontal="center"/>
    </xf>
    <xf numFmtId="0" fontId="22" fillId="0" borderId="2" xfId="13" applyFont="1" applyBorder="1" applyAlignment="1">
      <alignment horizontal="center"/>
    </xf>
    <xf numFmtId="0" fontId="22" fillId="0" borderId="3" xfId="13" applyFont="1" applyBorder="1" applyAlignment="1">
      <alignment horizontal="center"/>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167" fontId="0" fillId="0" borderId="11" xfId="15" applyFont="1" applyBorder="1" applyAlignment="1">
      <alignment horizontal="center"/>
    </xf>
    <xf numFmtId="0" fontId="0" fillId="0" borderId="0" xfId="0" applyAlignment="1">
      <alignment horizontal="center"/>
    </xf>
  </cellXfs>
  <cellStyles count="22">
    <cellStyle name="Comma" xfId="4" xr:uid="{00000000-0005-0000-0000-000000000000}"/>
    <cellStyle name="Comma [0]" xfId="1" xr:uid="{00000000-0005-0000-0000-000001000000}"/>
    <cellStyle name="Comma 2" xfId="18" xr:uid="{E1F275BB-2A1F-49DC-AFF1-903B7335EEF0}"/>
    <cellStyle name="Currency" xfId="2" xr:uid="{00000000-0005-0000-0000-000002000000}"/>
    <cellStyle name="Currency [0]" xfId="3" xr:uid="{00000000-0005-0000-0000-000003000000}"/>
    <cellStyle name="Komma 2" xfId="15" xr:uid="{DFA9CDBB-9F41-4617-B3ED-2BDB6A751529}"/>
    <cellStyle name="Neutral" xfId="14" builtinId="28"/>
    <cellStyle name="Neutral 2" xfId="20" xr:uid="{5AABD655-588C-496F-8D5C-DC7857EB7BA9}"/>
    <cellStyle name="Normal 10" xfId="5" xr:uid="{00000000-0005-0000-0000-000006000000}"/>
    <cellStyle name="Normal 2" xfId="6" xr:uid="{00000000-0005-0000-0000-000007000000}"/>
    <cellStyle name="Normale_Scen_UC_IND-StrucConst" xfId="7" xr:uid="{00000000-0005-0000-0000-000008000000}"/>
    <cellStyle name="Percent" xfId="8" xr:uid="{00000000-0005-0000-0000-000009000000}"/>
    <cellStyle name="Prozent 2" xfId="9" xr:uid="{00000000-0005-0000-0000-00000A000000}"/>
    <cellStyle name="Prozent 3" xfId="17" xr:uid="{90240120-25F8-44DB-B43E-A5E3A12F0034}"/>
    <cellStyle name="Prozent 4" xfId="21" xr:uid="{1FC3347C-319D-4CEE-892E-9B0497B64782}"/>
    <cellStyle name="Standard" xfId="0" builtinId="0"/>
    <cellStyle name="Standard 10" xfId="10" xr:uid="{00000000-0005-0000-0000-00000B000000}"/>
    <cellStyle name="Standard 2" xfId="11" xr:uid="{00000000-0005-0000-0000-00000C000000}"/>
    <cellStyle name="Standard 3" xfId="12" xr:uid="{00000000-0005-0000-0000-00000D000000}"/>
    <cellStyle name="Standard 3 2" xfId="19" xr:uid="{2036477F-F03C-4D92-BAA0-74501CF074F5}"/>
    <cellStyle name="Überschrift 4" xfId="13" builtinId="19"/>
    <cellStyle name="Überschrift 4 2" xfId="16" xr:uid="{03BADBC3-C1F9-4479-89DD-33DF6475FA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urdack, Arne" id="{35C4ADFB-F65D-4602-9308-C281AD860480}" userId="S::a.burdack@fz-juelich.de::13dc1bc3-a67b-4389-9710-e0c230eaaf9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7" dT="2025-09-28T15:57:33.07" personId="{35C4ADFB-F65D-4602-9308-C281AD860480}" id="{2C898B0C-F82D-4D42-990E-B47F28DF8C56}">
    <text>Not available</text>
  </threadedComment>
  <threadedComment ref="N8" dT="2025-09-28T15:57:33.07" personId="{35C4ADFB-F65D-4602-9308-C281AD860480}" id="{B0D03D31-2845-49D8-BCE7-803E6AF3D899}">
    <text>Not available</text>
  </threadedComment>
  <threadedComment ref="N9" dT="2025-09-28T15:57:33.07" personId="{35C4ADFB-F65D-4602-9308-C281AD860480}" id="{0F4B2D3C-D155-4B9B-85B9-EE38D6979C58}">
    <text>Not available</text>
  </threadedComment>
  <threadedComment ref="N10" dT="2025-09-28T15:57:33.07" personId="{35C4ADFB-F65D-4602-9308-C281AD860480}" id="{5C1E326A-EA5D-4242-A567-F49323A889A3}">
    <text>Not available</text>
  </threadedComment>
  <threadedComment ref="N11" dT="2025-09-28T15:57:33.07" personId="{35C4ADFB-F65D-4602-9308-C281AD860480}" id="{137BDA87-6BF0-4F4E-89C0-8159717269AB}">
    <text>Not available</text>
  </threadedComment>
  <threadedComment ref="N12" dT="2025-09-28T15:57:33.07" personId="{35C4ADFB-F65D-4602-9308-C281AD860480}" id="{422E7795-2253-4DA1-BBEC-38F81B82EA75}">
    <text>Not available</text>
  </threadedComment>
  <threadedComment ref="N13" dT="2025-09-28T15:57:33.07" personId="{35C4ADFB-F65D-4602-9308-C281AD860480}" id="{D4790C66-9D1C-44A5-B3AC-6F0D64006F4C}">
    <text>Not available</text>
  </threadedComment>
  <threadedComment ref="N14" dT="2025-09-28T15:57:33.07" personId="{35C4ADFB-F65D-4602-9308-C281AD860480}" id="{B6715DB3-BEA8-4B4A-B2C2-D86AEF403F29}">
    <text>Not available</text>
  </threadedComment>
  <threadedComment ref="N15" dT="2025-09-28T15:57:33.07" personId="{35C4ADFB-F65D-4602-9308-C281AD860480}" id="{409DF1A2-46FB-47BA-9AEF-5350E538B11A}">
    <text>Not available</text>
  </threadedComment>
  <threadedComment ref="N16" dT="2025-09-28T15:57:33.07" personId="{35C4ADFB-F65D-4602-9308-C281AD860480}" id="{50DB6629-2E07-437E-8C5B-A28A6134F653}">
    <text>Not available</text>
  </threadedComment>
  <threadedComment ref="N17" dT="2025-09-28T15:57:33.07" personId="{35C4ADFB-F65D-4602-9308-C281AD860480}" id="{5CFEFB77-89C7-4AB3-BBF2-953CD8C7770B}">
    <text>Not available</text>
  </threadedComment>
  <threadedComment ref="N18" dT="2025-09-28T15:57:33.07" personId="{35C4ADFB-F65D-4602-9308-C281AD860480}" id="{F89DF363-E7F9-4C54-89B6-3A39DD89AF46}">
    <text>Not available</text>
  </threadedComment>
  <threadedComment ref="N19" dT="2025-09-28T15:57:33.07" personId="{35C4ADFB-F65D-4602-9308-C281AD860480}" id="{4E161688-872E-4EB7-87DA-984FE60AC738}">
    <text>Not available</text>
  </threadedComment>
  <threadedComment ref="N20" dT="2025-09-28T15:57:33.07" personId="{35C4ADFB-F65D-4602-9308-C281AD860480}" id="{1A30744F-A402-4AF0-994B-8C18BFC303C6}">
    <text>Not available</text>
  </threadedComment>
  <threadedComment ref="N21" dT="2025-09-28T15:57:33.07" personId="{35C4ADFB-F65D-4602-9308-C281AD860480}" id="{7536A042-9BB2-4BE3-BE49-FB9F72233D18}">
    <text>Not available</text>
  </threadedComment>
  <threadedComment ref="N22" dT="2025-09-28T15:57:33.07" personId="{35C4ADFB-F65D-4602-9308-C281AD860480}" id="{D145118D-CE38-4B89-BE98-69152A7EAADA}">
    <text>Not available</text>
  </threadedComment>
  <threadedComment ref="N24" dT="2025-09-28T15:57:33.07" personId="{35C4ADFB-F65D-4602-9308-C281AD860480}" id="{E6BF6F33-090D-438D-890A-C3BC61E5C35C}">
    <text>Not available</text>
  </threadedComment>
  <threadedComment ref="N25" dT="2025-09-28T15:57:33.07" personId="{35C4ADFB-F65D-4602-9308-C281AD860480}" id="{8047BE31-0118-4669-B11F-4D6F60FC37E3}">
    <text>Not available</text>
  </threadedComment>
  <threadedComment ref="N26" dT="2025-09-28T15:57:33.07" personId="{35C4ADFB-F65D-4602-9308-C281AD860480}" id="{36FD0619-DCCD-417C-B80E-BF09AD591018}">
    <text>Not available</text>
  </threadedComment>
  <threadedComment ref="N27" dT="2025-09-28T15:57:33.07" personId="{35C4ADFB-F65D-4602-9308-C281AD860480}" id="{C09708BD-C50A-453E-98E4-52E9EBA9C2C3}">
    <text>Not available</text>
  </threadedComment>
  <threadedComment ref="N28" dT="2025-09-28T15:57:33.07" personId="{35C4ADFB-F65D-4602-9308-C281AD860480}" id="{CF452BE0-4A40-4F03-8E03-00BF10862FE0}">
    <text>Not available</text>
  </threadedComment>
  <threadedComment ref="N29" dT="2025-09-28T15:57:33.07" personId="{35C4ADFB-F65D-4602-9308-C281AD860480}" id="{80FF7C5C-46A5-4AC9-A046-728233DDF4EE}">
    <text>Not available</text>
  </threadedComment>
  <threadedComment ref="N30" dT="2025-09-28T15:57:33.07" personId="{35C4ADFB-F65D-4602-9308-C281AD860480}" id="{2A4A19EE-5119-4BD9-9CDD-21A060E7B29F}">
    <text>Not available</text>
  </threadedComment>
  <threadedComment ref="N31" dT="2025-09-28T15:57:33.07" personId="{35C4ADFB-F65D-4602-9308-C281AD860480}" id="{A755AFE0-EF66-4E13-9045-DCD8831C7F8D}">
    <text>Not available</text>
  </threadedComment>
  <threadedComment ref="N32" dT="2025-09-28T15:57:33.07" personId="{35C4ADFB-F65D-4602-9308-C281AD860480}" id="{FE57FFD1-E108-4068-97F0-D5CC4120AF3B}">
    <text>Not available</text>
  </threadedComment>
  <threadedComment ref="N33" dT="2025-09-28T15:57:33.07" personId="{35C4ADFB-F65D-4602-9308-C281AD860480}" id="{A76036F5-1453-43AB-A268-4019D262CB02}">
    <text>Not available</text>
  </threadedComment>
  <threadedComment ref="N34" dT="2025-09-28T15:57:33.07" personId="{35C4ADFB-F65D-4602-9308-C281AD860480}" id="{0EB73324-D209-4AAE-8AD0-2AA0D9AEB27B}">
    <text>Not available</text>
  </threadedComment>
  <threadedComment ref="N35" dT="2025-09-28T15:57:33.07" personId="{35C4ADFB-F65D-4602-9308-C281AD860480}" id="{FE6303CF-D196-444D-BB55-DCFECC92CAD8}">
    <text>Not available</text>
  </threadedComment>
  <threadedComment ref="N36" dT="2025-09-28T15:57:33.07" personId="{35C4ADFB-F65D-4602-9308-C281AD860480}" id="{431F41B2-F6E2-459D-9CC9-7D088AA81EE9}">
    <text>Not available</text>
  </threadedComment>
  <threadedComment ref="N37" dT="2025-09-28T15:57:33.07" personId="{35C4ADFB-F65D-4602-9308-C281AD860480}" id="{CA7BFBA9-A762-40C4-8AD5-B7B5322222A7}">
    <text>Not available</text>
  </threadedComment>
  <threadedComment ref="N38" dT="2025-09-28T15:57:33.07" personId="{35C4ADFB-F65D-4602-9308-C281AD860480}" id="{A42A34F1-5C3A-4DF8-9689-ABA1353FB839}">
    <text>Not available</text>
  </threadedComment>
  <threadedComment ref="N39" dT="2025-09-28T15:57:33.07" personId="{35C4ADFB-F65D-4602-9308-C281AD860480}" id="{32A5B44C-3EB4-48AC-9E7A-724E74530678}">
    <text>Not available</text>
  </threadedComment>
  <threadedComment ref="N41" dT="2025-09-28T15:57:33.07" personId="{35C4ADFB-F65D-4602-9308-C281AD860480}" id="{74782F2D-04F4-4A66-9C5E-77BB4FE31F17}">
    <text>Not available</text>
  </threadedComment>
  <threadedComment ref="N42" dT="2025-09-28T15:57:33.07" personId="{35C4ADFB-F65D-4602-9308-C281AD860480}" id="{B29E22F6-DDB4-4A38-A870-CC0E14DB6C20}">
    <text>Not available</text>
  </threadedComment>
  <threadedComment ref="N43" dT="2025-09-28T15:57:33.07" personId="{35C4ADFB-F65D-4602-9308-C281AD860480}" id="{A684A29F-91AC-4F81-A6B0-6A4E00484B07}">
    <text>Not available</text>
  </threadedComment>
  <threadedComment ref="N44" dT="2025-09-28T15:57:33.07" personId="{35C4ADFB-F65D-4602-9308-C281AD860480}" id="{D02AD141-A840-487A-9CC7-6E965689DEF0}">
    <text>Not available</text>
  </threadedComment>
  <threadedComment ref="N45" dT="2025-09-28T15:57:33.07" personId="{35C4ADFB-F65D-4602-9308-C281AD860480}" id="{9261A808-387F-413C-8D9B-AB6F2C897437}">
    <text>Not available</text>
  </threadedComment>
  <threadedComment ref="N46" dT="2025-09-28T15:57:33.07" personId="{35C4ADFB-F65D-4602-9308-C281AD860480}" id="{356850D5-2D11-4D7B-B879-2FEB01943B96}">
    <text>Not available</text>
  </threadedComment>
  <threadedComment ref="N47" dT="2025-09-28T15:57:33.07" personId="{35C4ADFB-F65D-4602-9308-C281AD860480}" id="{8E7C5B8C-7F22-46FA-91CD-5588F7D5035C}">
    <text>Not available</text>
  </threadedComment>
  <threadedComment ref="N48" dT="2025-09-28T15:57:33.07" personId="{35C4ADFB-F65D-4602-9308-C281AD860480}" id="{2D2401F5-E971-4411-B392-33663ED4057E}">
    <text>Not available</text>
  </threadedComment>
  <threadedComment ref="N49" dT="2025-09-28T15:57:33.07" personId="{35C4ADFB-F65D-4602-9308-C281AD860480}" id="{B2BA279B-0EDF-4A76-99D3-8CE330E71D5F}">
    <text>Not available</text>
  </threadedComment>
  <threadedComment ref="N50" dT="2025-09-28T15:57:33.07" personId="{35C4ADFB-F65D-4602-9308-C281AD860480}" id="{5D8F18CD-29D1-4DF5-A38F-B5AD3C351993}">
    <text>Not available</text>
  </threadedComment>
  <threadedComment ref="N51" dT="2025-09-28T15:57:33.07" personId="{35C4ADFB-F65D-4602-9308-C281AD860480}" id="{1F2090BC-17BB-491F-A4AC-A6D4FF88E512}">
    <text>Not available</text>
  </threadedComment>
  <threadedComment ref="N52" dT="2025-09-28T15:57:33.07" personId="{35C4ADFB-F65D-4602-9308-C281AD860480}" id="{6135D2A0-F9CD-47DD-8260-80C6715B1A8E}">
    <text>Not available</text>
  </threadedComment>
  <threadedComment ref="N53" dT="2025-09-28T15:57:33.07" personId="{35C4ADFB-F65D-4602-9308-C281AD860480}" id="{87A95D45-F876-46A2-AC05-477218BA5664}">
    <text>Not available</text>
  </threadedComment>
  <threadedComment ref="N54" dT="2025-09-28T15:57:33.07" personId="{35C4ADFB-F65D-4602-9308-C281AD860480}" id="{F02C413D-9B3D-4A41-AA80-079E22512D0E}">
    <text>Not available</text>
  </threadedComment>
  <threadedComment ref="N55" dT="2025-09-28T15:57:33.07" personId="{35C4ADFB-F65D-4602-9308-C281AD860480}" id="{757CABB4-30FF-4B7B-B89E-170715190DC1}">
    <text>Not available</text>
  </threadedComment>
  <threadedComment ref="N56" dT="2025-09-28T15:57:33.07" personId="{35C4ADFB-F65D-4602-9308-C281AD860480}" id="{1631B4F5-4001-4D4C-8A8A-B74E18E6A51C}">
    <text>Not available</text>
  </threadedComment>
  <threadedComment ref="N58" dT="2025-09-28T15:57:33.07" personId="{35C4ADFB-F65D-4602-9308-C281AD860480}" id="{76E23D04-6623-405C-BE2A-C34BB4FAA57A}">
    <text>Not available</text>
  </threadedComment>
  <threadedComment ref="N59" dT="2025-09-28T15:57:33.07" personId="{35C4ADFB-F65D-4602-9308-C281AD860480}" id="{89FC3E57-C763-4B53-9C8A-05BC57B4C398}">
    <text>Not available</text>
  </threadedComment>
  <threadedComment ref="N60" dT="2025-09-28T15:57:33.07" personId="{35C4ADFB-F65D-4602-9308-C281AD860480}" id="{6D2E45CA-01E7-4EB6-86C2-E892BBC803F0}">
    <text>Not available</text>
  </threadedComment>
  <threadedComment ref="N61" dT="2025-09-28T15:57:33.07" personId="{35C4ADFB-F65D-4602-9308-C281AD860480}" id="{9AF41EBA-D103-4101-BC71-DF6CE4924BA2}">
    <text>Not available</text>
  </threadedComment>
  <threadedComment ref="N62" dT="2025-09-28T15:57:33.07" personId="{35C4ADFB-F65D-4602-9308-C281AD860480}" id="{EC55D71B-EF5D-4440-8529-807B8F9FF310}">
    <text>Not available</text>
  </threadedComment>
  <threadedComment ref="N63" dT="2025-09-28T15:57:33.07" personId="{35C4ADFB-F65D-4602-9308-C281AD860480}" id="{6081C0D4-16C3-4681-B2AB-7AD39879B84F}">
    <text>Not available</text>
  </threadedComment>
  <threadedComment ref="N64" dT="2025-09-28T15:57:33.07" personId="{35C4ADFB-F65D-4602-9308-C281AD860480}" id="{5D7C0E96-1095-4014-8E9F-58F470BA4A22}">
    <text>Not available</text>
  </threadedComment>
  <threadedComment ref="N65" dT="2025-09-28T15:57:33.07" personId="{35C4ADFB-F65D-4602-9308-C281AD860480}" id="{C6A87649-13AE-41B9-B044-BA8E014368A8}">
    <text>Not available</text>
  </threadedComment>
  <threadedComment ref="N66" dT="2025-09-28T15:57:33.07" personId="{35C4ADFB-F65D-4602-9308-C281AD860480}" id="{E5ACBBEF-7DDA-4EC1-9071-2E586E638BBD}">
    <text>Not available</text>
  </threadedComment>
  <threadedComment ref="N67" dT="2025-09-28T15:57:33.07" personId="{35C4ADFB-F65D-4602-9308-C281AD860480}" id="{4B3D7B6B-6F62-4A01-ADD6-7FAE4CB42E8F}">
    <text>Not available</text>
  </threadedComment>
  <threadedComment ref="N68" dT="2025-09-28T15:57:33.07" personId="{35C4ADFB-F65D-4602-9308-C281AD860480}" id="{474FB7B5-0BE9-46BC-9A7D-302B06539566}">
    <text>Not available</text>
  </threadedComment>
  <threadedComment ref="N69" dT="2025-09-28T15:57:33.07" personId="{35C4ADFB-F65D-4602-9308-C281AD860480}" id="{B9F963CB-6CC6-4652-86A8-902996098D09}">
    <text>Not available</text>
  </threadedComment>
  <threadedComment ref="N70" dT="2025-09-28T15:57:33.07" personId="{35C4ADFB-F65D-4602-9308-C281AD860480}" id="{8715A81E-0BEA-4D88-9983-B8B87337A9D1}">
    <text>Not available</text>
  </threadedComment>
  <threadedComment ref="N71" dT="2025-09-28T15:57:33.07" personId="{35C4ADFB-F65D-4602-9308-C281AD860480}" id="{725BC070-FFE7-4739-AF06-508976DA05D9}">
    <text>Not available</text>
  </threadedComment>
  <threadedComment ref="N72" dT="2025-09-28T15:57:33.07" personId="{35C4ADFB-F65D-4602-9308-C281AD860480}" id="{69AA2D13-665C-49AF-91B7-4982259E193A}">
    <text>Not available</text>
  </threadedComment>
  <threadedComment ref="N73" dT="2025-09-28T15:57:33.07" personId="{35C4ADFB-F65D-4602-9308-C281AD860480}" id="{F82A5E5D-C7C5-48A6-99CC-7C3F2B128275}">
    <text>Not available</text>
  </threadedComment>
  <threadedComment ref="N75" dT="2025-09-28T15:57:33.07" personId="{35C4ADFB-F65D-4602-9308-C281AD860480}" id="{F406B9E3-9E01-4325-958D-435152AEBFDF}">
    <text>Not available</text>
  </threadedComment>
  <threadedComment ref="N76" dT="2025-09-28T15:57:33.07" personId="{35C4ADFB-F65D-4602-9308-C281AD860480}" id="{FD63BEF0-F0B2-4232-A642-776D026FBEFB}">
    <text>Not available</text>
  </threadedComment>
  <threadedComment ref="N77" dT="2025-09-28T15:57:33.07" personId="{35C4ADFB-F65D-4602-9308-C281AD860480}" id="{5FC0A32C-67C4-4F3F-8876-B2228E5A1CE3}">
    <text>Not available</text>
  </threadedComment>
  <threadedComment ref="N78" dT="2025-09-28T15:57:33.07" personId="{35C4ADFB-F65D-4602-9308-C281AD860480}" id="{DC2BD7DA-A1CF-4B5D-82A7-A6BBA74899AE}">
    <text>Not available</text>
  </threadedComment>
  <threadedComment ref="N79" dT="2025-09-28T15:57:33.07" personId="{35C4ADFB-F65D-4602-9308-C281AD860480}" id="{6E0B7907-8C33-4D2B-9452-38638E0C6358}">
    <text>Not available</text>
  </threadedComment>
  <threadedComment ref="N80" dT="2025-09-28T15:57:33.07" personId="{35C4ADFB-F65D-4602-9308-C281AD860480}" id="{9F56CCEB-B090-4A2F-A898-2561C8BA5CC4}">
    <text>Not available</text>
  </threadedComment>
  <threadedComment ref="N81" dT="2025-09-28T15:57:33.07" personId="{35C4ADFB-F65D-4602-9308-C281AD860480}" id="{97E104BC-62E5-4BAD-9D73-5A4B61543D4D}">
    <text>Not available</text>
  </threadedComment>
  <threadedComment ref="N82" dT="2025-09-28T15:57:33.07" personId="{35C4ADFB-F65D-4602-9308-C281AD860480}" id="{0B40D576-9B15-480B-8F22-F559691D6F60}">
    <text>Not available</text>
  </threadedComment>
  <threadedComment ref="N83" dT="2025-09-28T15:57:33.07" personId="{35C4ADFB-F65D-4602-9308-C281AD860480}" id="{E80C0C22-9E26-4E41-B4B7-2E6340D11D34}">
    <text>Not available</text>
  </threadedComment>
  <threadedComment ref="N84" dT="2025-09-28T15:57:33.07" personId="{35C4ADFB-F65D-4602-9308-C281AD860480}" id="{3400D35F-C741-4FDE-A582-02B97CF33CD8}">
    <text>Not available</text>
  </threadedComment>
  <threadedComment ref="N85" dT="2025-09-28T15:57:33.07" personId="{35C4ADFB-F65D-4602-9308-C281AD860480}" id="{B26BC14A-CFD5-49E9-82B3-A4985CBC1A93}">
    <text>Not available</text>
  </threadedComment>
  <threadedComment ref="N86" dT="2025-09-28T15:57:33.07" personId="{35C4ADFB-F65D-4602-9308-C281AD860480}" id="{B12DFCF4-20CB-41A1-8BE7-07E66ED71BA5}">
    <text>Not available</text>
  </threadedComment>
  <threadedComment ref="N87" dT="2025-09-28T15:57:33.07" personId="{35C4ADFB-F65D-4602-9308-C281AD860480}" id="{6195CE30-8C67-4218-845F-111A22D605C7}">
    <text>Not available</text>
  </threadedComment>
  <threadedComment ref="N88" dT="2025-09-28T15:57:33.07" personId="{35C4ADFB-F65D-4602-9308-C281AD860480}" id="{68363EEC-1D93-44AB-ADC5-9934D249B730}">
    <text>Not available</text>
  </threadedComment>
  <threadedComment ref="N89" dT="2025-09-28T15:57:33.07" personId="{35C4ADFB-F65D-4602-9308-C281AD860480}" id="{4638E823-A9F8-4DA1-8CE3-8736CD80CA68}">
    <text>Not available</text>
  </threadedComment>
  <threadedComment ref="N90" dT="2025-09-28T15:57:33.07" personId="{35C4ADFB-F65D-4602-9308-C281AD860480}" id="{F4D2454D-A709-4007-9268-53F7F45289CB}">
    <text>Not available</text>
  </threadedComment>
  <threadedComment ref="N92" dT="2025-09-28T15:57:33.07" personId="{35C4ADFB-F65D-4602-9308-C281AD860480}" id="{5383D72A-202E-4A03-81F0-6742697F68B3}">
    <text>Not available</text>
  </threadedComment>
  <threadedComment ref="N93" dT="2025-09-28T15:57:33.07" personId="{35C4ADFB-F65D-4602-9308-C281AD860480}" id="{2592DBA1-F82C-4494-8F0A-5465C55D07E9}">
    <text>Not available</text>
  </threadedComment>
  <threadedComment ref="N94" dT="2025-09-28T15:57:33.07" personId="{35C4ADFB-F65D-4602-9308-C281AD860480}" id="{3F8A23ED-EBA7-46DE-8F69-F1067182ACA4}">
    <text>Not available</text>
  </threadedComment>
  <threadedComment ref="N95" dT="2025-09-28T15:57:33.07" personId="{35C4ADFB-F65D-4602-9308-C281AD860480}" id="{FFC87EDA-FDC2-407B-B422-3D17A36310C2}">
    <text>Not available</text>
  </threadedComment>
  <threadedComment ref="N96" dT="2025-09-28T15:57:33.07" personId="{35C4ADFB-F65D-4602-9308-C281AD860480}" id="{64C6BEB3-68E6-43D4-A964-A58D5CCAFB39}">
    <text>Not available</text>
  </threadedComment>
  <threadedComment ref="N97" dT="2025-09-28T15:57:33.07" personId="{35C4ADFB-F65D-4602-9308-C281AD860480}" id="{1416E542-C843-45B8-81A4-3C8C9C9EB446}">
    <text>Not available</text>
  </threadedComment>
  <threadedComment ref="N98" dT="2025-09-28T15:57:33.07" personId="{35C4ADFB-F65D-4602-9308-C281AD860480}" id="{5039898F-7491-4CEB-AAD4-2E3065DF4C5B}">
    <text>Not available</text>
  </threadedComment>
  <threadedComment ref="N99" dT="2025-09-28T15:57:33.07" personId="{35C4ADFB-F65D-4602-9308-C281AD860480}" id="{4714050D-B70F-40DC-B3A8-48D6E755220A}">
    <text>Not available</text>
  </threadedComment>
  <threadedComment ref="N100" dT="2025-09-28T15:57:33.07" personId="{35C4ADFB-F65D-4602-9308-C281AD860480}" id="{E82B98AC-C962-4A6E-A941-41E56E9D06E4}">
    <text>Not available</text>
  </threadedComment>
  <threadedComment ref="N101" dT="2025-09-28T15:57:33.07" personId="{35C4ADFB-F65D-4602-9308-C281AD860480}" id="{E277BC24-EED7-45EF-8958-C23FE62DCEDE}">
    <text>Not available</text>
  </threadedComment>
  <threadedComment ref="N102" dT="2025-09-28T15:57:33.07" personId="{35C4ADFB-F65D-4602-9308-C281AD860480}" id="{1B3A7F07-477C-4428-A1DA-DF677B9FA843}">
    <text>Not available</text>
  </threadedComment>
  <threadedComment ref="N103" dT="2025-09-28T15:57:33.07" personId="{35C4ADFB-F65D-4602-9308-C281AD860480}" id="{7132F920-C3D7-4479-88B3-E304EA9AC100}">
    <text>Not available</text>
  </threadedComment>
  <threadedComment ref="N104" dT="2025-09-28T15:57:33.07" personId="{35C4ADFB-F65D-4602-9308-C281AD860480}" id="{0B0FFB24-7F94-4216-AE77-987AA7884DD7}">
    <text>Not available</text>
  </threadedComment>
  <threadedComment ref="N105" dT="2025-09-28T15:57:33.07" personId="{35C4ADFB-F65D-4602-9308-C281AD860480}" id="{FB59DA79-2FF3-48F1-9EA7-6CE43C8911A1}">
    <text>Not available</text>
  </threadedComment>
  <threadedComment ref="N106" dT="2025-09-28T15:57:33.07" personId="{35C4ADFB-F65D-4602-9308-C281AD860480}" id="{A75C6807-3F1C-4A1A-A35D-775DE2086CF6}">
    <text>Not available</text>
  </threadedComment>
  <threadedComment ref="N107" dT="2025-09-28T15:57:33.07" personId="{35C4ADFB-F65D-4602-9308-C281AD860480}" id="{236BE6D8-1D21-41D1-B620-E6840DC9950D}">
    <text>Not available</text>
  </threadedComment>
  <threadedComment ref="N109" dT="2025-09-28T15:57:33.07" personId="{35C4ADFB-F65D-4602-9308-C281AD860480}" id="{E01146EA-4B2A-447A-872C-18CE4BCFC34D}">
    <text>Not available</text>
  </threadedComment>
  <threadedComment ref="N110" dT="2025-09-28T15:57:33.07" personId="{35C4ADFB-F65D-4602-9308-C281AD860480}" id="{3D1C82D9-9C0E-476D-9F80-0AEFA4F741C6}">
    <text>Not available</text>
  </threadedComment>
  <threadedComment ref="N111" dT="2025-09-28T15:57:33.07" personId="{35C4ADFB-F65D-4602-9308-C281AD860480}" id="{7EED722A-6D76-45BB-8046-0C111DC15F90}">
    <text>Not available</text>
  </threadedComment>
  <threadedComment ref="N112" dT="2025-09-28T15:57:33.07" personId="{35C4ADFB-F65D-4602-9308-C281AD860480}" id="{76E98338-AE41-4703-83B8-BDE7B9C82E21}">
    <text>Not available</text>
  </threadedComment>
  <threadedComment ref="N113" dT="2025-09-28T15:57:33.07" personId="{35C4ADFB-F65D-4602-9308-C281AD860480}" id="{B5A47D06-D787-42EC-8BE7-3A46610F7110}">
    <text>Not available</text>
  </threadedComment>
  <threadedComment ref="N114" dT="2025-09-28T15:57:33.07" personId="{35C4ADFB-F65D-4602-9308-C281AD860480}" id="{98F8A9D1-3EAF-4A03-939E-32EB3D8789B3}">
    <text>Not available</text>
  </threadedComment>
  <threadedComment ref="N115" dT="2025-09-28T15:57:33.07" personId="{35C4ADFB-F65D-4602-9308-C281AD860480}" id="{94A2AE6B-7343-4DCC-9A67-20B24C9C99B0}">
    <text>Not available</text>
  </threadedComment>
  <threadedComment ref="N116" dT="2025-09-28T15:57:33.07" personId="{35C4ADFB-F65D-4602-9308-C281AD860480}" id="{0839E3D0-A7E8-4398-A183-4E7FD2DBD2D3}">
    <text>Not available</text>
  </threadedComment>
  <threadedComment ref="N117" dT="2025-09-28T15:57:33.07" personId="{35C4ADFB-F65D-4602-9308-C281AD860480}" id="{FCCCC8D5-D795-4D7A-A757-3929301EFCED}">
    <text>Not available</text>
  </threadedComment>
  <threadedComment ref="N118" dT="2025-09-28T15:57:33.07" personId="{35C4ADFB-F65D-4602-9308-C281AD860480}" id="{2A175BF5-99B6-4266-93B1-F57131615356}">
    <text>Not available</text>
  </threadedComment>
  <threadedComment ref="N119" dT="2025-09-28T15:57:33.07" personId="{35C4ADFB-F65D-4602-9308-C281AD860480}" id="{E3CA7F9C-53E7-41D8-B4A6-D13BCA8466FF}">
    <text>Not available</text>
  </threadedComment>
  <threadedComment ref="N120" dT="2025-09-28T15:57:33.07" personId="{35C4ADFB-F65D-4602-9308-C281AD860480}" id="{E9EF4C2E-F11A-48C5-894A-DD74070BCEF9}">
    <text>Not available</text>
  </threadedComment>
  <threadedComment ref="N121" dT="2025-09-28T15:57:33.07" personId="{35C4ADFB-F65D-4602-9308-C281AD860480}" id="{88E8B3F1-43A8-42D9-AFA5-DE47A348C570}">
    <text>Not available</text>
  </threadedComment>
  <threadedComment ref="N122" dT="2025-09-28T15:57:33.07" personId="{35C4ADFB-F65D-4602-9308-C281AD860480}" id="{CD097DC4-5899-4F9E-BCFB-766C78DE4555}">
    <text>Not available</text>
  </threadedComment>
  <threadedComment ref="N123" dT="2025-09-28T15:57:33.07" personId="{35C4ADFB-F65D-4602-9308-C281AD860480}" id="{5B692D5A-57A4-4F61-BC3F-723F8DC9796B}">
    <text>Not available</text>
  </threadedComment>
  <threadedComment ref="N124" dT="2025-09-28T15:57:33.07" personId="{35C4ADFB-F65D-4602-9308-C281AD860480}" id="{DB234A67-E661-4825-8561-391DD033BBA6}">
    <text>Not available</text>
  </threadedComment>
  <threadedComment ref="N126" dT="2025-09-28T15:57:33.07" personId="{35C4ADFB-F65D-4602-9308-C281AD860480}" id="{4C58B2CB-7CF2-43F9-8D2E-04234E1BA47F}">
    <text>Not available</text>
  </threadedComment>
  <threadedComment ref="N127" dT="2025-09-28T15:57:33.07" personId="{35C4ADFB-F65D-4602-9308-C281AD860480}" id="{886A1CDB-84FD-41C4-A138-B7201F8F06B2}">
    <text>Not available</text>
  </threadedComment>
  <threadedComment ref="N128" dT="2025-09-28T15:57:33.07" personId="{35C4ADFB-F65D-4602-9308-C281AD860480}" id="{1E7A6C29-6B31-459B-8086-EF27F12A4429}">
    <text>Not available</text>
  </threadedComment>
  <threadedComment ref="N129" dT="2025-09-28T15:57:33.07" personId="{35C4ADFB-F65D-4602-9308-C281AD860480}" id="{089AB6E7-D6D7-4FB3-B2E7-4C49B6CB41D0}">
    <text>Not available</text>
  </threadedComment>
  <threadedComment ref="N130" dT="2025-09-28T15:57:33.07" personId="{35C4ADFB-F65D-4602-9308-C281AD860480}" id="{A9B04BC2-6289-46A3-B87F-6A3972F6A785}">
    <text>Not available</text>
  </threadedComment>
  <threadedComment ref="N131" dT="2025-09-28T15:57:33.07" personId="{35C4ADFB-F65D-4602-9308-C281AD860480}" id="{AD9EFA1A-90BD-46B2-B4DA-EE4AFA244A23}">
    <text>Not available</text>
  </threadedComment>
  <threadedComment ref="N132" dT="2025-09-28T15:57:33.07" personId="{35C4ADFB-F65D-4602-9308-C281AD860480}" id="{3A06807A-6EE2-4FDB-AEAD-559190CB841E}">
    <text>Not available</text>
  </threadedComment>
  <threadedComment ref="N133" dT="2025-09-28T15:57:33.07" personId="{35C4ADFB-F65D-4602-9308-C281AD860480}" id="{3F3EF694-F063-4D1C-B73A-A84A9933F658}">
    <text>Not available</text>
  </threadedComment>
  <threadedComment ref="N134" dT="2025-09-28T15:57:33.07" personId="{35C4ADFB-F65D-4602-9308-C281AD860480}" id="{76638104-EF7D-4949-8E2D-85DF10A6930E}">
    <text>Not available</text>
  </threadedComment>
  <threadedComment ref="N135" dT="2025-09-28T15:57:33.07" personId="{35C4ADFB-F65D-4602-9308-C281AD860480}" id="{36B160DE-3B9E-4C92-9F72-F337395C209D}">
    <text>Not available</text>
  </threadedComment>
  <threadedComment ref="N136" dT="2025-09-28T15:57:33.07" personId="{35C4ADFB-F65D-4602-9308-C281AD860480}" id="{18EAE232-BCBC-4DD8-AFE1-260018137CC0}">
    <text>Not available</text>
  </threadedComment>
  <threadedComment ref="N137" dT="2025-09-28T15:57:33.07" personId="{35C4ADFB-F65D-4602-9308-C281AD860480}" id="{DF2AD7E0-F487-4B4B-83C4-F4D55102135B}">
    <text>Not available</text>
  </threadedComment>
  <threadedComment ref="N138" dT="2025-09-28T15:57:33.07" personId="{35C4ADFB-F65D-4602-9308-C281AD860480}" id="{1F2746A9-5780-4C77-8DEC-8DE5CB62A392}">
    <text>Not available</text>
  </threadedComment>
  <threadedComment ref="N139" dT="2025-09-28T15:57:33.07" personId="{35C4ADFB-F65D-4602-9308-C281AD860480}" id="{012F4FC5-25FE-4CEF-ABDA-57D158754D6F}">
    <text>Not available</text>
  </threadedComment>
  <threadedComment ref="N140" dT="2025-09-28T15:57:33.07" personId="{35C4ADFB-F65D-4602-9308-C281AD860480}" id="{0456EE10-965B-430C-8269-BFCB760A9AB1}">
    <text>Not available</text>
  </threadedComment>
  <threadedComment ref="N141" dT="2025-09-28T15:57:33.07" personId="{35C4ADFB-F65D-4602-9308-C281AD860480}" id="{4075A25E-891C-4381-AB21-F5521F6C45C6}">
    <text>Not available</text>
  </threadedComment>
  <threadedComment ref="N143" dT="2025-09-28T15:57:33.07" personId="{35C4ADFB-F65D-4602-9308-C281AD860480}" id="{0774E236-C646-43CA-B4B9-340670824595}">
    <text>Not available</text>
  </threadedComment>
  <threadedComment ref="N144" dT="2025-09-28T15:57:33.07" personId="{35C4ADFB-F65D-4602-9308-C281AD860480}" id="{24C1D46C-990C-43DA-B2C1-65468CC2EDFA}">
    <text>Not available</text>
  </threadedComment>
  <threadedComment ref="N145" dT="2025-09-28T15:57:33.07" personId="{35C4ADFB-F65D-4602-9308-C281AD860480}" id="{4CCC0250-C899-4D2C-A3B9-270C8CA7DED0}">
    <text>Not available</text>
  </threadedComment>
  <threadedComment ref="N146" dT="2025-09-28T15:57:33.07" personId="{35C4ADFB-F65D-4602-9308-C281AD860480}" id="{D3E37781-C6FD-4502-9974-8A0B5BB534DA}">
    <text>Not available</text>
  </threadedComment>
  <threadedComment ref="N147" dT="2025-09-28T15:57:33.07" personId="{35C4ADFB-F65D-4602-9308-C281AD860480}" id="{AA582C31-4EE4-433E-9D27-FF89CB420FDD}">
    <text>Not available</text>
  </threadedComment>
  <threadedComment ref="N148" dT="2025-09-28T15:57:33.07" personId="{35C4ADFB-F65D-4602-9308-C281AD860480}" id="{8EB4A6FD-CC82-4737-8DB6-2CEF9A30286E}">
    <text>Not available</text>
  </threadedComment>
  <threadedComment ref="N149" dT="2025-09-28T15:57:33.07" personId="{35C4ADFB-F65D-4602-9308-C281AD860480}" id="{D8EEFEED-6DBE-43A7-9D47-FAF4895EC371}">
    <text>Not available</text>
  </threadedComment>
  <threadedComment ref="N150" dT="2025-09-28T15:57:33.07" personId="{35C4ADFB-F65D-4602-9308-C281AD860480}" id="{521CF8D7-4108-4BDA-BD33-296F8C27B9DA}">
    <text>Not available</text>
  </threadedComment>
  <threadedComment ref="N151" dT="2025-09-28T15:57:33.07" personId="{35C4ADFB-F65D-4602-9308-C281AD860480}" id="{7A03D612-0494-40C0-A456-C0A842889C0C}">
    <text>Not available</text>
  </threadedComment>
  <threadedComment ref="N152" dT="2025-09-28T15:57:33.07" personId="{35C4ADFB-F65D-4602-9308-C281AD860480}" id="{4A316A3F-F2F2-4F8F-8BA1-4DC36B23FED7}">
    <text>Not available</text>
  </threadedComment>
  <threadedComment ref="N153" dT="2025-09-28T15:57:33.07" personId="{35C4ADFB-F65D-4602-9308-C281AD860480}" id="{BA402291-9324-4CE0-A5C9-4E79ACDB09BF}">
    <text>Not available</text>
  </threadedComment>
  <threadedComment ref="N154" dT="2025-09-28T15:57:33.07" personId="{35C4ADFB-F65D-4602-9308-C281AD860480}" id="{CE4D9294-D425-4536-A926-E3F63024B0EA}">
    <text>Not available</text>
  </threadedComment>
  <threadedComment ref="N155" dT="2025-09-28T15:57:33.07" personId="{35C4ADFB-F65D-4602-9308-C281AD860480}" id="{C2637B8C-2C5A-4B11-B275-B164B3801C97}">
    <text>Not available</text>
  </threadedComment>
  <threadedComment ref="N156" dT="2025-09-28T15:57:33.07" personId="{35C4ADFB-F65D-4602-9308-C281AD860480}" id="{2D11F037-3C63-4159-A8AA-28AFD899FEA8}">
    <text>Not available</text>
  </threadedComment>
  <threadedComment ref="N157" dT="2025-09-28T15:57:33.07" personId="{35C4ADFB-F65D-4602-9308-C281AD860480}" id="{DE5FD651-870A-4E9B-ADE9-CABF45A37D6B}">
    <text>Not available</text>
  </threadedComment>
  <threadedComment ref="N158" dT="2025-09-28T15:57:33.07" personId="{35C4ADFB-F65D-4602-9308-C281AD860480}" id="{25B84969-B356-47AA-9F57-49BCF0BD070E}">
    <text>Not available</text>
  </threadedComment>
  <threadedComment ref="N160" dT="2025-09-28T15:57:33.07" personId="{35C4ADFB-F65D-4602-9308-C281AD860480}" id="{1959A20B-893B-419D-9E38-05FCC7180B6E}">
    <text>Not available</text>
  </threadedComment>
  <threadedComment ref="N161" dT="2025-09-28T15:57:33.07" personId="{35C4ADFB-F65D-4602-9308-C281AD860480}" id="{C66B7D0E-E589-4D4F-8C59-C25CBB4EEBF0}">
    <text>Not available</text>
  </threadedComment>
  <threadedComment ref="N162" dT="2025-09-28T15:57:33.07" personId="{35C4ADFB-F65D-4602-9308-C281AD860480}" id="{03EDE34F-07FE-4E05-BA2B-E54638E9E2DC}">
    <text>Not available</text>
  </threadedComment>
  <threadedComment ref="N163" dT="2025-09-28T15:57:33.07" personId="{35C4ADFB-F65D-4602-9308-C281AD860480}" id="{0CAB23A8-2F00-47C7-9E4F-3A9B34E0859B}">
    <text>Not available</text>
  </threadedComment>
  <threadedComment ref="N164" dT="2025-09-28T15:57:33.07" personId="{35C4ADFB-F65D-4602-9308-C281AD860480}" id="{3EA8CD50-37D7-44A8-AE36-BDE009444F27}">
    <text>Not available</text>
  </threadedComment>
  <threadedComment ref="N165" dT="2025-09-28T15:57:33.07" personId="{35C4ADFB-F65D-4602-9308-C281AD860480}" id="{389DCF89-190F-4505-B10D-90C9DDBE758E}">
    <text>Not available</text>
  </threadedComment>
  <threadedComment ref="N166" dT="2025-09-28T15:57:33.07" personId="{35C4ADFB-F65D-4602-9308-C281AD860480}" id="{6189DF90-BA97-4F15-BC1A-03B8EE907757}">
    <text>Not available</text>
  </threadedComment>
  <threadedComment ref="N167" dT="2025-09-28T15:57:33.07" personId="{35C4ADFB-F65D-4602-9308-C281AD860480}" id="{D955E693-B851-42B8-B718-A44D5A864417}">
    <text>Not available</text>
  </threadedComment>
  <threadedComment ref="N168" dT="2025-09-28T15:57:33.07" personId="{35C4ADFB-F65D-4602-9308-C281AD860480}" id="{E630C816-765C-41E5-BADF-0FAB8BF0E65F}">
    <text>Not available</text>
  </threadedComment>
  <threadedComment ref="N169" dT="2025-09-28T15:57:33.07" personId="{35C4ADFB-F65D-4602-9308-C281AD860480}" id="{CC698A87-DCA4-481A-8CB6-AAF4D7CDEC27}">
    <text>Not available</text>
  </threadedComment>
  <threadedComment ref="N170" dT="2025-09-28T15:57:33.07" personId="{35C4ADFB-F65D-4602-9308-C281AD860480}" id="{1055ACE7-54FF-45F2-A748-2D5DC449306F}">
    <text>Not available</text>
  </threadedComment>
  <threadedComment ref="N171" dT="2025-09-28T15:57:33.07" personId="{35C4ADFB-F65D-4602-9308-C281AD860480}" id="{CC7044F5-002D-4451-8F7D-A67D103C6699}">
    <text>Not available</text>
  </threadedComment>
  <threadedComment ref="N172" dT="2025-09-28T15:57:33.07" personId="{35C4ADFB-F65D-4602-9308-C281AD860480}" id="{4FD416E9-169A-4540-BFA7-D03C09598C3E}">
    <text>Not available</text>
  </threadedComment>
  <threadedComment ref="N173" dT="2025-09-28T15:57:33.07" personId="{35C4ADFB-F65D-4602-9308-C281AD860480}" id="{5567E80A-D853-45F7-82FD-B3A3F49E7652}">
    <text>Not available</text>
  </threadedComment>
  <threadedComment ref="N174" dT="2025-09-28T15:57:33.07" personId="{35C4ADFB-F65D-4602-9308-C281AD860480}" id="{6EA20868-5533-4A49-A3D8-30F6F3C1BBA6}">
    <text>Not available</text>
  </threadedComment>
  <threadedComment ref="N175" dT="2025-09-28T15:57:33.07" personId="{35C4ADFB-F65D-4602-9308-C281AD860480}" id="{8D4512E9-C897-412F-900D-5FFC5260055A}">
    <text>Not available</text>
  </threadedComment>
  <threadedComment ref="N177" dT="2025-09-28T15:57:33.07" personId="{35C4ADFB-F65D-4602-9308-C281AD860480}" id="{6D187421-F3E2-44A1-AE29-E494F53A4024}">
    <text>Not available</text>
  </threadedComment>
  <threadedComment ref="N178" dT="2025-09-28T15:57:33.07" personId="{35C4ADFB-F65D-4602-9308-C281AD860480}" id="{004AA976-ED4D-4367-A7E3-2532A0D0FF31}">
    <text>Not available</text>
  </threadedComment>
  <threadedComment ref="N179" dT="2025-09-28T15:57:33.07" personId="{35C4ADFB-F65D-4602-9308-C281AD860480}" id="{D2C6BD11-C183-4E9D-8168-4A8FE1518A6B}">
    <text>Not available</text>
  </threadedComment>
  <threadedComment ref="N180" dT="2025-09-28T15:57:33.07" personId="{35C4ADFB-F65D-4602-9308-C281AD860480}" id="{C75D5DC5-4DBB-4140-BA21-A603A2B78863}">
    <text>Not available</text>
  </threadedComment>
  <threadedComment ref="N181" dT="2025-09-28T15:57:33.07" personId="{35C4ADFB-F65D-4602-9308-C281AD860480}" id="{1DAEAF8B-2B42-47CE-AFFD-AEBB7553BD22}">
    <text>Not available</text>
  </threadedComment>
  <threadedComment ref="N182" dT="2025-09-28T15:57:33.07" personId="{35C4ADFB-F65D-4602-9308-C281AD860480}" id="{03C4DC30-52D4-4B56-A8F3-443C5D126AB4}">
    <text>Not available</text>
  </threadedComment>
  <threadedComment ref="N183" dT="2025-09-28T15:57:33.07" personId="{35C4ADFB-F65D-4602-9308-C281AD860480}" id="{A7840777-F5C6-44E7-9531-01BFDD10258C}">
    <text>Not available</text>
  </threadedComment>
  <threadedComment ref="N184" dT="2025-09-28T15:57:33.07" personId="{35C4ADFB-F65D-4602-9308-C281AD860480}" id="{541D1E78-A737-4EFD-96E3-329AC7727FFB}">
    <text>Not available</text>
  </threadedComment>
  <threadedComment ref="N185" dT="2025-09-28T15:57:33.07" personId="{35C4ADFB-F65D-4602-9308-C281AD860480}" id="{4ACA0547-BE06-4252-9D29-11BC62D234AA}">
    <text>Not available</text>
  </threadedComment>
  <threadedComment ref="N186" dT="2025-09-28T15:57:33.07" personId="{35C4ADFB-F65D-4602-9308-C281AD860480}" id="{7DFB8DDA-0FDB-4300-BEC7-9589877C66F5}">
    <text>Not available</text>
  </threadedComment>
  <threadedComment ref="N187" dT="2025-09-28T15:57:33.07" personId="{35C4ADFB-F65D-4602-9308-C281AD860480}" id="{40CE2A25-12F0-4EED-9391-A69875595DFA}">
    <text>Not available</text>
  </threadedComment>
  <threadedComment ref="N188" dT="2025-09-28T15:57:33.07" personId="{35C4ADFB-F65D-4602-9308-C281AD860480}" id="{BDF25051-6968-44AA-AB78-49FED7B423D8}">
    <text>Not available</text>
  </threadedComment>
  <threadedComment ref="N189" dT="2025-09-28T15:57:33.07" personId="{35C4ADFB-F65D-4602-9308-C281AD860480}" id="{78FDB370-6086-4488-84F3-E40C75B3ABEE}">
    <text>Not available</text>
  </threadedComment>
  <threadedComment ref="N190" dT="2025-09-28T15:57:33.07" personId="{35C4ADFB-F65D-4602-9308-C281AD860480}" id="{5B01DA6E-B39A-4952-A731-A574FBCF5D65}">
    <text>Not available</text>
  </threadedComment>
  <threadedComment ref="N191" dT="2025-09-28T15:57:33.07" personId="{35C4ADFB-F65D-4602-9308-C281AD860480}" id="{8F06D74D-803E-4A5D-AB90-A269D29F2B57}">
    <text>Not available</text>
  </threadedComment>
  <threadedComment ref="N192" dT="2025-09-28T15:57:33.07" personId="{35C4ADFB-F65D-4602-9308-C281AD860480}" id="{8931214F-B958-4590-AA6A-E7D219F223CD}">
    <text>Not available</text>
  </threadedComment>
  <threadedComment ref="N194" dT="2025-09-28T15:57:33.07" personId="{35C4ADFB-F65D-4602-9308-C281AD860480}" id="{FEBDB53A-3118-4029-9D4B-EED9D96D944E}">
    <text>Not available</text>
  </threadedComment>
  <threadedComment ref="N195" dT="2025-09-28T15:57:33.07" personId="{35C4ADFB-F65D-4602-9308-C281AD860480}" id="{C40D3080-A2E6-4DBC-9CCB-0A491EB0D0D4}">
    <text>Not available</text>
  </threadedComment>
  <threadedComment ref="N196" dT="2025-09-28T15:57:33.07" personId="{35C4ADFB-F65D-4602-9308-C281AD860480}" id="{1D9D23CE-DD8B-4B7A-B9C9-874369A042BC}">
    <text>Not available</text>
  </threadedComment>
  <threadedComment ref="N197" dT="2025-09-28T15:57:33.07" personId="{35C4ADFB-F65D-4602-9308-C281AD860480}" id="{43C1AE8F-16E7-4C43-8A15-0C9444EE0E38}">
    <text>Not available</text>
  </threadedComment>
  <threadedComment ref="N198" dT="2025-09-28T15:57:33.07" personId="{35C4ADFB-F65D-4602-9308-C281AD860480}" id="{5F268140-1B2A-4792-8F06-3D0701337FB1}">
    <text>Not available</text>
  </threadedComment>
  <threadedComment ref="N199" dT="2025-09-28T15:57:33.07" personId="{35C4ADFB-F65D-4602-9308-C281AD860480}" id="{A80E0700-CBF1-4EE3-9E40-7301D093F477}">
    <text>Not available</text>
  </threadedComment>
  <threadedComment ref="N200" dT="2025-09-28T15:57:33.07" personId="{35C4ADFB-F65D-4602-9308-C281AD860480}" id="{F4A49AC2-1A63-440F-828C-924E7A43CFD2}">
    <text>Not available</text>
  </threadedComment>
  <threadedComment ref="N201" dT="2025-09-28T15:57:33.07" personId="{35C4ADFB-F65D-4602-9308-C281AD860480}" id="{159AF873-75F8-4EAE-A277-08CCB3200D67}">
    <text>Not available</text>
  </threadedComment>
  <threadedComment ref="N202" dT="2025-09-28T15:57:33.07" personId="{35C4ADFB-F65D-4602-9308-C281AD860480}" id="{62940E98-DFF1-44E5-89E6-05031659C112}">
    <text>Not available</text>
  </threadedComment>
  <threadedComment ref="N203" dT="2025-09-28T15:57:33.07" personId="{35C4ADFB-F65D-4602-9308-C281AD860480}" id="{20EB092A-F86F-46DE-8965-29023F73290B}">
    <text>Not available</text>
  </threadedComment>
  <threadedComment ref="N204" dT="2025-09-28T15:57:33.07" personId="{35C4ADFB-F65D-4602-9308-C281AD860480}" id="{182E66D8-F4AD-4A41-BF68-3317D944E6CC}">
    <text>Not available</text>
  </threadedComment>
  <threadedComment ref="N205" dT="2025-09-28T15:57:33.07" personId="{35C4ADFB-F65D-4602-9308-C281AD860480}" id="{7EF185A6-7482-41F6-A924-8FED0F38BE23}">
    <text>Not available</text>
  </threadedComment>
  <threadedComment ref="N206" dT="2025-09-28T15:57:33.07" personId="{35C4ADFB-F65D-4602-9308-C281AD860480}" id="{434E6A21-2573-4E39-A3FC-8B8353EEADDC}">
    <text>Not available</text>
  </threadedComment>
  <threadedComment ref="N207" dT="2025-09-28T15:57:33.07" personId="{35C4ADFB-F65D-4602-9308-C281AD860480}" id="{8BD13BC0-8051-4AF1-8190-3AD84DC76E46}">
    <text>Not available</text>
  </threadedComment>
  <threadedComment ref="N208" dT="2025-09-28T15:57:33.07" personId="{35C4ADFB-F65D-4602-9308-C281AD860480}" id="{2B6D7700-C1A3-4BFC-89F7-7497995806E9}">
    <text>Not available</text>
  </threadedComment>
  <threadedComment ref="N209" dT="2025-09-28T15:57:33.07" personId="{35C4ADFB-F65D-4602-9308-C281AD860480}" id="{6C1B87A7-2DB4-4972-AF91-F9621A6B49D4}">
    <text>Not available</text>
  </threadedComment>
  <threadedComment ref="N211" dT="2025-09-28T15:57:33.07" personId="{35C4ADFB-F65D-4602-9308-C281AD860480}" id="{152D344E-83FD-4B07-AEE6-E334A9E832A8}">
    <text>Not available</text>
  </threadedComment>
  <threadedComment ref="N212" dT="2025-09-28T15:57:33.07" personId="{35C4ADFB-F65D-4602-9308-C281AD860480}" id="{53C661E5-C027-497F-BAF2-AB57506C10E7}">
    <text>Not available</text>
  </threadedComment>
  <threadedComment ref="N213" dT="2025-09-28T15:57:33.07" personId="{35C4ADFB-F65D-4602-9308-C281AD860480}" id="{A84B200D-6EE1-4F3E-8271-E67C8C886321}">
    <text>Not available</text>
  </threadedComment>
  <threadedComment ref="N214" dT="2025-09-28T15:57:33.07" personId="{35C4ADFB-F65D-4602-9308-C281AD860480}" id="{FEEA14B9-71D7-4DBD-9638-B881EF753AAB}">
    <text>Not available</text>
  </threadedComment>
  <threadedComment ref="N215" dT="2025-09-28T15:57:33.07" personId="{35C4ADFB-F65D-4602-9308-C281AD860480}" id="{D67ED0D7-2008-4C69-A1CF-6E8AD3A48000}">
    <text>Not available</text>
  </threadedComment>
  <threadedComment ref="N216" dT="2025-09-28T15:57:33.07" personId="{35C4ADFB-F65D-4602-9308-C281AD860480}" id="{01CC32E2-9DAA-439E-82E4-330E2BE2DA97}">
    <text>Not available</text>
  </threadedComment>
  <threadedComment ref="N217" dT="2025-09-28T15:57:33.07" personId="{35C4ADFB-F65D-4602-9308-C281AD860480}" id="{DAEADB9F-CEEE-4629-8A2C-77CECB942969}">
    <text>Not available</text>
  </threadedComment>
  <threadedComment ref="N218" dT="2025-09-28T15:57:33.07" personId="{35C4ADFB-F65D-4602-9308-C281AD860480}" id="{F7F52B78-388D-4C8D-95B7-EFD27B49424B}">
    <text>Not available</text>
  </threadedComment>
  <threadedComment ref="N219" dT="2025-09-28T15:57:33.07" personId="{35C4ADFB-F65D-4602-9308-C281AD860480}" id="{0D2AED7F-9F60-4E7C-8CFC-ACD95E5FCB19}">
    <text>Not available</text>
  </threadedComment>
  <threadedComment ref="N220" dT="2025-09-28T15:57:33.07" personId="{35C4ADFB-F65D-4602-9308-C281AD860480}" id="{B159AAA2-E0EE-4A27-8AAB-0B4F3854ADBC}">
    <text>Not available</text>
  </threadedComment>
  <threadedComment ref="N221" dT="2025-09-28T15:57:33.07" personId="{35C4ADFB-F65D-4602-9308-C281AD860480}" id="{54BEC314-C334-4D0E-B8FA-33F4F9F33569}">
    <text>Not available</text>
  </threadedComment>
  <threadedComment ref="N222" dT="2025-09-28T15:57:33.07" personId="{35C4ADFB-F65D-4602-9308-C281AD860480}" id="{D06BAAF8-E9FF-4E65-8929-A93FA54C6742}">
    <text>Not available</text>
  </threadedComment>
  <threadedComment ref="N223" dT="2025-09-28T15:57:33.07" personId="{35C4ADFB-F65D-4602-9308-C281AD860480}" id="{971D03D3-C896-4A05-AAF5-314118E99AF3}">
    <text>Not available</text>
  </threadedComment>
  <threadedComment ref="N224" dT="2025-09-28T15:57:33.07" personId="{35C4ADFB-F65D-4602-9308-C281AD860480}" id="{E3B7316D-83C4-4143-B9AA-CBA5EFF6DEF9}">
    <text>Not available</text>
  </threadedComment>
  <threadedComment ref="N225" dT="2025-09-28T15:57:33.07" personId="{35C4ADFB-F65D-4602-9308-C281AD860480}" id="{034B78CA-C3F2-4BDC-BB75-01D8555BE5AE}">
    <text>Not available</text>
  </threadedComment>
  <threadedComment ref="N226" dT="2025-09-28T15:57:33.07" personId="{35C4ADFB-F65D-4602-9308-C281AD860480}" id="{9E8EB623-3692-4A0F-9A4A-5B10B052CCB7}">
    <text>Not available</text>
  </threadedComment>
  <threadedComment ref="N228" dT="2025-09-28T15:57:33.07" personId="{35C4ADFB-F65D-4602-9308-C281AD860480}" id="{84CF50BA-8FB4-4CB1-BE26-E6791E83DB21}">
    <text>Not available</text>
  </threadedComment>
  <threadedComment ref="N229" dT="2025-09-28T15:57:33.07" personId="{35C4ADFB-F65D-4602-9308-C281AD860480}" id="{DF1F6808-6C8A-4DBA-A535-7846F0423091}">
    <text>Not available</text>
  </threadedComment>
  <threadedComment ref="N230" dT="2025-09-28T15:57:33.07" personId="{35C4ADFB-F65D-4602-9308-C281AD860480}" id="{F8A44A03-87EE-49AF-A8A6-891BAB3ABDEC}">
    <text>Not available</text>
  </threadedComment>
  <threadedComment ref="N231" dT="2025-09-28T15:57:33.07" personId="{35C4ADFB-F65D-4602-9308-C281AD860480}" id="{9B558684-169D-4805-923B-301BFBB9E648}">
    <text>Not available</text>
  </threadedComment>
  <threadedComment ref="N232" dT="2025-09-28T15:57:33.07" personId="{35C4ADFB-F65D-4602-9308-C281AD860480}" id="{65C5FAC2-418C-492C-9AEE-38EE31410E59}">
    <text>Not available</text>
  </threadedComment>
  <threadedComment ref="N233" dT="2025-09-28T15:57:33.07" personId="{35C4ADFB-F65D-4602-9308-C281AD860480}" id="{6485AC5D-FB33-4E50-9069-3D7FA26550D8}">
    <text>Not available</text>
  </threadedComment>
  <threadedComment ref="N234" dT="2025-09-28T15:57:33.07" personId="{35C4ADFB-F65D-4602-9308-C281AD860480}" id="{C3348568-7C89-41F3-BA80-34746F8A52AB}">
    <text>Not available</text>
  </threadedComment>
  <threadedComment ref="N235" dT="2025-09-28T15:57:33.07" personId="{35C4ADFB-F65D-4602-9308-C281AD860480}" id="{6BD52287-2A69-459E-9755-B3D233B45E6E}">
    <text>Not available</text>
  </threadedComment>
  <threadedComment ref="N236" dT="2025-09-28T15:57:33.07" personId="{35C4ADFB-F65D-4602-9308-C281AD860480}" id="{260C94F9-827E-407D-903F-7E3B1CC993ED}">
    <text>Not available</text>
  </threadedComment>
  <threadedComment ref="N237" dT="2025-09-28T15:57:33.07" personId="{35C4ADFB-F65D-4602-9308-C281AD860480}" id="{1ABBBD51-047F-4BF4-B62C-9F6113FDCB68}">
    <text>Not available</text>
  </threadedComment>
  <threadedComment ref="N238" dT="2025-09-28T15:57:33.07" personId="{35C4ADFB-F65D-4602-9308-C281AD860480}" id="{7593DFB7-2446-4639-B574-7E64CFF80E26}">
    <text>Not available</text>
  </threadedComment>
  <threadedComment ref="N239" dT="2025-09-28T15:57:33.07" personId="{35C4ADFB-F65D-4602-9308-C281AD860480}" id="{8ED9974C-C580-4B30-BBAF-4876C08CFCF1}">
    <text>Not available</text>
  </threadedComment>
  <threadedComment ref="N240" dT="2025-09-28T15:57:33.07" personId="{35C4ADFB-F65D-4602-9308-C281AD860480}" id="{573A9541-703E-4BF7-B820-922D0FA75E91}">
    <text>Not available</text>
  </threadedComment>
  <threadedComment ref="N241" dT="2025-09-28T15:57:33.07" personId="{35C4ADFB-F65D-4602-9308-C281AD860480}" id="{EC73E5F9-18F6-47C5-A32F-DA641A702299}">
    <text>Not available</text>
  </threadedComment>
  <threadedComment ref="N242" dT="2025-09-28T15:57:33.07" personId="{35C4ADFB-F65D-4602-9308-C281AD860480}" id="{B3D0D5C4-9DF8-4058-B2BF-2A7AA47EA5AD}">
    <text>Not available</text>
  </threadedComment>
  <threadedComment ref="N243" dT="2025-09-28T15:57:33.07" personId="{35C4ADFB-F65D-4602-9308-C281AD860480}" id="{C746B5D9-B838-4D92-BFB6-66F740E4AE63}">
    <text>Not available</text>
  </threadedComment>
  <threadedComment ref="N245" dT="2025-09-28T15:57:33.07" personId="{35C4ADFB-F65D-4602-9308-C281AD860480}" id="{990A3AF0-80D3-4F0C-AB05-DDABF3721527}">
    <text>Not available</text>
  </threadedComment>
  <threadedComment ref="N246" dT="2025-09-28T15:57:33.07" personId="{35C4ADFB-F65D-4602-9308-C281AD860480}" id="{07E26181-6441-403C-879E-7E9EA8FB4F42}">
    <text>Not available</text>
  </threadedComment>
  <threadedComment ref="N247" dT="2025-09-28T15:57:33.07" personId="{35C4ADFB-F65D-4602-9308-C281AD860480}" id="{8678A8E4-BE8B-4654-9797-915D9168B722}">
    <text>Not available</text>
  </threadedComment>
  <threadedComment ref="N248" dT="2025-09-28T15:57:33.07" personId="{35C4ADFB-F65D-4602-9308-C281AD860480}" id="{B21C73C3-3287-44D8-AA8B-EF4FA05BB932}">
    <text>Not available</text>
  </threadedComment>
  <threadedComment ref="N249" dT="2025-09-28T15:57:33.07" personId="{35C4ADFB-F65D-4602-9308-C281AD860480}" id="{79806730-4935-4030-8223-DDB0072C1B48}">
    <text>Not available</text>
  </threadedComment>
  <threadedComment ref="N250" dT="2025-09-28T15:57:33.07" personId="{35C4ADFB-F65D-4602-9308-C281AD860480}" id="{817A1C6C-307B-4C48-A1A9-00A830E255AC}">
    <text>Not available</text>
  </threadedComment>
  <threadedComment ref="N251" dT="2025-09-28T15:57:33.07" personId="{35C4ADFB-F65D-4602-9308-C281AD860480}" id="{B8B3719F-02F6-4A07-8114-C4396D80104F}">
    <text>Not available</text>
  </threadedComment>
  <threadedComment ref="N252" dT="2025-09-28T15:57:33.07" personId="{35C4ADFB-F65D-4602-9308-C281AD860480}" id="{4E23C6C3-78AA-478E-90B3-2568AD0616CB}">
    <text>Not available</text>
  </threadedComment>
  <threadedComment ref="N253" dT="2025-09-28T15:57:33.07" personId="{35C4ADFB-F65D-4602-9308-C281AD860480}" id="{69125115-DFF4-4686-ABEE-97106B97D821}">
    <text>Not available</text>
  </threadedComment>
  <threadedComment ref="N254" dT="2025-09-28T15:57:33.07" personId="{35C4ADFB-F65D-4602-9308-C281AD860480}" id="{45A3E9EC-2DE2-42B9-88C5-801CAD1DE4B4}">
    <text>Not available</text>
  </threadedComment>
  <threadedComment ref="N255" dT="2025-09-28T15:57:33.07" personId="{35C4ADFB-F65D-4602-9308-C281AD860480}" id="{D8F273A1-2AF9-4280-B656-21A9D2D4ED1C}">
    <text>Not available</text>
  </threadedComment>
  <threadedComment ref="N256" dT="2025-09-28T15:57:33.07" personId="{35C4ADFB-F65D-4602-9308-C281AD860480}" id="{0C04A63F-2175-4010-9875-E863D0C10E68}">
    <text>Not available</text>
  </threadedComment>
  <threadedComment ref="N257" dT="2025-09-28T15:57:33.07" personId="{35C4ADFB-F65D-4602-9308-C281AD860480}" id="{134B4A3F-B017-4B94-AA18-144BC15B9475}">
    <text>Not available</text>
  </threadedComment>
  <threadedComment ref="N258" dT="2025-09-28T15:57:33.07" personId="{35C4ADFB-F65D-4602-9308-C281AD860480}" id="{64A326D7-DC87-4687-94CE-A60049B5158A}">
    <text>Not available</text>
  </threadedComment>
  <threadedComment ref="N259" dT="2025-09-28T15:57:33.07" personId="{35C4ADFB-F65D-4602-9308-C281AD860480}" id="{C3BD3D3A-DED1-42BE-B112-245D1851BCA1}">
    <text>Not available</text>
  </threadedComment>
  <threadedComment ref="N260" dT="2025-09-28T15:57:33.07" personId="{35C4ADFB-F65D-4602-9308-C281AD860480}" id="{7A95B9A5-90C1-4BB1-BFA7-5CBA9F9365A6}">
    <text>Not available</text>
  </threadedComment>
  <threadedComment ref="N262" dT="2025-09-28T15:57:33.07" personId="{35C4ADFB-F65D-4602-9308-C281AD860480}" id="{7028A8A6-E924-4EAE-9B93-38D2F7D43235}">
    <text>Not available</text>
  </threadedComment>
  <threadedComment ref="N263" dT="2025-09-28T15:57:33.07" personId="{35C4ADFB-F65D-4602-9308-C281AD860480}" id="{EA036718-A169-4597-8B85-A376848850AF}">
    <text>Not available</text>
  </threadedComment>
  <threadedComment ref="N264" dT="2025-09-28T15:57:33.07" personId="{35C4ADFB-F65D-4602-9308-C281AD860480}" id="{1535A990-99CB-41E3-91BC-4524CC0FD9C5}">
    <text>Not available</text>
  </threadedComment>
  <threadedComment ref="N265" dT="2025-09-28T15:57:33.07" personId="{35C4ADFB-F65D-4602-9308-C281AD860480}" id="{B895BE40-60CB-40B0-97D1-6EE70ADC65F4}">
    <text>Not available</text>
  </threadedComment>
  <threadedComment ref="N266" dT="2025-09-28T15:57:33.07" personId="{35C4ADFB-F65D-4602-9308-C281AD860480}" id="{27BB54F8-48C7-4B17-BD11-E4041F25C06F}">
    <text>Not available</text>
  </threadedComment>
  <threadedComment ref="N267" dT="2025-09-28T15:57:33.07" personId="{35C4ADFB-F65D-4602-9308-C281AD860480}" id="{815D0D7A-0504-41BB-8E41-F3F9AEE52FC9}">
    <text>Not available</text>
  </threadedComment>
  <threadedComment ref="N268" dT="2025-09-28T15:57:33.07" personId="{35C4ADFB-F65D-4602-9308-C281AD860480}" id="{626874A9-1B7F-43D2-BC50-84A39DE08FF1}">
    <text>Not available</text>
  </threadedComment>
  <threadedComment ref="N269" dT="2025-09-28T15:57:33.07" personId="{35C4ADFB-F65D-4602-9308-C281AD860480}" id="{785178A5-AAAF-4188-8619-2949F8EFB6A7}">
    <text>Not available</text>
  </threadedComment>
  <threadedComment ref="N270" dT="2025-09-28T15:57:33.07" personId="{35C4ADFB-F65D-4602-9308-C281AD860480}" id="{B796B5DD-CF96-47BA-BEEE-DB8DEE5C4F57}">
    <text>Not available</text>
  </threadedComment>
  <threadedComment ref="N271" dT="2025-09-28T15:57:33.07" personId="{35C4ADFB-F65D-4602-9308-C281AD860480}" id="{229B1F1C-F6FE-49A0-B2AD-525C506E588F}">
    <text>Not available</text>
  </threadedComment>
  <threadedComment ref="N272" dT="2025-09-28T15:57:33.07" personId="{35C4ADFB-F65D-4602-9308-C281AD860480}" id="{A3281235-38D1-45FB-9F42-6E3939FAD856}">
    <text>Not available</text>
  </threadedComment>
  <threadedComment ref="N273" dT="2025-09-28T15:57:33.07" personId="{35C4ADFB-F65D-4602-9308-C281AD860480}" id="{B70D2CB1-4151-4535-8192-DBBCF6D7D00E}">
    <text>Not available</text>
  </threadedComment>
  <threadedComment ref="N274" dT="2025-09-28T15:57:33.07" personId="{35C4ADFB-F65D-4602-9308-C281AD860480}" id="{3CD3D306-BC69-4187-8064-B7C97245ECAE}">
    <text>Not available</text>
  </threadedComment>
  <threadedComment ref="N275" dT="2025-09-28T15:57:33.07" personId="{35C4ADFB-F65D-4602-9308-C281AD860480}" id="{C30ED090-673C-404B-8E40-2F40B1CFBCF7}">
    <text>Not available</text>
  </threadedComment>
  <threadedComment ref="N276" dT="2025-09-28T15:57:33.07" personId="{35C4ADFB-F65D-4602-9308-C281AD860480}" id="{2D56442E-7106-4656-8F81-D1C92613C400}">
    <text>Not available</text>
  </threadedComment>
  <threadedComment ref="N277" dT="2025-09-28T15:57:33.07" personId="{35C4ADFB-F65D-4602-9308-C281AD860480}" id="{375F71C7-CBC4-4347-B988-57DE4A9FE46A}">
    <text>Not available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R7" dT="2025-09-28T15:55:02.63" personId="{35C4ADFB-F65D-4602-9308-C281AD860480}" id="{D2C2FB32-4E86-4AC4-9686-188A045F9DF8}">
    <text>Not available</text>
  </threadedComment>
  <threadedComment ref="S7" dT="2025-09-28T15:55:02.63" personId="{35C4ADFB-F65D-4602-9308-C281AD860480}" id="{6C6BD96B-0A2E-4B04-B5FF-3632CDEF52B4}">
    <text>Not available</text>
  </threadedComment>
  <threadedComment ref="R8" dT="2025-09-28T15:55:02.63" personId="{35C4ADFB-F65D-4602-9308-C281AD860480}" id="{7CBFD866-ABAD-4999-8491-495651573208}">
    <text>Not available</text>
  </threadedComment>
  <threadedComment ref="S8" dT="2025-09-28T15:55:02.63" personId="{35C4ADFB-F65D-4602-9308-C281AD860480}" id="{F9B56F06-E532-4695-969A-7C008D943D27}">
    <text>Not available</text>
  </threadedComment>
  <threadedComment ref="R9" dT="2025-09-28T15:55:02.63" personId="{35C4ADFB-F65D-4602-9308-C281AD860480}" id="{1A49835A-AE2A-4C56-B3B7-77A1CE12F8C2}">
    <text>Not available</text>
  </threadedComment>
  <threadedComment ref="S9" dT="2025-09-28T15:55:02.63" personId="{35C4ADFB-F65D-4602-9308-C281AD860480}" id="{7683C01C-197B-4DEF-BDB6-E6322A0BB748}">
    <text>Not available</text>
  </threadedComment>
  <threadedComment ref="R10" dT="2025-09-28T15:55:02.63" personId="{35C4ADFB-F65D-4602-9308-C281AD860480}" id="{D85AA80B-E76A-4806-B6FD-8A3BD9F16587}">
    <text>Not available</text>
  </threadedComment>
  <threadedComment ref="S10" dT="2025-09-28T15:55:02.63" personId="{35C4ADFB-F65D-4602-9308-C281AD860480}" id="{53E3FE2E-BF7D-4354-B516-648E2F601671}">
    <text>Not available</text>
  </threadedComment>
  <threadedComment ref="R11" dT="2025-09-28T15:55:02.63" personId="{35C4ADFB-F65D-4602-9308-C281AD860480}" id="{AEDC473B-E76E-4C07-A4FA-10B022C6A9C4}">
    <text>Not available</text>
  </threadedComment>
  <threadedComment ref="S11" dT="2025-09-28T15:55:02.63" personId="{35C4ADFB-F65D-4602-9308-C281AD860480}" id="{F7F7034C-14ED-4816-816F-7138B4D3BC74}">
    <text>Not available</text>
  </threadedComment>
  <threadedComment ref="R12" dT="2025-09-28T15:55:02.63" personId="{35C4ADFB-F65D-4602-9308-C281AD860480}" id="{3E88E6A6-7518-4311-8725-634A5937AB61}">
    <text>Not available</text>
  </threadedComment>
  <threadedComment ref="S12" dT="2025-09-28T15:55:02.63" personId="{35C4ADFB-F65D-4602-9308-C281AD860480}" id="{00FAD66D-2CD8-4132-A1A8-01E66DA4AEE0}">
    <text>Not available</text>
  </threadedComment>
  <threadedComment ref="R13" dT="2025-09-28T15:55:02.63" personId="{35C4ADFB-F65D-4602-9308-C281AD860480}" id="{7497AD2A-9B93-46CE-B3C2-8A5E9BA5A4D4}">
    <text>Not available</text>
  </threadedComment>
  <threadedComment ref="S13" dT="2025-09-28T15:55:02.63" personId="{35C4ADFB-F65D-4602-9308-C281AD860480}" id="{AEBB4393-A5B2-4579-9583-47D311DA6FC2}">
    <text>Not available</text>
  </threadedComment>
  <threadedComment ref="R14" dT="2025-09-28T15:55:02.63" personId="{35C4ADFB-F65D-4602-9308-C281AD860480}" id="{847609EF-B054-4310-9CA7-32FFFBCB0D63}">
    <text>Not available</text>
  </threadedComment>
  <threadedComment ref="S14" dT="2025-09-28T15:55:02.63" personId="{35C4ADFB-F65D-4602-9308-C281AD860480}" id="{8F6BA7FD-5EFC-413B-A21B-C77700FB90FD}">
    <text>Not available</text>
  </threadedComment>
  <threadedComment ref="R15" dT="2025-09-28T15:55:02.63" personId="{35C4ADFB-F65D-4602-9308-C281AD860480}" id="{B2F00EE6-497B-421A-AF83-4A8665750E0B}">
    <text>Not available</text>
  </threadedComment>
  <threadedComment ref="S15" dT="2025-09-28T15:55:02.63" personId="{35C4ADFB-F65D-4602-9308-C281AD860480}" id="{44B662D3-B365-4E82-8C92-2C4FBC5CB19E}">
    <text>Not available</text>
  </threadedComment>
  <threadedComment ref="R16" dT="2025-09-28T15:55:02.63" personId="{35C4ADFB-F65D-4602-9308-C281AD860480}" id="{033D13CD-1AA0-4029-A1EE-CB18DD728F35}">
    <text>Not available</text>
  </threadedComment>
  <threadedComment ref="S16" dT="2025-09-28T15:55:02.63" personId="{35C4ADFB-F65D-4602-9308-C281AD860480}" id="{E109B78C-43BB-4AEB-B99E-1B5BC8935F8F}">
    <text>Not available</text>
  </threadedComment>
  <threadedComment ref="R17" dT="2025-09-28T15:55:02.63" personId="{35C4ADFB-F65D-4602-9308-C281AD860480}" id="{35961674-9E05-43AA-B991-1B9B9895442C}">
    <text>Not available</text>
  </threadedComment>
  <threadedComment ref="S17" dT="2025-09-28T15:55:02.63" personId="{35C4ADFB-F65D-4602-9308-C281AD860480}" id="{AABEBE78-BB56-4D08-9878-BCB2E6B4DB68}">
    <text>Not available</text>
  </threadedComment>
  <threadedComment ref="R18" dT="2025-09-28T15:55:02.63" personId="{35C4ADFB-F65D-4602-9308-C281AD860480}" id="{AEDB6E56-E203-48AE-A6D2-A86F6AFCBAC8}">
    <text>Not available</text>
  </threadedComment>
  <threadedComment ref="S18" dT="2025-09-28T15:55:02.63" personId="{35C4ADFB-F65D-4602-9308-C281AD860480}" id="{B23FD418-35E7-4888-B020-5F03A538CE5E}">
    <text>Not available</text>
  </threadedComment>
  <threadedComment ref="R21" dT="2025-09-28T15:55:02.63" personId="{35C4ADFB-F65D-4602-9308-C281AD860480}" id="{66DF8987-6951-495A-841D-F094FD368024}">
    <text>Not available</text>
  </threadedComment>
  <threadedComment ref="S21" dT="2025-09-28T15:55:02.63" personId="{35C4ADFB-F65D-4602-9308-C281AD860480}" id="{2F42682B-AA02-4F4E-8522-FD3078B178E2}">
    <text>Not available</text>
  </threadedComment>
  <threadedComment ref="R22" dT="2025-09-28T15:55:02.63" personId="{35C4ADFB-F65D-4602-9308-C281AD860480}" id="{FD19BB34-E5E4-42EB-A6F6-089D6607DE43}">
    <text>Not available</text>
  </threadedComment>
  <threadedComment ref="S22" dT="2025-09-28T15:55:02.63" personId="{35C4ADFB-F65D-4602-9308-C281AD860480}" id="{A4DF418E-C3C2-429D-9810-5A588434A13C}">
    <text>Not available</text>
  </threadedComment>
  <threadedComment ref="R23" dT="2025-09-28T15:55:02.63" personId="{35C4ADFB-F65D-4602-9308-C281AD860480}" id="{29AD27EE-E61A-4B3F-B105-51686340D0BC}">
    <text>Not available</text>
  </threadedComment>
  <threadedComment ref="S23" dT="2025-09-28T15:55:02.63" personId="{35C4ADFB-F65D-4602-9308-C281AD860480}" id="{BABDE397-C19A-4733-B6E0-DD74BF62583C}">
    <text>Not available</text>
  </threadedComment>
  <threadedComment ref="R24" dT="2025-09-28T15:55:02.63" personId="{35C4ADFB-F65D-4602-9308-C281AD860480}" id="{7DAD097D-F7D0-4DF3-9A78-0DF3BF8FB097}">
    <text>Not available</text>
  </threadedComment>
  <threadedComment ref="S24" dT="2025-09-28T15:55:02.63" personId="{35C4ADFB-F65D-4602-9308-C281AD860480}" id="{55A3DF72-A74B-4EBE-8C5A-C8D4DF4DB1AB}">
    <text>Not available</text>
  </threadedComment>
  <threadedComment ref="R25" dT="2025-09-28T15:55:02.63" personId="{35C4ADFB-F65D-4602-9308-C281AD860480}" id="{F8C401AB-4D0C-4C9D-BF6B-AFD4C43CC4C5}">
    <text>Not available</text>
  </threadedComment>
  <threadedComment ref="S25" dT="2025-09-28T15:55:02.63" personId="{35C4ADFB-F65D-4602-9308-C281AD860480}" id="{EEAF9070-D796-4299-B38F-FF25F53DB9DA}">
    <text>Not available</text>
  </threadedComment>
  <threadedComment ref="R26" dT="2025-09-28T15:55:02.63" personId="{35C4ADFB-F65D-4602-9308-C281AD860480}" id="{90BE5256-1451-4F67-BDD9-7272AA4247DE}">
    <text>Not available</text>
  </threadedComment>
  <threadedComment ref="S26" dT="2025-09-28T15:55:02.63" personId="{35C4ADFB-F65D-4602-9308-C281AD860480}" id="{65254AC2-4AD2-4046-A1C9-CE6F45329556}">
    <text>Not available</text>
  </threadedComment>
  <threadedComment ref="R27" dT="2025-09-28T15:55:02.63" personId="{35C4ADFB-F65D-4602-9308-C281AD860480}" id="{6F21F4CE-E3DE-4588-8339-54A01963CAD2}">
    <text>Not available</text>
  </threadedComment>
  <threadedComment ref="S27" dT="2025-09-28T15:55:02.63" personId="{35C4ADFB-F65D-4602-9308-C281AD860480}" id="{B10684C6-13A2-48E4-A34E-9144D6FCC440}">
    <text>Not available</text>
  </threadedComment>
  <threadedComment ref="R28" dT="2025-09-28T15:55:02.63" personId="{35C4ADFB-F65D-4602-9308-C281AD860480}" id="{7A30E325-60E4-4BC0-B2A2-E7A75CFA5ADA}">
    <text>Not available</text>
  </threadedComment>
  <threadedComment ref="S28" dT="2025-09-28T15:55:02.63" personId="{35C4ADFB-F65D-4602-9308-C281AD860480}" id="{0EB236E3-EBF2-4B01-A9B4-0D468DEBA296}">
    <text>Not available</text>
  </threadedComment>
  <threadedComment ref="R29" dT="2025-09-28T15:55:02.63" personId="{35C4ADFB-F65D-4602-9308-C281AD860480}" id="{8C7D3056-9CD7-4C37-A836-097BD101C6CE}">
    <text>Not available</text>
  </threadedComment>
  <threadedComment ref="S29" dT="2025-09-28T15:55:02.63" personId="{35C4ADFB-F65D-4602-9308-C281AD860480}" id="{6C320023-AFDB-4650-85C7-0954E3D66280}">
    <text>Not available</text>
  </threadedComment>
  <threadedComment ref="R30" dT="2025-09-28T15:55:02.63" personId="{35C4ADFB-F65D-4602-9308-C281AD860480}" id="{68A8CD13-5C2D-4A78-925A-F128D3B344FB}">
    <text>Not available</text>
  </threadedComment>
  <threadedComment ref="S30" dT="2025-09-28T15:55:02.63" personId="{35C4ADFB-F65D-4602-9308-C281AD860480}" id="{EC5422D0-A356-4C6F-837C-808AC0230695}">
    <text>Not available</text>
  </threadedComment>
  <threadedComment ref="R31" dT="2025-09-28T15:55:02.63" personId="{35C4ADFB-F65D-4602-9308-C281AD860480}" id="{C03D0203-73A5-4B44-AD6B-B22B2E289475}">
    <text>Not available</text>
  </threadedComment>
  <threadedComment ref="S31" dT="2025-09-28T15:55:02.63" personId="{35C4ADFB-F65D-4602-9308-C281AD860480}" id="{71C21496-87D3-430A-A17A-C0D18FA7EC1F}">
    <text>Not available</text>
  </threadedComment>
  <threadedComment ref="R32" dT="2025-09-28T15:55:02.63" personId="{35C4ADFB-F65D-4602-9308-C281AD860480}" id="{CD8B820F-E5B0-4896-A357-CF984136F2A0}">
    <text>Not available</text>
  </threadedComment>
  <threadedComment ref="S32" dT="2025-09-28T15:55:02.63" personId="{35C4ADFB-F65D-4602-9308-C281AD860480}" id="{1CEE3C00-BCA7-4987-8F1E-8B2F34E3A678}">
    <text>Not available</text>
  </threadedComment>
  <threadedComment ref="R35" dT="2025-09-28T15:55:02.63" personId="{35C4ADFB-F65D-4602-9308-C281AD860480}" id="{B2ADC6FA-8011-4D77-81D8-9B5183B9816A}">
    <text>Not available</text>
  </threadedComment>
  <threadedComment ref="S35" dT="2025-09-28T15:55:02.63" personId="{35C4ADFB-F65D-4602-9308-C281AD860480}" id="{B4421AE4-2AF9-4104-88C3-298D04FAE383}">
    <text>Not available</text>
  </threadedComment>
  <threadedComment ref="R36" dT="2025-09-28T15:55:02.63" personId="{35C4ADFB-F65D-4602-9308-C281AD860480}" id="{09CEEAB9-79EA-4DB7-B211-FC98F7C89BC2}">
    <text>Not available</text>
  </threadedComment>
  <threadedComment ref="S36" dT="2025-09-28T15:55:02.63" personId="{35C4ADFB-F65D-4602-9308-C281AD860480}" id="{F4DCC339-0E3F-43DA-AC72-82AC33DAF13F}">
    <text>Not available</text>
  </threadedComment>
  <threadedComment ref="R37" dT="2025-09-28T15:55:02.63" personId="{35C4ADFB-F65D-4602-9308-C281AD860480}" id="{75B0DA5B-165C-4B63-A006-7E62AA7A381C}">
    <text>Not available</text>
  </threadedComment>
  <threadedComment ref="S37" dT="2025-09-28T15:55:02.63" personId="{35C4ADFB-F65D-4602-9308-C281AD860480}" id="{CC093343-D035-4A03-B91A-740A1D237BA2}">
    <text>Not available</text>
  </threadedComment>
  <threadedComment ref="R38" dT="2025-09-28T15:55:02.63" personId="{35C4ADFB-F65D-4602-9308-C281AD860480}" id="{7DFB4BEB-7BA1-499F-B40A-024AF4BB9468}">
    <text>Not available</text>
  </threadedComment>
  <threadedComment ref="S38" dT="2025-09-28T15:55:02.63" personId="{35C4ADFB-F65D-4602-9308-C281AD860480}" id="{D3EF3EBC-68C9-45AD-8095-02F5ABA5A60F}">
    <text>Not available</text>
  </threadedComment>
  <threadedComment ref="R39" dT="2025-09-28T15:55:02.63" personId="{35C4ADFB-F65D-4602-9308-C281AD860480}" id="{272C8DCE-3F6E-468A-805E-60B3F4A7D105}">
    <text>Not available</text>
  </threadedComment>
  <threadedComment ref="S39" dT="2025-09-28T15:55:02.63" personId="{35C4ADFB-F65D-4602-9308-C281AD860480}" id="{426D4B93-DE6C-4139-95D3-7E221CF6767E}">
    <text>Not available</text>
  </threadedComment>
  <threadedComment ref="R40" dT="2025-09-28T15:55:02.63" personId="{35C4ADFB-F65D-4602-9308-C281AD860480}" id="{0937BEFD-51A1-4096-9EF9-3748029AE5BC}">
    <text>Not available</text>
  </threadedComment>
  <threadedComment ref="S40" dT="2025-09-28T15:55:02.63" personId="{35C4ADFB-F65D-4602-9308-C281AD860480}" id="{7399EF23-5BE7-43E4-9439-D920378F5AA1}">
    <text>Not available</text>
  </threadedComment>
  <threadedComment ref="R41" dT="2025-09-28T15:55:02.63" personId="{35C4ADFB-F65D-4602-9308-C281AD860480}" id="{2A0A4DDC-7DAF-4D1D-B348-8BF3B45E4C72}">
    <text>Not available</text>
  </threadedComment>
  <threadedComment ref="S41" dT="2025-09-28T15:55:02.63" personId="{35C4ADFB-F65D-4602-9308-C281AD860480}" id="{D4B17FC0-985A-4E3F-AC9B-019438E80FEC}">
    <text>Not available</text>
  </threadedComment>
  <threadedComment ref="R42" dT="2025-09-28T15:55:02.63" personId="{35C4ADFB-F65D-4602-9308-C281AD860480}" id="{46BEC15E-5B5E-4B1E-BD21-8700B017716A}">
    <text>Not available</text>
  </threadedComment>
  <threadedComment ref="S42" dT="2025-09-28T15:55:02.63" personId="{35C4ADFB-F65D-4602-9308-C281AD860480}" id="{457BFE7A-6936-4E26-B872-96F54D4113E0}">
    <text>Not available</text>
  </threadedComment>
  <threadedComment ref="R43" dT="2025-09-28T15:55:02.63" personId="{35C4ADFB-F65D-4602-9308-C281AD860480}" id="{35976F1F-5E06-4311-851B-DF1312921A5D}">
    <text>Not available</text>
  </threadedComment>
  <threadedComment ref="S43" dT="2025-09-28T15:55:02.63" personId="{35C4ADFB-F65D-4602-9308-C281AD860480}" id="{859DE23D-6014-4343-8F58-EE17B92B4DCD}">
    <text>Not available</text>
  </threadedComment>
  <threadedComment ref="R44" dT="2025-09-28T15:55:02.63" personId="{35C4ADFB-F65D-4602-9308-C281AD860480}" id="{63AE0F37-E9F8-4E96-8BFE-4C0EC7158829}">
    <text>Not available</text>
  </threadedComment>
  <threadedComment ref="S44" dT="2025-09-28T15:55:02.63" personId="{35C4ADFB-F65D-4602-9308-C281AD860480}" id="{21320F10-E8B0-4BA0-99BC-C812232D95FF}">
    <text>Not available</text>
  </threadedComment>
  <threadedComment ref="R45" dT="2025-09-28T15:55:02.63" personId="{35C4ADFB-F65D-4602-9308-C281AD860480}" id="{DD0751A5-0608-4B7B-A47F-7813A6CF7A00}">
    <text>Not available</text>
  </threadedComment>
  <threadedComment ref="S45" dT="2025-09-28T15:55:02.63" personId="{35C4ADFB-F65D-4602-9308-C281AD860480}" id="{884481CF-8E3E-43AA-B09B-5E48817119B7}">
    <text>Not available</text>
  </threadedComment>
  <threadedComment ref="R46" dT="2025-09-28T15:55:02.63" personId="{35C4ADFB-F65D-4602-9308-C281AD860480}" id="{4D993F0D-A507-4464-9A13-18947098E7C4}">
    <text>Not available</text>
  </threadedComment>
  <threadedComment ref="S46" dT="2025-09-28T15:55:02.63" personId="{35C4ADFB-F65D-4602-9308-C281AD860480}" id="{E6210BD2-07E3-4216-B66A-795DD0955248}">
    <text>Not available</text>
  </threadedComment>
  <threadedComment ref="R49" dT="2025-09-28T15:55:02.63" personId="{35C4ADFB-F65D-4602-9308-C281AD860480}" id="{C24E0C00-D8B1-4CD4-A64C-F81CF852C142}">
    <text>Not available</text>
  </threadedComment>
  <threadedComment ref="S49" dT="2025-09-28T15:55:02.63" personId="{35C4ADFB-F65D-4602-9308-C281AD860480}" id="{B7191AEA-1DCA-4661-94F4-CCE3E0179954}">
    <text>Not available</text>
  </threadedComment>
  <threadedComment ref="R50" dT="2025-09-28T15:55:02.63" personId="{35C4ADFB-F65D-4602-9308-C281AD860480}" id="{15434528-BA1E-45E8-8623-4FD9C38A5A35}">
    <text>Not available</text>
  </threadedComment>
  <threadedComment ref="S50" dT="2025-09-28T15:55:02.63" personId="{35C4ADFB-F65D-4602-9308-C281AD860480}" id="{DF657F16-0FD3-4EFD-B2E7-43E766823D68}">
    <text>Not available</text>
  </threadedComment>
  <threadedComment ref="R51" dT="2025-09-28T15:55:02.63" personId="{35C4ADFB-F65D-4602-9308-C281AD860480}" id="{8F38A1F8-8FBD-4FBC-AC06-F28543C1ABFF}">
    <text>Not available</text>
  </threadedComment>
  <threadedComment ref="S51" dT="2025-09-28T15:55:02.63" personId="{35C4ADFB-F65D-4602-9308-C281AD860480}" id="{F32BDDD5-72E8-4FB6-AC6A-BC14A5349998}">
    <text>Not available</text>
  </threadedComment>
  <threadedComment ref="R52" dT="2025-09-28T15:55:02.63" personId="{35C4ADFB-F65D-4602-9308-C281AD860480}" id="{A8ACD511-925A-4E5D-B7E5-5CF4D7A853E5}">
    <text>Not available</text>
  </threadedComment>
  <threadedComment ref="S52" dT="2025-09-28T15:55:02.63" personId="{35C4ADFB-F65D-4602-9308-C281AD860480}" id="{EBDE0564-8AF6-48D8-AA24-AC9B0FA2316A}">
    <text>Not available</text>
  </threadedComment>
  <threadedComment ref="R53" dT="2025-09-28T15:55:02.63" personId="{35C4ADFB-F65D-4602-9308-C281AD860480}" id="{14932D52-0D7C-44FB-A2E2-A16C1260A27C}">
    <text>Not available</text>
  </threadedComment>
  <threadedComment ref="S53" dT="2025-09-28T15:55:02.63" personId="{35C4ADFB-F65D-4602-9308-C281AD860480}" id="{8017ABB0-D074-4312-8E2D-70DCFFF4D4AA}">
    <text>Not available</text>
  </threadedComment>
  <threadedComment ref="R54" dT="2025-09-28T15:55:02.63" personId="{35C4ADFB-F65D-4602-9308-C281AD860480}" id="{945F0741-286F-4B6D-80CE-0FDF66898129}">
    <text>Not available</text>
  </threadedComment>
  <threadedComment ref="S54" dT="2025-09-28T15:55:02.63" personId="{35C4ADFB-F65D-4602-9308-C281AD860480}" id="{A2B6B84C-2AC2-40CD-AA9E-D13472C38521}">
    <text>Not available</text>
  </threadedComment>
  <threadedComment ref="R55" dT="2025-09-28T15:55:02.63" personId="{35C4ADFB-F65D-4602-9308-C281AD860480}" id="{8CA2F526-850D-400F-A9AB-223EEA3B490F}">
    <text>Not available</text>
  </threadedComment>
  <threadedComment ref="S55" dT="2025-09-28T15:55:02.63" personId="{35C4ADFB-F65D-4602-9308-C281AD860480}" id="{F94FA6D5-B094-4311-BB34-F6DBF8D923CF}">
    <text>Not available</text>
  </threadedComment>
  <threadedComment ref="R56" dT="2025-09-28T15:55:02.63" personId="{35C4ADFB-F65D-4602-9308-C281AD860480}" id="{5C993898-479F-4C4E-B181-9E81FA879272}">
    <text>Not available</text>
  </threadedComment>
  <threadedComment ref="S56" dT="2025-09-28T15:55:02.63" personId="{35C4ADFB-F65D-4602-9308-C281AD860480}" id="{F7333EEA-590D-4D90-9848-28E6B15A5C07}">
    <text>Not available</text>
  </threadedComment>
  <threadedComment ref="R57" dT="2025-09-28T15:55:02.63" personId="{35C4ADFB-F65D-4602-9308-C281AD860480}" id="{6BE53448-4C5E-41FC-A989-08F8023F913A}">
    <text>Not available</text>
  </threadedComment>
  <threadedComment ref="S57" dT="2025-09-28T15:55:02.63" personId="{35C4ADFB-F65D-4602-9308-C281AD860480}" id="{E082ECBB-136F-4541-9DCC-91B3AB324D3E}">
    <text>Not available</text>
  </threadedComment>
  <threadedComment ref="R58" dT="2025-09-28T15:55:02.63" personId="{35C4ADFB-F65D-4602-9308-C281AD860480}" id="{B6C88CAD-CACF-466D-AC53-DCB185932F09}">
    <text>Not available</text>
  </threadedComment>
  <threadedComment ref="S58" dT="2025-09-28T15:55:02.63" personId="{35C4ADFB-F65D-4602-9308-C281AD860480}" id="{F9AA558F-48E8-4F77-9FE6-84F9771208FD}">
    <text>Not available</text>
  </threadedComment>
  <threadedComment ref="R59" dT="2025-09-28T15:55:02.63" personId="{35C4ADFB-F65D-4602-9308-C281AD860480}" id="{3B9840CA-3584-497A-BE0A-755A548DF02D}">
    <text>Not available</text>
  </threadedComment>
  <threadedComment ref="S59" dT="2025-09-28T15:55:02.63" personId="{35C4ADFB-F65D-4602-9308-C281AD860480}" id="{A079B6AA-C579-4A7B-91FF-6D829DB65EAD}">
    <text>Not available</text>
  </threadedComment>
  <threadedComment ref="R60" dT="2025-09-28T15:55:02.63" personId="{35C4ADFB-F65D-4602-9308-C281AD860480}" id="{1C598A77-58D9-4417-A26D-45A41C9AA6BE}">
    <text>Not available</text>
  </threadedComment>
  <threadedComment ref="S60" dT="2025-09-28T15:55:02.63" personId="{35C4ADFB-F65D-4602-9308-C281AD860480}" id="{77AE77DC-BFDC-4AB0-B600-3BAC477B1026}">
    <text>Not available</text>
  </threadedComment>
  <threadedComment ref="R63" dT="2025-09-28T15:55:02.63" personId="{35C4ADFB-F65D-4602-9308-C281AD860480}" id="{C5F49026-46A3-4FD4-9E10-F8673E7357D7}">
    <text>Not available</text>
  </threadedComment>
  <threadedComment ref="S63" dT="2025-09-28T15:55:02.63" personId="{35C4ADFB-F65D-4602-9308-C281AD860480}" id="{49AD96F8-A1AC-45C1-9D3C-810FAF6DCBBF}">
    <text>Not available</text>
  </threadedComment>
  <threadedComment ref="R64" dT="2025-09-28T15:55:02.63" personId="{35C4ADFB-F65D-4602-9308-C281AD860480}" id="{24108AE1-1B83-4BF5-A42A-351181B56A99}">
    <text>Not available</text>
  </threadedComment>
  <threadedComment ref="S64" dT="2025-09-28T15:55:02.63" personId="{35C4ADFB-F65D-4602-9308-C281AD860480}" id="{BC6A74EF-DDA1-40E5-9B29-8B133AA1B574}">
    <text>Not available</text>
  </threadedComment>
  <threadedComment ref="R65" dT="2025-09-28T15:55:02.63" personId="{35C4ADFB-F65D-4602-9308-C281AD860480}" id="{E2FC8B27-329D-4BF9-8C4A-C78749DA3D37}">
    <text>Not available</text>
  </threadedComment>
  <threadedComment ref="S65" dT="2025-09-28T15:55:02.63" personId="{35C4ADFB-F65D-4602-9308-C281AD860480}" id="{6DA07800-41E4-425C-BC7F-A8E9F62482DC}">
    <text>Not available</text>
  </threadedComment>
  <threadedComment ref="R66" dT="2025-09-28T15:55:02.63" personId="{35C4ADFB-F65D-4602-9308-C281AD860480}" id="{DAB69843-D4F9-4336-8A6C-862149266D1B}">
    <text>Not available</text>
  </threadedComment>
  <threadedComment ref="S66" dT="2025-09-28T15:55:02.63" personId="{35C4ADFB-F65D-4602-9308-C281AD860480}" id="{EC064545-322A-422E-9659-6F0CBD5AB67D}">
    <text>Not available</text>
  </threadedComment>
  <threadedComment ref="R67" dT="2025-09-28T15:55:02.63" personId="{35C4ADFB-F65D-4602-9308-C281AD860480}" id="{61D75844-CDCD-402E-9758-C5F7E02F7FDD}">
    <text>Not available</text>
  </threadedComment>
  <threadedComment ref="S67" dT="2025-09-28T15:55:02.63" personId="{35C4ADFB-F65D-4602-9308-C281AD860480}" id="{E41A8ECB-AA49-4324-8BE1-303E2D47E361}">
    <text>Not available</text>
  </threadedComment>
  <threadedComment ref="R68" dT="2025-09-28T15:55:02.63" personId="{35C4ADFB-F65D-4602-9308-C281AD860480}" id="{413C3F12-0FAA-48E9-826B-C53A9AC50693}">
    <text>Not available</text>
  </threadedComment>
  <threadedComment ref="S68" dT="2025-09-28T15:55:02.63" personId="{35C4ADFB-F65D-4602-9308-C281AD860480}" id="{F523FFCD-4952-4D49-B68C-33BB764A57CA}">
    <text>Not available</text>
  </threadedComment>
  <threadedComment ref="R69" dT="2025-09-28T15:55:02.63" personId="{35C4ADFB-F65D-4602-9308-C281AD860480}" id="{CB5F382B-B1F9-48E0-AA5A-714CD89C4581}">
    <text>Not available</text>
  </threadedComment>
  <threadedComment ref="S69" dT="2025-09-28T15:55:02.63" personId="{35C4ADFB-F65D-4602-9308-C281AD860480}" id="{58C48DCB-B4D6-4A62-A456-006715E594BC}">
    <text>Not available</text>
  </threadedComment>
  <threadedComment ref="R70" dT="2025-09-28T15:55:02.63" personId="{35C4ADFB-F65D-4602-9308-C281AD860480}" id="{BCECCF6E-3604-4BD9-80E3-572CB1962385}">
    <text>Not available</text>
  </threadedComment>
  <threadedComment ref="S70" dT="2025-09-28T15:55:02.63" personId="{35C4ADFB-F65D-4602-9308-C281AD860480}" id="{20B070F9-7D2A-4555-9B59-E09BB1D827FC}">
    <text>Not available</text>
  </threadedComment>
  <threadedComment ref="R71" dT="2025-09-28T15:55:02.63" personId="{35C4ADFB-F65D-4602-9308-C281AD860480}" id="{EF41D31B-8A8C-4C65-9C9D-08077BF1E448}">
    <text>Not available</text>
  </threadedComment>
  <threadedComment ref="S71" dT="2025-09-28T15:55:02.63" personId="{35C4ADFB-F65D-4602-9308-C281AD860480}" id="{40DCC3CD-BE7B-4C39-A3D7-C514E81E9FE3}">
    <text>Not available</text>
  </threadedComment>
  <threadedComment ref="R72" dT="2025-09-28T15:55:02.63" personId="{35C4ADFB-F65D-4602-9308-C281AD860480}" id="{5F97121A-FDAC-477A-A4BA-AB623A422E7C}">
    <text>Not available</text>
  </threadedComment>
  <threadedComment ref="S72" dT="2025-09-28T15:55:02.63" personId="{35C4ADFB-F65D-4602-9308-C281AD860480}" id="{B8AA583E-102A-4727-8E39-45F4BBF8C8C1}">
    <text>Not available</text>
  </threadedComment>
  <threadedComment ref="R73" dT="2025-09-28T15:55:02.63" personId="{35C4ADFB-F65D-4602-9308-C281AD860480}" id="{AA881BD2-F90B-4487-9DE7-ACBC836FF0E3}">
    <text>Not available</text>
  </threadedComment>
  <threadedComment ref="S73" dT="2025-09-28T15:55:02.63" personId="{35C4ADFB-F65D-4602-9308-C281AD860480}" id="{B117FE8B-CFDF-45CF-A438-24E4F2BB199F}">
    <text>Not available</text>
  </threadedComment>
  <threadedComment ref="R74" dT="2025-09-28T15:55:02.63" personId="{35C4ADFB-F65D-4602-9308-C281AD860480}" id="{5DA1404F-F2F0-4FB4-B5EF-6B63DA5F5792}">
    <text>Not available</text>
  </threadedComment>
  <threadedComment ref="S74" dT="2025-09-28T15:55:02.63" personId="{35C4ADFB-F65D-4602-9308-C281AD860480}" id="{8CAB1E24-B6ED-4126-9CA9-5563222C4DFF}">
    <text>Not available</text>
  </threadedComment>
  <threadedComment ref="R77" dT="2025-09-28T15:55:02.63" personId="{35C4ADFB-F65D-4602-9308-C281AD860480}" id="{291B77A9-7EA1-41AD-81EE-AD0835C90602}">
    <text>Not available</text>
  </threadedComment>
  <threadedComment ref="S77" dT="2025-09-28T15:55:02.63" personId="{35C4ADFB-F65D-4602-9308-C281AD860480}" id="{94197BF1-4774-4DBA-B485-3159CCEFFC90}">
    <text>Not available</text>
  </threadedComment>
  <threadedComment ref="R78" dT="2025-09-28T15:55:02.63" personId="{35C4ADFB-F65D-4602-9308-C281AD860480}" id="{EF764A02-3F2E-4EB2-9292-6CF94534F111}">
    <text>Not available</text>
  </threadedComment>
  <threadedComment ref="S78" dT="2025-09-28T15:55:02.63" personId="{35C4ADFB-F65D-4602-9308-C281AD860480}" id="{C3E7F4A2-1C57-4338-B57B-6999A1767782}">
    <text>Not available</text>
  </threadedComment>
  <threadedComment ref="R79" dT="2025-09-28T15:55:02.63" personId="{35C4ADFB-F65D-4602-9308-C281AD860480}" id="{041EC54B-5B59-47E2-86F1-0EC4DF8A51BC}">
    <text>Not available</text>
  </threadedComment>
  <threadedComment ref="S79" dT="2025-09-28T15:55:02.63" personId="{35C4ADFB-F65D-4602-9308-C281AD860480}" id="{249A5D99-DCB8-42BC-9EB7-28C1F395E612}">
    <text>Not available</text>
  </threadedComment>
  <threadedComment ref="R80" dT="2025-09-28T15:55:02.63" personId="{35C4ADFB-F65D-4602-9308-C281AD860480}" id="{C9A49B2F-FDAC-43F1-82AA-D771B95D8AFD}">
    <text>Not available</text>
  </threadedComment>
  <threadedComment ref="S80" dT="2025-09-28T15:55:02.63" personId="{35C4ADFB-F65D-4602-9308-C281AD860480}" id="{D83627D5-981A-4E94-B449-3FCFE28CDD69}">
    <text>Not available</text>
  </threadedComment>
  <threadedComment ref="R81" dT="2025-09-28T15:55:02.63" personId="{35C4ADFB-F65D-4602-9308-C281AD860480}" id="{EEDA8B83-96E8-48BD-AE3B-003C7B84A4D0}">
    <text>Not available</text>
  </threadedComment>
  <threadedComment ref="S81" dT="2025-09-28T15:55:02.63" personId="{35C4ADFB-F65D-4602-9308-C281AD860480}" id="{A397E44A-5E38-413A-9A18-34BFC0D73D04}">
    <text>Not available</text>
  </threadedComment>
  <threadedComment ref="R82" dT="2025-09-28T15:55:02.63" personId="{35C4ADFB-F65D-4602-9308-C281AD860480}" id="{5239FC60-F9D9-415F-94CC-06D10A31C324}">
    <text>Not available</text>
  </threadedComment>
  <threadedComment ref="S82" dT="2025-09-28T15:55:02.63" personId="{35C4ADFB-F65D-4602-9308-C281AD860480}" id="{60413393-EB55-43B7-B6A3-2FB5121C515D}">
    <text>Not available</text>
  </threadedComment>
  <threadedComment ref="R83" dT="2025-09-28T15:55:02.63" personId="{35C4ADFB-F65D-4602-9308-C281AD860480}" id="{FAEED958-CE4A-4527-BB18-0AD3BCAA2000}">
    <text>Not available</text>
  </threadedComment>
  <threadedComment ref="S83" dT="2025-09-28T15:55:02.63" personId="{35C4ADFB-F65D-4602-9308-C281AD860480}" id="{6F65C336-59E8-4D6B-8E30-43F84E07B14B}">
    <text>Not available</text>
  </threadedComment>
  <threadedComment ref="R84" dT="2025-09-28T15:55:02.63" personId="{35C4ADFB-F65D-4602-9308-C281AD860480}" id="{BF777C7B-79D7-48E3-9A26-5BC069A5B75C}">
    <text>Not available</text>
  </threadedComment>
  <threadedComment ref="S84" dT="2025-09-28T15:55:02.63" personId="{35C4ADFB-F65D-4602-9308-C281AD860480}" id="{9AF6CD2F-7BC0-49DA-A5C8-E81B5F577DC6}">
    <text>Not available</text>
  </threadedComment>
  <threadedComment ref="R85" dT="2025-09-28T15:55:02.63" personId="{35C4ADFB-F65D-4602-9308-C281AD860480}" id="{E820AB40-16B1-45D9-BD0C-8F796B3CDE47}">
    <text>Not available</text>
  </threadedComment>
  <threadedComment ref="S85" dT="2025-09-28T15:55:02.63" personId="{35C4ADFB-F65D-4602-9308-C281AD860480}" id="{9316088C-CCAD-4E22-851A-0592684CF0F2}">
    <text>Not available</text>
  </threadedComment>
  <threadedComment ref="R86" dT="2025-09-28T15:55:02.63" personId="{35C4ADFB-F65D-4602-9308-C281AD860480}" id="{C3FB8822-8B06-44B1-8442-C5A1E2299C3B}">
    <text>Not available</text>
  </threadedComment>
  <threadedComment ref="S86" dT="2025-09-28T15:55:02.63" personId="{35C4ADFB-F65D-4602-9308-C281AD860480}" id="{3E75AB6E-AFBE-4BB0-8475-6B6E6A8FE084}">
    <text>Not available</text>
  </threadedComment>
  <threadedComment ref="R87" dT="2025-09-28T15:55:02.63" personId="{35C4ADFB-F65D-4602-9308-C281AD860480}" id="{7080C0CA-6BA3-45B4-9B4E-F6EB4025F871}">
    <text>Not available</text>
  </threadedComment>
  <threadedComment ref="S87" dT="2025-09-28T15:55:02.63" personId="{35C4ADFB-F65D-4602-9308-C281AD860480}" id="{91EBE532-49D2-466E-8C17-FB9B82CAE5C6}">
    <text>Not available</text>
  </threadedComment>
  <threadedComment ref="R88" dT="2025-09-28T15:55:02.63" personId="{35C4ADFB-F65D-4602-9308-C281AD860480}" id="{9A9B4A14-EF71-4214-8E06-09528A0FC709}">
    <text>Not available</text>
  </threadedComment>
  <threadedComment ref="S88" dT="2025-09-28T15:55:02.63" personId="{35C4ADFB-F65D-4602-9308-C281AD860480}" id="{C648D127-C16E-4A7C-A6C6-633B7BC3E56E}">
    <text>Not available</text>
  </threadedComment>
  <threadedComment ref="R91" dT="2025-09-28T15:55:02.63" personId="{35C4ADFB-F65D-4602-9308-C281AD860480}" id="{3EF1DC74-3811-4155-88E1-8A567A45A742}">
    <text>Not available</text>
  </threadedComment>
  <threadedComment ref="S91" dT="2025-09-28T15:55:02.63" personId="{35C4ADFB-F65D-4602-9308-C281AD860480}" id="{311A83A4-19D0-4D95-B43A-F2099206D90E}">
    <text>Not available</text>
  </threadedComment>
  <threadedComment ref="R92" dT="2025-09-28T15:55:02.63" personId="{35C4ADFB-F65D-4602-9308-C281AD860480}" id="{20943874-8DA1-4AC3-B41E-6001BD840E98}">
    <text>Not available</text>
  </threadedComment>
  <threadedComment ref="S92" dT="2025-09-28T15:55:02.63" personId="{35C4ADFB-F65D-4602-9308-C281AD860480}" id="{7C5A595B-CAA4-4933-BAE7-8EC778CFC8FC}">
    <text>Not available</text>
  </threadedComment>
  <threadedComment ref="R93" dT="2025-09-28T15:55:02.63" personId="{35C4ADFB-F65D-4602-9308-C281AD860480}" id="{853F4A98-3C83-4B14-A8A0-837F11F11F48}">
    <text>Not available</text>
  </threadedComment>
  <threadedComment ref="S93" dT="2025-09-28T15:55:02.63" personId="{35C4ADFB-F65D-4602-9308-C281AD860480}" id="{7C3E5FD7-A947-4DE5-8202-F43F5ECB2A8A}">
    <text>Not available</text>
  </threadedComment>
  <threadedComment ref="R94" dT="2025-09-28T15:55:02.63" personId="{35C4ADFB-F65D-4602-9308-C281AD860480}" id="{48A818A7-9C00-4B9C-A870-1E64088D0D68}">
    <text>Not available</text>
  </threadedComment>
  <threadedComment ref="S94" dT="2025-09-28T15:55:02.63" personId="{35C4ADFB-F65D-4602-9308-C281AD860480}" id="{C2E893EB-9DBF-480C-A646-06B6C1463A41}">
    <text>Not available</text>
  </threadedComment>
  <threadedComment ref="R95" dT="2025-09-28T15:55:02.63" personId="{35C4ADFB-F65D-4602-9308-C281AD860480}" id="{56F2CA2F-5724-42C8-B3C3-212E73168AC8}">
    <text>Not available</text>
  </threadedComment>
  <threadedComment ref="S95" dT="2025-09-28T15:55:02.63" personId="{35C4ADFB-F65D-4602-9308-C281AD860480}" id="{14A98333-873F-4140-8C93-0CC46BD87B76}">
    <text>Not available</text>
  </threadedComment>
  <threadedComment ref="R96" dT="2025-09-28T15:55:02.63" personId="{35C4ADFB-F65D-4602-9308-C281AD860480}" id="{EF3D3C32-2931-4CDB-8175-301123E75986}">
    <text>Not available</text>
  </threadedComment>
  <threadedComment ref="S96" dT="2025-09-28T15:55:02.63" personId="{35C4ADFB-F65D-4602-9308-C281AD860480}" id="{3999D7AF-4E4A-46AE-AB26-BAC8EE11AD5E}">
    <text>Not available</text>
  </threadedComment>
  <threadedComment ref="R97" dT="2025-09-28T15:55:02.63" personId="{35C4ADFB-F65D-4602-9308-C281AD860480}" id="{E3A873B9-9E2D-4AF0-AB4B-1B83CDE1F495}">
    <text>Not available</text>
  </threadedComment>
  <threadedComment ref="S97" dT="2025-09-28T15:55:02.63" personId="{35C4ADFB-F65D-4602-9308-C281AD860480}" id="{0CF3DBA0-5BF6-40C7-B837-AC7AABA5AF5B}">
    <text>Not available</text>
  </threadedComment>
  <threadedComment ref="R98" dT="2025-09-28T15:55:02.63" personId="{35C4ADFB-F65D-4602-9308-C281AD860480}" id="{DAE1F898-D261-4C2B-B500-F972E71581E7}">
    <text>Not available</text>
  </threadedComment>
  <threadedComment ref="S98" dT="2025-09-28T15:55:02.63" personId="{35C4ADFB-F65D-4602-9308-C281AD860480}" id="{32CAEB5A-AF4E-48BB-9E4C-4C549742EF41}">
    <text>Not available</text>
  </threadedComment>
  <threadedComment ref="R99" dT="2025-09-28T15:55:02.63" personId="{35C4ADFB-F65D-4602-9308-C281AD860480}" id="{2B13A64A-8DF7-4A71-8A80-CFD79D3C43C1}">
    <text>Not available</text>
  </threadedComment>
  <threadedComment ref="S99" dT="2025-09-28T15:55:02.63" personId="{35C4ADFB-F65D-4602-9308-C281AD860480}" id="{211236F6-4898-4802-92B3-6F55A6599583}">
    <text>Not available</text>
  </threadedComment>
  <threadedComment ref="R100" dT="2025-09-28T15:55:02.63" personId="{35C4ADFB-F65D-4602-9308-C281AD860480}" id="{12CD9DB2-82FB-4FBE-A87E-EA3224C374B2}">
    <text>Not available</text>
  </threadedComment>
  <threadedComment ref="S100" dT="2025-09-28T15:55:02.63" personId="{35C4ADFB-F65D-4602-9308-C281AD860480}" id="{59E8ED24-CA89-4ED5-BE4D-17633BBE7F17}">
    <text>Not available</text>
  </threadedComment>
  <threadedComment ref="R101" dT="2025-09-28T15:55:02.63" personId="{35C4ADFB-F65D-4602-9308-C281AD860480}" id="{AB01FD08-9B61-4D0A-B62E-D2BAD8DC5676}">
    <text>Not available</text>
  </threadedComment>
  <threadedComment ref="S101" dT="2025-09-28T15:55:02.63" personId="{35C4ADFB-F65D-4602-9308-C281AD860480}" id="{C3B7F47B-C784-4841-8C2C-9E354DC18419}">
    <text>Not available</text>
  </threadedComment>
  <threadedComment ref="R102" dT="2025-09-28T15:55:02.63" personId="{35C4ADFB-F65D-4602-9308-C281AD860480}" id="{2D1C4E7E-D813-48D6-8679-65CC94A70F37}">
    <text>Not available</text>
  </threadedComment>
  <threadedComment ref="S102" dT="2025-09-28T15:55:02.63" personId="{35C4ADFB-F65D-4602-9308-C281AD860480}" id="{8DF2F597-8588-4107-B5A1-A60E5981B97C}">
    <text>Not available</text>
  </threadedComment>
  <threadedComment ref="R105" dT="2025-09-28T15:55:02.63" personId="{35C4ADFB-F65D-4602-9308-C281AD860480}" id="{9F764023-A561-4FBE-B7C6-EA3F1BD130F0}">
    <text>Not available</text>
  </threadedComment>
  <threadedComment ref="S105" dT="2025-09-28T15:55:02.63" personId="{35C4ADFB-F65D-4602-9308-C281AD860480}" id="{D3BDE651-0E5B-4952-B287-1E3CF426B232}">
    <text>Not available</text>
  </threadedComment>
  <threadedComment ref="R106" dT="2025-09-28T15:55:02.63" personId="{35C4ADFB-F65D-4602-9308-C281AD860480}" id="{C67B0425-6F87-4468-921F-1E515B14516F}">
    <text>Not available</text>
  </threadedComment>
  <threadedComment ref="S106" dT="2025-09-28T15:55:02.63" personId="{35C4ADFB-F65D-4602-9308-C281AD860480}" id="{87EC02A8-7114-46C0-80D6-43600C3DFCC8}">
    <text>Not available</text>
  </threadedComment>
  <threadedComment ref="R107" dT="2025-09-28T15:55:02.63" personId="{35C4ADFB-F65D-4602-9308-C281AD860480}" id="{1DB5EAEA-7D0E-4BCB-997B-4976757D4FE0}">
    <text>Not available</text>
  </threadedComment>
  <threadedComment ref="S107" dT="2025-09-28T15:55:02.63" personId="{35C4ADFB-F65D-4602-9308-C281AD860480}" id="{D5CF4147-0ABA-4A26-8F5B-DA3F5A6DE845}">
    <text>Not available</text>
  </threadedComment>
  <threadedComment ref="R108" dT="2025-09-28T15:55:02.63" personId="{35C4ADFB-F65D-4602-9308-C281AD860480}" id="{371E3449-8980-438E-92A2-4D634401E6B7}">
    <text>Not available</text>
  </threadedComment>
  <threadedComment ref="S108" dT="2025-09-28T15:55:02.63" personId="{35C4ADFB-F65D-4602-9308-C281AD860480}" id="{D016DE23-3AB9-4345-868B-BEF0D3E7677B}">
    <text>Not available</text>
  </threadedComment>
  <threadedComment ref="R109" dT="2025-09-28T15:55:02.63" personId="{35C4ADFB-F65D-4602-9308-C281AD860480}" id="{F925D404-E9F8-4CB0-9EDE-85F6661E179B}">
    <text>Not available</text>
  </threadedComment>
  <threadedComment ref="S109" dT="2025-09-28T15:55:02.63" personId="{35C4ADFB-F65D-4602-9308-C281AD860480}" id="{476CB7FD-7D6A-45F2-977A-7BE292567E35}">
    <text>Not available</text>
  </threadedComment>
  <threadedComment ref="R110" dT="2025-09-28T15:55:02.63" personId="{35C4ADFB-F65D-4602-9308-C281AD860480}" id="{6C173AA6-EC6C-48F2-AA4A-4347BCFBCCE2}">
    <text>Not available</text>
  </threadedComment>
  <threadedComment ref="S110" dT="2025-09-28T15:55:02.63" personId="{35C4ADFB-F65D-4602-9308-C281AD860480}" id="{FAA253CE-079F-4F6C-9840-F095B873AEC4}">
    <text>Not available</text>
  </threadedComment>
  <threadedComment ref="R111" dT="2025-09-28T15:55:02.63" personId="{35C4ADFB-F65D-4602-9308-C281AD860480}" id="{6FC0E69E-43B5-4FF6-9B9C-A7259E220FAA}">
    <text>Not available</text>
  </threadedComment>
  <threadedComment ref="S111" dT="2025-09-28T15:55:02.63" personId="{35C4ADFB-F65D-4602-9308-C281AD860480}" id="{FDB6DF3B-F82F-4B11-B100-D53D5EE8386C}">
    <text>Not available</text>
  </threadedComment>
  <threadedComment ref="R112" dT="2025-09-28T15:55:02.63" personId="{35C4ADFB-F65D-4602-9308-C281AD860480}" id="{1ADA7CD8-201C-4AA3-B9A0-815B6F079320}">
    <text>Not available</text>
  </threadedComment>
  <threadedComment ref="S112" dT="2025-09-28T15:55:02.63" personId="{35C4ADFB-F65D-4602-9308-C281AD860480}" id="{460227D9-C616-4EE7-90AF-9D0F47F1F603}">
    <text>Not available</text>
  </threadedComment>
  <threadedComment ref="R113" dT="2025-09-28T15:55:02.63" personId="{35C4ADFB-F65D-4602-9308-C281AD860480}" id="{787DC5E9-5C67-4C36-BA02-59B1ABE4A7F6}">
    <text>Not available</text>
  </threadedComment>
  <threadedComment ref="S113" dT="2025-09-28T15:55:02.63" personId="{35C4ADFB-F65D-4602-9308-C281AD860480}" id="{3B0C6406-9A23-4900-8B9B-2F7745105927}">
    <text>Not available</text>
  </threadedComment>
  <threadedComment ref="R114" dT="2025-09-28T15:55:02.63" personId="{35C4ADFB-F65D-4602-9308-C281AD860480}" id="{24B60BEE-6D29-4B7D-AAD5-C1FBF17EA843}">
    <text>Not available</text>
  </threadedComment>
  <threadedComment ref="S114" dT="2025-09-28T15:55:02.63" personId="{35C4ADFB-F65D-4602-9308-C281AD860480}" id="{42386AFB-0F1F-4092-96DF-534B86B324C5}">
    <text>Not available</text>
  </threadedComment>
  <threadedComment ref="R115" dT="2025-09-28T15:55:02.63" personId="{35C4ADFB-F65D-4602-9308-C281AD860480}" id="{49CAD577-8922-44C9-8968-A30C1E445645}">
    <text>Not available</text>
  </threadedComment>
  <threadedComment ref="S115" dT="2025-09-28T15:55:02.63" personId="{35C4ADFB-F65D-4602-9308-C281AD860480}" id="{18DCE44B-3C13-4428-9DA7-077660B127C9}">
    <text>Not available</text>
  </threadedComment>
  <threadedComment ref="R116" dT="2025-09-28T15:55:02.63" personId="{35C4ADFB-F65D-4602-9308-C281AD860480}" id="{79455C47-C784-4A28-A7DD-B0F45BFC22B0}">
    <text>Not available</text>
  </threadedComment>
  <threadedComment ref="S116" dT="2025-09-28T15:55:02.63" personId="{35C4ADFB-F65D-4602-9308-C281AD860480}" id="{2F6CB9AA-3BC3-4531-8838-3D6A74F196F5}">
    <text>Not available</text>
  </threadedComment>
  <threadedComment ref="R119" dT="2025-09-28T15:55:02.63" personId="{35C4ADFB-F65D-4602-9308-C281AD860480}" id="{B8D685BC-9F5F-4437-8178-53FD47A7BD73}">
    <text>Not available</text>
  </threadedComment>
  <threadedComment ref="S119" dT="2025-09-28T15:55:02.63" personId="{35C4ADFB-F65D-4602-9308-C281AD860480}" id="{1820982B-F10E-45C3-A857-F3DB402A9884}">
    <text>Not available</text>
  </threadedComment>
  <threadedComment ref="R120" dT="2025-09-28T15:55:02.63" personId="{35C4ADFB-F65D-4602-9308-C281AD860480}" id="{587FB21D-DD4E-4FF0-84F3-3C5ADCAC2F8C}">
    <text>Not available</text>
  </threadedComment>
  <threadedComment ref="S120" dT="2025-09-28T15:55:02.63" personId="{35C4ADFB-F65D-4602-9308-C281AD860480}" id="{F679B5A2-91E7-4665-B7E6-8C4A7004F2A4}">
    <text>Not available</text>
  </threadedComment>
  <threadedComment ref="R121" dT="2025-09-28T15:55:02.63" personId="{35C4ADFB-F65D-4602-9308-C281AD860480}" id="{4B73FDE4-83EB-4D13-958D-BEF688AF7BF5}">
    <text>Not available</text>
  </threadedComment>
  <threadedComment ref="S121" dT="2025-09-28T15:55:02.63" personId="{35C4ADFB-F65D-4602-9308-C281AD860480}" id="{A8AF9F78-D45D-45BD-8857-AFAB49FC60D4}">
    <text>Not available</text>
  </threadedComment>
  <threadedComment ref="R122" dT="2025-09-28T15:55:02.63" personId="{35C4ADFB-F65D-4602-9308-C281AD860480}" id="{C377523F-DB5C-4683-A519-95303DE7177E}">
    <text>Not available</text>
  </threadedComment>
  <threadedComment ref="S122" dT="2025-09-28T15:55:02.63" personId="{35C4ADFB-F65D-4602-9308-C281AD860480}" id="{4B6557CD-0552-49CF-8582-8AB9A499F0D8}">
    <text>Not available</text>
  </threadedComment>
  <threadedComment ref="R123" dT="2025-09-28T15:55:02.63" personId="{35C4ADFB-F65D-4602-9308-C281AD860480}" id="{25063FC1-760E-428F-89E5-68D565966BF8}">
    <text>Not available</text>
  </threadedComment>
  <threadedComment ref="S123" dT="2025-09-28T15:55:02.63" personId="{35C4ADFB-F65D-4602-9308-C281AD860480}" id="{CBEBC379-D1F6-4BCE-B2F0-644897E24981}">
    <text>Not available</text>
  </threadedComment>
  <threadedComment ref="R124" dT="2025-09-28T15:55:02.63" personId="{35C4ADFB-F65D-4602-9308-C281AD860480}" id="{15968E49-B2E2-4249-918C-3C4EC23B6489}">
    <text>Not available</text>
  </threadedComment>
  <threadedComment ref="S124" dT="2025-09-28T15:55:02.63" personId="{35C4ADFB-F65D-4602-9308-C281AD860480}" id="{18E1FC94-4E5C-438B-8667-E451AE24919B}">
    <text>Not available</text>
  </threadedComment>
  <threadedComment ref="R125" dT="2025-09-28T15:55:02.63" personId="{35C4ADFB-F65D-4602-9308-C281AD860480}" id="{397CE5B5-23EB-41E6-96B7-9D80640C9832}">
    <text>Not available</text>
  </threadedComment>
  <threadedComment ref="S125" dT="2025-09-28T15:55:02.63" personId="{35C4ADFB-F65D-4602-9308-C281AD860480}" id="{66F6D103-62D6-456A-8C81-CC703BCD521A}">
    <text>Not available</text>
  </threadedComment>
  <threadedComment ref="R126" dT="2025-09-28T15:55:02.63" personId="{35C4ADFB-F65D-4602-9308-C281AD860480}" id="{68A41E84-C1BE-4A39-ACD0-0D4DBD06A5C0}">
    <text>Not available</text>
  </threadedComment>
  <threadedComment ref="S126" dT="2025-09-28T15:55:02.63" personId="{35C4ADFB-F65D-4602-9308-C281AD860480}" id="{E487F324-F9B1-45F5-82BD-F77548B0FA8D}">
    <text>Not available</text>
  </threadedComment>
  <threadedComment ref="R127" dT="2025-09-28T15:55:02.63" personId="{35C4ADFB-F65D-4602-9308-C281AD860480}" id="{E5E9A337-EA86-497A-B10F-30AE753B2DD1}">
    <text>Not available</text>
  </threadedComment>
  <threadedComment ref="S127" dT="2025-09-28T15:55:02.63" personId="{35C4ADFB-F65D-4602-9308-C281AD860480}" id="{F425D924-2D5B-47A5-BDF5-8ED1230A98D3}">
    <text>Not available</text>
  </threadedComment>
  <threadedComment ref="R128" dT="2025-09-28T15:55:02.63" personId="{35C4ADFB-F65D-4602-9308-C281AD860480}" id="{65389FA8-0BBB-44AA-BD72-678CC3282BA1}">
    <text>Not available</text>
  </threadedComment>
  <threadedComment ref="S128" dT="2025-09-28T15:55:02.63" personId="{35C4ADFB-F65D-4602-9308-C281AD860480}" id="{C9E1D8E1-3209-40E9-859C-845DC8692BE1}">
    <text>Not available</text>
  </threadedComment>
  <threadedComment ref="R129" dT="2025-09-28T15:55:02.63" personId="{35C4ADFB-F65D-4602-9308-C281AD860480}" id="{62C1D3A8-9321-4CEB-B3C6-1B20750C3D9C}">
    <text>Not available</text>
  </threadedComment>
  <threadedComment ref="S129" dT="2025-09-28T15:55:02.63" personId="{35C4ADFB-F65D-4602-9308-C281AD860480}" id="{233EA0DE-331B-47AD-B2CE-02391B3D69F5}">
    <text>Not available</text>
  </threadedComment>
  <threadedComment ref="R130" dT="2025-09-28T15:55:02.63" personId="{35C4ADFB-F65D-4602-9308-C281AD860480}" id="{DA619D2B-D992-4739-ACB3-39535526C612}">
    <text>Not available</text>
  </threadedComment>
  <threadedComment ref="S130" dT="2025-09-28T15:55:02.63" personId="{35C4ADFB-F65D-4602-9308-C281AD860480}" id="{2ADAE6EE-E4F1-4BB1-B929-3BC20B9A4FC8}">
    <text>Not available</text>
  </threadedComment>
  <threadedComment ref="R133" dT="2025-09-28T15:55:02.63" personId="{35C4ADFB-F65D-4602-9308-C281AD860480}" id="{348842E5-3C4F-4109-8C41-4D7BD7060A5D}">
    <text>Not available</text>
  </threadedComment>
  <threadedComment ref="S133" dT="2025-09-28T15:55:02.63" personId="{35C4ADFB-F65D-4602-9308-C281AD860480}" id="{40FF06BE-2C38-4E3A-99C9-97408C19301A}">
    <text>Not available</text>
  </threadedComment>
  <threadedComment ref="R134" dT="2025-09-28T15:55:02.63" personId="{35C4ADFB-F65D-4602-9308-C281AD860480}" id="{6B5B0519-8EDB-4482-8364-ACE891CFB4B9}">
    <text>Not available</text>
  </threadedComment>
  <threadedComment ref="S134" dT="2025-09-28T15:55:02.63" personId="{35C4ADFB-F65D-4602-9308-C281AD860480}" id="{0C86A3EE-4EBA-40D9-A066-97F3F9A69066}">
    <text>Not available</text>
  </threadedComment>
  <threadedComment ref="R135" dT="2025-09-28T15:55:02.63" personId="{35C4ADFB-F65D-4602-9308-C281AD860480}" id="{7885DD88-D284-41AE-9D3D-90D0ACAE22A3}">
    <text>Not available</text>
  </threadedComment>
  <threadedComment ref="S135" dT="2025-09-28T15:55:02.63" personId="{35C4ADFB-F65D-4602-9308-C281AD860480}" id="{A6C52F8A-E5B5-451E-AF9D-225EA84B27F9}">
    <text>Not available</text>
  </threadedComment>
  <threadedComment ref="R136" dT="2025-09-28T15:55:02.63" personId="{35C4ADFB-F65D-4602-9308-C281AD860480}" id="{D441A4A4-A0FD-4A08-9F81-A90AABCDCE13}">
    <text>Not available</text>
  </threadedComment>
  <threadedComment ref="S136" dT="2025-09-28T15:55:02.63" personId="{35C4ADFB-F65D-4602-9308-C281AD860480}" id="{288F45DF-B309-48B4-9C74-F72EE7B149D6}">
    <text>Not available</text>
  </threadedComment>
  <threadedComment ref="R137" dT="2025-09-28T15:55:02.63" personId="{35C4ADFB-F65D-4602-9308-C281AD860480}" id="{F8E934F0-8AED-4B03-821E-700F3E003446}">
    <text>Not available</text>
  </threadedComment>
  <threadedComment ref="S137" dT="2025-09-28T15:55:02.63" personId="{35C4ADFB-F65D-4602-9308-C281AD860480}" id="{AE2F7CC5-6282-4BE6-910E-60FB24CAE82A}">
    <text>Not available</text>
  </threadedComment>
  <threadedComment ref="R138" dT="2025-09-28T15:55:02.63" personId="{35C4ADFB-F65D-4602-9308-C281AD860480}" id="{759EE27E-DAE0-42E1-B236-393E2BC2ED92}">
    <text>Not available</text>
  </threadedComment>
  <threadedComment ref="S138" dT="2025-09-28T15:55:02.63" personId="{35C4ADFB-F65D-4602-9308-C281AD860480}" id="{7FA7DF60-17B5-4D91-97E9-0BAC63E38D57}">
    <text>Not available</text>
  </threadedComment>
  <threadedComment ref="R139" dT="2025-09-28T15:55:02.63" personId="{35C4ADFB-F65D-4602-9308-C281AD860480}" id="{856516E4-DC41-42B1-85D6-0D28A3854959}">
    <text>Not available</text>
  </threadedComment>
  <threadedComment ref="S139" dT="2025-09-28T15:55:02.63" personId="{35C4ADFB-F65D-4602-9308-C281AD860480}" id="{580F7D68-D94B-4E0C-8AB2-C25CE2135561}">
    <text>Not available</text>
  </threadedComment>
  <threadedComment ref="R140" dT="2025-09-28T15:55:02.63" personId="{35C4ADFB-F65D-4602-9308-C281AD860480}" id="{EDAFD7C1-6BF6-44E4-A86B-BAF09E1DEDA0}">
    <text>Not available</text>
  </threadedComment>
  <threadedComment ref="S140" dT="2025-09-28T15:55:02.63" personId="{35C4ADFB-F65D-4602-9308-C281AD860480}" id="{A327B88E-979C-4F0F-B808-D895F484D313}">
    <text>Not available</text>
  </threadedComment>
  <threadedComment ref="R141" dT="2025-09-28T15:55:02.63" personId="{35C4ADFB-F65D-4602-9308-C281AD860480}" id="{86D7A85C-8895-43AE-9780-A99DE1E1CBBA}">
    <text>Not available</text>
  </threadedComment>
  <threadedComment ref="S141" dT="2025-09-28T15:55:02.63" personId="{35C4ADFB-F65D-4602-9308-C281AD860480}" id="{640E1792-97EB-430B-9DB7-58ED53849E0E}">
    <text>Not available</text>
  </threadedComment>
  <threadedComment ref="R142" dT="2025-09-28T15:55:02.63" personId="{35C4ADFB-F65D-4602-9308-C281AD860480}" id="{90A4E4A3-80D4-457C-A645-BEE39FE3AFD4}">
    <text>Not available</text>
  </threadedComment>
  <threadedComment ref="S142" dT="2025-09-28T15:55:02.63" personId="{35C4ADFB-F65D-4602-9308-C281AD860480}" id="{05B63381-994E-4134-B023-9714E754EBF1}">
    <text>Not available</text>
  </threadedComment>
  <threadedComment ref="R143" dT="2025-09-28T15:55:02.63" personId="{35C4ADFB-F65D-4602-9308-C281AD860480}" id="{0DCB56AF-D33E-42B3-9F5C-23B9729D8C52}">
    <text>Not available</text>
  </threadedComment>
  <threadedComment ref="S143" dT="2025-09-28T15:55:02.63" personId="{35C4ADFB-F65D-4602-9308-C281AD860480}" id="{092BE338-CDA2-4FD5-8514-A13273B3A5C3}">
    <text>Not available</text>
  </threadedComment>
  <threadedComment ref="R144" dT="2025-09-28T15:55:02.63" personId="{35C4ADFB-F65D-4602-9308-C281AD860480}" id="{D8FB6AED-EC44-4AB5-8421-1B946DB1A7AE}">
    <text>Not available</text>
  </threadedComment>
  <threadedComment ref="S144" dT="2025-09-28T15:55:02.63" personId="{35C4ADFB-F65D-4602-9308-C281AD860480}" id="{B973AFEE-A860-49B5-97A9-E425683D5F27}">
    <text>Not available</text>
  </threadedComment>
  <threadedComment ref="R147" dT="2025-09-28T15:55:02.63" personId="{35C4ADFB-F65D-4602-9308-C281AD860480}" id="{D1AE384D-A96B-4F1E-B385-B695E0E7324A}">
    <text>Not available</text>
  </threadedComment>
  <threadedComment ref="S147" dT="2025-09-28T15:55:02.63" personId="{35C4ADFB-F65D-4602-9308-C281AD860480}" id="{95D4BCC3-1730-4884-B62E-E227AE9E9A26}">
    <text>Not available</text>
  </threadedComment>
  <threadedComment ref="R148" dT="2025-09-28T15:55:02.63" personId="{35C4ADFB-F65D-4602-9308-C281AD860480}" id="{42714710-6157-4D23-8DEE-BE954D12E1AD}">
    <text>Not available</text>
  </threadedComment>
  <threadedComment ref="S148" dT="2025-09-28T15:55:02.63" personId="{35C4ADFB-F65D-4602-9308-C281AD860480}" id="{AFB8C3E3-8BD5-485D-B906-CBD5CC099832}">
    <text>Not available</text>
  </threadedComment>
  <threadedComment ref="R149" dT="2025-09-28T15:55:02.63" personId="{35C4ADFB-F65D-4602-9308-C281AD860480}" id="{2F0DF78B-ADCB-41C6-B29D-F942E00FE1D2}">
    <text>Not available</text>
  </threadedComment>
  <threadedComment ref="S149" dT="2025-09-28T15:55:02.63" personId="{35C4ADFB-F65D-4602-9308-C281AD860480}" id="{68D1AF10-6EE1-491C-B8C5-ADF2C097EF68}">
    <text>Not available</text>
  </threadedComment>
  <threadedComment ref="R150" dT="2025-09-28T15:55:02.63" personId="{35C4ADFB-F65D-4602-9308-C281AD860480}" id="{E7013547-3163-42B8-A835-0E6057CF9A5F}">
    <text>Not available</text>
  </threadedComment>
  <threadedComment ref="S150" dT="2025-09-28T15:55:02.63" personId="{35C4ADFB-F65D-4602-9308-C281AD860480}" id="{34CB7EA2-D485-4C11-91BC-1BF6256FA080}">
    <text>Not available</text>
  </threadedComment>
  <threadedComment ref="R151" dT="2025-09-28T15:55:02.63" personId="{35C4ADFB-F65D-4602-9308-C281AD860480}" id="{F72145B0-29EC-4654-959C-180BCDE9421C}">
    <text>Not available</text>
  </threadedComment>
  <threadedComment ref="S151" dT="2025-09-28T15:55:02.63" personId="{35C4ADFB-F65D-4602-9308-C281AD860480}" id="{07459673-EF57-435D-B9C6-23AD8E94065F}">
    <text>Not available</text>
  </threadedComment>
  <threadedComment ref="R152" dT="2025-09-28T15:55:02.63" personId="{35C4ADFB-F65D-4602-9308-C281AD860480}" id="{AA1921A6-4E1F-4B09-96B2-DB4F062DACC9}">
    <text>Not available</text>
  </threadedComment>
  <threadedComment ref="S152" dT="2025-09-28T15:55:02.63" personId="{35C4ADFB-F65D-4602-9308-C281AD860480}" id="{48B8939F-9444-40C3-9AE8-234AFA357FEF}">
    <text>Not available</text>
  </threadedComment>
  <threadedComment ref="R153" dT="2025-09-28T15:55:02.63" personId="{35C4ADFB-F65D-4602-9308-C281AD860480}" id="{C64043FC-076E-44C0-87D9-138AAEB66D34}">
    <text>Not available</text>
  </threadedComment>
  <threadedComment ref="S153" dT="2025-09-28T15:55:02.63" personId="{35C4ADFB-F65D-4602-9308-C281AD860480}" id="{B14CE80E-5AF9-40E3-88F4-382D9B1B3B32}">
    <text>Not available</text>
  </threadedComment>
  <threadedComment ref="R154" dT="2025-09-28T15:55:02.63" personId="{35C4ADFB-F65D-4602-9308-C281AD860480}" id="{11080E1B-7DCC-4DCE-9009-3A9B2633B232}">
    <text>Not available</text>
  </threadedComment>
  <threadedComment ref="S154" dT="2025-09-28T15:55:02.63" personId="{35C4ADFB-F65D-4602-9308-C281AD860480}" id="{F210A4BD-01CC-4581-AF3D-2D32EAB3CB11}">
    <text>Not available</text>
  </threadedComment>
  <threadedComment ref="R155" dT="2025-09-28T15:55:02.63" personId="{35C4ADFB-F65D-4602-9308-C281AD860480}" id="{8B6104F2-7D07-41A6-8A52-D08C3D88615C}">
    <text>Not available</text>
  </threadedComment>
  <threadedComment ref="S155" dT="2025-09-28T15:55:02.63" personId="{35C4ADFB-F65D-4602-9308-C281AD860480}" id="{C42ACB61-F282-4B44-A49C-75C25B5A2811}">
    <text>Not available</text>
  </threadedComment>
  <threadedComment ref="R156" dT="2025-09-28T15:55:02.63" personId="{35C4ADFB-F65D-4602-9308-C281AD860480}" id="{E52EC960-A2E5-4038-98C3-63582B4AA050}">
    <text>Not available</text>
  </threadedComment>
  <threadedComment ref="S156" dT="2025-09-28T15:55:02.63" personId="{35C4ADFB-F65D-4602-9308-C281AD860480}" id="{B4F1D9BB-17BA-4067-816B-4654D8152961}">
    <text>Not available</text>
  </threadedComment>
  <threadedComment ref="R157" dT="2025-09-28T15:55:02.63" personId="{35C4ADFB-F65D-4602-9308-C281AD860480}" id="{76C25DDA-B10B-4F8C-9DD2-5F515D63E7D7}">
    <text>Not available</text>
  </threadedComment>
  <threadedComment ref="S157" dT="2025-09-28T15:55:02.63" personId="{35C4ADFB-F65D-4602-9308-C281AD860480}" id="{14F971E7-A971-447B-B669-B6ACA45BAD79}">
    <text>Not available</text>
  </threadedComment>
  <threadedComment ref="R158" dT="2025-09-28T15:55:02.63" personId="{35C4ADFB-F65D-4602-9308-C281AD860480}" id="{1A2E4DD7-F611-460C-8990-062372A453E5}">
    <text>Not available</text>
  </threadedComment>
  <threadedComment ref="S158" dT="2025-09-28T15:55:02.63" personId="{35C4ADFB-F65D-4602-9308-C281AD860480}" id="{7606632F-95C4-4200-88AE-B78C1E15481F}">
    <text>Not available</text>
  </threadedComment>
  <threadedComment ref="R161" dT="2025-09-28T15:55:02.63" personId="{35C4ADFB-F65D-4602-9308-C281AD860480}" id="{776D53DD-DB52-4E26-A14F-D1457804E59F}">
    <text>Not available</text>
  </threadedComment>
  <threadedComment ref="S161" dT="2025-09-28T15:55:02.63" personId="{35C4ADFB-F65D-4602-9308-C281AD860480}" id="{D6015F90-C479-4017-B59F-C37E0A1B0AC2}">
    <text>Not available</text>
  </threadedComment>
  <threadedComment ref="R162" dT="2025-09-28T15:55:02.63" personId="{35C4ADFB-F65D-4602-9308-C281AD860480}" id="{8D33EA15-E0C1-4E30-974E-26121C6DBDEB}">
    <text>Not available</text>
  </threadedComment>
  <threadedComment ref="S162" dT="2025-09-28T15:55:02.63" personId="{35C4ADFB-F65D-4602-9308-C281AD860480}" id="{7484B830-17B8-4066-A060-4871B0D15120}">
    <text>Not available</text>
  </threadedComment>
  <threadedComment ref="R163" dT="2025-09-28T15:55:02.63" personId="{35C4ADFB-F65D-4602-9308-C281AD860480}" id="{7E7FE490-47F2-43CD-AA15-5331F0E26D56}">
    <text>Not available</text>
  </threadedComment>
  <threadedComment ref="S163" dT="2025-09-28T15:55:02.63" personId="{35C4ADFB-F65D-4602-9308-C281AD860480}" id="{371F3F9E-7D36-4816-B594-3CDE40BAD85B}">
    <text>Not available</text>
  </threadedComment>
  <threadedComment ref="R164" dT="2025-09-28T15:55:02.63" personId="{35C4ADFB-F65D-4602-9308-C281AD860480}" id="{EA4F124D-6943-48F8-A7A0-89DD7660E899}">
    <text>Not available</text>
  </threadedComment>
  <threadedComment ref="S164" dT="2025-09-28T15:55:02.63" personId="{35C4ADFB-F65D-4602-9308-C281AD860480}" id="{2684E0A2-9DF9-44B3-9C5C-ED9B77DD5CE7}">
    <text>Not available</text>
  </threadedComment>
  <threadedComment ref="R165" dT="2025-09-28T15:55:02.63" personId="{35C4ADFB-F65D-4602-9308-C281AD860480}" id="{3217AAE0-2B8E-4CAF-8D86-30316CEA4C14}">
    <text>Not available</text>
  </threadedComment>
  <threadedComment ref="S165" dT="2025-09-28T15:55:02.63" personId="{35C4ADFB-F65D-4602-9308-C281AD860480}" id="{E251470D-B248-434A-9597-055527E2EA66}">
    <text>Not available</text>
  </threadedComment>
  <threadedComment ref="R166" dT="2025-09-28T15:55:02.63" personId="{35C4ADFB-F65D-4602-9308-C281AD860480}" id="{8D4D87C9-BCEF-4293-A8E5-52B75DCD60CA}">
    <text>Not available</text>
  </threadedComment>
  <threadedComment ref="S166" dT="2025-09-28T15:55:02.63" personId="{35C4ADFB-F65D-4602-9308-C281AD860480}" id="{458D706E-E111-42B8-9D4E-E027BD7BE465}">
    <text>Not available</text>
  </threadedComment>
  <threadedComment ref="R167" dT="2025-09-28T15:55:02.63" personId="{35C4ADFB-F65D-4602-9308-C281AD860480}" id="{72EC09C0-03CA-46CF-AED7-E5D4D6297B3C}">
    <text>Not available</text>
  </threadedComment>
  <threadedComment ref="S167" dT="2025-09-28T15:55:02.63" personId="{35C4ADFB-F65D-4602-9308-C281AD860480}" id="{CC027DB6-D748-44B4-BD8F-3C8B39F0DA18}">
    <text>Not available</text>
  </threadedComment>
  <threadedComment ref="R168" dT="2025-09-28T15:55:02.63" personId="{35C4ADFB-F65D-4602-9308-C281AD860480}" id="{03A678AF-0A63-47FA-AA0F-AF28531A9897}">
    <text>Not available</text>
  </threadedComment>
  <threadedComment ref="S168" dT="2025-09-28T15:55:02.63" personId="{35C4ADFB-F65D-4602-9308-C281AD860480}" id="{D065A678-E80F-4B92-9F29-A60D7AE0A716}">
    <text>Not available</text>
  </threadedComment>
  <threadedComment ref="R169" dT="2025-09-28T15:55:02.63" personId="{35C4ADFB-F65D-4602-9308-C281AD860480}" id="{AA832F37-7496-43FB-B99E-FFA2A31734F5}">
    <text>Not available</text>
  </threadedComment>
  <threadedComment ref="S169" dT="2025-09-28T15:55:02.63" personId="{35C4ADFB-F65D-4602-9308-C281AD860480}" id="{6C16BCC3-7B50-4DA0-8D2E-E9CD362E4343}">
    <text>Not available</text>
  </threadedComment>
  <threadedComment ref="R170" dT="2025-09-28T15:55:02.63" personId="{35C4ADFB-F65D-4602-9308-C281AD860480}" id="{AF2F2589-F21F-4313-925E-4CC5E8D7638E}">
    <text>Not available</text>
  </threadedComment>
  <threadedComment ref="S170" dT="2025-09-28T15:55:02.63" personId="{35C4ADFB-F65D-4602-9308-C281AD860480}" id="{2232C2F2-E598-4BC8-A306-0B0F0E418D4A}">
    <text>Not available</text>
  </threadedComment>
  <threadedComment ref="R171" dT="2025-09-28T15:55:02.63" personId="{35C4ADFB-F65D-4602-9308-C281AD860480}" id="{4E314B7A-EC01-4757-AC07-947A054DDEF3}">
    <text>Not available</text>
  </threadedComment>
  <threadedComment ref="S171" dT="2025-09-28T15:55:02.63" personId="{35C4ADFB-F65D-4602-9308-C281AD860480}" id="{17A6DC01-A745-44D1-9293-F19439807AB1}">
    <text>Not available</text>
  </threadedComment>
  <threadedComment ref="R172" dT="2025-09-28T15:55:02.63" personId="{35C4ADFB-F65D-4602-9308-C281AD860480}" id="{46033325-294F-4341-9173-BF540D0FC552}">
    <text>Not available</text>
  </threadedComment>
  <threadedComment ref="S172" dT="2025-09-28T15:55:02.63" personId="{35C4ADFB-F65D-4602-9308-C281AD860480}" id="{0D134D0C-09AF-46AF-826C-21A8FC9BC280}">
    <text>Not available</text>
  </threadedComment>
  <threadedComment ref="R175" dT="2025-09-28T15:55:02.63" personId="{35C4ADFB-F65D-4602-9308-C281AD860480}" id="{5E947211-6016-4F8E-B449-85B5BB02CBB9}">
    <text>Not available</text>
  </threadedComment>
  <threadedComment ref="S175" dT="2025-09-28T15:55:02.63" personId="{35C4ADFB-F65D-4602-9308-C281AD860480}" id="{5C06F5FB-554C-49A2-A3D9-4056ACF194AB}">
    <text>Not available</text>
  </threadedComment>
  <threadedComment ref="R176" dT="2025-09-28T15:55:02.63" personId="{35C4ADFB-F65D-4602-9308-C281AD860480}" id="{40A2C11B-FB50-4272-B7FA-880A0683820C}">
    <text>Not available</text>
  </threadedComment>
  <threadedComment ref="S176" dT="2025-09-28T15:55:02.63" personId="{35C4ADFB-F65D-4602-9308-C281AD860480}" id="{B959DA73-2C5C-4030-8EBD-871FAA041718}">
    <text>Not available</text>
  </threadedComment>
  <threadedComment ref="R177" dT="2025-09-28T15:55:02.63" personId="{35C4ADFB-F65D-4602-9308-C281AD860480}" id="{61CECE52-728F-405E-BF3B-DB34D877E992}">
    <text>Not available</text>
  </threadedComment>
  <threadedComment ref="S177" dT="2025-09-28T15:55:02.63" personId="{35C4ADFB-F65D-4602-9308-C281AD860480}" id="{9CA80655-14C7-4ECC-82D7-9418BEA44937}">
    <text>Not available</text>
  </threadedComment>
  <threadedComment ref="R178" dT="2025-09-28T15:55:02.63" personId="{35C4ADFB-F65D-4602-9308-C281AD860480}" id="{D4951C8E-2FD3-4751-9A7F-989DC727ACB2}">
    <text>Not available</text>
  </threadedComment>
  <threadedComment ref="S178" dT="2025-09-28T15:55:02.63" personId="{35C4ADFB-F65D-4602-9308-C281AD860480}" id="{1ACDB315-947A-4DAA-8CDA-D650646A84F9}">
    <text>Not available</text>
  </threadedComment>
  <threadedComment ref="R179" dT="2025-09-28T15:55:02.63" personId="{35C4ADFB-F65D-4602-9308-C281AD860480}" id="{FDDDEE88-CCD5-4177-AE1B-ABB1204AD945}">
    <text>Not available</text>
  </threadedComment>
  <threadedComment ref="S179" dT="2025-09-28T15:55:02.63" personId="{35C4ADFB-F65D-4602-9308-C281AD860480}" id="{2DD0B713-4192-468F-930A-98A58C90F74E}">
    <text>Not available</text>
  </threadedComment>
  <threadedComment ref="R180" dT="2025-09-28T15:55:02.63" personId="{35C4ADFB-F65D-4602-9308-C281AD860480}" id="{0461499D-D4AA-498D-9FB8-AC0B8F2D55FA}">
    <text>Not available</text>
  </threadedComment>
  <threadedComment ref="S180" dT="2025-09-28T15:55:02.63" personId="{35C4ADFB-F65D-4602-9308-C281AD860480}" id="{EF9B913A-2774-416F-9FF9-95C34DD6DC3E}">
    <text>Not available</text>
  </threadedComment>
  <threadedComment ref="R181" dT="2025-09-28T15:55:02.63" personId="{35C4ADFB-F65D-4602-9308-C281AD860480}" id="{133E705E-8ABC-4D5C-A1B7-1ACCC588773B}">
    <text>Not available</text>
  </threadedComment>
  <threadedComment ref="S181" dT="2025-09-28T15:55:02.63" personId="{35C4ADFB-F65D-4602-9308-C281AD860480}" id="{7D42AFA6-1C67-44CC-9860-3F609CD734B1}">
    <text>Not available</text>
  </threadedComment>
  <threadedComment ref="R182" dT="2025-09-28T15:55:02.63" personId="{35C4ADFB-F65D-4602-9308-C281AD860480}" id="{15A06E3B-55D3-45CD-A182-8405ADBAA4CA}">
    <text>Not available</text>
  </threadedComment>
  <threadedComment ref="S182" dT="2025-09-28T15:55:02.63" personId="{35C4ADFB-F65D-4602-9308-C281AD860480}" id="{BEEFAF7D-77E2-474F-B2CE-EE64A3C8963E}">
    <text>Not available</text>
  </threadedComment>
  <threadedComment ref="R183" dT="2025-09-28T15:55:02.63" personId="{35C4ADFB-F65D-4602-9308-C281AD860480}" id="{5D2581A0-4D23-49E1-8FCB-165E70B37F7E}">
    <text>Not available</text>
  </threadedComment>
  <threadedComment ref="S183" dT="2025-09-28T15:55:02.63" personId="{35C4ADFB-F65D-4602-9308-C281AD860480}" id="{94531C77-6F3D-46D2-8212-3B9ADE1B7097}">
    <text>Not available</text>
  </threadedComment>
  <threadedComment ref="R184" dT="2025-09-28T15:55:02.63" personId="{35C4ADFB-F65D-4602-9308-C281AD860480}" id="{0B7A7E5F-D5DB-434C-823A-D49A456ECE0B}">
    <text>Not available</text>
  </threadedComment>
  <threadedComment ref="S184" dT="2025-09-28T15:55:02.63" personId="{35C4ADFB-F65D-4602-9308-C281AD860480}" id="{420F5453-343C-493E-A07F-582C2286E739}">
    <text>Not available</text>
  </threadedComment>
  <threadedComment ref="R185" dT="2025-09-28T15:55:02.63" personId="{35C4ADFB-F65D-4602-9308-C281AD860480}" id="{6035973C-CAE3-42FF-B1D3-D780A5BCE3D0}">
    <text>Not available</text>
  </threadedComment>
  <threadedComment ref="S185" dT="2025-09-28T15:55:02.63" personId="{35C4ADFB-F65D-4602-9308-C281AD860480}" id="{6EF42FED-D55C-4B02-8D5D-A9C7EAD097F9}">
    <text>Not available</text>
  </threadedComment>
  <threadedComment ref="R186" dT="2025-09-28T15:55:02.63" personId="{35C4ADFB-F65D-4602-9308-C281AD860480}" id="{19FB69E0-309A-48C4-B5E7-BFA7B4B42179}">
    <text>Not available</text>
  </threadedComment>
  <threadedComment ref="S186" dT="2025-09-28T15:55:02.63" personId="{35C4ADFB-F65D-4602-9308-C281AD860480}" id="{8304E5B4-B090-448D-8C73-3CE8A8640EAB}">
    <text>Not available</text>
  </threadedComment>
  <threadedComment ref="R189" dT="2025-09-28T15:55:02.63" personId="{35C4ADFB-F65D-4602-9308-C281AD860480}" id="{70CD0F7A-E5BE-44C7-9435-1C8935502343}">
    <text>Not available</text>
  </threadedComment>
  <threadedComment ref="S189" dT="2025-09-28T15:55:02.63" personId="{35C4ADFB-F65D-4602-9308-C281AD860480}" id="{0B1FAB61-7814-4016-82F3-07DD1AAE48A5}">
    <text>Not available</text>
  </threadedComment>
  <threadedComment ref="R190" dT="2025-09-28T15:55:02.63" personId="{35C4ADFB-F65D-4602-9308-C281AD860480}" id="{D3CE7C85-1914-43B0-BD94-4EC7741B39DB}">
    <text>Not available</text>
  </threadedComment>
  <threadedComment ref="S190" dT="2025-09-28T15:55:02.63" personId="{35C4ADFB-F65D-4602-9308-C281AD860480}" id="{17BCCA9F-21D0-4629-A2C4-6D1A01777DA3}">
    <text>Not available</text>
  </threadedComment>
  <threadedComment ref="R191" dT="2025-09-28T15:55:02.63" personId="{35C4ADFB-F65D-4602-9308-C281AD860480}" id="{B99EA1FE-445D-4353-BDBE-95B426F858F6}">
    <text>Not available</text>
  </threadedComment>
  <threadedComment ref="S191" dT="2025-09-28T15:55:02.63" personId="{35C4ADFB-F65D-4602-9308-C281AD860480}" id="{EB84B036-4328-4B1B-9207-F67F3AB23222}">
    <text>Not available</text>
  </threadedComment>
  <threadedComment ref="R192" dT="2025-09-28T15:55:02.63" personId="{35C4ADFB-F65D-4602-9308-C281AD860480}" id="{8E72EE10-F49C-40CA-817F-2140271DFA16}">
    <text>Not available</text>
  </threadedComment>
  <threadedComment ref="S192" dT="2025-09-28T15:55:02.63" personId="{35C4ADFB-F65D-4602-9308-C281AD860480}" id="{ACEA6143-3A50-4C99-B154-B6DD9B060F40}">
    <text>Not available</text>
  </threadedComment>
  <threadedComment ref="R193" dT="2025-09-28T15:55:02.63" personId="{35C4ADFB-F65D-4602-9308-C281AD860480}" id="{FF3AC029-496D-4B75-AABC-D39C4DE0C46F}">
    <text>Not available</text>
  </threadedComment>
  <threadedComment ref="S193" dT="2025-09-28T15:55:02.63" personId="{35C4ADFB-F65D-4602-9308-C281AD860480}" id="{8C634D0A-D719-4D69-987B-E60F1BBDDD15}">
    <text>Not available</text>
  </threadedComment>
  <threadedComment ref="R194" dT="2025-09-28T15:55:02.63" personId="{35C4ADFB-F65D-4602-9308-C281AD860480}" id="{83A24CA0-6241-4F8F-B7D0-22E74A37B8C8}">
    <text>Not available</text>
  </threadedComment>
  <threadedComment ref="S194" dT="2025-09-28T15:55:02.63" personId="{35C4ADFB-F65D-4602-9308-C281AD860480}" id="{8069EB90-0306-4481-9B36-8E34B0E52786}">
    <text>Not available</text>
  </threadedComment>
  <threadedComment ref="R195" dT="2025-09-28T15:55:02.63" personId="{35C4ADFB-F65D-4602-9308-C281AD860480}" id="{F00D6781-E9B4-4DB7-AEB7-8DBE9857D4AF}">
    <text>Not available</text>
  </threadedComment>
  <threadedComment ref="S195" dT="2025-09-28T15:55:02.63" personId="{35C4ADFB-F65D-4602-9308-C281AD860480}" id="{D936D4E0-397B-4B9D-9037-34118F121B68}">
    <text>Not available</text>
  </threadedComment>
  <threadedComment ref="R196" dT="2025-09-28T15:55:02.63" personId="{35C4ADFB-F65D-4602-9308-C281AD860480}" id="{B2D3BA85-C25C-4F11-9FFD-FD36C6D66E08}">
    <text>Not available</text>
  </threadedComment>
  <threadedComment ref="S196" dT="2025-09-28T15:55:02.63" personId="{35C4ADFB-F65D-4602-9308-C281AD860480}" id="{14EEFAC6-6917-4A53-9655-507F60328A5F}">
    <text>Not available</text>
  </threadedComment>
  <threadedComment ref="R197" dT="2025-09-28T15:55:02.63" personId="{35C4ADFB-F65D-4602-9308-C281AD860480}" id="{1B941B49-4EF2-4EC4-B096-71927AF9CB72}">
    <text>Not available</text>
  </threadedComment>
  <threadedComment ref="S197" dT="2025-09-28T15:55:02.63" personId="{35C4ADFB-F65D-4602-9308-C281AD860480}" id="{DBCC0073-421F-4610-ABF2-7BD4B04286FF}">
    <text>Not available</text>
  </threadedComment>
  <threadedComment ref="R198" dT="2025-09-28T15:55:02.63" personId="{35C4ADFB-F65D-4602-9308-C281AD860480}" id="{79AC276C-59AA-4BA4-AD08-3B52F77400AD}">
    <text>Not available</text>
  </threadedComment>
  <threadedComment ref="S198" dT="2025-09-28T15:55:02.63" personId="{35C4ADFB-F65D-4602-9308-C281AD860480}" id="{A0FDDA4C-804B-4502-83A3-DB227ACA2B22}">
    <text>Not available</text>
  </threadedComment>
  <threadedComment ref="R199" dT="2025-09-28T15:55:02.63" personId="{35C4ADFB-F65D-4602-9308-C281AD860480}" id="{D19D2EAC-5432-4D4A-82DB-56E0FD00412C}">
    <text>Not available</text>
  </threadedComment>
  <threadedComment ref="S199" dT="2025-09-28T15:55:02.63" personId="{35C4ADFB-F65D-4602-9308-C281AD860480}" id="{ACE88A9F-D18B-4154-9029-593557ABB37B}">
    <text>Not available</text>
  </threadedComment>
  <threadedComment ref="R200" dT="2025-09-28T15:55:02.63" personId="{35C4ADFB-F65D-4602-9308-C281AD860480}" id="{4DC58346-B07B-4ED5-8207-A64AF684BB89}">
    <text>Not available</text>
  </threadedComment>
  <threadedComment ref="S200" dT="2025-09-28T15:55:02.63" personId="{35C4ADFB-F65D-4602-9308-C281AD860480}" id="{3ABF07A6-2FEE-4A94-BF98-4AA45E8B7B83}">
    <text>Not available</text>
  </threadedComment>
  <threadedComment ref="R203" dT="2025-09-28T15:55:02.63" personId="{35C4ADFB-F65D-4602-9308-C281AD860480}" id="{8487E2B1-D8D3-4C32-A434-957F1B5AF47F}">
    <text>Not available</text>
  </threadedComment>
  <threadedComment ref="S203" dT="2025-09-28T15:55:02.63" personId="{35C4ADFB-F65D-4602-9308-C281AD860480}" id="{32179F46-941B-4149-9134-421373C8941B}">
    <text>Not available</text>
  </threadedComment>
  <threadedComment ref="R204" dT="2025-09-28T15:55:02.63" personId="{35C4ADFB-F65D-4602-9308-C281AD860480}" id="{6AB1509A-7BDD-44D2-829C-892A8B872A85}">
    <text>Not available</text>
  </threadedComment>
  <threadedComment ref="S204" dT="2025-09-28T15:55:02.63" personId="{35C4ADFB-F65D-4602-9308-C281AD860480}" id="{DC4EFE61-22DA-43CE-B44C-80E380CECC1E}">
    <text>Not available</text>
  </threadedComment>
  <threadedComment ref="R205" dT="2025-09-28T15:55:02.63" personId="{35C4ADFB-F65D-4602-9308-C281AD860480}" id="{7366E4EB-0852-46F4-8DAF-7589378EEBAE}">
    <text>Not available</text>
  </threadedComment>
  <threadedComment ref="S205" dT="2025-09-28T15:55:02.63" personId="{35C4ADFB-F65D-4602-9308-C281AD860480}" id="{01A3623A-F91A-429A-B4CC-D586F200C4C2}">
    <text>Not available</text>
  </threadedComment>
  <threadedComment ref="R206" dT="2025-09-28T15:55:02.63" personId="{35C4ADFB-F65D-4602-9308-C281AD860480}" id="{4A4BD986-080D-4F17-B84D-A09663A1E6F1}">
    <text>Not available</text>
  </threadedComment>
  <threadedComment ref="S206" dT="2025-09-28T15:55:02.63" personId="{35C4ADFB-F65D-4602-9308-C281AD860480}" id="{C8C356E6-BD81-476B-BCC4-21A87DB6226D}">
    <text>Not available</text>
  </threadedComment>
  <threadedComment ref="R207" dT="2025-09-28T15:55:02.63" personId="{35C4ADFB-F65D-4602-9308-C281AD860480}" id="{6A8ADC34-F88B-40FA-A9DC-80FEFCD6DBAF}">
    <text>Not available</text>
  </threadedComment>
  <threadedComment ref="S207" dT="2025-09-28T15:55:02.63" personId="{35C4ADFB-F65D-4602-9308-C281AD860480}" id="{ADD7058F-0795-445E-B02C-FB7A7566EF2E}">
    <text>Not available</text>
  </threadedComment>
  <threadedComment ref="R208" dT="2025-09-28T15:55:02.63" personId="{35C4ADFB-F65D-4602-9308-C281AD860480}" id="{C21FD2CA-EFDE-43E9-A899-9C2058FF5771}">
    <text>Not available</text>
  </threadedComment>
  <threadedComment ref="S208" dT="2025-09-28T15:55:02.63" personId="{35C4ADFB-F65D-4602-9308-C281AD860480}" id="{69E85525-8688-4093-A2E3-17E24A8631C2}">
    <text>Not available</text>
  </threadedComment>
  <threadedComment ref="R209" dT="2025-09-28T15:55:02.63" personId="{35C4ADFB-F65D-4602-9308-C281AD860480}" id="{74D53374-7632-40C0-A97C-D6151B7A2B40}">
    <text>Not available</text>
  </threadedComment>
  <threadedComment ref="S209" dT="2025-09-28T15:55:02.63" personId="{35C4ADFB-F65D-4602-9308-C281AD860480}" id="{1A9BCCC6-27F6-4D5D-810B-64C96BEA91F3}">
    <text>Not available</text>
  </threadedComment>
  <threadedComment ref="R210" dT="2025-09-28T15:55:02.63" personId="{35C4ADFB-F65D-4602-9308-C281AD860480}" id="{51D154E4-8CC6-4F50-AFBE-AD2823B3F597}">
    <text>Not available</text>
  </threadedComment>
  <threadedComment ref="S210" dT="2025-09-28T15:55:02.63" personId="{35C4ADFB-F65D-4602-9308-C281AD860480}" id="{91B746DF-2C0A-4DA9-B565-851F5185BEDF}">
    <text>Not available</text>
  </threadedComment>
  <threadedComment ref="R211" dT="2025-09-28T15:55:02.63" personId="{35C4ADFB-F65D-4602-9308-C281AD860480}" id="{125963A6-31EF-4121-8E7B-2CB4308CC884}">
    <text>Not available</text>
  </threadedComment>
  <threadedComment ref="S211" dT="2025-09-28T15:55:02.63" personId="{35C4ADFB-F65D-4602-9308-C281AD860480}" id="{8FFA1D4B-557B-4DC2-BA7C-051A48DF6EDF}">
    <text>Not available</text>
  </threadedComment>
  <threadedComment ref="R212" dT="2025-09-28T15:55:02.63" personId="{35C4ADFB-F65D-4602-9308-C281AD860480}" id="{3957604B-F4D1-4937-8954-9FB6983AA27D}">
    <text>Not available</text>
  </threadedComment>
  <threadedComment ref="S212" dT="2025-09-28T15:55:02.63" personId="{35C4ADFB-F65D-4602-9308-C281AD860480}" id="{061B93CE-7C19-43A8-939D-6BE9DDB30E5B}">
    <text>Not available</text>
  </threadedComment>
  <threadedComment ref="R213" dT="2025-09-28T15:55:02.63" personId="{35C4ADFB-F65D-4602-9308-C281AD860480}" id="{C2751FB6-A21B-4B79-84C9-D6246ADA701B}">
    <text>Not available</text>
  </threadedComment>
  <threadedComment ref="S213" dT="2025-09-28T15:55:02.63" personId="{35C4ADFB-F65D-4602-9308-C281AD860480}" id="{95F706C5-443D-4376-8E49-40526050DB1B}">
    <text>Not available</text>
  </threadedComment>
  <threadedComment ref="R214" dT="2025-09-28T15:55:02.63" personId="{35C4ADFB-F65D-4602-9308-C281AD860480}" id="{127F0012-6A25-4550-9406-B9DC9DCB46C0}">
    <text>Not available</text>
  </threadedComment>
  <threadedComment ref="S214" dT="2025-09-28T15:55:02.63" personId="{35C4ADFB-F65D-4602-9308-C281AD860480}" id="{4C5418CB-95F5-4DA4-A33C-7153721CE5FC}">
    <text>Not available</text>
  </threadedComment>
  <threadedComment ref="R217" dT="2025-09-28T15:55:02.63" personId="{35C4ADFB-F65D-4602-9308-C281AD860480}" id="{D3612064-4A0F-435F-AD5A-A742C34148E6}">
    <text>Not available</text>
  </threadedComment>
  <threadedComment ref="S217" dT="2025-09-28T15:55:02.63" personId="{35C4ADFB-F65D-4602-9308-C281AD860480}" id="{1870E7ED-640B-46E4-84A7-2266F599EED4}">
    <text>Not available</text>
  </threadedComment>
  <threadedComment ref="R218" dT="2025-09-28T15:55:02.63" personId="{35C4ADFB-F65D-4602-9308-C281AD860480}" id="{F3BB67AB-150E-4B0D-AF18-DB415986938A}">
    <text>Not available</text>
  </threadedComment>
  <threadedComment ref="S218" dT="2025-09-28T15:55:02.63" personId="{35C4ADFB-F65D-4602-9308-C281AD860480}" id="{565164B0-62C6-4A90-8BB7-7492C1BC06E9}">
    <text>Not available</text>
  </threadedComment>
  <threadedComment ref="R219" dT="2025-09-28T15:55:02.63" personId="{35C4ADFB-F65D-4602-9308-C281AD860480}" id="{436BEFCE-3995-4E30-B742-457167F5237F}">
    <text>Not available</text>
  </threadedComment>
  <threadedComment ref="S219" dT="2025-09-28T15:55:02.63" personId="{35C4ADFB-F65D-4602-9308-C281AD860480}" id="{50D79B93-B88B-4847-8485-0E49131F3636}">
    <text>Not available</text>
  </threadedComment>
  <threadedComment ref="R220" dT="2025-09-28T15:55:02.63" personId="{35C4ADFB-F65D-4602-9308-C281AD860480}" id="{B7975CD0-261F-4F89-A333-CB1763045E63}">
    <text>Not available</text>
  </threadedComment>
  <threadedComment ref="S220" dT="2025-09-28T15:55:02.63" personId="{35C4ADFB-F65D-4602-9308-C281AD860480}" id="{88D9380C-293C-4FC6-BAB6-9CD354273947}">
    <text>Not available</text>
  </threadedComment>
  <threadedComment ref="R221" dT="2025-09-28T15:55:02.63" personId="{35C4ADFB-F65D-4602-9308-C281AD860480}" id="{A61C8EAB-DFBF-4AB3-A02C-3424AACF8860}">
    <text>Not available</text>
  </threadedComment>
  <threadedComment ref="S221" dT="2025-09-28T15:55:02.63" personId="{35C4ADFB-F65D-4602-9308-C281AD860480}" id="{1871DC94-00D2-47AC-8B27-01664F8A2EC8}">
    <text>Not available</text>
  </threadedComment>
  <threadedComment ref="R222" dT="2025-09-28T15:55:02.63" personId="{35C4ADFB-F65D-4602-9308-C281AD860480}" id="{8A705A8A-8035-47B1-B524-D791EFC28109}">
    <text>Not available</text>
  </threadedComment>
  <threadedComment ref="S222" dT="2025-09-28T15:55:02.63" personId="{35C4ADFB-F65D-4602-9308-C281AD860480}" id="{2D4042B4-90D6-4444-BBC7-2F84330894CA}">
    <text>Not available</text>
  </threadedComment>
  <threadedComment ref="R223" dT="2025-09-28T15:55:02.63" personId="{35C4ADFB-F65D-4602-9308-C281AD860480}" id="{1F163956-58D4-4A61-9164-67BEE4EC046A}">
    <text>Not available</text>
  </threadedComment>
  <threadedComment ref="S223" dT="2025-09-28T15:55:02.63" personId="{35C4ADFB-F65D-4602-9308-C281AD860480}" id="{BC3FCA7F-DA46-4F39-90A2-5007C2477A86}">
    <text>Not available</text>
  </threadedComment>
  <threadedComment ref="R224" dT="2025-09-28T15:55:02.63" personId="{35C4ADFB-F65D-4602-9308-C281AD860480}" id="{5C67D58E-6DCA-4BE9-8466-12ADF9AEBF2E}">
    <text>Not available</text>
  </threadedComment>
  <threadedComment ref="S224" dT="2025-09-28T15:55:02.63" personId="{35C4ADFB-F65D-4602-9308-C281AD860480}" id="{4F734B23-00BA-480E-A880-A6246382E9E1}">
    <text>Not available</text>
  </threadedComment>
  <threadedComment ref="R225" dT="2025-09-28T15:55:02.63" personId="{35C4ADFB-F65D-4602-9308-C281AD860480}" id="{57A2E467-F2D2-4252-B0BE-26C3B0B24CBB}">
    <text>Not available</text>
  </threadedComment>
  <threadedComment ref="S225" dT="2025-09-28T15:55:02.63" personId="{35C4ADFB-F65D-4602-9308-C281AD860480}" id="{2E29EC3E-4686-43C9-B92E-25108A741ABD}">
    <text>Not available</text>
  </threadedComment>
  <threadedComment ref="R226" dT="2025-09-28T15:55:02.63" personId="{35C4ADFB-F65D-4602-9308-C281AD860480}" id="{13A8B110-17F2-4B85-8B61-4550C26C02C9}">
    <text>Not available</text>
  </threadedComment>
  <threadedComment ref="S226" dT="2025-09-28T15:55:02.63" personId="{35C4ADFB-F65D-4602-9308-C281AD860480}" id="{4809EAA7-4F4F-426F-8056-C119D76E6D69}">
    <text>Not available</text>
  </threadedComment>
  <threadedComment ref="R227" dT="2025-09-28T15:55:02.63" personId="{35C4ADFB-F65D-4602-9308-C281AD860480}" id="{CD2AA73F-9816-4B0F-AB0F-E00D9F8F6099}">
    <text>Not available</text>
  </threadedComment>
  <threadedComment ref="S227" dT="2025-09-28T15:55:02.63" personId="{35C4ADFB-F65D-4602-9308-C281AD860480}" id="{10B2FD28-489E-4269-AED4-216B2B97222D}">
    <text>Not available</text>
  </threadedComment>
  <threadedComment ref="R228" dT="2025-09-28T15:55:02.63" personId="{35C4ADFB-F65D-4602-9308-C281AD860480}" id="{186C18B8-5B49-4F96-A1AF-3023CC4248D4}">
    <text>Not available</text>
  </threadedComment>
  <threadedComment ref="S228" dT="2025-09-28T15:55:02.63" personId="{35C4ADFB-F65D-4602-9308-C281AD860480}" id="{2F6D5195-25B0-481F-B6D3-B9D33A1046A9}">
    <text>Not available</text>
  </threadedComment>
</ThreadedComment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3CE5E-6EB3-432F-9CB5-1543D7446AE8}">
  <dimension ref="A1:A13"/>
  <sheetViews>
    <sheetView showGridLines="0" tabSelected="1" workbookViewId="0">
      <selection activeCell="A25" sqref="A25"/>
    </sheetView>
  </sheetViews>
  <sheetFormatPr baseColWidth="10" defaultColWidth="10.85546875" defaultRowHeight="15" x14ac:dyDescent="0.25"/>
  <cols>
    <col min="1" max="1" width="97.5703125" style="92" customWidth="1"/>
  </cols>
  <sheetData>
    <row r="1" spans="1:1" ht="18" x14ac:dyDescent="0.25">
      <c r="A1" s="111" t="s">
        <v>131</v>
      </c>
    </row>
    <row r="3" spans="1:1" ht="45" x14ac:dyDescent="0.25">
      <c r="A3" s="114" t="s">
        <v>134</v>
      </c>
    </row>
    <row r="5" spans="1:1" x14ac:dyDescent="0.25">
      <c r="A5" s="113" t="s">
        <v>132</v>
      </c>
    </row>
    <row r="6" spans="1:1" x14ac:dyDescent="0.25">
      <c r="A6" s="113" t="s">
        <v>133</v>
      </c>
    </row>
    <row r="7" spans="1:1" x14ac:dyDescent="0.25">
      <c r="A7" s="113"/>
    </row>
    <row r="8" spans="1:1" x14ac:dyDescent="0.25">
      <c r="A8" s="116" t="s">
        <v>137</v>
      </c>
    </row>
    <row r="9" spans="1:1" ht="30" x14ac:dyDescent="0.25">
      <c r="A9" s="114" t="s">
        <v>135</v>
      </c>
    </row>
    <row r="10" spans="1:1" x14ac:dyDescent="0.25">
      <c r="A10" s="116" t="s">
        <v>138</v>
      </c>
    </row>
    <row r="11" spans="1:1" ht="150" x14ac:dyDescent="0.25">
      <c r="A11" s="117" t="s">
        <v>139</v>
      </c>
    </row>
    <row r="12" spans="1:1" x14ac:dyDescent="0.25">
      <c r="A12" s="112"/>
    </row>
    <row r="13" spans="1:1" x14ac:dyDescent="0.25">
      <c r="A13" s="115" t="s">
        <v>136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367B-9248-4C69-80F5-A95ECC015631}">
  <dimension ref="A1:F47"/>
  <sheetViews>
    <sheetView showGridLines="0" workbookViewId="0">
      <selection activeCell="C45" sqref="C45"/>
    </sheetView>
  </sheetViews>
  <sheetFormatPr baseColWidth="10" defaultColWidth="10.85546875" defaultRowHeight="15" x14ac:dyDescent="0.25"/>
  <cols>
    <col min="1" max="1" width="3" bestFit="1" customWidth="1"/>
    <col min="2" max="2" width="33.140625" customWidth="1"/>
    <col min="3" max="3" width="67.28515625" customWidth="1"/>
    <col min="4" max="4" width="71.7109375" bestFit="1" customWidth="1"/>
    <col min="5" max="5" width="46" customWidth="1"/>
  </cols>
  <sheetData>
    <row r="1" spans="1:6" x14ac:dyDescent="0.25">
      <c r="A1" s="95"/>
      <c r="B1" s="93" t="s">
        <v>130</v>
      </c>
      <c r="C1" s="93" t="s">
        <v>83</v>
      </c>
      <c r="D1" s="94" t="s">
        <v>106</v>
      </c>
      <c r="E1" s="94" t="s">
        <v>82</v>
      </c>
    </row>
    <row r="2" spans="1:6" x14ac:dyDescent="0.25">
      <c r="A2">
        <v>1</v>
      </c>
      <c r="B2" s="74" t="s">
        <v>46</v>
      </c>
      <c r="C2" s="74" t="s">
        <v>84</v>
      </c>
      <c r="D2" s="74" t="s">
        <v>46</v>
      </c>
      <c r="E2" t="s">
        <v>19</v>
      </c>
    </row>
    <row r="3" spans="1:6" x14ac:dyDescent="0.25">
      <c r="A3">
        <f>A2+1</f>
        <v>2</v>
      </c>
      <c r="B3" s="74" t="s">
        <v>99</v>
      </c>
      <c r="C3" s="74" t="s">
        <v>87</v>
      </c>
      <c r="D3" s="74" t="s">
        <v>88</v>
      </c>
      <c r="E3" s="90" t="s">
        <v>8</v>
      </c>
    </row>
    <row r="4" spans="1:6" x14ac:dyDescent="0.25">
      <c r="A4">
        <f t="shared" ref="A4:A23" si="0">A3+1</f>
        <v>3</v>
      </c>
      <c r="B4" s="74" t="s">
        <v>61</v>
      </c>
      <c r="C4" s="74" t="s">
        <v>102</v>
      </c>
      <c r="D4" s="74" t="s">
        <v>61</v>
      </c>
      <c r="E4" s="69" t="s">
        <v>12</v>
      </c>
      <c r="F4" s="1"/>
    </row>
    <row r="5" spans="1:6" ht="30" x14ac:dyDescent="0.25">
      <c r="A5">
        <f t="shared" si="0"/>
        <v>4</v>
      </c>
      <c r="B5" s="134" t="s">
        <v>144</v>
      </c>
      <c r="C5" s="74" t="s">
        <v>80</v>
      </c>
      <c r="D5" s="74" t="s">
        <v>61</v>
      </c>
      <c r="E5" s="69" t="s">
        <v>12</v>
      </c>
    </row>
    <row r="6" spans="1:6" x14ac:dyDescent="0.25">
      <c r="A6">
        <f>A5+1</f>
        <v>5</v>
      </c>
      <c r="B6" s="74" t="s">
        <v>70</v>
      </c>
      <c r="C6" s="74" t="s">
        <v>101</v>
      </c>
      <c r="D6" s="74" t="s">
        <v>60</v>
      </c>
      <c r="E6" s="69" t="s">
        <v>7</v>
      </c>
    </row>
    <row r="7" spans="1:6" ht="30" x14ac:dyDescent="0.25">
      <c r="A7">
        <f t="shared" si="0"/>
        <v>6</v>
      </c>
      <c r="B7" s="74" t="s">
        <v>124</v>
      </c>
      <c r="C7" s="91" t="s">
        <v>100</v>
      </c>
      <c r="D7" s="74" t="s">
        <v>140</v>
      </c>
      <c r="E7" s="74" t="s">
        <v>89</v>
      </c>
    </row>
    <row r="8" spans="1:6" x14ac:dyDescent="0.25">
      <c r="A8">
        <f t="shared" si="0"/>
        <v>7</v>
      </c>
      <c r="B8" s="74" t="s">
        <v>115</v>
      </c>
      <c r="C8" s="74" t="s">
        <v>102</v>
      </c>
      <c r="D8" s="74" t="s">
        <v>141</v>
      </c>
      <c r="E8" s="69" t="s">
        <v>9</v>
      </c>
      <c r="F8" s="1"/>
    </row>
    <row r="9" spans="1:6" x14ac:dyDescent="0.25">
      <c r="A9">
        <f t="shared" si="0"/>
        <v>8</v>
      </c>
      <c r="B9" s="74" t="s">
        <v>116</v>
      </c>
      <c r="C9" s="74" t="s">
        <v>101</v>
      </c>
      <c r="D9" s="74" t="s">
        <v>142</v>
      </c>
      <c r="E9" s="69" t="s">
        <v>11</v>
      </c>
    </row>
    <row r="10" spans="1:6" x14ac:dyDescent="0.25">
      <c r="A10">
        <f t="shared" si="0"/>
        <v>9</v>
      </c>
      <c r="B10" s="74" t="s">
        <v>117</v>
      </c>
      <c r="C10" s="74" t="s">
        <v>102</v>
      </c>
      <c r="D10" s="74" t="s">
        <v>65</v>
      </c>
      <c r="E10" s="69" t="s">
        <v>17</v>
      </c>
      <c r="F10" s="1"/>
    </row>
    <row r="11" spans="1:6" x14ac:dyDescent="0.25">
      <c r="A11">
        <f t="shared" si="0"/>
        <v>10</v>
      </c>
      <c r="B11" s="74" t="s">
        <v>118</v>
      </c>
      <c r="C11" s="74" t="s">
        <v>102</v>
      </c>
      <c r="D11" s="74" t="s">
        <v>94</v>
      </c>
      <c r="E11" s="69" t="s">
        <v>18</v>
      </c>
      <c r="F11" s="1"/>
    </row>
    <row r="12" spans="1:6" ht="30" x14ac:dyDescent="0.25">
      <c r="A12">
        <f t="shared" si="0"/>
        <v>11</v>
      </c>
      <c r="B12" s="74" t="s">
        <v>125</v>
      </c>
      <c r="C12" s="91" t="s">
        <v>104</v>
      </c>
      <c r="D12" s="74" t="s">
        <v>120</v>
      </c>
      <c r="E12" s="73" t="s">
        <v>121</v>
      </c>
    </row>
    <row r="13" spans="1:6" x14ac:dyDescent="0.25">
      <c r="A13">
        <f t="shared" si="0"/>
        <v>12</v>
      </c>
      <c r="B13" s="74" t="s">
        <v>48</v>
      </c>
      <c r="C13" s="74" t="s">
        <v>102</v>
      </c>
      <c r="D13" s="74" t="s">
        <v>93</v>
      </c>
      <c r="E13" s="69" t="s">
        <v>16</v>
      </c>
      <c r="F13" s="1"/>
    </row>
    <row r="14" spans="1:6" x14ac:dyDescent="0.25">
      <c r="A14">
        <f t="shared" si="0"/>
        <v>13</v>
      </c>
      <c r="B14" s="74" t="s">
        <v>62</v>
      </c>
      <c r="C14" s="74" t="s">
        <v>102</v>
      </c>
      <c r="D14" s="74" t="s">
        <v>62</v>
      </c>
      <c r="E14" s="69" t="s">
        <v>13</v>
      </c>
      <c r="F14" s="1"/>
    </row>
    <row r="15" spans="1:6" ht="30" x14ac:dyDescent="0.25">
      <c r="A15">
        <f t="shared" si="0"/>
        <v>14</v>
      </c>
      <c r="B15" s="74" t="s">
        <v>126</v>
      </c>
      <c r="C15" s="91" t="s">
        <v>103</v>
      </c>
      <c r="D15" s="74" t="s">
        <v>119</v>
      </c>
      <c r="E15" s="73" t="s">
        <v>122</v>
      </c>
    </row>
    <row r="16" spans="1:6" x14ac:dyDescent="0.25">
      <c r="A16">
        <f t="shared" si="0"/>
        <v>15</v>
      </c>
      <c r="B16" s="74" t="s">
        <v>81</v>
      </c>
      <c r="C16" s="74" t="s">
        <v>102</v>
      </c>
      <c r="D16" s="74" t="s">
        <v>92</v>
      </c>
      <c r="E16" s="69" t="s">
        <v>15</v>
      </c>
      <c r="F16" s="1"/>
    </row>
    <row r="17" spans="1:6" x14ac:dyDescent="0.25">
      <c r="A17">
        <f t="shared" si="0"/>
        <v>16</v>
      </c>
      <c r="B17" s="74" t="s">
        <v>109</v>
      </c>
      <c r="C17" s="74" t="s">
        <v>105</v>
      </c>
      <c r="D17" s="74" t="s">
        <v>90</v>
      </c>
      <c r="E17" s="69" t="s">
        <v>10</v>
      </c>
    </row>
    <row r="18" spans="1:6" x14ac:dyDescent="0.25">
      <c r="A18">
        <f t="shared" si="0"/>
        <v>17</v>
      </c>
      <c r="B18" s="74" t="s">
        <v>72</v>
      </c>
      <c r="C18" s="74" t="s">
        <v>102</v>
      </c>
      <c r="D18" s="74" t="s">
        <v>91</v>
      </c>
      <c r="E18" s="69" t="s">
        <v>14</v>
      </c>
      <c r="F18" s="1"/>
    </row>
    <row r="19" spans="1:6" x14ac:dyDescent="0.25">
      <c r="A19" s="97">
        <f t="shared" si="0"/>
        <v>18</v>
      </c>
      <c r="B19" s="98" t="s">
        <v>110</v>
      </c>
      <c r="C19" s="99" t="s">
        <v>59</v>
      </c>
      <c r="D19" s="98" t="s">
        <v>85</v>
      </c>
      <c r="E19" s="97" t="s">
        <v>86</v>
      </c>
      <c r="F19" s="1"/>
    </row>
    <row r="20" spans="1:6" ht="30" x14ac:dyDescent="0.25">
      <c r="A20">
        <f>A19+1</f>
        <v>19</v>
      </c>
      <c r="B20" s="74" t="s">
        <v>111</v>
      </c>
      <c r="C20" s="69" t="s">
        <v>97</v>
      </c>
      <c r="D20" s="91" t="s">
        <v>143</v>
      </c>
      <c r="E20" s="92" t="s">
        <v>96</v>
      </c>
      <c r="F20" s="1"/>
    </row>
    <row r="21" spans="1:6" x14ac:dyDescent="0.25">
      <c r="A21">
        <f t="shared" si="0"/>
        <v>20</v>
      </c>
      <c r="B21" s="74" t="s">
        <v>112</v>
      </c>
      <c r="C21" s="69" t="s">
        <v>97</v>
      </c>
      <c r="D21" s="74" t="s">
        <v>98</v>
      </c>
      <c r="E21" s="96" t="s">
        <v>95</v>
      </c>
    </row>
    <row r="22" spans="1:6" x14ac:dyDescent="0.25">
      <c r="A22">
        <f t="shared" si="0"/>
        <v>21</v>
      </c>
      <c r="B22" s="74" t="s">
        <v>113</v>
      </c>
      <c r="C22" s="96" t="s">
        <v>107</v>
      </c>
      <c r="D22" s="74" t="s">
        <v>108</v>
      </c>
      <c r="E22" t="s">
        <v>67</v>
      </c>
      <c r="F22" s="1"/>
    </row>
    <row r="23" spans="1:6" x14ac:dyDescent="0.25">
      <c r="A23">
        <f t="shared" si="0"/>
        <v>22</v>
      </c>
      <c r="B23" s="74" t="s">
        <v>114</v>
      </c>
      <c r="C23" s="96" t="s">
        <v>107</v>
      </c>
      <c r="D23" s="74" t="s">
        <v>81</v>
      </c>
      <c r="E23" t="s">
        <v>69</v>
      </c>
      <c r="F23" s="1"/>
    </row>
    <row r="25" spans="1:6" x14ac:dyDescent="0.25">
      <c r="B25" s="74"/>
      <c r="C25" s="69"/>
      <c r="D25" s="74"/>
    </row>
    <row r="26" spans="1:6" x14ac:dyDescent="0.25">
      <c r="B26" s="74"/>
      <c r="C26" s="69"/>
      <c r="D26" s="74"/>
    </row>
    <row r="27" spans="1:6" x14ac:dyDescent="0.25">
      <c r="D27" s="88"/>
      <c r="E27" s="1"/>
    </row>
    <row r="28" spans="1:6" x14ac:dyDescent="0.25">
      <c r="D28" s="89"/>
      <c r="E28" s="1"/>
    </row>
    <row r="29" spans="1:6" x14ac:dyDescent="0.25">
      <c r="D29" s="88"/>
      <c r="E29" s="1"/>
    </row>
    <row r="30" spans="1:6" x14ac:dyDescent="0.25">
      <c r="D30" s="89"/>
      <c r="E30" s="1"/>
      <c r="F30" s="1"/>
    </row>
    <row r="31" spans="1:6" x14ac:dyDescent="0.25">
      <c r="D31" s="88"/>
      <c r="E31" s="1"/>
    </row>
    <row r="32" spans="1:6" x14ac:dyDescent="0.25">
      <c r="E32" s="1"/>
      <c r="F32" s="1"/>
    </row>
    <row r="33" spans="2:6" x14ac:dyDescent="0.25">
      <c r="E33" s="1"/>
      <c r="F33" s="1"/>
    </row>
    <row r="34" spans="2:6" x14ac:dyDescent="0.25">
      <c r="E34" s="1"/>
      <c r="F34" s="1"/>
    </row>
    <row r="35" spans="2:6" x14ac:dyDescent="0.25">
      <c r="E35" s="1"/>
    </row>
    <row r="36" spans="2:6" x14ac:dyDescent="0.25">
      <c r="E36" s="1"/>
      <c r="F36" s="1"/>
    </row>
    <row r="37" spans="2:6" x14ac:dyDescent="0.25">
      <c r="B37" s="38"/>
      <c r="C37" s="1"/>
      <c r="D37" s="38"/>
      <c r="E37" s="38"/>
    </row>
    <row r="38" spans="2:6" x14ac:dyDescent="0.25">
      <c r="B38" s="38"/>
      <c r="C38" s="1"/>
      <c r="D38" s="38"/>
      <c r="E38" s="38"/>
    </row>
    <row r="39" spans="2:6" x14ac:dyDescent="0.25">
      <c r="B39" s="38"/>
      <c r="C39" s="1"/>
      <c r="D39" s="38"/>
      <c r="E39" s="38"/>
    </row>
    <row r="40" spans="2:6" x14ac:dyDescent="0.25">
      <c r="B40" s="38"/>
      <c r="C40" s="1"/>
      <c r="D40" s="38"/>
      <c r="E40" s="38"/>
    </row>
    <row r="41" spans="2:6" x14ac:dyDescent="0.25">
      <c r="B41" s="38"/>
      <c r="C41" s="1"/>
      <c r="D41" s="38"/>
      <c r="E41" s="38"/>
    </row>
    <row r="42" spans="2:6" x14ac:dyDescent="0.25">
      <c r="B42" s="38"/>
      <c r="C42" s="1"/>
      <c r="D42" s="38"/>
      <c r="E42" s="38"/>
    </row>
    <row r="43" spans="2:6" x14ac:dyDescent="0.25">
      <c r="B43" s="38"/>
      <c r="C43" s="1"/>
      <c r="D43" s="38"/>
      <c r="E43" s="38"/>
    </row>
    <row r="44" spans="2:6" x14ac:dyDescent="0.25">
      <c r="B44" s="38"/>
      <c r="C44" s="1"/>
      <c r="D44" s="38"/>
      <c r="E44" s="38"/>
    </row>
    <row r="45" spans="2:6" x14ac:dyDescent="0.25">
      <c r="B45" s="38"/>
      <c r="C45" s="1"/>
      <c r="D45" s="38"/>
      <c r="E45" s="38"/>
    </row>
    <row r="46" spans="2:6" x14ac:dyDescent="0.25">
      <c r="B46" s="38"/>
      <c r="C46" s="1"/>
      <c r="D46" s="38"/>
      <c r="E46" s="38"/>
    </row>
    <row r="47" spans="2:6" x14ac:dyDescent="0.25">
      <c r="B47" s="38"/>
      <c r="C47" s="1"/>
      <c r="D47" s="38"/>
      <c r="E47" s="38"/>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86"/>
  <sheetViews>
    <sheetView zoomScale="85" zoomScaleNormal="85" workbookViewId="0">
      <pane ySplit="6" topLeftCell="A7" activePane="bottomLeft" state="frozen"/>
      <selection activeCell="E17" sqref="E17"/>
      <selection pane="bottomLeft" activeCell="O17" sqref="O17"/>
    </sheetView>
  </sheetViews>
  <sheetFormatPr baseColWidth="10" defaultColWidth="10.85546875" defaultRowHeight="15" x14ac:dyDescent="0.25"/>
  <cols>
    <col min="1" max="1" width="5.5703125" style="1" bestFit="1" customWidth="1"/>
    <col min="2" max="2" width="18.7109375" style="1" bestFit="1" customWidth="1"/>
    <col min="3" max="3" width="14.42578125" style="1" bestFit="1" customWidth="1"/>
    <col min="4" max="4" width="12.85546875" style="1" customWidth="1"/>
    <col min="5" max="5" width="16.28515625" style="76" bestFit="1" customWidth="1"/>
    <col min="6" max="11" width="16.28515625" style="76" customWidth="1"/>
    <col min="12" max="12" width="19.28515625" style="1" bestFit="1" customWidth="1"/>
    <col min="13" max="16" width="14.42578125" style="1" bestFit="1" customWidth="1"/>
    <col min="17" max="17" width="10.85546875" style="1"/>
    <col min="18" max="18" width="10.85546875" style="1" bestFit="1" customWidth="1"/>
    <col min="19" max="16384" width="10.85546875" style="1"/>
  </cols>
  <sheetData>
    <row r="1" spans="2:16" x14ac:dyDescent="0.25">
      <c r="B1" s="3" t="s">
        <v>0</v>
      </c>
    </row>
    <row r="2" spans="2:16" x14ac:dyDescent="0.25">
      <c r="B2" s="4" t="s">
        <v>1</v>
      </c>
      <c r="C2" s="5"/>
      <c r="D2" s="5"/>
      <c r="E2" s="77"/>
      <c r="F2" s="77"/>
      <c r="G2" s="77"/>
      <c r="H2" s="77"/>
      <c r="I2" s="77"/>
      <c r="J2" s="77"/>
      <c r="K2" s="77"/>
      <c r="L2" s="5"/>
      <c r="M2" s="5"/>
      <c r="N2" s="5"/>
      <c r="O2" s="5"/>
      <c r="P2" s="5"/>
    </row>
    <row r="4" spans="2:16" x14ac:dyDescent="0.25">
      <c r="B4" s="3"/>
      <c r="C4" s="3"/>
      <c r="D4" s="3"/>
      <c r="E4" s="78"/>
      <c r="F4" s="78"/>
      <c r="G4" s="78"/>
      <c r="H4" s="78"/>
      <c r="I4" s="78"/>
      <c r="J4" s="78"/>
      <c r="K4" s="78"/>
      <c r="L4" s="3"/>
      <c r="M4" s="3"/>
      <c r="N4" s="3"/>
      <c r="O4" s="3"/>
      <c r="P4" s="3"/>
    </row>
    <row r="5" spans="2:16" x14ac:dyDescent="0.25">
      <c r="B5" s="141"/>
      <c r="C5" s="143"/>
      <c r="D5" s="142"/>
      <c r="E5" s="159" t="s">
        <v>127</v>
      </c>
      <c r="F5" s="159"/>
      <c r="G5" s="159"/>
      <c r="H5" s="160"/>
      <c r="I5" s="161" t="s">
        <v>128</v>
      </c>
      <c r="J5" s="159"/>
      <c r="K5" s="159"/>
      <c r="L5" s="160"/>
      <c r="N5" s="5"/>
      <c r="O5" s="5"/>
      <c r="P5" s="5"/>
    </row>
    <row r="6" spans="2:16" x14ac:dyDescent="0.25">
      <c r="B6" s="6" t="s">
        <v>2</v>
      </c>
      <c r="C6" s="7" t="s">
        <v>3</v>
      </c>
      <c r="D6" s="100" t="s">
        <v>123</v>
      </c>
      <c r="E6" s="137" t="s">
        <v>5</v>
      </c>
      <c r="F6" s="137" t="s">
        <v>145</v>
      </c>
      <c r="G6" s="68" t="s">
        <v>146</v>
      </c>
      <c r="H6" s="68" t="s">
        <v>147</v>
      </c>
      <c r="I6" s="137" t="s">
        <v>145</v>
      </c>
      <c r="J6" s="68" t="s">
        <v>146</v>
      </c>
      <c r="K6" s="68" t="s">
        <v>147</v>
      </c>
      <c r="L6" s="68" t="s">
        <v>5</v>
      </c>
      <c r="N6" s="5"/>
      <c r="O6" s="5"/>
      <c r="P6" s="5"/>
    </row>
    <row r="7" spans="2:16" x14ac:dyDescent="0.25">
      <c r="B7" s="8" t="s">
        <v>6</v>
      </c>
      <c r="C7" s="1" t="s">
        <v>80</v>
      </c>
      <c r="D7" s="1" t="s">
        <v>47</v>
      </c>
      <c r="E7" s="138">
        <f>SUM(F7:H7)</f>
        <v>126.39382288000009</v>
      </c>
      <c r="F7" s="138">
        <v>117.20007288000009</v>
      </c>
      <c r="G7" s="79">
        <v>7.4751999999999992</v>
      </c>
      <c r="H7" s="79">
        <v>1.7185499999999991</v>
      </c>
      <c r="I7" s="79"/>
      <c r="J7" s="79"/>
      <c r="K7" s="79"/>
      <c r="L7" s="135"/>
      <c r="M7" s="5"/>
      <c r="N7" s="5"/>
      <c r="O7" s="5"/>
      <c r="P7" s="5"/>
    </row>
    <row r="8" spans="2:16" x14ac:dyDescent="0.25">
      <c r="B8" s="8" t="s">
        <v>6</v>
      </c>
      <c r="C8" s="1" t="s">
        <v>80</v>
      </c>
      <c r="D8" s="1" t="s">
        <v>46</v>
      </c>
      <c r="E8" s="138">
        <f t="shared" ref="E8:E71" si="0">SUM(F8:H8)</f>
        <v>54.201068039999996</v>
      </c>
      <c r="F8" s="138">
        <v>16.73337204000001</v>
      </c>
      <c r="G8" s="79">
        <v>31.914869999999993</v>
      </c>
      <c r="H8" s="79">
        <v>5.5528259999999943</v>
      </c>
      <c r="I8" s="79"/>
      <c r="J8" s="79"/>
      <c r="K8" s="79"/>
      <c r="L8" s="135"/>
      <c r="M8" s="5"/>
      <c r="N8" s="5"/>
      <c r="O8" s="5"/>
      <c r="P8" s="5"/>
    </row>
    <row r="9" spans="2:16" x14ac:dyDescent="0.25">
      <c r="B9" s="8" t="s">
        <v>6</v>
      </c>
      <c r="C9" s="1" t="s">
        <v>80</v>
      </c>
      <c r="D9" s="1" t="s">
        <v>148</v>
      </c>
      <c r="E9" s="138">
        <f t="shared" si="0"/>
        <v>115.20677862399999</v>
      </c>
      <c r="F9" s="138">
        <v>4.844958624000002</v>
      </c>
      <c r="G9" s="79">
        <v>107.383</v>
      </c>
      <c r="H9" s="79">
        <v>2.978819999999998</v>
      </c>
      <c r="I9" s="79"/>
      <c r="J9" s="79"/>
      <c r="K9" s="79"/>
      <c r="L9" s="135"/>
      <c r="M9" s="5"/>
      <c r="N9" s="5"/>
      <c r="O9" s="5"/>
      <c r="P9" s="5"/>
    </row>
    <row r="10" spans="2:16" x14ac:dyDescent="0.25">
      <c r="B10" s="8" t="s">
        <v>6</v>
      </c>
      <c r="C10" s="1" t="s">
        <v>80</v>
      </c>
      <c r="D10" s="1" t="s">
        <v>48</v>
      </c>
      <c r="E10" s="138">
        <f t="shared" si="0"/>
        <v>0.29218384800000019</v>
      </c>
      <c r="F10" s="138">
        <v>0.29218384800000019</v>
      </c>
      <c r="G10" s="79">
        <v>0</v>
      </c>
      <c r="H10" s="79">
        <v>0</v>
      </c>
      <c r="I10" s="79"/>
      <c r="J10" s="79"/>
      <c r="K10" s="79"/>
      <c r="L10" s="135"/>
      <c r="M10" s="5"/>
      <c r="N10" s="5"/>
      <c r="O10" s="5"/>
      <c r="P10" s="5"/>
    </row>
    <row r="11" spans="2:16" x14ac:dyDescent="0.25">
      <c r="B11" s="11" t="s">
        <v>6</v>
      </c>
      <c r="C11" s="75" t="s">
        <v>80</v>
      </c>
      <c r="D11" s="12" t="s">
        <v>45</v>
      </c>
      <c r="E11" s="139">
        <f t="shared" si="0"/>
        <v>296.09385339200003</v>
      </c>
      <c r="F11" s="139">
        <v>139.07058739199999</v>
      </c>
      <c r="G11" s="80">
        <v>146.77307000000002</v>
      </c>
      <c r="H11" s="80">
        <v>10.25019599999999</v>
      </c>
      <c r="I11" s="80">
        <v>61.443360000000027</v>
      </c>
      <c r="J11" s="153">
        <v>62.925999999999981</v>
      </c>
      <c r="K11" s="139">
        <v>5.3665499999999984</v>
      </c>
      <c r="L11" s="136">
        <f>SUM(I11:K11)</f>
        <v>129.73590999999999</v>
      </c>
      <c r="M11" s="5"/>
      <c r="N11" s="5"/>
      <c r="O11" s="5"/>
      <c r="P11" s="5"/>
    </row>
    <row r="12" spans="2:16" x14ac:dyDescent="0.25">
      <c r="B12" s="8" t="s">
        <v>21</v>
      </c>
      <c r="C12" s="1" t="s">
        <v>80</v>
      </c>
      <c r="D12" s="1" t="s">
        <v>47</v>
      </c>
      <c r="E12" s="138">
        <f t="shared" si="0"/>
        <v>75.949619810000073</v>
      </c>
      <c r="F12" s="138">
        <v>74.992919810000075</v>
      </c>
      <c r="G12" s="79">
        <v>0</v>
      </c>
      <c r="H12" s="79">
        <v>0.956699999999998</v>
      </c>
      <c r="I12" s="79"/>
      <c r="J12" s="79"/>
      <c r="K12" s="79"/>
      <c r="L12" s="135"/>
      <c r="M12" s="5"/>
      <c r="N12" s="5"/>
      <c r="O12" s="5"/>
      <c r="P12" s="5"/>
    </row>
    <row r="13" spans="2:16" x14ac:dyDescent="0.25">
      <c r="B13" s="8" t="s">
        <v>21</v>
      </c>
      <c r="C13" s="1" t="s">
        <v>80</v>
      </c>
      <c r="D13" s="1" t="s">
        <v>46</v>
      </c>
      <c r="E13" s="138">
        <f t="shared" si="0"/>
        <v>13.798402355000004</v>
      </c>
      <c r="F13" s="140">
        <v>10.70719835500001</v>
      </c>
      <c r="G13" s="81">
        <v>0</v>
      </c>
      <c r="H13" s="81">
        <v>3.0912039999999936</v>
      </c>
      <c r="I13" s="81"/>
      <c r="J13" s="81"/>
      <c r="K13" s="81"/>
      <c r="L13" s="135"/>
      <c r="M13" s="5"/>
      <c r="N13" s="10"/>
      <c r="O13" s="10"/>
      <c r="P13" s="10"/>
    </row>
    <row r="14" spans="2:16" x14ac:dyDescent="0.25">
      <c r="B14" s="8" t="s">
        <v>21</v>
      </c>
      <c r="C14" s="1" t="s">
        <v>80</v>
      </c>
      <c r="D14" s="1" t="s">
        <v>148</v>
      </c>
      <c r="E14" s="138">
        <f t="shared" si="0"/>
        <v>4.7584281879999999</v>
      </c>
      <c r="F14" s="140">
        <v>3.100148188000003</v>
      </c>
      <c r="G14" s="81">
        <v>0</v>
      </c>
      <c r="H14" s="81">
        <v>1.6582799999999971</v>
      </c>
      <c r="I14" s="81"/>
      <c r="J14" s="81"/>
      <c r="K14" s="81"/>
      <c r="L14" s="135"/>
      <c r="M14" s="5"/>
      <c r="N14" s="5"/>
      <c r="O14" s="5"/>
      <c r="P14" s="5"/>
    </row>
    <row r="15" spans="2:16" x14ac:dyDescent="0.25">
      <c r="B15" s="8" t="s">
        <v>21</v>
      </c>
      <c r="C15" s="1" t="s">
        <v>80</v>
      </c>
      <c r="D15" s="1" t="s">
        <v>48</v>
      </c>
      <c r="E15" s="138">
        <f t="shared" si="0"/>
        <v>0.18695995100000018</v>
      </c>
      <c r="F15" s="138">
        <v>0.18695995100000018</v>
      </c>
      <c r="G15" s="79">
        <v>0</v>
      </c>
      <c r="H15" s="79">
        <v>0</v>
      </c>
      <c r="I15" s="79"/>
      <c r="J15" s="79"/>
      <c r="K15" s="79"/>
      <c r="L15" s="135"/>
      <c r="M15" s="5"/>
      <c r="N15" s="5"/>
      <c r="O15" s="5"/>
      <c r="P15" s="5"/>
    </row>
    <row r="16" spans="2:16" x14ac:dyDescent="0.25">
      <c r="B16" s="11" t="s">
        <v>21</v>
      </c>
      <c r="C16" s="12" t="s">
        <v>80</v>
      </c>
      <c r="D16" s="12" t="s">
        <v>45</v>
      </c>
      <c r="E16" s="139">
        <f t="shared" si="0"/>
        <v>94.693410304000068</v>
      </c>
      <c r="F16" s="139">
        <v>88.987226304000075</v>
      </c>
      <c r="G16" s="80">
        <v>0</v>
      </c>
      <c r="H16" s="80">
        <v>5.7061839999999879</v>
      </c>
      <c r="I16" s="80">
        <v>39.315820000000024</v>
      </c>
      <c r="J16" s="80">
        <v>0</v>
      </c>
      <c r="K16" s="80">
        <v>2.8634899999999979</v>
      </c>
      <c r="L16" s="136">
        <f>SUM(I16:K16)</f>
        <v>42.179310000000022</v>
      </c>
      <c r="M16" s="5"/>
      <c r="N16" s="5"/>
      <c r="O16" s="5"/>
      <c r="P16" s="5"/>
    </row>
    <row r="17" spans="2:16" x14ac:dyDescent="0.25">
      <c r="B17" s="8" t="s">
        <v>22</v>
      </c>
      <c r="C17" s="1" t="s">
        <v>80</v>
      </c>
      <c r="D17" s="1" t="s">
        <v>47</v>
      </c>
      <c r="E17" s="138">
        <f t="shared" si="0"/>
        <v>113.8358928</v>
      </c>
      <c r="F17" s="140">
        <v>109.83396279999999</v>
      </c>
      <c r="G17" s="81">
        <v>1.7100799999999998</v>
      </c>
      <c r="H17" s="81">
        <v>2.2918499999999997</v>
      </c>
      <c r="I17" s="81"/>
      <c r="J17" s="81"/>
      <c r="K17" s="81"/>
      <c r="L17" s="135"/>
      <c r="M17" s="5"/>
      <c r="N17" s="5"/>
      <c r="O17" s="5"/>
      <c r="P17" s="5"/>
    </row>
    <row r="18" spans="2:16" x14ac:dyDescent="0.25">
      <c r="B18" s="8" t="s">
        <v>22</v>
      </c>
      <c r="C18" s="1" t="s">
        <v>80</v>
      </c>
      <c r="D18" s="1" t="s">
        <v>46</v>
      </c>
      <c r="E18" s="138">
        <f t="shared" si="0"/>
        <v>30.387962399999999</v>
      </c>
      <c r="F18" s="140">
        <v>15.6816674</v>
      </c>
      <c r="G18" s="81">
        <v>7.3010729999999997</v>
      </c>
      <c r="H18" s="81">
        <v>7.4052220000000002</v>
      </c>
      <c r="I18" s="81"/>
      <c r="J18" s="81"/>
      <c r="K18" s="81"/>
      <c r="L18" s="135"/>
      <c r="M18" s="5"/>
      <c r="N18" s="5"/>
      <c r="O18" s="5"/>
      <c r="P18" s="5"/>
    </row>
    <row r="19" spans="2:16" x14ac:dyDescent="0.25">
      <c r="B19" s="8" t="s">
        <v>22</v>
      </c>
      <c r="C19" s="1" t="s">
        <v>80</v>
      </c>
      <c r="D19" s="1" t="s">
        <v>148</v>
      </c>
      <c r="E19" s="138">
        <f t="shared" si="0"/>
        <v>33.078689439999998</v>
      </c>
      <c r="F19" s="140">
        <v>4.5404494400000006</v>
      </c>
      <c r="G19" s="81">
        <v>24.5657</v>
      </c>
      <c r="H19" s="81">
        <v>3.97254</v>
      </c>
      <c r="I19" s="81"/>
      <c r="J19" s="81"/>
      <c r="K19" s="81"/>
      <c r="L19" s="135"/>
      <c r="M19" s="5"/>
      <c r="N19" s="5"/>
      <c r="O19" s="5"/>
      <c r="P19" s="5"/>
    </row>
    <row r="20" spans="2:16" x14ac:dyDescent="0.25">
      <c r="B20" s="8" t="s">
        <v>22</v>
      </c>
      <c r="C20" s="1" t="s">
        <v>80</v>
      </c>
      <c r="D20" s="1" t="s">
        <v>48</v>
      </c>
      <c r="E20" s="138">
        <f t="shared" si="0"/>
        <v>0.27381988000000013</v>
      </c>
      <c r="F20" s="138">
        <v>0.27381988000000013</v>
      </c>
      <c r="G20" s="79">
        <v>0</v>
      </c>
      <c r="H20" s="79">
        <v>0</v>
      </c>
      <c r="I20" s="79"/>
      <c r="J20" s="79"/>
      <c r="K20" s="79"/>
      <c r="L20" s="135"/>
      <c r="M20" s="5"/>
      <c r="N20" s="5"/>
      <c r="O20" s="5"/>
      <c r="P20" s="5"/>
    </row>
    <row r="21" spans="2:16" x14ac:dyDescent="0.25">
      <c r="B21" s="11" t="s">
        <v>22</v>
      </c>
      <c r="C21" s="12" t="s">
        <v>80</v>
      </c>
      <c r="D21" s="12" t="s">
        <v>45</v>
      </c>
      <c r="E21" s="139">
        <f t="shared" si="0"/>
        <v>177.57636452</v>
      </c>
      <c r="F21" s="139">
        <v>130.32989952</v>
      </c>
      <c r="G21" s="80">
        <v>33.576853</v>
      </c>
      <c r="H21" s="80">
        <v>13.669611999999999</v>
      </c>
      <c r="I21" s="80">
        <v>57.581600000000016</v>
      </c>
      <c r="J21" s="80">
        <v>14.39539999999999</v>
      </c>
      <c r="K21" s="80">
        <v>6.7736900000000011</v>
      </c>
      <c r="L21" s="136">
        <f>SUM(I21:K21)</f>
        <v>78.750690000000006</v>
      </c>
      <c r="M21" s="5"/>
      <c r="N21" s="5"/>
      <c r="O21" s="5"/>
      <c r="P21" s="5"/>
    </row>
    <row r="22" spans="2:16" x14ac:dyDescent="0.25">
      <c r="B22" s="8" t="s">
        <v>23</v>
      </c>
      <c r="C22" s="1" t="s">
        <v>80</v>
      </c>
      <c r="D22" s="1" t="s">
        <v>47</v>
      </c>
      <c r="E22" s="138">
        <f t="shared" si="0"/>
        <v>12886.016884800001</v>
      </c>
      <c r="F22" s="140">
        <v>12822.950734800001</v>
      </c>
      <c r="G22" s="81">
        <v>0</v>
      </c>
      <c r="H22" s="81">
        <v>63.066149999999972</v>
      </c>
      <c r="I22" s="81"/>
      <c r="J22" s="81"/>
      <c r="K22" s="81"/>
      <c r="L22" s="135"/>
      <c r="M22" s="5"/>
      <c r="N22" s="5"/>
      <c r="O22" s="5"/>
      <c r="P22" s="5"/>
    </row>
    <row r="23" spans="2:16" x14ac:dyDescent="0.25">
      <c r="B23" s="8" t="s">
        <v>23</v>
      </c>
      <c r="C23" s="1" t="s">
        <v>80</v>
      </c>
      <c r="D23" s="1" t="s">
        <v>46</v>
      </c>
      <c r="E23" s="138">
        <f t="shared" si="0"/>
        <v>2034.5849314</v>
      </c>
      <c r="F23" s="140">
        <v>1830.8111934000001</v>
      </c>
      <c r="G23" s="81">
        <v>0</v>
      </c>
      <c r="H23" s="81">
        <v>203.7737379999999</v>
      </c>
      <c r="I23" s="81"/>
      <c r="J23" s="81"/>
      <c r="K23" s="81"/>
      <c r="L23" s="135"/>
      <c r="M23" s="5"/>
      <c r="N23" s="5"/>
      <c r="O23" s="5"/>
      <c r="P23" s="5"/>
    </row>
    <row r="24" spans="2:16" x14ac:dyDescent="0.25">
      <c r="B24" s="8" t="s">
        <v>23</v>
      </c>
      <c r="C24" s="1" t="s">
        <v>80</v>
      </c>
      <c r="D24" s="1" t="s">
        <v>148</v>
      </c>
      <c r="E24" s="138">
        <f t="shared" si="0"/>
        <v>639.40533503999995</v>
      </c>
      <c r="F24" s="140">
        <v>530.09067504000006</v>
      </c>
      <c r="G24" s="81">
        <v>0</v>
      </c>
      <c r="H24" s="81">
        <v>109.3146599999999</v>
      </c>
      <c r="I24" s="81"/>
      <c r="J24" s="81"/>
      <c r="K24" s="81"/>
      <c r="L24" s="135"/>
      <c r="M24" s="5"/>
      <c r="N24" s="5"/>
      <c r="O24" s="5"/>
      <c r="P24" s="5"/>
    </row>
    <row r="25" spans="2:16" x14ac:dyDescent="0.25">
      <c r="B25" s="8" t="s">
        <v>23</v>
      </c>
      <c r="C25" s="1" t="s">
        <v>80</v>
      </c>
      <c r="D25" s="1" t="s">
        <v>48</v>
      </c>
      <c r="E25" s="138">
        <f t="shared" si="0"/>
        <v>31.968061079999998</v>
      </c>
      <c r="F25" s="138">
        <v>31.968061079999998</v>
      </c>
      <c r="G25" s="79">
        <v>0</v>
      </c>
      <c r="H25" s="79">
        <v>0</v>
      </c>
      <c r="I25" s="79"/>
      <c r="J25" s="79"/>
      <c r="K25" s="79"/>
      <c r="L25" s="135"/>
      <c r="M25" s="5"/>
      <c r="N25" s="5"/>
      <c r="O25" s="5"/>
      <c r="P25" s="5"/>
    </row>
    <row r="26" spans="2:16" x14ac:dyDescent="0.25">
      <c r="B26" s="11" t="s">
        <v>23</v>
      </c>
      <c r="C26" s="12" t="s">
        <v>80</v>
      </c>
      <c r="D26" s="12" t="s">
        <v>45</v>
      </c>
      <c r="E26" s="139">
        <f t="shared" si="0"/>
        <v>15591.97521232</v>
      </c>
      <c r="F26" s="139">
        <v>15215.820664319999</v>
      </c>
      <c r="G26" s="80">
        <v>0</v>
      </c>
      <c r="H26" s="80">
        <v>376.15454799999969</v>
      </c>
      <c r="I26" s="80">
        <v>6722.5656000000008</v>
      </c>
      <c r="J26" s="80">
        <v>0</v>
      </c>
      <c r="K26" s="80">
        <v>186.39550999999989</v>
      </c>
      <c r="L26" s="136">
        <f>SUM(I26:K26)</f>
        <v>6908.9611100000011</v>
      </c>
      <c r="M26" s="5"/>
      <c r="N26" s="5"/>
      <c r="O26" s="5"/>
      <c r="P26" s="5"/>
    </row>
    <row r="27" spans="2:16" x14ac:dyDescent="0.25">
      <c r="B27" s="8" t="s">
        <v>24</v>
      </c>
      <c r="C27" s="1" t="s">
        <v>80</v>
      </c>
      <c r="D27" s="1" t="s">
        <v>47</v>
      </c>
      <c r="E27" s="138">
        <f t="shared" si="0"/>
        <v>569.32909124999992</v>
      </c>
      <c r="F27" s="140">
        <v>562.73463724999988</v>
      </c>
      <c r="G27" s="81">
        <v>2.6583040000000011</v>
      </c>
      <c r="H27" s="81">
        <v>3.936150000000004</v>
      </c>
      <c r="I27" s="81"/>
      <c r="J27" s="81"/>
      <c r="K27" s="81"/>
      <c r="L27" s="135"/>
      <c r="M27" s="5"/>
      <c r="N27" s="5"/>
      <c r="O27" s="5"/>
      <c r="P27" s="5"/>
    </row>
    <row r="28" spans="2:16" x14ac:dyDescent="0.25">
      <c r="B28" s="8" t="s">
        <v>24</v>
      </c>
      <c r="C28" s="1" t="s">
        <v>80</v>
      </c>
      <c r="D28" s="1" t="s">
        <v>46</v>
      </c>
      <c r="E28" s="138">
        <f t="shared" si="0"/>
        <v>104.41266027499996</v>
      </c>
      <c r="F28" s="140">
        <v>80.34506987499995</v>
      </c>
      <c r="G28" s="81">
        <v>11.349452400000001</v>
      </c>
      <c r="H28" s="81">
        <v>12.71813800000001</v>
      </c>
      <c r="I28" s="81"/>
      <c r="J28" s="81"/>
      <c r="K28" s="81"/>
      <c r="L28" s="135"/>
      <c r="M28" s="5"/>
      <c r="N28" s="5"/>
      <c r="O28" s="5"/>
      <c r="P28" s="5"/>
    </row>
    <row r="29" spans="2:16" x14ac:dyDescent="0.25">
      <c r="B29" s="8" t="s">
        <v>24</v>
      </c>
      <c r="C29" s="1" t="s">
        <v>80</v>
      </c>
      <c r="D29" s="1" t="s">
        <v>148</v>
      </c>
      <c r="E29" s="138">
        <f t="shared" si="0"/>
        <v>68.272826300000034</v>
      </c>
      <c r="F29" s="140">
        <v>23.263006300000001</v>
      </c>
      <c r="G29" s="81">
        <v>38.18716000000002</v>
      </c>
      <c r="H29" s="81">
        <v>6.8226600000000071</v>
      </c>
      <c r="I29" s="81"/>
      <c r="J29" s="81"/>
      <c r="K29" s="81"/>
      <c r="L29" s="135"/>
      <c r="M29" s="5"/>
      <c r="N29" s="5"/>
      <c r="O29" s="5"/>
      <c r="P29" s="5"/>
    </row>
    <row r="30" spans="2:16" x14ac:dyDescent="0.25">
      <c r="B30" s="8" t="s">
        <v>24</v>
      </c>
      <c r="C30" s="1" t="s">
        <v>80</v>
      </c>
      <c r="D30" s="1" t="s">
        <v>48</v>
      </c>
      <c r="E30" s="138">
        <f t="shared" si="0"/>
        <v>1.4029169750000001</v>
      </c>
      <c r="F30" s="138">
        <v>1.4029169750000001</v>
      </c>
      <c r="G30" s="79">
        <v>0</v>
      </c>
      <c r="H30" s="79">
        <v>0</v>
      </c>
      <c r="I30" s="79"/>
      <c r="J30" s="79"/>
      <c r="K30" s="79"/>
      <c r="L30" s="135"/>
      <c r="M30" s="5"/>
      <c r="N30" s="5"/>
      <c r="O30" s="5"/>
      <c r="P30" s="5"/>
    </row>
    <row r="31" spans="2:16" x14ac:dyDescent="0.25">
      <c r="B31" s="11" t="s">
        <v>24</v>
      </c>
      <c r="C31" s="12" t="s">
        <v>80</v>
      </c>
      <c r="D31" s="12" t="s">
        <v>45</v>
      </c>
      <c r="E31" s="139">
        <f t="shared" si="0"/>
        <v>743.41749479999964</v>
      </c>
      <c r="F31" s="139">
        <v>667.74563039999964</v>
      </c>
      <c r="G31" s="80">
        <v>52.194916400000011</v>
      </c>
      <c r="H31" s="80">
        <v>23.476948000000018</v>
      </c>
      <c r="I31" s="80">
        <v>295.01949999999988</v>
      </c>
      <c r="J31" s="80">
        <v>22.377520000000004</v>
      </c>
      <c r="K31" s="80">
        <v>12.79726000000001</v>
      </c>
      <c r="L31" s="136">
        <f>SUM(I31:K31)</f>
        <v>330.19427999999988</v>
      </c>
      <c r="M31" s="5"/>
      <c r="N31" s="5"/>
      <c r="O31" s="5"/>
      <c r="P31" s="5"/>
    </row>
    <row r="32" spans="2:16" x14ac:dyDescent="0.25">
      <c r="B32" s="8" t="s">
        <v>25</v>
      </c>
      <c r="C32" s="1" t="s">
        <v>80</v>
      </c>
      <c r="D32" s="1" t="s">
        <v>47</v>
      </c>
      <c r="E32" s="138">
        <f t="shared" si="0"/>
        <v>320.64035553999992</v>
      </c>
      <c r="F32" s="140">
        <v>316.90715553999991</v>
      </c>
      <c r="G32" s="81">
        <v>0</v>
      </c>
      <c r="H32" s="81">
        <v>3.733200000000001</v>
      </c>
      <c r="I32" s="81"/>
      <c r="J32" s="81"/>
      <c r="K32" s="81"/>
      <c r="L32" s="135"/>
      <c r="M32" s="5"/>
      <c r="N32" s="5"/>
      <c r="O32" s="5"/>
      <c r="P32" s="5"/>
    </row>
    <row r="33" spans="2:16" x14ac:dyDescent="0.25">
      <c r="B33" s="8" t="s">
        <v>25</v>
      </c>
      <c r="C33" s="1" t="s">
        <v>80</v>
      </c>
      <c r="D33" s="1" t="s">
        <v>46</v>
      </c>
      <c r="E33" s="138">
        <f t="shared" si="0"/>
        <v>57.309159069999993</v>
      </c>
      <c r="F33" s="140">
        <v>45.246775069999991</v>
      </c>
      <c r="G33" s="81">
        <v>0</v>
      </c>
      <c r="H33" s="81">
        <v>12.062384</v>
      </c>
      <c r="I33" s="81"/>
      <c r="J33" s="81"/>
      <c r="K33" s="81"/>
      <c r="L33" s="135"/>
      <c r="M33" s="5"/>
      <c r="N33" s="5"/>
      <c r="O33" s="5"/>
      <c r="P33" s="5"/>
    </row>
    <row r="34" spans="2:16" x14ac:dyDescent="0.25">
      <c r="B34" s="8" t="s">
        <v>25</v>
      </c>
      <c r="C34" s="1" t="s">
        <v>80</v>
      </c>
      <c r="D34" s="1" t="s">
        <v>148</v>
      </c>
      <c r="E34" s="138">
        <f t="shared" si="0"/>
        <v>19.571571992000003</v>
      </c>
      <c r="F34" s="140">
        <v>13.100691992</v>
      </c>
      <c r="G34" s="81">
        <v>0</v>
      </c>
      <c r="H34" s="81">
        <v>6.4708800000000029</v>
      </c>
      <c r="I34" s="81"/>
      <c r="J34" s="81"/>
      <c r="K34" s="81"/>
      <c r="L34" s="135"/>
      <c r="M34" s="5"/>
      <c r="N34" s="5"/>
      <c r="O34" s="5"/>
      <c r="P34" s="5"/>
    </row>
    <row r="35" spans="2:16" x14ac:dyDescent="0.25">
      <c r="B35" s="8" t="s">
        <v>25</v>
      </c>
      <c r="C35" s="1" t="s">
        <v>80</v>
      </c>
      <c r="D35" s="1" t="s">
        <v>48</v>
      </c>
      <c r="E35" s="138">
        <f t="shared" si="0"/>
        <v>0.79006053399999987</v>
      </c>
      <c r="F35" s="138">
        <v>0.79006053399999987</v>
      </c>
      <c r="G35" s="79">
        <v>0</v>
      </c>
      <c r="H35" s="79">
        <v>0</v>
      </c>
      <c r="I35" s="79"/>
      <c r="J35" s="79"/>
      <c r="K35" s="79"/>
      <c r="L35" s="135"/>
      <c r="M35" s="5"/>
      <c r="N35" s="5"/>
      <c r="O35" s="5"/>
      <c r="P35" s="5"/>
    </row>
    <row r="36" spans="2:16" x14ac:dyDescent="0.25">
      <c r="B36" s="11" t="s">
        <v>25</v>
      </c>
      <c r="C36" s="12" t="s">
        <v>80</v>
      </c>
      <c r="D36" s="12" t="s">
        <v>45</v>
      </c>
      <c r="E36" s="139">
        <f t="shared" si="0"/>
        <v>398.31114713599976</v>
      </c>
      <c r="F36" s="139">
        <v>376.04468313599978</v>
      </c>
      <c r="G36" s="80">
        <v>0</v>
      </c>
      <c r="H36" s="80">
        <v>22.26646400000001</v>
      </c>
      <c r="I36" s="80">
        <v>166.14187999999999</v>
      </c>
      <c r="J36" s="80">
        <v>0</v>
      </c>
      <c r="K36" s="80">
        <v>11.033680000000004</v>
      </c>
      <c r="L36" s="136">
        <f>SUM(I36:K36)</f>
        <v>177.17555999999999</v>
      </c>
      <c r="M36" s="5"/>
      <c r="N36" s="5"/>
      <c r="O36" s="5"/>
      <c r="P36" s="5"/>
    </row>
    <row r="37" spans="2:16" x14ac:dyDescent="0.25">
      <c r="B37" s="8" t="s">
        <v>26</v>
      </c>
      <c r="C37" s="1" t="s">
        <v>80</v>
      </c>
      <c r="D37" s="1" t="s">
        <v>47</v>
      </c>
      <c r="E37" s="138">
        <f t="shared" si="0"/>
        <v>1354.9666682599991</v>
      </c>
      <c r="F37" s="140">
        <v>1340.1387682599991</v>
      </c>
      <c r="G37" s="81">
        <v>8.089599999999999</v>
      </c>
      <c r="H37" s="81">
        <v>6.7383000000000157</v>
      </c>
      <c r="I37" s="81"/>
      <c r="J37" s="81"/>
      <c r="K37" s="81"/>
      <c r="L37" s="135"/>
      <c r="M37" s="5"/>
      <c r="N37" s="5"/>
      <c r="O37" s="5"/>
      <c r="P37" s="5"/>
    </row>
    <row r="38" spans="2:16" x14ac:dyDescent="0.25">
      <c r="B38" s="8" t="s">
        <v>26</v>
      </c>
      <c r="C38" s="1" t="s">
        <v>80</v>
      </c>
      <c r="D38" s="1" t="s">
        <v>46</v>
      </c>
      <c r="E38" s="138">
        <f t="shared" si="0"/>
        <v>247.65002382999995</v>
      </c>
      <c r="F38" s="140">
        <v>191.3398178299999</v>
      </c>
      <c r="G38" s="81">
        <v>34.538009999999986</v>
      </c>
      <c r="H38" s="81">
        <v>21.772196000000051</v>
      </c>
      <c r="I38" s="81"/>
      <c r="J38" s="81"/>
      <c r="K38" s="81"/>
      <c r="L38" s="135"/>
      <c r="M38" s="5"/>
      <c r="N38" s="5"/>
      <c r="O38" s="5"/>
      <c r="P38" s="5"/>
    </row>
    <row r="39" spans="2:16" x14ac:dyDescent="0.25">
      <c r="B39" s="8" t="s">
        <v>26</v>
      </c>
      <c r="C39" s="1" t="s">
        <v>80</v>
      </c>
      <c r="D39" s="1" t="s">
        <v>148</v>
      </c>
      <c r="E39" s="138">
        <f t="shared" si="0"/>
        <v>183.28900024800001</v>
      </c>
      <c r="F39" s="140">
        <v>55.40028024799998</v>
      </c>
      <c r="G39" s="81">
        <v>116.209</v>
      </c>
      <c r="H39" s="81">
        <v>11.67972000000003</v>
      </c>
      <c r="I39" s="81"/>
      <c r="J39" s="81"/>
      <c r="K39" s="81"/>
      <c r="L39" s="135"/>
      <c r="M39" s="5"/>
      <c r="N39" s="5"/>
      <c r="O39" s="5"/>
      <c r="P39" s="5"/>
    </row>
    <row r="40" spans="2:16" x14ac:dyDescent="0.25">
      <c r="B40" s="8" t="s">
        <v>26</v>
      </c>
      <c r="C40" s="1" t="s">
        <v>80</v>
      </c>
      <c r="D40" s="1" t="s">
        <v>48</v>
      </c>
      <c r="E40" s="138">
        <f t="shared" si="0"/>
        <v>3.3410124459999988</v>
      </c>
      <c r="F40" s="138">
        <v>3.3410124459999988</v>
      </c>
      <c r="G40" s="79">
        <v>0</v>
      </c>
      <c r="H40" s="79">
        <v>0</v>
      </c>
      <c r="I40" s="79"/>
      <c r="J40" s="79"/>
      <c r="K40" s="79"/>
      <c r="L40" s="135"/>
      <c r="M40" s="5"/>
      <c r="N40" s="5"/>
      <c r="O40" s="5"/>
      <c r="P40" s="5"/>
    </row>
    <row r="41" spans="2:16" x14ac:dyDescent="0.25">
      <c r="B41" s="11" t="s">
        <v>26</v>
      </c>
      <c r="C41" s="12" t="s">
        <v>80</v>
      </c>
      <c r="D41" s="12" t="s">
        <v>45</v>
      </c>
      <c r="E41" s="139">
        <f t="shared" si="0"/>
        <v>1789.2467047839993</v>
      </c>
      <c r="F41" s="139">
        <v>1590.2198787839991</v>
      </c>
      <c r="G41" s="80">
        <v>158.83660999999998</v>
      </c>
      <c r="H41" s="80">
        <v>40.190216000000085</v>
      </c>
      <c r="I41" s="80">
        <v>702.58171999999979</v>
      </c>
      <c r="J41" s="80">
        <v>68.097999999999985</v>
      </c>
      <c r="K41" s="80">
        <v>19.915420000000054</v>
      </c>
      <c r="L41" s="136">
        <f>SUM(I41:K41)</f>
        <v>790.59513999999979</v>
      </c>
      <c r="M41" s="5"/>
      <c r="N41" s="5"/>
      <c r="O41" s="5"/>
      <c r="P41" s="5"/>
    </row>
    <row r="42" spans="2:16" x14ac:dyDescent="0.25">
      <c r="B42" s="8" t="s">
        <v>27</v>
      </c>
      <c r="C42" s="1" t="s">
        <v>80</v>
      </c>
      <c r="D42" s="1" t="s">
        <v>47</v>
      </c>
      <c r="E42" s="138">
        <f t="shared" si="0"/>
        <v>455.54074890999965</v>
      </c>
      <c r="F42" s="140">
        <v>448.39550890999965</v>
      </c>
      <c r="G42" s="81">
        <v>0.57344000000000261</v>
      </c>
      <c r="H42" s="81">
        <v>6.5718000000000085</v>
      </c>
      <c r="I42" s="81"/>
      <c r="J42" s="81"/>
      <c r="K42" s="81"/>
      <c r="L42" s="135"/>
      <c r="M42" s="5"/>
    </row>
    <row r="43" spans="2:16" x14ac:dyDescent="0.25">
      <c r="B43" s="8" t="s">
        <v>27</v>
      </c>
      <c r="C43" s="1" t="s">
        <v>80</v>
      </c>
      <c r="D43" s="1" t="s">
        <v>46</v>
      </c>
      <c r="E43" s="138">
        <f t="shared" si="0"/>
        <v>87.702652404999981</v>
      </c>
      <c r="F43" s="140">
        <v>64.02017240499994</v>
      </c>
      <c r="G43" s="81">
        <v>2.4482640000000111</v>
      </c>
      <c r="H43" s="81">
        <v>21.234216000000028</v>
      </c>
      <c r="I43" s="81"/>
      <c r="J43" s="81"/>
      <c r="K43" s="81"/>
      <c r="L43" s="135"/>
      <c r="M43" s="5"/>
      <c r="N43" s="5"/>
      <c r="O43" s="5"/>
      <c r="P43" s="5"/>
    </row>
    <row r="44" spans="2:16" x14ac:dyDescent="0.25">
      <c r="B44" s="8" t="s">
        <v>27</v>
      </c>
      <c r="C44" s="1" t="s">
        <v>80</v>
      </c>
      <c r="D44" s="1" t="s">
        <v>148</v>
      </c>
      <c r="E44" s="138">
        <f t="shared" si="0"/>
        <v>38.165036868000037</v>
      </c>
      <c r="F44" s="138">
        <v>18.536316867999979</v>
      </c>
      <c r="G44" s="79">
        <v>8.2376000000000396</v>
      </c>
      <c r="H44" s="79">
        <v>11.39112000000002</v>
      </c>
      <c r="I44" s="79"/>
      <c r="J44" s="79"/>
      <c r="K44" s="79"/>
      <c r="L44" s="135"/>
      <c r="M44" s="5"/>
      <c r="N44" s="5"/>
      <c r="O44" s="5"/>
      <c r="P44" s="5"/>
    </row>
    <row r="45" spans="2:16" x14ac:dyDescent="0.25">
      <c r="B45" s="8" t="s">
        <v>27</v>
      </c>
      <c r="C45" s="1" t="s">
        <v>80</v>
      </c>
      <c r="D45" s="1" t="s">
        <v>48</v>
      </c>
      <c r="E45" s="138">
        <f t="shared" si="0"/>
        <v>1.117865560999999</v>
      </c>
      <c r="F45" s="138">
        <v>1.117865560999999</v>
      </c>
      <c r="G45" s="79">
        <v>0</v>
      </c>
      <c r="H45" s="79">
        <v>0</v>
      </c>
      <c r="I45" s="79"/>
      <c r="J45" s="79"/>
      <c r="K45" s="79"/>
      <c r="L45" s="135"/>
      <c r="M45" s="5"/>
      <c r="N45" s="5"/>
      <c r="O45" s="5"/>
      <c r="P45" s="5"/>
    </row>
    <row r="46" spans="2:16" x14ac:dyDescent="0.25">
      <c r="B46" s="11" t="s">
        <v>27</v>
      </c>
      <c r="C46" s="12" t="s">
        <v>80</v>
      </c>
      <c r="D46" s="12" t="s">
        <v>45</v>
      </c>
      <c r="E46" s="139">
        <f t="shared" si="0"/>
        <v>582.52630374399951</v>
      </c>
      <c r="F46" s="139">
        <v>532.06986374399946</v>
      </c>
      <c r="G46" s="80">
        <v>11.25930400000005</v>
      </c>
      <c r="H46" s="80">
        <v>39.19713600000005</v>
      </c>
      <c r="I46" s="80">
        <v>235.07601999999977</v>
      </c>
      <c r="J46" s="80">
        <v>4.8272000000000217</v>
      </c>
      <c r="K46" s="80">
        <v>19.423320000000029</v>
      </c>
      <c r="L46" s="136">
        <f>SUM(I46:K46)</f>
        <v>259.32653999999985</v>
      </c>
      <c r="M46" s="5"/>
      <c r="N46" s="5"/>
      <c r="O46" s="5"/>
      <c r="P46" s="5"/>
    </row>
    <row r="47" spans="2:16" x14ac:dyDescent="0.25">
      <c r="B47" s="8" t="s">
        <v>28</v>
      </c>
      <c r="C47" s="1" t="s">
        <v>80</v>
      </c>
      <c r="D47" s="1" t="s">
        <v>47</v>
      </c>
      <c r="E47" s="138">
        <f t="shared" si="0"/>
        <v>1230.5007886099988</v>
      </c>
      <c r="F47" s="138">
        <v>1194.3785766099988</v>
      </c>
      <c r="G47" s="79">
        <v>35.034112000000036</v>
      </c>
      <c r="H47" s="79">
        <v>1.0881000000000141</v>
      </c>
      <c r="I47" s="79"/>
      <c r="J47" s="79"/>
      <c r="K47" s="79"/>
      <c r="L47" s="135"/>
      <c r="M47" s="5"/>
      <c r="N47" s="5"/>
      <c r="O47" s="5"/>
      <c r="P47" s="5"/>
    </row>
    <row r="48" spans="2:16" x14ac:dyDescent="0.25">
      <c r="B48" s="8" t="s">
        <v>28</v>
      </c>
      <c r="C48" s="1" t="s">
        <v>80</v>
      </c>
      <c r="D48" s="1" t="s">
        <v>46</v>
      </c>
      <c r="E48" s="138">
        <f t="shared" si="0"/>
        <v>323.62032945499993</v>
      </c>
      <c r="F48" s="138">
        <v>170.5287427549998</v>
      </c>
      <c r="G48" s="79">
        <v>149.57581470000011</v>
      </c>
      <c r="H48" s="79">
        <v>3.5157720000000467</v>
      </c>
      <c r="I48" s="79"/>
      <c r="J48" s="79"/>
      <c r="K48" s="79"/>
      <c r="L48" s="135"/>
      <c r="M48" s="5"/>
      <c r="N48" s="5"/>
      <c r="O48" s="5"/>
      <c r="P48" s="5"/>
    </row>
    <row r="49" spans="2:16" x14ac:dyDescent="0.25">
      <c r="B49" s="8" t="s">
        <v>28</v>
      </c>
      <c r="C49" s="1" t="s">
        <v>80</v>
      </c>
      <c r="D49" s="1" t="s">
        <v>148</v>
      </c>
      <c r="E49" s="138">
        <f t="shared" si="0"/>
        <v>554.53393882800037</v>
      </c>
      <c r="F49" s="138">
        <v>49.374668827999947</v>
      </c>
      <c r="G49" s="79">
        <v>503.27323000000041</v>
      </c>
      <c r="H49" s="79">
        <v>1.886040000000025</v>
      </c>
      <c r="I49" s="79"/>
      <c r="J49" s="79"/>
      <c r="K49" s="79"/>
      <c r="L49" s="135"/>
      <c r="M49" s="5"/>
      <c r="N49" s="5"/>
      <c r="O49" s="5"/>
      <c r="P49" s="5"/>
    </row>
    <row r="50" spans="2:16" x14ac:dyDescent="0.25">
      <c r="B50" s="8" t="s">
        <v>28</v>
      </c>
      <c r="C50" s="1" t="s">
        <v>80</v>
      </c>
      <c r="D50" s="1" t="s">
        <v>48</v>
      </c>
      <c r="E50" s="138">
        <f t="shared" si="0"/>
        <v>2.9776272309999983</v>
      </c>
      <c r="F50" s="138">
        <v>2.9776272309999983</v>
      </c>
      <c r="G50" s="79">
        <v>0</v>
      </c>
      <c r="H50" s="79">
        <v>0</v>
      </c>
      <c r="I50" s="79"/>
      <c r="J50" s="79"/>
      <c r="K50" s="79"/>
      <c r="L50" s="135"/>
      <c r="M50" s="5"/>
      <c r="N50" s="5"/>
      <c r="O50" s="5"/>
      <c r="P50" s="5"/>
    </row>
    <row r="51" spans="2:16" x14ac:dyDescent="0.25">
      <c r="B51" s="11" t="s">
        <v>28</v>
      </c>
      <c r="C51" s="12" t="s">
        <v>80</v>
      </c>
      <c r="D51" s="12" t="s">
        <v>45</v>
      </c>
      <c r="E51" s="139">
        <f t="shared" si="0"/>
        <v>2111.6326841239998</v>
      </c>
      <c r="F51" s="139">
        <v>1417.2596154239991</v>
      </c>
      <c r="G51" s="80">
        <v>687.88315670000065</v>
      </c>
      <c r="H51" s="80">
        <v>6.4899120000000856</v>
      </c>
      <c r="I51" s="80">
        <v>626.16541999999947</v>
      </c>
      <c r="J51" s="80">
        <v>294.91606000000019</v>
      </c>
      <c r="K51" s="80">
        <v>3.2159400000000429</v>
      </c>
      <c r="L51" s="136">
        <f>SUM(I51:K51)</f>
        <v>924.29741999999965</v>
      </c>
      <c r="M51" s="5"/>
      <c r="N51" s="5"/>
      <c r="O51" s="5"/>
      <c r="P51" s="5"/>
    </row>
    <row r="52" spans="2:16" x14ac:dyDescent="0.25">
      <c r="B52" s="8" t="s">
        <v>29</v>
      </c>
      <c r="C52" s="1" t="s">
        <v>80</v>
      </c>
      <c r="D52" s="1" t="s">
        <v>47</v>
      </c>
      <c r="E52" s="138">
        <f t="shared" si="0"/>
        <v>1283.5891648799991</v>
      </c>
      <c r="F52" s="138">
        <v>1271.443214879999</v>
      </c>
      <c r="G52" s="79">
        <v>0</v>
      </c>
      <c r="H52" s="79">
        <v>12.14595000000002</v>
      </c>
      <c r="I52" s="79"/>
      <c r="J52" s="79"/>
      <c r="K52" s="79"/>
      <c r="L52" s="135"/>
      <c r="M52" s="5"/>
    </row>
    <row r="53" spans="2:16" x14ac:dyDescent="0.25">
      <c r="B53" s="8" t="s">
        <v>29</v>
      </c>
      <c r="C53" s="1" t="s">
        <v>80</v>
      </c>
      <c r="D53" s="1" t="s">
        <v>46</v>
      </c>
      <c r="E53" s="138">
        <f t="shared" si="0"/>
        <v>220.77664703999994</v>
      </c>
      <c r="F53" s="138">
        <v>181.53173303999989</v>
      </c>
      <c r="G53" s="79">
        <v>0</v>
      </c>
      <c r="H53" s="79">
        <v>39.244914000000051</v>
      </c>
      <c r="I53" s="79"/>
      <c r="J53" s="79"/>
      <c r="K53" s="79"/>
      <c r="L53" s="135"/>
      <c r="M53" s="5"/>
      <c r="N53" s="5"/>
      <c r="O53" s="5"/>
      <c r="P53" s="5"/>
    </row>
    <row r="54" spans="2:16" x14ac:dyDescent="0.25">
      <c r="B54" s="8" t="s">
        <v>29</v>
      </c>
      <c r="C54" s="1" t="s">
        <v>80</v>
      </c>
      <c r="D54" s="1" t="s">
        <v>148</v>
      </c>
      <c r="E54" s="138">
        <f t="shared" si="0"/>
        <v>73.613440224000001</v>
      </c>
      <c r="F54" s="138">
        <v>52.560460223999975</v>
      </c>
      <c r="G54" s="79">
        <v>0</v>
      </c>
      <c r="H54" s="79">
        <v>21.05298000000003</v>
      </c>
      <c r="I54" s="79"/>
      <c r="J54" s="79"/>
      <c r="K54" s="79"/>
      <c r="L54" s="135"/>
      <c r="M54" s="5"/>
      <c r="N54" s="5"/>
      <c r="O54" s="5"/>
      <c r="P54" s="5"/>
    </row>
    <row r="55" spans="2:16" x14ac:dyDescent="0.25">
      <c r="B55" s="8" t="s">
        <v>29</v>
      </c>
      <c r="C55" s="1" t="s">
        <v>80</v>
      </c>
      <c r="D55" s="1" t="s">
        <v>48</v>
      </c>
      <c r="E55" s="138">
        <f t="shared" si="0"/>
        <v>3.1697520479999981</v>
      </c>
      <c r="F55" s="138">
        <v>3.1697520479999981</v>
      </c>
      <c r="G55" s="79">
        <v>0</v>
      </c>
      <c r="H55" s="79">
        <v>0</v>
      </c>
      <c r="I55" s="79"/>
      <c r="J55" s="79"/>
      <c r="K55" s="79"/>
      <c r="L55" s="135"/>
      <c r="M55" s="5"/>
      <c r="N55" s="5"/>
      <c r="O55" s="5"/>
      <c r="P55" s="5"/>
    </row>
    <row r="56" spans="2:16" x14ac:dyDescent="0.25">
      <c r="B56" s="11" t="s">
        <v>29</v>
      </c>
      <c r="C56" s="12" t="s">
        <v>80</v>
      </c>
      <c r="D56" s="12" t="s">
        <v>45</v>
      </c>
      <c r="E56" s="139">
        <f t="shared" si="0"/>
        <v>1581.1490041919992</v>
      </c>
      <c r="F56" s="139">
        <v>1508.7051601919991</v>
      </c>
      <c r="G56" s="80">
        <v>0</v>
      </c>
      <c r="H56" s="80">
        <v>72.443844000000084</v>
      </c>
      <c r="I56" s="80">
        <v>666.56735999999967</v>
      </c>
      <c r="J56" s="80">
        <v>0</v>
      </c>
      <c r="K56" s="80">
        <v>35.898030000000041</v>
      </c>
      <c r="L56" s="136">
        <f>SUM(I56:K56)</f>
        <v>702.46538999999973</v>
      </c>
      <c r="M56" s="5"/>
      <c r="N56" s="5"/>
      <c r="O56" s="5"/>
      <c r="P56" s="5"/>
    </row>
    <row r="57" spans="2:16" x14ac:dyDescent="0.25">
      <c r="B57" s="8" t="s">
        <v>30</v>
      </c>
      <c r="C57" s="1" t="s">
        <v>80</v>
      </c>
      <c r="D57" s="1" t="s">
        <v>47</v>
      </c>
      <c r="E57" s="138">
        <f t="shared" si="0"/>
        <v>269.83982512999995</v>
      </c>
      <c r="F57" s="138">
        <v>217.90860913</v>
      </c>
      <c r="G57" s="79">
        <v>40.508415999999904</v>
      </c>
      <c r="H57" s="79">
        <v>11.42280000000005</v>
      </c>
      <c r="I57" s="79"/>
      <c r="J57" s="79"/>
      <c r="K57" s="79"/>
      <c r="L57" s="135"/>
      <c r="M57" s="5"/>
      <c r="N57" s="5"/>
      <c r="O57" s="5"/>
      <c r="P57" s="5"/>
    </row>
    <row r="58" spans="2:16" x14ac:dyDescent="0.25">
      <c r="B58" s="8" t="s">
        <v>30</v>
      </c>
      <c r="C58" s="1" t="s">
        <v>80</v>
      </c>
      <c r="D58" s="1" t="s">
        <v>46</v>
      </c>
      <c r="E58" s="138">
        <f t="shared" si="0"/>
        <v>240.96847451499971</v>
      </c>
      <c r="F58" s="138">
        <v>31.112146414999987</v>
      </c>
      <c r="G58" s="79">
        <v>172.9479920999996</v>
      </c>
      <c r="H58" s="79">
        <v>36.908336000000126</v>
      </c>
      <c r="I58" s="79"/>
      <c r="J58" s="79"/>
      <c r="K58" s="79"/>
      <c r="L58" s="135"/>
      <c r="M58" s="5"/>
      <c r="N58" s="5"/>
      <c r="O58" s="5"/>
      <c r="P58" s="5"/>
    </row>
    <row r="59" spans="2:16" x14ac:dyDescent="0.25">
      <c r="B59" s="8" t="s">
        <v>30</v>
      </c>
      <c r="C59" s="1" t="s">
        <v>80</v>
      </c>
      <c r="D59" s="1" t="s">
        <v>148</v>
      </c>
      <c r="E59" s="138">
        <f t="shared" si="0"/>
        <v>610.7205801239985</v>
      </c>
      <c r="F59" s="138">
        <v>9.0081701239999976</v>
      </c>
      <c r="G59" s="79">
        <v>581.91288999999847</v>
      </c>
      <c r="H59" s="79">
        <v>19.799520000000079</v>
      </c>
      <c r="I59" s="79"/>
      <c r="J59" s="79"/>
      <c r="K59" s="79"/>
      <c r="L59" s="135"/>
      <c r="M59" s="5"/>
      <c r="N59" s="5"/>
      <c r="O59" s="5"/>
      <c r="P59" s="5"/>
    </row>
    <row r="60" spans="2:16" x14ac:dyDescent="0.25">
      <c r="B60" s="8" t="s">
        <v>30</v>
      </c>
      <c r="C60" s="1" t="s">
        <v>80</v>
      </c>
      <c r="D60" s="1" t="s">
        <v>48</v>
      </c>
      <c r="E60" s="138">
        <f t="shared" si="0"/>
        <v>0.54325372299999997</v>
      </c>
      <c r="F60" s="138">
        <v>0.54325372299999997</v>
      </c>
      <c r="G60" s="79">
        <v>0</v>
      </c>
      <c r="H60" s="79">
        <v>0</v>
      </c>
      <c r="I60" s="79"/>
      <c r="J60" s="79"/>
      <c r="K60" s="79"/>
      <c r="L60" s="135"/>
      <c r="M60" s="5"/>
      <c r="N60" s="5"/>
      <c r="O60" s="5"/>
      <c r="P60" s="5"/>
    </row>
    <row r="61" spans="2:16" x14ac:dyDescent="0.25">
      <c r="B61" s="11" t="s">
        <v>30</v>
      </c>
      <c r="C61" s="12" t="s">
        <v>80</v>
      </c>
      <c r="D61" s="12" t="s">
        <v>45</v>
      </c>
      <c r="E61" s="139">
        <f t="shared" si="0"/>
        <v>1122.0721334919983</v>
      </c>
      <c r="F61" s="139">
        <v>258.5721793919999</v>
      </c>
      <c r="G61" s="80">
        <v>795.3692980999981</v>
      </c>
      <c r="H61" s="80">
        <v>68.130656000000243</v>
      </c>
      <c r="I61" s="80">
        <v>114.24085999999996</v>
      </c>
      <c r="J61" s="80">
        <v>340.99857999999915</v>
      </c>
      <c r="K61" s="80">
        <v>39.252289999999988</v>
      </c>
      <c r="L61" s="136">
        <f>SUM(I61:K61)</f>
        <v>494.49172999999905</v>
      </c>
      <c r="M61" s="5"/>
      <c r="N61" s="5"/>
      <c r="O61" s="5"/>
      <c r="P61" s="5"/>
    </row>
    <row r="62" spans="2:16" x14ac:dyDescent="0.25">
      <c r="B62" s="8" t="s">
        <v>31</v>
      </c>
      <c r="C62" s="1" t="s">
        <v>80</v>
      </c>
      <c r="D62" s="1" t="s">
        <v>47</v>
      </c>
      <c r="E62" s="138">
        <f t="shared" si="0"/>
        <v>83.33323388000008</v>
      </c>
      <c r="F62" s="138">
        <v>72.806105880000075</v>
      </c>
      <c r="G62" s="79">
        <v>6.1153280000000008</v>
      </c>
      <c r="H62" s="79">
        <v>4.4117999999999977</v>
      </c>
      <c r="I62" s="79"/>
      <c r="J62" s="79"/>
      <c r="K62" s="79"/>
      <c r="L62" s="135"/>
      <c r="M62" s="5"/>
      <c r="N62" s="10"/>
      <c r="O62" s="10"/>
      <c r="P62" s="10"/>
    </row>
    <row r="63" spans="2:16" x14ac:dyDescent="0.25">
      <c r="B63" s="8" t="s">
        <v>31</v>
      </c>
      <c r="C63" s="1" t="s">
        <v>80</v>
      </c>
      <c r="D63" s="1" t="s">
        <v>46</v>
      </c>
      <c r="E63" s="138">
        <f t="shared" si="0"/>
        <v>50.758976339999997</v>
      </c>
      <c r="F63" s="138">
        <v>10.394973540000009</v>
      </c>
      <c r="G63" s="79">
        <v>26.1089868</v>
      </c>
      <c r="H63" s="79">
        <v>14.255015999999991</v>
      </c>
      <c r="I63" s="79"/>
      <c r="J63" s="79"/>
      <c r="K63" s="79"/>
      <c r="L63" s="135"/>
      <c r="M63" s="5"/>
      <c r="N63" s="5"/>
      <c r="O63" s="5"/>
      <c r="P63" s="5"/>
    </row>
    <row r="64" spans="2:16" x14ac:dyDescent="0.25">
      <c r="B64" s="8" t="s">
        <v>31</v>
      </c>
      <c r="C64" s="1" t="s">
        <v>80</v>
      </c>
      <c r="D64" s="1" t="s">
        <v>148</v>
      </c>
      <c r="E64" s="138">
        <f t="shared" si="0"/>
        <v>98.504987024000016</v>
      </c>
      <c r="F64" s="138">
        <v>3.0097470240000028</v>
      </c>
      <c r="G64" s="79">
        <v>87.848120000000009</v>
      </c>
      <c r="H64" s="79">
        <v>7.6471199999999966</v>
      </c>
      <c r="I64" s="79"/>
      <c r="J64" s="79"/>
      <c r="K64" s="79"/>
      <c r="L64" s="135"/>
      <c r="M64" s="5"/>
      <c r="N64" s="5"/>
      <c r="O64" s="5"/>
      <c r="P64" s="5"/>
    </row>
    <row r="65" spans="2:16" x14ac:dyDescent="0.25">
      <c r="B65" s="8" t="s">
        <v>31</v>
      </c>
      <c r="C65" s="1" t="s">
        <v>80</v>
      </c>
      <c r="D65" s="1" t="s">
        <v>48</v>
      </c>
      <c r="E65" s="138">
        <f t="shared" si="0"/>
        <v>0.1815081480000002</v>
      </c>
      <c r="F65" s="138">
        <v>0.1815081480000002</v>
      </c>
      <c r="G65" s="79">
        <v>0</v>
      </c>
      <c r="H65" s="79">
        <v>0</v>
      </c>
      <c r="I65" s="79"/>
      <c r="J65" s="79"/>
      <c r="K65" s="79"/>
      <c r="L65" s="135"/>
      <c r="M65" s="5"/>
    </row>
    <row r="66" spans="2:16" x14ac:dyDescent="0.25">
      <c r="B66" s="11" t="s">
        <v>31</v>
      </c>
      <c r="C66" s="12" t="s">
        <v>80</v>
      </c>
      <c r="D66" s="12" t="s">
        <v>45</v>
      </c>
      <c r="E66" s="139">
        <f t="shared" si="0"/>
        <v>232.77870539200003</v>
      </c>
      <c r="F66" s="139">
        <v>86.392334592000068</v>
      </c>
      <c r="G66" s="80">
        <v>120.0724348</v>
      </c>
      <c r="H66" s="80">
        <v>26.313935999999991</v>
      </c>
      <c r="I66" s="80">
        <v>38.16936000000004</v>
      </c>
      <c r="J66" s="80">
        <v>51.478640000000006</v>
      </c>
      <c r="K66" s="80">
        <v>13.039319999999991</v>
      </c>
      <c r="L66" s="136">
        <f>SUM(I66:K66)</f>
        <v>102.68732000000004</v>
      </c>
      <c r="M66" s="5"/>
      <c r="N66" s="5"/>
      <c r="O66" s="5"/>
      <c r="P66" s="5"/>
    </row>
    <row r="67" spans="2:16" x14ac:dyDescent="0.25">
      <c r="B67" s="8" t="s">
        <v>32</v>
      </c>
      <c r="C67" s="1" t="s">
        <v>80</v>
      </c>
      <c r="D67" s="1" t="s">
        <v>47</v>
      </c>
      <c r="E67" s="138">
        <f t="shared" si="0"/>
        <v>665.91946297000015</v>
      </c>
      <c r="F67" s="138">
        <v>653.69294297000022</v>
      </c>
      <c r="G67" s="79">
        <v>1.003520000000002</v>
      </c>
      <c r="H67" s="79">
        <v>11.22299999999999</v>
      </c>
      <c r="I67" s="79"/>
      <c r="J67" s="79"/>
      <c r="K67" s="79"/>
      <c r="L67" s="135"/>
      <c r="M67" s="5"/>
      <c r="N67" s="5"/>
      <c r="O67" s="5"/>
      <c r="P67" s="5"/>
    </row>
    <row r="68" spans="2:16" x14ac:dyDescent="0.25">
      <c r="B68" s="8" t="s">
        <v>32</v>
      </c>
      <c r="C68" s="1" t="s">
        <v>80</v>
      </c>
      <c r="D68" s="1" t="s">
        <v>46</v>
      </c>
      <c r="E68" s="138">
        <f t="shared" si="0"/>
        <v>133.87896613500001</v>
      </c>
      <c r="F68" s="138">
        <v>93.331744135000022</v>
      </c>
      <c r="G68" s="79">
        <v>4.2844620000000102</v>
      </c>
      <c r="H68" s="79">
        <v>36.262759999999986</v>
      </c>
      <c r="I68" s="79"/>
      <c r="J68" s="79"/>
      <c r="K68" s="79"/>
      <c r="L68" s="135"/>
      <c r="M68" s="5"/>
      <c r="N68" s="5"/>
      <c r="O68" s="5"/>
      <c r="P68" s="5"/>
    </row>
    <row r="69" spans="2:16" x14ac:dyDescent="0.25">
      <c r="B69" s="8" t="s">
        <v>32</v>
      </c>
      <c r="C69" s="1" t="s">
        <v>80</v>
      </c>
      <c r="D69" s="1" t="s">
        <v>148</v>
      </c>
      <c r="E69" s="138">
        <f t="shared" si="0"/>
        <v>60.892150956000037</v>
      </c>
      <c r="F69" s="138">
        <v>27.023150956000009</v>
      </c>
      <c r="G69" s="79">
        <v>14.41580000000004</v>
      </c>
      <c r="H69" s="79">
        <v>19.453199999999988</v>
      </c>
      <c r="I69" s="79"/>
      <c r="J69" s="79"/>
      <c r="K69" s="79"/>
      <c r="L69" s="135"/>
      <c r="M69" s="5"/>
      <c r="N69" s="5"/>
      <c r="O69" s="5"/>
      <c r="P69" s="5"/>
    </row>
    <row r="70" spans="2:16" x14ac:dyDescent="0.25">
      <c r="B70" s="8" t="s">
        <v>32</v>
      </c>
      <c r="C70" s="1" t="s">
        <v>80</v>
      </c>
      <c r="D70" s="1" t="s">
        <v>48</v>
      </c>
      <c r="E70" s="138">
        <f t="shared" si="0"/>
        <v>1.629679187</v>
      </c>
      <c r="F70" s="138">
        <v>1.629679187</v>
      </c>
      <c r="G70" s="79">
        <v>0</v>
      </c>
      <c r="H70" s="79">
        <v>0</v>
      </c>
      <c r="I70" s="79"/>
      <c r="J70" s="79"/>
      <c r="K70" s="79"/>
      <c r="L70" s="135"/>
      <c r="M70" s="5"/>
      <c r="N70" s="5"/>
      <c r="O70" s="5"/>
      <c r="P70" s="5"/>
    </row>
    <row r="71" spans="2:16" x14ac:dyDescent="0.25">
      <c r="B71" s="11" t="s">
        <v>32</v>
      </c>
      <c r="C71" s="12" t="s">
        <v>80</v>
      </c>
      <c r="D71" s="12" t="s">
        <v>45</v>
      </c>
      <c r="E71" s="139">
        <f t="shared" si="0"/>
        <v>862.3202592480003</v>
      </c>
      <c r="F71" s="139">
        <v>775.6775172480003</v>
      </c>
      <c r="G71" s="80">
        <v>19.703782000000039</v>
      </c>
      <c r="H71" s="80">
        <v>66.938959999999966</v>
      </c>
      <c r="I71" s="80">
        <v>342.70534000000009</v>
      </c>
      <c r="J71" s="80">
        <v>8.4476000000000209</v>
      </c>
      <c r="K71" s="80">
        <v>33.170199999999987</v>
      </c>
      <c r="L71" s="136">
        <f>SUM(I71:K71)</f>
        <v>384.32314000000008</v>
      </c>
      <c r="M71" s="5"/>
      <c r="N71" s="5"/>
      <c r="O71" s="5"/>
      <c r="P71" s="5"/>
    </row>
    <row r="72" spans="2:16" x14ac:dyDescent="0.25">
      <c r="B72" s="8" t="s">
        <v>33</v>
      </c>
      <c r="C72" s="1" t="s">
        <v>80</v>
      </c>
      <c r="D72" s="1" t="s">
        <v>47</v>
      </c>
      <c r="E72" s="138">
        <f t="shared" ref="E72:E86" si="1">SUM(F72:H72)</f>
        <v>786.22525404000032</v>
      </c>
      <c r="F72" s="138">
        <v>774.8227040400003</v>
      </c>
      <c r="G72" s="79">
        <v>0</v>
      </c>
      <c r="H72" s="79">
        <v>11.402549999999991</v>
      </c>
      <c r="I72" s="79"/>
      <c r="J72" s="79"/>
      <c r="K72" s="79"/>
      <c r="L72" s="135"/>
      <c r="M72" s="5"/>
      <c r="N72" s="10"/>
      <c r="O72" s="10"/>
      <c r="P72" s="10"/>
    </row>
    <row r="73" spans="2:16" x14ac:dyDescent="0.25">
      <c r="B73" s="8" t="s">
        <v>33</v>
      </c>
      <c r="C73" s="1" t="s">
        <v>80</v>
      </c>
      <c r="D73" s="1" t="s">
        <v>46</v>
      </c>
      <c r="E73" s="138">
        <f t="shared" si="1"/>
        <v>147.46908781999997</v>
      </c>
      <c r="F73" s="138">
        <v>110.62618182</v>
      </c>
      <c r="G73" s="79">
        <v>0</v>
      </c>
      <c r="H73" s="79">
        <v>36.842905999999971</v>
      </c>
      <c r="I73" s="79"/>
      <c r="J73" s="79"/>
      <c r="K73" s="79"/>
      <c r="L73" s="135"/>
      <c r="M73" s="5"/>
      <c r="N73" s="5"/>
      <c r="O73" s="5"/>
      <c r="P73" s="5"/>
    </row>
    <row r="74" spans="2:16" x14ac:dyDescent="0.25">
      <c r="B74" s="8" t="s">
        <v>33</v>
      </c>
      <c r="C74" s="1" t="s">
        <v>80</v>
      </c>
      <c r="D74" s="1" t="s">
        <v>148</v>
      </c>
      <c r="E74" s="138">
        <f t="shared" si="1"/>
        <v>51.794979791999992</v>
      </c>
      <c r="F74" s="138">
        <v>32.030559792000012</v>
      </c>
      <c r="G74" s="79">
        <v>0</v>
      </c>
      <c r="H74" s="79">
        <v>19.76441999999998</v>
      </c>
      <c r="I74" s="79"/>
      <c r="J74" s="79"/>
      <c r="K74" s="79"/>
      <c r="L74" s="135"/>
      <c r="M74" s="5"/>
      <c r="N74" s="5"/>
      <c r="O74" s="5"/>
      <c r="P74" s="5"/>
    </row>
    <row r="75" spans="2:16" x14ac:dyDescent="0.25">
      <c r="B75" s="8" t="s">
        <v>33</v>
      </c>
      <c r="C75" s="1" t="s">
        <v>80</v>
      </c>
      <c r="D75" s="1" t="s">
        <v>48</v>
      </c>
      <c r="E75" s="138">
        <f t="shared" si="1"/>
        <v>1.931659884000001</v>
      </c>
      <c r="F75" s="138">
        <v>1.931659884000001</v>
      </c>
      <c r="G75" s="79">
        <v>0</v>
      </c>
      <c r="H75" s="79">
        <v>0</v>
      </c>
      <c r="I75" s="79"/>
      <c r="J75" s="79"/>
      <c r="K75" s="79"/>
      <c r="L75" s="135"/>
      <c r="M75" s="5"/>
    </row>
    <row r="76" spans="2:16" x14ac:dyDescent="0.25">
      <c r="B76" s="11" t="s">
        <v>33</v>
      </c>
      <c r="C76" s="12" t="s">
        <v>80</v>
      </c>
      <c r="D76" s="12" t="s">
        <v>45</v>
      </c>
      <c r="E76" s="139">
        <f t="shared" si="1"/>
        <v>987.42098153600034</v>
      </c>
      <c r="F76" s="139">
        <v>919.41110553600038</v>
      </c>
      <c r="G76" s="80">
        <v>0</v>
      </c>
      <c r="H76" s="80">
        <v>68.009875999999934</v>
      </c>
      <c r="I76" s="80">
        <v>406.20888000000019</v>
      </c>
      <c r="J76" s="80">
        <v>0</v>
      </c>
      <c r="K76" s="80">
        <v>33.700869999999973</v>
      </c>
      <c r="L76" s="136">
        <f>SUM(I76:K76)</f>
        <v>439.90975000000014</v>
      </c>
      <c r="M76" s="5"/>
      <c r="N76" s="5"/>
      <c r="O76" s="5"/>
      <c r="P76" s="5"/>
    </row>
    <row r="77" spans="2:16" x14ac:dyDescent="0.25">
      <c r="B77" s="8" t="s">
        <v>34</v>
      </c>
      <c r="C77" s="1" t="s">
        <v>80</v>
      </c>
      <c r="D77" s="1" t="s">
        <v>47</v>
      </c>
      <c r="E77" s="138">
        <f t="shared" si="1"/>
        <v>426.30516099999983</v>
      </c>
      <c r="F77" s="138">
        <v>396.2572609999998</v>
      </c>
      <c r="G77" s="79">
        <v>3.430400000000001</v>
      </c>
      <c r="H77" s="79">
        <v>26.61750000000001</v>
      </c>
      <c r="I77" s="79"/>
      <c r="J77" s="79"/>
      <c r="K77" s="79"/>
      <c r="L77" s="135"/>
      <c r="M77" s="5"/>
      <c r="N77" s="5"/>
      <c r="O77" s="5"/>
      <c r="P77" s="5"/>
    </row>
    <row r="78" spans="2:16" x14ac:dyDescent="0.25">
      <c r="B78" s="8" t="s">
        <v>34</v>
      </c>
      <c r="C78" s="1" t="s">
        <v>80</v>
      </c>
      <c r="D78" s="1" t="s">
        <v>46</v>
      </c>
      <c r="E78" s="138">
        <f t="shared" si="1"/>
        <v>157.22604050000001</v>
      </c>
      <c r="F78" s="138">
        <v>56.576075499999973</v>
      </c>
      <c r="G78" s="79">
        <v>14.645865000000001</v>
      </c>
      <c r="H78" s="79">
        <v>86.004100000000022</v>
      </c>
      <c r="I78" s="79"/>
      <c r="J78" s="79"/>
      <c r="K78" s="79"/>
      <c r="L78" s="135"/>
      <c r="M78" s="5"/>
      <c r="N78" s="5"/>
      <c r="O78" s="5"/>
      <c r="P78" s="5"/>
    </row>
    <row r="79" spans="2:16" x14ac:dyDescent="0.25">
      <c r="B79" s="8" t="s">
        <v>34</v>
      </c>
      <c r="C79" s="1" t="s">
        <v>80</v>
      </c>
      <c r="D79" s="1" t="s">
        <v>148</v>
      </c>
      <c r="E79" s="138">
        <f t="shared" si="1"/>
        <v>111.7964628</v>
      </c>
      <c r="F79" s="138">
        <v>16.380962799999992</v>
      </c>
      <c r="G79" s="79">
        <v>49.278500000000008</v>
      </c>
      <c r="H79" s="79">
        <v>46.137000000000008</v>
      </c>
      <c r="I79" s="79"/>
      <c r="J79" s="79"/>
      <c r="K79" s="79"/>
      <c r="L79" s="135"/>
      <c r="M79" s="5"/>
      <c r="N79" s="5"/>
      <c r="O79" s="5"/>
      <c r="P79" s="5"/>
    </row>
    <row r="80" spans="2:16" x14ac:dyDescent="0.25">
      <c r="B80" s="8" t="s">
        <v>34</v>
      </c>
      <c r="C80" s="1" t="s">
        <v>80</v>
      </c>
      <c r="D80" s="1" t="s">
        <v>48</v>
      </c>
      <c r="E80" s="138">
        <f t="shared" si="1"/>
        <v>0.98788309999999957</v>
      </c>
      <c r="F80" s="138">
        <v>0.98788309999999957</v>
      </c>
      <c r="G80" s="79">
        <v>0</v>
      </c>
      <c r="H80" s="79">
        <v>0</v>
      </c>
      <c r="I80" s="79"/>
      <c r="J80" s="79"/>
      <c r="K80" s="79"/>
      <c r="L80" s="135"/>
      <c r="M80" s="5"/>
      <c r="N80" s="5"/>
      <c r="O80" s="5"/>
      <c r="P80" s="5"/>
    </row>
    <row r="81" spans="2:16" x14ac:dyDescent="0.25">
      <c r="B81" s="11" t="s">
        <v>34</v>
      </c>
      <c r="C81" s="12" t="s">
        <v>80</v>
      </c>
      <c r="D81" s="12" t="s">
        <v>45</v>
      </c>
      <c r="E81" s="139">
        <f t="shared" si="1"/>
        <v>696.31554739999979</v>
      </c>
      <c r="F81" s="139">
        <v>470.2021823999998</v>
      </c>
      <c r="G81" s="80">
        <v>67.354765000000015</v>
      </c>
      <c r="H81" s="80">
        <v>158.7586</v>
      </c>
      <c r="I81" s="80">
        <v>207.7419999999999</v>
      </c>
      <c r="J81" s="80">
        <v>28.876999999999999</v>
      </c>
      <c r="K81" s="80">
        <v>78.669500000000028</v>
      </c>
      <c r="L81" s="136">
        <f>SUM(I81:K81)</f>
        <v>315.28849999999994</v>
      </c>
      <c r="M81" s="5"/>
      <c r="N81" s="5"/>
      <c r="O81" s="5"/>
      <c r="P81" s="5"/>
    </row>
    <row r="82" spans="2:16" x14ac:dyDescent="0.25">
      <c r="B82" s="8" t="s">
        <v>35</v>
      </c>
      <c r="C82" s="1" t="s">
        <v>80</v>
      </c>
      <c r="D82" s="1" t="s">
        <v>47</v>
      </c>
      <c r="E82" s="138">
        <f t="shared" si="1"/>
        <v>929.09848763999958</v>
      </c>
      <c r="F82" s="138">
        <v>908.99113763999958</v>
      </c>
      <c r="G82" s="79">
        <v>0</v>
      </c>
      <c r="H82" s="79">
        <v>20.107350000000011</v>
      </c>
      <c r="I82" s="79"/>
      <c r="J82" s="79"/>
      <c r="K82" s="79"/>
      <c r="L82" s="135"/>
      <c r="M82" s="5"/>
      <c r="N82" s="5"/>
      <c r="O82" s="5"/>
      <c r="P82" s="5"/>
    </row>
    <row r="83" spans="2:16" x14ac:dyDescent="0.25">
      <c r="B83" s="8" t="s">
        <v>35</v>
      </c>
      <c r="C83" s="1" t="s">
        <v>80</v>
      </c>
      <c r="D83" s="1" t="s">
        <v>46</v>
      </c>
      <c r="E83" s="138">
        <f t="shared" si="1"/>
        <v>194.75131261999991</v>
      </c>
      <c r="F83" s="138">
        <v>129.78223061999989</v>
      </c>
      <c r="G83" s="79">
        <v>0</v>
      </c>
      <c r="H83" s="79">
        <v>64.969082000000014</v>
      </c>
      <c r="I83" s="79"/>
      <c r="J83" s="79"/>
      <c r="K83" s="79"/>
      <c r="L83" s="135"/>
      <c r="M83" s="5"/>
      <c r="N83" s="5"/>
      <c r="O83" s="5"/>
      <c r="P83" s="5"/>
    </row>
    <row r="84" spans="2:16" x14ac:dyDescent="0.25">
      <c r="B84" s="8" t="s">
        <v>35</v>
      </c>
      <c r="C84" s="1" t="s">
        <v>80</v>
      </c>
      <c r="D84" s="1" t="s">
        <v>148</v>
      </c>
      <c r="E84" s="138">
        <f t="shared" si="1"/>
        <v>72.429717071999988</v>
      </c>
      <c r="F84" s="138">
        <v>37.576977071999984</v>
      </c>
      <c r="G84" s="79">
        <v>0</v>
      </c>
      <c r="H84" s="79">
        <v>34.852740000000011</v>
      </c>
      <c r="I84" s="79"/>
      <c r="J84" s="79"/>
      <c r="K84" s="79"/>
      <c r="L84" s="135"/>
      <c r="M84" s="5"/>
      <c r="N84" s="5"/>
      <c r="O84" s="5"/>
      <c r="P84" s="5"/>
    </row>
    <row r="85" spans="2:16" x14ac:dyDescent="0.25">
      <c r="B85" s="8" t="s">
        <v>35</v>
      </c>
      <c r="C85" s="1" t="s">
        <v>80</v>
      </c>
      <c r="D85" s="1" t="s">
        <v>48</v>
      </c>
      <c r="E85" s="138">
        <f t="shared" si="1"/>
        <v>2.266146443999999</v>
      </c>
      <c r="F85" s="138">
        <v>2.266146443999999</v>
      </c>
      <c r="G85" s="79">
        <v>0</v>
      </c>
      <c r="H85" s="79">
        <v>0</v>
      </c>
      <c r="I85" s="79"/>
      <c r="J85" s="79"/>
      <c r="K85" s="79"/>
      <c r="L85" s="135"/>
      <c r="M85" s="5"/>
      <c r="N85" s="10"/>
      <c r="O85" s="10"/>
      <c r="P85" s="10"/>
    </row>
    <row r="86" spans="2:16" x14ac:dyDescent="0.25">
      <c r="B86" s="11" t="s">
        <v>35</v>
      </c>
      <c r="C86" s="12" t="s">
        <v>80</v>
      </c>
      <c r="D86" s="12" t="s">
        <v>45</v>
      </c>
      <c r="E86" s="139">
        <f t="shared" si="1"/>
        <v>1198.5456637760001</v>
      </c>
      <c r="F86" s="139">
        <v>1078.616491776</v>
      </c>
      <c r="G86" s="80">
        <v>0</v>
      </c>
      <c r="H86" s="80">
        <v>119.92917200000001</v>
      </c>
      <c r="I86" s="80">
        <v>476.54807999999991</v>
      </c>
      <c r="J86" s="80">
        <v>0</v>
      </c>
      <c r="K86" s="80">
        <v>59.428390000000029</v>
      </c>
      <c r="L86" s="136">
        <f>SUM(I86:K86)</f>
        <v>535.97646999999995</v>
      </c>
      <c r="M86" s="5"/>
      <c r="N86" s="5"/>
      <c r="O86" s="5"/>
      <c r="P86" s="5"/>
    </row>
  </sheetData>
  <autoFilter ref="B6:L86" xr:uid="{00000000-0001-0000-0000-000000000000}"/>
  <mergeCells count="2">
    <mergeCell ref="E5:H5"/>
    <mergeCell ref="I5:L5"/>
  </mergeCells>
  <pageMargins left="0.7" right="0.7" top="0.78740157500000008" bottom="0.78740157500000008"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C1375-AE2E-4BAD-9597-4F170225C507}">
  <dimension ref="B1:X86"/>
  <sheetViews>
    <sheetView zoomScale="85" zoomScaleNormal="85" workbookViewId="0">
      <pane ySplit="6" topLeftCell="A33" activePane="bottomLeft" state="frozen"/>
      <selection pane="bottomLeft" activeCell="Y58" sqref="Y58"/>
    </sheetView>
  </sheetViews>
  <sheetFormatPr baseColWidth="10" defaultColWidth="10.85546875" defaultRowHeight="15" x14ac:dyDescent="0.25"/>
  <cols>
    <col min="1" max="1" width="5.5703125" style="1" bestFit="1" customWidth="1"/>
    <col min="2" max="2" width="18.85546875" style="1" bestFit="1" customWidth="1"/>
    <col min="3" max="3" width="19.42578125" style="69" bestFit="1" customWidth="1"/>
    <col min="4" max="4" width="24.85546875" style="1" bestFit="1" customWidth="1"/>
    <col min="5" max="5" width="19.5703125" style="2" bestFit="1" customWidth="1"/>
    <col min="6" max="6" width="21.140625" style="1" bestFit="1" customWidth="1"/>
    <col min="7" max="7" width="20.85546875" style="1" bestFit="1" customWidth="1"/>
    <col min="8" max="8" width="31" style="1" customWidth="1"/>
    <col min="9" max="9" width="19.140625" style="1" customWidth="1"/>
    <col min="10" max="10" width="11.42578125" style="1" bestFit="1" customWidth="1"/>
    <col min="11" max="11" width="17.42578125" style="1" bestFit="1" customWidth="1"/>
    <col min="12" max="12" width="20.85546875" style="1" bestFit="1" customWidth="1"/>
    <col min="13" max="13" width="14.42578125" style="1" bestFit="1" customWidth="1"/>
    <col min="14" max="14" width="27" style="1" bestFit="1" customWidth="1"/>
    <col min="15" max="16" width="14.42578125" style="1" bestFit="1" customWidth="1"/>
    <col min="17" max="20" width="14.42578125" style="1" customWidth="1"/>
    <col min="21" max="24" width="14.42578125" style="1" bestFit="1" customWidth="1"/>
    <col min="25" max="16384" width="10.85546875" style="1"/>
  </cols>
  <sheetData>
    <row r="1" spans="2:24" x14ac:dyDescent="0.25">
      <c r="B1" s="17" t="s">
        <v>0</v>
      </c>
      <c r="E1" s="1"/>
    </row>
    <row r="2" spans="2:24" x14ac:dyDescent="0.25">
      <c r="B2" s="18" t="s">
        <v>1</v>
      </c>
      <c r="E2" s="1"/>
      <c r="F2" s="19"/>
      <c r="G2" s="19"/>
      <c r="H2" s="19"/>
      <c r="I2" s="19"/>
      <c r="J2" s="19"/>
      <c r="K2" s="19"/>
      <c r="L2" s="19"/>
      <c r="M2" s="19"/>
      <c r="N2" s="19"/>
      <c r="O2" s="19"/>
      <c r="P2" s="19"/>
      <c r="Q2" s="19"/>
      <c r="R2" s="19"/>
      <c r="S2" s="19"/>
      <c r="T2" s="19"/>
      <c r="U2" s="19"/>
      <c r="V2" s="19"/>
      <c r="W2" s="19"/>
      <c r="X2" s="19"/>
    </row>
    <row r="3" spans="2:24" x14ac:dyDescent="0.25">
      <c r="E3" s="1"/>
    </row>
    <row r="4" spans="2:24" x14ac:dyDescent="0.25">
      <c r="E4" s="1"/>
      <c r="F4" s="17"/>
      <c r="G4" s="17"/>
      <c r="H4" s="17"/>
      <c r="I4" s="17"/>
      <c r="J4" s="17"/>
      <c r="K4" s="17"/>
      <c r="L4" s="17"/>
      <c r="M4" s="17"/>
      <c r="N4" s="17"/>
      <c r="O4" s="17"/>
      <c r="P4" s="17"/>
      <c r="Q4" s="165" t="s">
        <v>149</v>
      </c>
      <c r="R4" s="166"/>
      <c r="S4" s="166"/>
      <c r="T4" s="167"/>
      <c r="U4" s="165" t="s">
        <v>149</v>
      </c>
      <c r="V4" s="166"/>
      <c r="W4" s="166"/>
      <c r="X4" s="167"/>
    </row>
    <row r="5" spans="2:24" x14ac:dyDescent="0.25">
      <c r="B5" s="17"/>
      <c r="D5" s="17"/>
      <c r="E5" s="162" t="s">
        <v>127</v>
      </c>
      <c r="F5" s="163"/>
      <c r="G5" s="163"/>
      <c r="H5" s="163"/>
      <c r="I5" s="163"/>
      <c r="J5" s="164"/>
      <c r="K5" s="162" t="s">
        <v>128</v>
      </c>
      <c r="L5" s="163"/>
      <c r="M5" s="163"/>
      <c r="N5" s="163"/>
      <c r="O5" s="163"/>
      <c r="P5" s="164"/>
      <c r="Q5" s="168" t="s">
        <v>127</v>
      </c>
      <c r="R5" s="168"/>
      <c r="S5" s="168"/>
      <c r="T5" s="168"/>
      <c r="U5" s="168" t="s">
        <v>128</v>
      </c>
      <c r="V5" s="168"/>
      <c r="W5" s="168"/>
      <c r="X5" s="168"/>
    </row>
    <row r="6" spans="2:24" x14ac:dyDescent="0.25">
      <c r="B6" s="20" t="s">
        <v>2</v>
      </c>
      <c r="C6" s="21" t="s">
        <v>3</v>
      </c>
      <c r="D6" s="100" t="s">
        <v>123</v>
      </c>
      <c r="E6" s="22" t="s">
        <v>36</v>
      </c>
      <c r="F6" s="23" t="s">
        <v>37</v>
      </c>
      <c r="G6" s="23" t="s">
        <v>38</v>
      </c>
      <c r="H6" s="21" t="s">
        <v>39</v>
      </c>
      <c r="I6" s="21" t="s">
        <v>40</v>
      </c>
      <c r="J6" s="61" t="s">
        <v>41</v>
      </c>
      <c r="K6" s="22" t="s">
        <v>36</v>
      </c>
      <c r="L6" s="23" t="s">
        <v>37</v>
      </c>
      <c r="M6" s="23" t="s">
        <v>38</v>
      </c>
      <c r="N6" s="102" t="s">
        <v>39</v>
      </c>
      <c r="O6" s="102" t="s">
        <v>40</v>
      </c>
      <c r="P6" s="61" t="s">
        <v>41</v>
      </c>
      <c r="Q6" s="154" t="s">
        <v>150</v>
      </c>
      <c r="R6" s="154" t="s">
        <v>151</v>
      </c>
      <c r="S6" s="154" t="s">
        <v>152</v>
      </c>
      <c r="T6" s="154" t="s">
        <v>153</v>
      </c>
      <c r="U6" s="154" t="s">
        <v>150</v>
      </c>
      <c r="V6" s="154" t="s">
        <v>151</v>
      </c>
      <c r="W6" s="154" t="s">
        <v>152</v>
      </c>
      <c r="X6" s="154" t="s">
        <v>153</v>
      </c>
    </row>
    <row r="7" spans="2:24" x14ac:dyDescent="0.25">
      <c r="B7" s="8" t="s">
        <v>6</v>
      </c>
      <c r="C7" s="71" t="s">
        <v>79</v>
      </c>
      <c r="D7" s="1" t="s">
        <v>47</v>
      </c>
      <c r="E7">
        <v>21.879136511733961</v>
      </c>
      <c r="F7">
        <v>16.788962278855251</v>
      </c>
      <c r="G7">
        <v>1.4452073527411771</v>
      </c>
      <c r="H7">
        <v>7.5219616200190771</v>
      </c>
      <c r="I7">
        <v>0.26380823529411762</v>
      </c>
      <c r="J7" s="9">
        <f>SUM(E7:I7)</f>
        <v>47.899075998643589</v>
      </c>
      <c r="K7" s="103"/>
      <c r="L7" s="97"/>
      <c r="M7" s="97"/>
      <c r="N7" s="97"/>
      <c r="O7" s="97"/>
      <c r="P7" s="105"/>
      <c r="Q7" s="148">
        <v>0.65449229101176465</v>
      </c>
      <c r="R7" s="16">
        <v>0.79071506172941175</v>
      </c>
      <c r="S7" s="16">
        <v>0</v>
      </c>
      <c r="T7" s="16">
        <v>0.26380823529411762</v>
      </c>
      <c r="U7" s="16"/>
      <c r="V7" s="16"/>
      <c r="W7" s="16"/>
      <c r="X7" s="155"/>
    </row>
    <row r="8" spans="2:24" x14ac:dyDescent="0.25">
      <c r="B8" s="8" t="s">
        <v>6</v>
      </c>
      <c r="C8" s="71" t="s">
        <v>79</v>
      </c>
      <c r="D8" s="1" t="s">
        <v>81</v>
      </c>
      <c r="E8">
        <v>2.2256705625015472</v>
      </c>
      <c r="F8">
        <v>1.707869005660116</v>
      </c>
      <c r="G8">
        <v>0.1470147352470588</v>
      </c>
      <c r="H8">
        <v>0.76517684054689983</v>
      </c>
      <c r="I8">
        <v>2.6836078431372552E-2</v>
      </c>
      <c r="J8" s="9">
        <f t="shared" ref="J8:J29" si="0">SUM(E8:I8)</f>
        <v>4.8725672223869951</v>
      </c>
      <c r="K8" s="40"/>
      <c r="L8"/>
      <c r="M8"/>
      <c r="N8"/>
      <c r="O8"/>
      <c r="P8" s="106"/>
      <c r="Q8" s="148">
        <v>6.6578689003921568E-2</v>
      </c>
      <c r="R8" s="16">
        <v>8.0436046243137257E-2</v>
      </c>
      <c r="S8" s="16">
        <v>0</v>
      </c>
      <c r="T8" s="16">
        <v>2.6836078431372552E-2</v>
      </c>
      <c r="U8" s="16"/>
      <c r="V8" s="16"/>
      <c r="W8" s="16"/>
      <c r="X8" s="155"/>
    </row>
    <row r="9" spans="2:24" x14ac:dyDescent="0.25">
      <c r="B9" s="8" t="s">
        <v>6</v>
      </c>
      <c r="C9" s="71" t="s">
        <v>79</v>
      </c>
      <c r="D9" s="1" t="s">
        <v>48</v>
      </c>
      <c r="E9">
        <v>1.232067632813356</v>
      </c>
      <c r="F9">
        <v>0.94542748527613574</v>
      </c>
      <c r="G9">
        <v>8.1383157011764712E-2</v>
      </c>
      <c r="H9">
        <v>0.42358003673131961</v>
      </c>
      <c r="I9">
        <v>1.48556862745098E-2</v>
      </c>
      <c r="J9" s="9">
        <f t="shared" si="0"/>
        <v>2.6973139981070857</v>
      </c>
      <c r="K9" s="40"/>
      <c r="L9"/>
      <c r="M9"/>
      <c r="N9"/>
      <c r="O9"/>
      <c r="P9" s="106"/>
      <c r="Q9" s="148">
        <v>3.6856059984313717E-2</v>
      </c>
      <c r="R9" s="16">
        <v>4.4527097027450981E-2</v>
      </c>
      <c r="S9" s="16">
        <v>0</v>
      </c>
      <c r="T9" s="16">
        <v>1.48556862745098E-2</v>
      </c>
      <c r="U9" s="16"/>
      <c r="V9" s="16"/>
      <c r="W9" s="16"/>
      <c r="X9" s="155"/>
    </row>
    <row r="10" spans="2:24" x14ac:dyDescent="0.25">
      <c r="B10" s="8" t="s">
        <v>6</v>
      </c>
      <c r="C10" s="71" t="s">
        <v>79</v>
      </c>
      <c r="D10" s="1" t="s">
        <v>46</v>
      </c>
      <c r="E10">
        <v>84.487925292951147</v>
      </c>
      <c r="F10">
        <v>9.8354956129533484</v>
      </c>
      <c r="G10">
        <v>2.799775921486487</v>
      </c>
      <c r="H10">
        <v>2.989097805405406</v>
      </c>
      <c r="I10">
        <v>0.21439189189189189</v>
      </c>
      <c r="J10" s="9">
        <f t="shared" si="0"/>
        <v>100.32668652468828</v>
      </c>
      <c r="K10" s="40"/>
      <c r="L10"/>
      <c r="M10"/>
      <c r="N10"/>
      <c r="O10"/>
      <c r="P10" s="106"/>
      <c r="Q10" s="148">
        <v>2.1571769600000001</v>
      </c>
      <c r="R10" s="16">
        <v>0.64259896148648643</v>
      </c>
      <c r="S10" s="16">
        <v>0</v>
      </c>
      <c r="T10" s="16">
        <v>0.21439189189189189</v>
      </c>
      <c r="U10" s="16"/>
      <c r="V10" s="16"/>
      <c r="W10" s="16"/>
      <c r="X10" s="155"/>
    </row>
    <row r="11" spans="2:24" x14ac:dyDescent="0.25">
      <c r="B11" s="11" t="s">
        <v>6</v>
      </c>
      <c r="C11" s="72" t="s">
        <v>79</v>
      </c>
      <c r="D11" s="12" t="s">
        <v>20</v>
      </c>
      <c r="E11" s="64">
        <v>109.8248</v>
      </c>
      <c r="F11" s="64">
        <v>29.277754382744849</v>
      </c>
      <c r="G11" s="64">
        <v>4.4733811664864866</v>
      </c>
      <c r="H11" s="64">
        <v>11.6998163027027</v>
      </c>
      <c r="I11" s="64">
        <v>0.51989189189189178</v>
      </c>
      <c r="J11" s="14">
        <f>SUM(J7:J10)</f>
        <v>155.79564374382596</v>
      </c>
      <c r="K11" s="104">
        <v>40.995552000000004</v>
      </c>
      <c r="L11" s="64">
        <v>11.85749052501167</v>
      </c>
      <c r="M11" s="64">
        <v>2.2680217103273401</v>
      </c>
      <c r="N11" s="64">
        <v>3.9631200967528599</v>
      </c>
      <c r="O11" s="64">
        <v>8.8041513999999987E-2</v>
      </c>
      <c r="P11" s="107">
        <f>SUM(K11:O11)</f>
        <v>59.17222584609187</v>
      </c>
      <c r="Q11" s="148">
        <v>2.9151039999999999</v>
      </c>
      <c r="R11" s="16">
        <v>1.5582771664864861</v>
      </c>
      <c r="S11" s="16">
        <v>0</v>
      </c>
      <c r="T11" s="16">
        <v>0.51989189189189178</v>
      </c>
      <c r="U11" s="16">
        <v>2.0041340000000001</v>
      </c>
      <c r="V11" s="16">
        <v>0.26388771032733999</v>
      </c>
      <c r="W11" s="16">
        <v>0</v>
      </c>
      <c r="X11" s="155">
        <v>8.8041513999999987E-2</v>
      </c>
    </row>
    <row r="12" spans="2:24" x14ac:dyDescent="0.25">
      <c r="B12" s="8" t="s">
        <v>21</v>
      </c>
      <c r="C12" s="71" t="s">
        <v>79</v>
      </c>
      <c r="D12" s="1" t="s">
        <v>47</v>
      </c>
      <c r="E12">
        <v>9.8564630581127588</v>
      </c>
      <c r="F12">
        <v>0.82458589847021968</v>
      </c>
      <c r="G12">
        <v>0.48056832186411153</v>
      </c>
      <c r="H12">
        <v>5.8716331575477898E-2</v>
      </c>
      <c r="I12">
        <v>0</v>
      </c>
      <c r="J12" s="9">
        <f>SUM(E12:I12)</f>
        <v>11.220333610022569</v>
      </c>
      <c r="K12" s="40"/>
      <c r="L12"/>
      <c r="M12"/>
      <c r="N12"/>
      <c r="O12"/>
      <c r="P12" s="106"/>
      <c r="Q12" s="148">
        <v>0.1044560418118467</v>
      </c>
      <c r="R12" s="16">
        <v>0.37611228005226482</v>
      </c>
      <c r="S12" s="16">
        <v>0</v>
      </c>
      <c r="T12" s="16">
        <v>0</v>
      </c>
      <c r="U12" s="16"/>
      <c r="V12" s="16"/>
      <c r="W12" s="16"/>
      <c r="X12" s="155"/>
    </row>
    <row r="13" spans="2:24" x14ac:dyDescent="0.25">
      <c r="B13" s="8" t="s">
        <v>21</v>
      </c>
      <c r="C13" s="71" t="s">
        <v>79</v>
      </c>
      <c r="D13" s="1" t="s">
        <v>81</v>
      </c>
      <c r="E13">
        <v>16.701057630089618</v>
      </c>
      <c r="F13">
        <v>1.397200652010278</v>
      </c>
      <c r="G13">
        <v>0.81428796428571426</v>
      </c>
      <c r="H13">
        <v>9.9490540540540517E-2</v>
      </c>
      <c r="I13">
        <v>0</v>
      </c>
      <c r="J13" s="9">
        <f t="shared" si="0"/>
        <v>19.012036786926149</v>
      </c>
      <c r="K13" s="40"/>
      <c r="L13"/>
      <c r="M13"/>
      <c r="N13"/>
      <c r="O13"/>
      <c r="P13" s="9"/>
      <c r="Q13" s="148">
        <v>0.1769931428571429</v>
      </c>
      <c r="R13" s="16">
        <v>0.63729482142857141</v>
      </c>
      <c r="S13" s="16">
        <v>0</v>
      </c>
      <c r="T13" s="16">
        <v>0</v>
      </c>
      <c r="U13" s="16"/>
      <c r="V13" s="16"/>
      <c r="W13" s="16"/>
      <c r="X13" s="155"/>
    </row>
    <row r="14" spans="2:24" x14ac:dyDescent="0.25">
      <c r="B14" s="8" t="s">
        <v>21</v>
      </c>
      <c r="C14" s="71" t="s">
        <v>79</v>
      </c>
      <c r="D14" s="1" t="s">
        <v>48</v>
      </c>
      <c r="E14">
        <v>1.7836680174042501</v>
      </c>
      <c r="F14">
        <v>0.149220616567247</v>
      </c>
      <c r="G14">
        <v>8.6965713850174209E-2</v>
      </c>
      <c r="H14">
        <v>1.0625560316413971E-2</v>
      </c>
      <c r="I14">
        <v>0</v>
      </c>
      <c r="J14" s="9">
        <f t="shared" si="0"/>
        <v>2.0304799081380849</v>
      </c>
      <c r="K14" s="40"/>
      <c r="L14"/>
      <c r="M14"/>
      <c r="N14"/>
      <c r="O14"/>
      <c r="P14" s="106"/>
      <c r="Q14" s="148">
        <v>1.8902815331010452E-2</v>
      </c>
      <c r="R14" s="16">
        <v>6.806289851916375E-2</v>
      </c>
      <c r="S14" s="16">
        <v>0</v>
      </c>
      <c r="T14" s="16">
        <v>0</v>
      </c>
      <c r="U14" s="16"/>
      <c r="V14" s="16"/>
      <c r="W14" s="16"/>
      <c r="X14" s="155"/>
    </row>
    <row r="15" spans="2:24" x14ac:dyDescent="0.25">
      <c r="B15" s="8" t="s">
        <v>21</v>
      </c>
      <c r="C15" s="71" t="s">
        <v>79</v>
      </c>
      <c r="D15" s="1" t="s">
        <v>46</v>
      </c>
      <c r="E15">
        <v>94.506061294393348</v>
      </c>
      <c r="F15">
        <v>1.199450684506506</v>
      </c>
      <c r="G15">
        <v>1.6137952972972971</v>
      </c>
      <c r="H15">
        <v>5.7935135135135131E-2</v>
      </c>
      <c r="I15">
        <v>0</v>
      </c>
      <c r="J15" s="9">
        <f t="shared" si="0"/>
        <v>97.37724241133229</v>
      </c>
      <c r="K15" s="40"/>
      <c r="L15"/>
      <c r="M15"/>
      <c r="N15"/>
      <c r="O15"/>
      <c r="P15" s="106"/>
      <c r="Q15" s="148">
        <v>0.85484799999999994</v>
      </c>
      <c r="R15" s="16">
        <v>0.75894729729729726</v>
      </c>
      <c r="S15" s="16">
        <v>0</v>
      </c>
      <c r="T15" s="16">
        <v>0</v>
      </c>
      <c r="U15" s="16"/>
      <c r="V15" s="16"/>
      <c r="W15" s="16"/>
      <c r="X15" s="155"/>
    </row>
    <row r="16" spans="2:24" x14ac:dyDescent="0.25">
      <c r="B16" s="11" t="s">
        <v>21</v>
      </c>
      <c r="C16" s="72" t="s">
        <v>79</v>
      </c>
      <c r="D16" s="12" t="s">
        <v>20</v>
      </c>
      <c r="E16" s="64">
        <v>122.84725</v>
      </c>
      <c r="F16" s="64">
        <v>3.5704578515542509</v>
      </c>
      <c r="G16" s="64">
        <v>2.9956172972972972</v>
      </c>
      <c r="H16" s="64">
        <v>0.2267675675675675</v>
      </c>
      <c r="I16" s="64">
        <v>0</v>
      </c>
      <c r="J16" s="14">
        <f>SUM(J12:J15)</f>
        <v>129.64009271641908</v>
      </c>
      <c r="K16" s="104">
        <v>45.856589999999997</v>
      </c>
      <c r="L16" s="64">
        <v>1.446035429879472</v>
      </c>
      <c r="M16" s="64">
        <v>1.1058669595599999</v>
      </c>
      <c r="N16" s="64">
        <v>7.6813779042939706E-2</v>
      </c>
      <c r="O16" s="64">
        <v>0</v>
      </c>
      <c r="P16" s="107">
        <f>SUM(K16:O16)</f>
        <v>48.485306168482403</v>
      </c>
      <c r="Q16" s="148">
        <v>1.1552</v>
      </c>
      <c r="R16" s="16">
        <v>1.840417297297297</v>
      </c>
      <c r="S16" s="16">
        <v>0</v>
      </c>
      <c r="T16" s="16">
        <v>0</v>
      </c>
      <c r="U16" s="16">
        <v>0.79420000000000002</v>
      </c>
      <c r="V16" s="16">
        <v>0.31166695956000001</v>
      </c>
      <c r="W16" s="16">
        <v>0</v>
      </c>
      <c r="X16" s="155">
        <v>0</v>
      </c>
    </row>
    <row r="17" spans="2:24" x14ac:dyDescent="0.25">
      <c r="B17" s="8" t="s">
        <v>22</v>
      </c>
      <c r="C17" s="71" t="s">
        <v>79</v>
      </c>
      <c r="D17" s="1" t="s">
        <v>47</v>
      </c>
      <c r="E17">
        <v>7.8117723875939546</v>
      </c>
      <c r="F17">
        <v>0.13239104757735659</v>
      </c>
      <c r="G17">
        <v>0.1866346781306715</v>
      </c>
      <c r="H17">
        <v>0</v>
      </c>
      <c r="I17">
        <v>2.3867359346642469E-2</v>
      </c>
      <c r="J17" s="9">
        <f>SUM(E17:I17)</f>
        <v>8.1546654726486256</v>
      </c>
      <c r="K17" s="40"/>
      <c r="L17"/>
      <c r="M17"/>
      <c r="N17"/>
      <c r="O17"/>
      <c r="P17" s="106"/>
      <c r="Q17" s="148">
        <v>4.3585550635208713E-2</v>
      </c>
      <c r="R17" s="16">
        <v>0.14304912749546281</v>
      </c>
      <c r="S17" s="16">
        <v>6.213784029038113E-3</v>
      </c>
      <c r="T17" s="16">
        <v>1.765357531760435E-2</v>
      </c>
      <c r="U17" s="16"/>
      <c r="V17" s="16"/>
      <c r="W17" s="16"/>
      <c r="X17" s="155"/>
    </row>
    <row r="18" spans="2:24" x14ac:dyDescent="0.25">
      <c r="B18" s="8" t="s">
        <v>22</v>
      </c>
      <c r="C18" s="71" t="s">
        <v>79</v>
      </c>
      <c r="D18" s="1" t="s">
        <v>81</v>
      </c>
      <c r="E18">
        <v>34.151969734707251</v>
      </c>
      <c r="F18">
        <v>0.57879503212211203</v>
      </c>
      <c r="G18">
        <v>0.81594055263157916</v>
      </c>
      <c r="H18">
        <v>0</v>
      </c>
      <c r="I18">
        <v>0.1043447368421053</v>
      </c>
      <c r="J18" s="9">
        <f t="shared" si="0"/>
        <v>35.651050056303049</v>
      </c>
      <c r="K18" s="40"/>
      <c r="L18"/>
      <c r="M18"/>
      <c r="N18"/>
      <c r="O18"/>
      <c r="P18" s="106"/>
      <c r="Q18" s="148">
        <v>0.19054989473684211</v>
      </c>
      <c r="R18" s="16">
        <v>0.62539065789473691</v>
      </c>
      <c r="S18" s="16">
        <v>2.716578947368422E-2</v>
      </c>
      <c r="T18" s="16">
        <v>7.7178947368421055E-2</v>
      </c>
      <c r="U18" s="16"/>
      <c r="V18" s="16"/>
      <c r="W18" s="16"/>
      <c r="X18" s="155"/>
    </row>
    <row r="19" spans="2:24" x14ac:dyDescent="0.25">
      <c r="B19" s="8" t="s">
        <v>22</v>
      </c>
      <c r="C19" s="71" t="s">
        <v>79</v>
      </c>
      <c r="D19" s="1" t="s">
        <v>48</v>
      </c>
      <c r="E19">
        <v>1.295419541661309</v>
      </c>
      <c r="F19">
        <v>2.1954294321873211E-2</v>
      </c>
      <c r="G19">
        <v>3.0949469237749549E-2</v>
      </c>
      <c r="H19">
        <v>0</v>
      </c>
      <c r="I19">
        <v>3.9579038112522681E-3</v>
      </c>
      <c r="J19" s="9">
        <f t="shared" si="0"/>
        <v>1.3522812090321841</v>
      </c>
      <c r="K19" s="40"/>
      <c r="L19"/>
      <c r="M19"/>
      <c r="N19"/>
      <c r="O19"/>
      <c r="P19" s="106"/>
      <c r="Q19" s="148">
        <v>7.2277546279491834E-3</v>
      </c>
      <c r="R19" s="16">
        <v>2.3721714609800361E-2</v>
      </c>
      <c r="S19" s="16">
        <v>1.030426497277677E-3</v>
      </c>
      <c r="T19" s="16">
        <v>2.9274773139745911E-3</v>
      </c>
      <c r="U19" s="16"/>
      <c r="V19" s="16"/>
      <c r="W19" s="16"/>
      <c r="X19" s="155"/>
    </row>
    <row r="20" spans="2:24" x14ac:dyDescent="0.25">
      <c r="B20" s="8" t="s">
        <v>22</v>
      </c>
      <c r="C20" s="71" t="s">
        <v>79</v>
      </c>
      <c r="D20" s="1" t="s">
        <v>46</v>
      </c>
      <c r="E20">
        <v>144.2512883360375</v>
      </c>
      <c r="F20">
        <v>0.37088277744609061</v>
      </c>
      <c r="G20">
        <v>1.2428749756756761</v>
      </c>
      <c r="H20">
        <v>0</v>
      </c>
      <c r="I20">
        <v>0.12719540540540539</v>
      </c>
      <c r="J20" s="9">
        <f t="shared" si="0"/>
        <v>145.99224149456469</v>
      </c>
      <c r="K20" s="40"/>
      <c r="L20"/>
      <c r="M20"/>
      <c r="N20"/>
      <c r="O20"/>
      <c r="P20" s="106"/>
      <c r="Q20" s="148">
        <v>0.68695680000000003</v>
      </c>
      <c r="R20" s="16">
        <v>0.5559181756756757</v>
      </c>
      <c r="S20" s="16">
        <v>5.859000000000001E-2</v>
      </c>
      <c r="T20" s="16">
        <v>6.8605405405405412E-2</v>
      </c>
      <c r="U20" s="16"/>
      <c r="V20" s="16"/>
      <c r="W20" s="16"/>
      <c r="X20" s="155"/>
    </row>
    <row r="21" spans="2:24" x14ac:dyDescent="0.25">
      <c r="B21" s="11" t="s">
        <v>22</v>
      </c>
      <c r="C21" s="72" t="s">
        <v>79</v>
      </c>
      <c r="D21" s="12" t="s">
        <v>20</v>
      </c>
      <c r="E21" s="64">
        <v>187.51044999999999</v>
      </c>
      <c r="F21" s="64">
        <v>1.104023151467433</v>
      </c>
      <c r="G21" s="64">
        <v>2.2763996756756759</v>
      </c>
      <c r="H21" s="64">
        <v>0</v>
      </c>
      <c r="I21" s="64">
        <v>0.25936540540540542</v>
      </c>
      <c r="J21" s="14">
        <f>SUM(J17:J20)</f>
        <v>191.15023823254856</v>
      </c>
      <c r="K21" s="104">
        <v>69.994158000000013</v>
      </c>
      <c r="L21" s="64">
        <v>0.44712937634431021</v>
      </c>
      <c r="M21" s="64">
        <v>0.86651164580200013</v>
      </c>
      <c r="N21" s="64">
        <v>0</v>
      </c>
      <c r="O21" s="64">
        <v>4.7290971680000002E-2</v>
      </c>
      <c r="P21" s="107">
        <f>SUM(K21:O21)</f>
        <v>71.355089993826326</v>
      </c>
      <c r="Q21" s="148">
        <v>0.92832000000000003</v>
      </c>
      <c r="R21" s="16">
        <v>1.3480796756756761</v>
      </c>
      <c r="S21" s="16">
        <v>9.3000000000000027E-2</v>
      </c>
      <c r="T21" s="16">
        <v>0.1663654054054054</v>
      </c>
      <c r="U21" s="16">
        <v>0.63822000000000012</v>
      </c>
      <c r="V21" s="16">
        <v>0.22829164580200001</v>
      </c>
      <c r="W21" s="16">
        <v>1.91176872E-2</v>
      </c>
      <c r="X21" s="155">
        <v>2.8173284480000001E-2</v>
      </c>
    </row>
    <row r="22" spans="2:24" x14ac:dyDescent="0.25">
      <c r="B22" s="8" t="s">
        <v>23</v>
      </c>
      <c r="C22" s="71" t="s">
        <v>79</v>
      </c>
      <c r="D22" s="1" t="s">
        <v>47</v>
      </c>
      <c r="E22">
        <v>349.95787250661527</v>
      </c>
      <c r="F22">
        <v>19.508906648988411</v>
      </c>
      <c r="G22">
        <v>17.994175495482221</v>
      </c>
      <c r="H22">
        <v>0.26665512005818431</v>
      </c>
      <c r="I22">
        <v>5.6920682685130606</v>
      </c>
      <c r="J22" s="9">
        <f>SUM(E22:I22)</f>
        <v>393.41967803965719</v>
      </c>
      <c r="K22" s="40"/>
      <c r="L22"/>
      <c r="M22"/>
      <c r="N22"/>
      <c r="O22"/>
      <c r="P22" s="108"/>
      <c r="Q22" s="148">
        <v>3.8661941779611082</v>
      </c>
      <c r="R22" s="16">
        <v>14.12798131752111</v>
      </c>
      <c r="S22" s="16">
        <v>1.1831724057159689</v>
      </c>
      <c r="T22" s="16">
        <v>4.5088958627970923</v>
      </c>
      <c r="U22" s="16"/>
      <c r="V22" s="16"/>
      <c r="W22" s="16"/>
      <c r="X22" s="155"/>
    </row>
    <row r="23" spans="2:24" x14ac:dyDescent="0.25">
      <c r="B23" s="8" t="s">
        <v>23</v>
      </c>
      <c r="C23" s="71" t="s">
        <v>79</v>
      </c>
      <c r="D23" s="1" t="s">
        <v>81</v>
      </c>
      <c r="E23">
        <v>162.25556081421959</v>
      </c>
      <c r="F23">
        <v>9.0451703987428829</v>
      </c>
      <c r="G23">
        <v>8.3428757167157759</v>
      </c>
      <c r="H23">
        <v>0.1236328125414749</v>
      </c>
      <c r="I23">
        <v>2.6390883065016699</v>
      </c>
      <c r="J23" s="9">
        <f t="shared" si="0"/>
        <v>182.40632804872141</v>
      </c>
      <c r="K23" s="40"/>
      <c r="L23"/>
      <c r="M23"/>
      <c r="N23"/>
      <c r="O23"/>
      <c r="P23" s="108"/>
      <c r="Q23" s="148">
        <v>1.7925343415439019</v>
      </c>
      <c r="R23" s="16">
        <v>6.5503413751718744</v>
      </c>
      <c r="S23" s="16">
        <v>0.54856974885091347</v>
      </c>
      <c r="T23" s="16">
        <v>2.090518557650757</v>
      </c>
      <c r="U23" s="16"/>
      <c r="V23" s="16"/>
      <c r="W23" s="16"/>
      <c r="X23" s="155"/>
    </row>
    <row r="24" spans="2:24" x14ac:dyDescent="0.25">
      <c r="B24" s="8" t="s">
        <v>23</v>
      </c>
      <c r="C24" s="71" t="s">
        <v>79</v>
      </c>
      <c r="D24" s="1" t="s">
        <v>48</v>
      </c>
      <c r="E24">
        <v>17.640999075054669</v>
      </c>
      <c r="F24">
        <v>0.98342295226870979</v>
      </c>
      <c r="G24">
        <v>0.90706698780200379</v>
      </c>
      <c r="H24">
        <v>1.344179713007056E-2</v>
      </c>
      <c r="I24">
        <v>0.28693102498526818</v>
      </c>
      <c r="J24" s="9">
        <f t="shared" si="0"/>
        <v>19.831861837240723</v>
      </c>
      <c r="K24" s="40"/>
      <c r="L24"/>
      <c r="M24"/>
      <c r="N24"/>
      <c r="O24"/>
      <c r="P24" s="108"/>
      <c r="Q24" s="148">
        <v>0.1948906804949912</v>
      </c>
      <c r="R24" s="16">
        <v>0.71217630730701253</v>
      </c>
      <c r="S24" s="16">
        <v>5.964244543311728E-2</v>
      </c>
      <c r="T24" s="16">
        <v>0.2272885795521509</v>
      </c>
      <c r="U24" s="16"/>
      <c r="V24" s="16"/>
      <c r="W24" s="16"/>
      <c r="X24" s="155"/>
    </row>
    <row r="25" spans="2:24" x14ac:dyDescent="0.25">
      <c r="B25" s="8" t="s">
        <v>23</v>
      </c>
      <c r="C25" s="71" t="s">
        <v>79</v>
      </c>
      <c r="D25" s="1" t="s">
        <v>46</v>
      </c>
      <c r="E25">
        <v>1766.8438676041101</v>
      </c>
      <c r="F25">
        <v>14.942500000000001</v>
      </c>
      <c r="G25">
        <v>31.67159228648649</v>
      </c>
      <c r="H25">
        <v>0.13854054054054049</v>
      </c>
      <c r="I25">
        <v>7.8409966162162164</v>
      </c>
      <c r="J25" s="9">
        <f t="shared" si="0"/>
        <v>1821.4374970473534</v>
      </c>
      <c r="K25" s="40"/>
      <c r="L25"/>
      <c r="M25"/>
      <c r="N25"/>
      <c r="O25"/>
      <c r="P25" s="108"/>
      <c r="Q25" s="148">
        <v>16.660300800000002</v>
      </c>
      <c r="R25" s="16">
        <v>15.01129148648649</v>
      </c>
      <c r="S25" s="16">
        <v>3.0501954000000011</v>
      </c>
      <c r="T25" s="16">
        <v>4.7908012162162157</v>
      </c>
      <c r="U25" s="16"/>
      <c r="V25" s="16"/>
      <c r="W25" s="16"/>
      <c r="X25" s="155"/>
    </row>
    <row r="26" spans="2:24" x14ac:dyDescent="0.25">
      <c r="B26" s="11" t="s">
        <v>23</v>
      </c>
      <c r="C26" s="72" t="s">
        <v>79</v>
      </c>
      <c r="D26" s="12" t="s">
        <v>20</v>
      </c>
      <c r="E26" s="64">
        <v>2296.6983</v>
      </c>
      <c r="F26" s="64">
        <v>44.48</v>
      </c>
      <c r="G26" s="64">
        <v>58.915710486486503</v>
      </c>
      <c r="H26" s="64">
        <v>0.54227027027027019</v>
      </c>
      <c r="I26" s="64">
        <v>16.459084216216219</v>
      </c>
      <c r="J26" s="14">
        <f>SUM(J22:J25)</f>
        <v>2417.0953649729727</v>
      </c>
      <c r="K26" s="104">
        <v>857.31469200000004</v>
      </c>
      <c r="L26" s="64">
        <v>18.014400000000009</v>
      </c>
      <c r="M26" s="64">
        <v>21.642810727252002</v>
      </c>
      <c r="N26" s="64">
        <v>0.18368512379833399</v>
      </c>
      <c r="O26" s="64">
        <v>2.9626424674759999</v>
      </c>
      <c r="P26" s="107">
        <f>SUM(K26:O26)</f>
        <v>900.11823031852646</v>
      </c>
      <c r="Q26" s="148">
        <v>22.513919999999999</v>
      </c>
      <c r="R26" s="16">
        <v>36.40179048648649</v>
      </c>
      <c r="S26" s="16">
        <v>4.8415800000000013</v>
      </c>
      <c r="T26" s="16">
        <v>11.61750421621621</v>
      </c>
      <c r="U26" s="16">
        <v>15.47832</v>
      </c>
      <c r="V26" s="16">
        <v>6.1644907272520006</v>
      </c>
      <c r="W26" s="16">
        <v>0.99526679563200005</v>
      </c>
      <c r="X26" s="155">
        <v>1.9673756718440001</v>
      </c>
    </row>
    <row r="27" spans="2:24" x14ac:dyDescent="0.25">
      <c r="B27" s="8" t="s">
        <v>24</v>
      </c>
      <c r="C27" s="71" t="s">
        <v>79</v>
      </c>
      <c r="D27" s="1" t="s">
        <v>47</v>
      </c>
      <c r="E27">
        <v>8.5142023178896409</v>
      </c>
      <c r="F27">
        <v>0.96356872747436995</v>
      </c>
      <c r="G27">
        <v>2.6439573766940221</v>
      </c>
      <c r="H27">
        <v>5.9669002582430926</v>
      </c>
      <c r="I27">
        <v>5.5933928184181213E-2</v>
      </c>
      <c r="J27" s="9">
        <f>SUM(E27:I27)</f>
        <v>18.144562608485305</v>
      </c>
      <c r="K27" s="40"/>
      <c r="L27"/>
      <c r="M27"/>
      <c r="N27"/>
      <c r="O27"/>
      <c r="P27" s="108"/>
      <c r="Q27" s="148">
        <v>0.69882109915781665</v>
      </c>
      <c r="R27" s="16">
        <v>1.9451362775362051</v>
      </c>
      <c r="S27" s="16">
        <v>8.6735432974378024E-3</v>
      </c>
      <c r="T27" s="16">
        <v>4.726038488674341E-2</v>
      </c>
      <c r="U27" s="16"/>
      <c r="V27" s="16"/>
      <c r="W27" s="16"/>
      <c r="X27" s="155"/>
    </row>
    <row r="28" spans="2:24" x14ac:dyDescent="0.25">
      <c r="B28" s="8" t="s">
        <v>24</v>
      </c>
      <c r="C28" s="71" t="s">
        <v>79</v>
      </c>
      <c r="D28" s="1" t="s">
        <v>81</v>
      </c>
      <c r="E28">
        <v>4.8999842039845714</v>
      </c>
      <c r="F28">
        <v>0.55454068012424285</v>
      </c>
      <c r="G28">
        <v>1.521616341508355</v>
      </c>
      <c r="H28">
        <v>3.4339936873134551</v>
      </c>
      <c r="I28">
        <v>3.21903748978834E-2</v>
      </c>
      <c r="J28" s="9">
        <f t="shared" si="0"/>
        <v>10.442325287828506</v>
      </c>
      <c r="K28" s="40"/>
      <c r="L28"/>
      <c r="M28"/>
      <c r="N28"/>
      <c r="O28"/>
      <c r="P28" s="108"/>
      <c r="Q28" s="148">
        <v>0.40217653039435569</v>
      </c>
      <c r="R28" s="16">
        <v>1.1194398111139989</v>
      </c>
      <c r="S28" s="16">
        <v>4.991686075009283E-3</v>
      </c>
      <c r="T28" s="16">
        <v>2.7198688822874111E-2</v>
      </c>
      <c r="U28" s="16"/>
      <c r="V28" s="16"/>
      <c r="W28" s="16"/>
      <c r="X28" s="155"/>
    </row>
    <row r="29" spans="2:24" x14ac:dyDescent="0.25">
      <c r="B29" s="8" t="s">
        <v>24</v>
      </c>
      <c r="C29" s="71" t="s">
        <v>79</v>
      </c>
      <c r="D29" s="1" t="s">
        <v>48</v>
      </c>
      <c r="E29">
        <v>3.8125203467033999</v>
      </c>
      <c r="F29">
        <v>0.43147029419588612</v>
      </c>
      <c r="G29">
        <v>1.183920808797623</v>
      </c>
      <c r="H29">
        <v>2.6718802057948028</v>
      </c>
      <c r="I29">
        <v>2.504629691793539E-2</v>
      </c>
      <c r="J29" s="9">
        <f t="shared" si="0"/>
        <v>8.1248379524096475</v>
      </c>
      <c r="K29" s="40"/>
      <c r="L29"/>
      <c r="M29"/>
      <c r="N29"/>
      <c r="O29"/>
      <c r="P29" s="108"/>
      <c r="Q29" s="148">
        <v>0.31292064244782769</v>
      </c>
      <c r="R29" s="16">
        <v>0.87100016634979571</v>
      </c>
      <c r="S29" s="16">
        <v>3.8838706275529148E-3</v>
      </c>
      <c r="T29" s="16">
        <v>2.116242629038247E-2</v>
      </c>
      <c r="U29" s="16"/>
      <c r="V29" s="16"/>
      <c r="W29" s="16"/>
      <c r="X29" s="155"/>
    </row>
    <row r="30" spans="2:24" x14ac:dyDescent="0.25">
      <c r="B30" s="8" t="s">
        <v>24</v>
      </c>
      <c r="C30" s="71" t="s">
        <v>79</v>
      </c>
      <c r="D30" s="1" t="s">
        <v>46</v>
      </c>
      <c r="E30">
        <v>57.443893131422392</v>
      </c>
      <c r="F30">
        <v>0.98625796679015842</v>
      </c>
      <c r="G30">
        <v>6.7861131800270273</v>
      </c>
      <c r="H30">
        <v>4.1427928972972978</v>
      </c>
      <c r="I30">
        <v>9.698556216216217E-2</v>
      </c>
      <c r="J30" s="9">
        <f t="shared" ref="J30" si="1">SUM(E30:I30)</f>
        <v>69.456042737699036</v>
      </c>
      <c r="K30" s="40"/>
      <c r="L30"/>
      <c r="M30"/>
      <c r="N30"/>
      <c r="O30"/>
      <c r="P30" s="108"/>
      <c r="Q30" s="148">
        <v>4.0242289280000003</v>
      </c>
      <c r="R30" s="16">
        <v>2.761884252027027</v>
      </c>
      <c r="S30" s="16">
        <v>2.9880900000000009E-2</v>
      </c>
      <c r="T30" s="16">
        <v>6.7104662162162168E-2</v>
      </c>
      <c r="U30" s="16"/>
      <c r="V30" s="16"/>
      <c r="W30" s="16"/>
      <c r="X30" s="155"/>
    </row>
    <row r="31" spans="2:24" x14ac:dyDescent="0.25">
      <c r="B31" s="11" t="s">
        <v>24</v>
      </c>
      <c r="C31" s="72" t="s">
        <v>79</v>
      </c>
      <c r="D31" s="12" t="s">
        <v>20</v>
      </c>
      <c r="E31" s="64">
        <v>74.670600000000007</v>
      </c>
      <c r="F31" s="64">
        <v>2.9358376685846568</v>
      </c>
      <c r="G31" s="64">
        <v>12.135607707027029</v>
      </c>
      <c r="H31" s="64">
        <v>16.215567048648651</v>
      </c>
      <c r="I31" s="64">
        <v>0.21015616216216221</v>
      </c>
      <c r="J31" s="14">
        <f>SUM(J27:J30)</f>
        <v>106.1677685864225</v>
      </c>
      <c r="K31" s="104">
        <v>27.873144</v>
      </c>
      <c r="L31" s="64">
        <v>1.1890142557767871</v>
      </c>
      <c r="M31" s="64">
        <v>4.8729130803687397</v>
      </c>
      <c r="N31" s="64">
        <v>5.492756295318725</v>
      </c>
      <c r="O31" s="64">
        <v>3.7307014354000002E-2</v>
      </c>
      <c r="P31" s="107">
        <f>SUM(K31:O31)</f>
        <v>39.465134645818253</v>
      </c>
      <c r="Q31" s="148">
        <v>5.4381472000000004</v>
      </c>
      <c r="R31" s="16">
        <v>6.697460507027027</v>
      </c>
      <c r="S31" s="16">
        <v>4.7430000000000007E-2</v>
      </c>
      <c r="T31" s="16">
        <v>0.16272616216216221</v>
      </c>
      <c r="U31" s="16">
        <v>3.7387261999999999</v>
      </c>
      <c r="V31" s="16">
        <v>1.13418688036874</v>
      </c>
      <c r="W31" s="16">
        <v>9.7500204720000015E-3</v>
      </c>
      <c r="X31" s="155">
        <v>2.7556993881999999E-2</v>
      </c>
    </row>
    <row r="32" spans="2:24" x14ac:dyDescent="0.25">
      <c r="B32" s="8" t="s">
        <v>25</v>
      </c>
      <c r="C32" s="71" t="s">
        <v>79</v>
      </c>
      <c r="D32" s="1" t="s">
        <v>47</v>
      </c>
      <c r="E32">
        <v>0.79814698984463928</v>
      </c>
      <c r="F32">
        <v>0.2258660109288104</v>
      </c>
      <c r="G32">
        <v>0.33957246069605568</v>
      </c>
      <c r="H32">
        <v>6.8016665203486551E-4</v>
      </c>
      <c r="I32">
        <v>5.6559888445475652E-2</v>
      </c>
      <c r="J32" s="9">
        <f>SUM(E32:I32)</f>
        <v>1.4208255165670158</v>
      </c>
      <c r="K32" s="40"/>
      <c r="L32"/>
      <c r="M32"/>
      <c r="N32"/>
      <c r="O32"/>
      <c r="P32" s="109"/>
      <c r="Q32" s="148">
        <v>8.5691328445475654E-2</v>
      </c>
      <c r="R32" s="16">
        <v>0.25388113225058012</v>
      </c>
      <c r="S32" s="16">
        <v>1.815336408352668E-2</v>
      </c>
      <c r="T32" s="16">
        <v>3.8406524361948961E-2</v>
      </c>
      <c r="U32" s="16"/>
      <c r="V32" s="16"/>
      <c r="W32" s="16"/>
      <c r="X32" s="155"/>
    </row>
    <row r="33" spans="2:24" x14ac:dyDescent="0.25">
      <c r="B33" s="8" t="s">
        <v>25</v>
      </c>
      <c r="C33" s="71" t="s">
        <v>79</v>
      </c>
      <c r="D33" s="1" t="s">
        <v>81</v>
      </c>
      <c r="E33">
        <v>5.5640054580515708</v>
      </c>
      <c r="F33">
        <v>1.574546710801803</v>
      </c>
      <c r="G33">
        <v>2.3672118654292338</v>
      </c>
      <c r="H33">
        <v>4.7415463723584359E-3</v>
      </c>
      <c r="I33">
        <v>0.39428768387470992</v>
      </c>
      <c r="J33" s="9">
        <f t="shared" ref="J33:J35" si="2">SUM(E33:I33)</f>
        <v>9.9047932645296761</v>
      </c>
      <c r="K33" s="40"/>
      <c r="L33"/>
      <c r="M33"/>
      <c r="N33"/>
      <c r="O33"/>
      <c r="P33" s="109"/>
      <c r="Q33" s="148">
        <v>0.59736743387470992</v>
      </c>
      <c r="R33" s="16">
        <v>1.7698444315545241</v>
      </c>
      <c r="S33" s="16">
        <v>0.12654989385150811</v>
      </c>
      <c r="T33" s="16">
        <v>0.2677377900232018</v>
      </c>
      <c r="U33" s="16"/>
      <c r="V33" s="16"/>
      <c r="W33" s="16"/>
      <c r="X33" s="155"/>
    </row>
    <row r="34" spans="2:24" x14ac:dyDescent="0.25">
      <c r="B34" s="8" t="s">
        <v>25</v>
      </c>
      <c r="C34" s="71" t="s">
        <v>79</v>
      </c>
      <c r="D34" s="1" t="s">
        <v>48</v>
      </c>
      <c r="E34">
        <v>0.25325817946993368</v>
      </c>
      <c r="F34">
        <v>7.1669022698564844E-2</v>
      </c>
      <c r="G34">
        <v>0.10774895387470999</v>
      </c>
      <c r="H34">
        <v>2.1582211074183241E-4</v>
      </c>
      <c r="I34">
        <v>1.794688767981439E-2</v>
      </c>
      <c r="J34" s="9">
        <f t="shared" si="2"/>
        <v>0.45083886583376476</v>
      </c>
      <c r="K34" s="40"/>
      <c r="L34"/>
      <c r="M34"/>
      <c r="N34"/>
      <c r="O34"/>
      <c r="P34" s="109"/>
      <c r="Q34" s="148">
        <v>2.719051767981439E-2</v>
      </c>
      <c r="R34" s="16">
        <v>8.0558436194895611E-2</v>
      </c>
      <c r="S34" s="16">
        <v>5.7602020649651989E-3</v>
      </c>
      <c r="T34" s="16">
        <v>1.218668561484919E-2</v>
      </c>
      <c r="U34" s="16"/>
      <c r="V34" s="16"/>
      <c r="W34" s="16"/>
      <c r="X34" s="155"/>
    </row>
    <row r="35" spans="2:24" x14ac:dyDescent="0.25">
      <c r="B35" s="8" t="s">
        <v>25</v>
      </c>
      <c r="C35" s="71" t="s">
        <v>79</v>
      </c>
      <c r="D35" s="1" t="s">
        <v>46</v>
      </c>
      <c r="E35">
        <v>22.05963937263385</v>
      </c>
      <c r="F35">
        <v>0.94705311777005463</v>
      </c>
      <c r="G35">
        <v>3.4982100713513522</v>
      </c>
      <c r="H35">
        <v>1.9345297297297299E-3</v>
      </c>
      <c r="I35">
        <v>0.47959089135135152</v>
      </c>
      <c r="J35" s="9">
        <f t="shared" si="2"/>
        <v>26.986427982836336</v>
      </c>
      <c r="K35" s="40"/>
      <c r="L35"/>
      <c r="M35"/>
      <c r="N35"/>
      <c r="O35"/>
      <c r="P35" s="109"/>
      <c r="Q35" s="148">
        <v>2.0214787200000002</v>
      </c>
      <c r="R35" s="16">
        <v>1.476731351351352</v>
      </c>
      <c r="S35" s="16">
        <v>0.25619454000000008</v>
      </c>
      <c r="T35" s="16">
        <v>0.22339635135135141</v>
      </c>
      <c r="U35" s="16"/>
      <c r="V35" s="16"/>
      <c r="W35" s="16"/>
      <c r="X35" s="155"/>
    </row>
    <row r="36" spans="2:24" x14ac:dyDescent="0.25">
      <c r="B36" s="11" t="s">
        <v>25</v>
      </c>
      <c r="C36" s="72" t="s">
        <v>79</v>
      </c>
      <c r="D36" s="12" t="s">
        <v>20</v>
      </c>
      <c r="E36" s="64">
        <v>28.675049999999992</v>
      </c>
      <c r="F36" s="64">
        <v>2.819134862199232</v>
      </c>
      <c r="G36" s="64">
        <v>6.3127433513513527</v>
      </c>
      <c r="H36" s="64">
        <v>7.5720648648648636E-3</v>
      </c>
      <c r="I36" s="64">
        <v>0.94838535135135138</v>
      </c>
      <c r="J36" s="14">
        <f>SUM(J32:J35)</f>
        <v>38.762885629766792</v>
      </c>
      <c r="K36" s="104">
        <v>10.703862000000001</v>
      </c>
      <c r="L36" s="64">
        <v>1.1417496191906891</v>
      </c>
      <c r="M36" s="64">
        <v>2.484492948432</v>
      </c>
      <c r="N36" s="64">
        <v>2.5649122741294651E-3</v>
      </c>
      <c r="O36" s="64">
        <v>0.17533453115120001</v>
      </c>
      <c r="P36" s="107">
        <f>SUM(K36:O36)</f>
        <v>14.508004011048021</v>
      </c>
      <c r="Q36" s="148">
        <v>2.7317279999999999</v>
      </c>
      <c r="R36" s="16">
        <v>3.5810153513513518</v>
      </c>
      <c r="S36" s="16">
        <v>0.40665800000000007</v>
      </c>
      <c r="T36" s="16">
        <v>0.54172735135135142</v>
      </c>
      <c r="U36" s="16">
        <v>1.878063</v>
      </c>
      <c r="V36" s="16">
        <v>0.60642994843200004</v>
      </c>
      <c r="W36" s="16">
        <v>8.3595273563200012E-2</v>
      </c>
      <c r="X36" s="155">
        <v>9.1739257588000001E-2</v>
      </c>
    </row>
    <row r="37" spans="2:24" x14ac:dyDescent="0.25">
      <c r="B37" s="8" t="s">
        <v>26</v>
      </c>
      <c r="C37" s="71" t="s">
        <v>79</v>
      </c>
      <c r="D37" s="1" t="s">
        <v>47</v>
      </c>
      <c r="E37">
        <v>55.962384728660382</v>
      </c>
      <c r="F37">
        <v>9.4544492007640546</v>
      </c>
      <c r="G37">
        <v>4.5695352512739174</v>
      </c>
      <c r="H37">
        <v>0.28265812144470759</v>
      </c>
      <c r="I37">
        <v>0.92355783726586105</v>
      </c>
      <c r="J37" s="9">
        <f>SUM(E37:I37)</f>
        <v>71.192585139408934</v>
      </c>
      <c r="K37" s="40"/>
      <c r="L37"/>
      <c r="M37"/>
      <c r="N37"/>
      <c r="O37"/>
      <c r="P37" s="109"/>
      <c r="Q37" s="148">
        <v>0.92327810416918443</v>
      </c>
      <c r="R37" s="16">
        <v>3.6462571471047331</v>
      </c>
      <c r="S37" s="16">
        <v>0.23139829808660631</v>
      </c>
      <c r="T37" s="16">
        <v>0.69215953917925477</v>
      </c>
      <c r="U37" s="16"/>
      <c r="V37" s="16"/>
      <c r="W37" s="16"/>
      <c r="X37" s="155"/>
    </row>
    <row r="38" spans="2:24" x14ac:dyDescent="0.25">
      <c r="B38" s="8" t="s">
        <v>26</v>
      </c>
      <c r="C38" s="71" t="s">
        <v>79</v>
      </c>
      <c r="D38" s="1" t="s">
        <v>81</v>
      </c>
      <c r="E38">
        <v>7.6779620838977234</v>
      </c>
      <c r="F38">
        <v>1.2971374046972499</v>
      </c>
      <c r="G38">
        <v>0.6269339409038267</v>
      </c>
      <c r="H38">
        <v>3.8780304836558623E-2</v>
      </c>
      <c r="I38">
        <v>0.1267108628625378</v>
      </c>
      <c r="J38" s="9">
        <f t="shared" ref="J38:J40" si="3">SUM(E38:I38)</f>
        <v>9.7675245971978963</v>
      </c>
      <c r="K38" s="40"/>
      <c r="L38"/>
      <c r="M38"/>
      <c r="N38"/>
      <c r="O38"/>
      <c r="P38" s="109"/>
      <c r="Q38" s="148">
        <v>0.1266724838670695</v>
      </c>
      <c r="R38" s="16">
        <v>0.50026145703675728</v>
      </c>
      <c r="S38" s="16">
        <v>3.1747527693856997E-2</v>
      </c>
      <c r="T38" s="16">
        <v>9.496333516868076E-2</v>
      </c>
      <c r="U38" s="16"/>
      <c r="V38" s="16"/>
      <c r="W38" s="16"/>
      <c r="X38" s="155"/>
    </row>
    <row r="39" spans="2:24" x14ac:dyDescent="0.25">
      <c r="B39" s="8" t="s">
        <v>26</v>
      </c>
      <c r="C39" s="71" t="s">
        <v>79</v>
      </c>
      <c r="D39" s="1" t="s">
        <v>48</v>
      </c>
      <c r="E39">
        <v>0.16062682183886451</v>
      </c>
      <c r="F39">
        <v>2.7136765788645399E-2</v>
      </c>
      <c r="G39">
        <v>1.3115772822255791E-2</v>
      </c>
      <c r="H39">
        <v>8.1130344846356965E-4</v>
      </c>
      <c r="I39">
        <v>2.650854871601209E-3</v>
      </c>
      <c r="J39" s="9">
        <f t="shared" si="3"/>
        <v>0.20434151876983048</v>
      </c>
      <c r="K39" s="40"/>
      <c r="L39"/>
      <c r="M39"/>
      <c r="N39"/>
      <c r="O39"/>
      <c r="P39" s="109"/>
      <c r="Q39" s="148">
        <v>2.6500519637462239E-3</v>
      </c>
      <c r="R39" s="16">
        <v>1.046572085850957E-2</v>
      </c>
      <c r="S39" s="16">
        <v>6.6417421953675739E-4</v>
      </c>
      <c r="T39" s="16">
        <v>1.9866806520644508E-3</v>
      </c>
      <c r="U39" s="16"/>
      <c r="V39" s="16"/>
      <c r="W39" s="16"/>
      <c r="X39" s="155"/>
    </row>
    <row r="40" spans="2:24" x14ac:dyDescent="0.25">
      <c r="B40" s="8" t="s">
        <v>26</v>
      </c>
      <c r="C40" s="71" t="s">
        <v>79</v>
      </c>
      <c r="D40" s="1" t="s">
        <v>46</v>
      </c>
      <c r="E40">
        <v>212.74967636560299</v>
      </c>
      <c r="F40">
        <v>5.4527659407499716</v>
      </c>
      <c r="G40">
        <v>5.9131259917567576</v>
      </c>
      <c r="H40">
        <v>0.1105805405405406</v>
      </c>
      <c r="I40">
        <v>1.002966400675676</v>
      </c>
      <c r="J40" s="9">
        <f t="shared" si="3"/>
        <v>225.22911523932598</v>
      </c>
      <c r="K40" s="40"/>
      <c r="L40"/>
      <c r="M40"/>
      <c r="N40"/>
      <c r="O40"/>
      <c r="P40" s="109"/>
      <c r="Q40" s="148">
        <v>2.99586336</v>
      </c>
      <c r="R40" s="16">
        <v>2.9172626317567572</v>
      </c>
      <c r="S40" s="16">
        <v>0.44918999999999998</v>
      </c>
      <c r="T40" s="16">
        <v>0.55377640067567568</v>
      </c>
      <c r="U40" s="16"/>
      <c r="V40" s="16"/>
      <c r="W40" s="16"/>
      <c r="X40" s="155"/>
    </row>
    <row r="41" spans="2:24" x14ac:dyDescent="0.25">
      <c r="B41" s="11" t="s">
        <v>26</v>
      </c>
      <c r="C41" s="72" t="s">
        <v>79</v>
      </c>
      <c r="D41" s="12" t="s">
        <v>20</v>
      </c>
      <c r="E41" s="64">
        <v>276.55065000000002</v>
      </c>
      <c r="F41" s="64">
        <v>16.231489311999919</v>
      </c>
      <c r="G41" s="64">
        <v>11.122710956756761</v>
      </c>
      <c r="H41" s="64">
        <v>0.43283027027027049</v>
      </c>
      <c r="I41" s="64">
        <v>2.055885955675675</v>
      </c>
      <c r="J41" s="14">
        <f>SUM(J37:J40)</f>
        <v>306.39356649470267</v>
      </c>
      <c r="K41" s="104">
        <v>103.231206</v>
      </c>
      <c r="L41" s="64">
        <v>6.573753171359968</v>
      </c>
      <c r="M41" s="64">
        <v>3.9813130872251001</v>
      </c>
      <c r="N41" s="64">
        <v>0.1466141260863067</v>
      </c>
      <c r="O41" s="64">
        <v>0.37398104627714002</v>
      </c>
      <c r="P41" s="107">
        <f>SUM(K41:O41)</f>
        <v>114.30686743094851</v>
      </c>
      <c r="Q41" s="148">
        <v>4.0484640000000001</v>
      </c>
      <c r="R41" s="16">
        <v>7.074246956756757</v>
      </c>
      <c r="S41" s="16">
        <v>0.71299999999999997</v>
      </c>
      <c r="T41" s="16">
        <v>1.342885955675676</v>
      </c>
      <c r="U41" s="16">
        <v>2.7833190000000001</v>
      </c>
      <c r="V41" s="16">
        <v>1.1979940872251</v>
      </c>
      <c r="W41" s="16">
        <v>0.1465689352</v>
      </c>
      <c r="X41" s="155">
        <v>0.22741211107713999</v>
      </c>
    </row>
    <row r="42" spans="2:24" x14ac:dyDescent="0.25">
      <c r="B42" s="8" t="s">
        <v>27</v>
      </c>
      <c r="C42" s="71" t="s">
        <v>79</v>
      </c>
      <c r="D42" s="1" t="s">
        <v>47</v>
      </c>
      <c r="E42">
        <v>0.31080698267284401</v>
      </c>
      <c r="F42">
        <v>0.12851644313304719</v>
      </c>
      <c r="G42">
        <v>5.839159366952789E-2</v>
      </c>
      <c r="H42">
        <v>0</v>
      </c>
      <c r="I42">
        <v>4.0604772639484983E-2</v>
      </c>
      <c r="J42" s="9">
        <f>SUM(E42:I42)</f>
        <v>0.53831979211490411</v>
      </c>
      <c r="K42" s="40"/>
      <c r="L42"/>
      <c r="M42"/>
      <c r="N42"/>
      <c r="O42"/>
      <c r="P42" s="108"/>
      <c r="Q42" s="148">
        <v>1.027894935622317E-2</v>
      </c>
      <c r="R42" s="16">
        <v>4.8112644313304712E-2</v>
      </c>
      <c r="S42" s="16">
        <v>7.1672731759656648E-3</v>
      </c>
      <c r="T42" s="16">
        <v>3.3437499463519309E-2</v>
      </c>
      <c r="U42" s="16"/>
      <c r="V42" s="16"/>
      <c r="W42" s="16"/>
      <c r="X42" s="155"/>
    </row>
    <row r="43" spans="2:24" x14ac:dyDescent="0.25">
      <c r="B43" s="8" t="s">
        <v>27</v>
      </c>
      <c r="C43" s="71" t="s">
        <v>79</v>
      </c>
      <c r="D43" s="1" t="s">
        <v>81</v>
      </c>
      <c r="E43">
        <v>7.2661632435678394</v>
      </c>
      <c r="F43">
        <v>3.0045060354077249</v>
      </c>
      <c r="G43">
        <v>1.365100770922747</v>
      </c>
      <c r="H43">
        <v>0</v>
      </c>
      <c r="I43">
        <v>0.94927373873390553</v>
      </c>
      <c r="J43" s="9">
        <f t="shared" ref="J43:J45" si="4">SUM(E43:I43)</f>
        <v>12.585043788632218</v>
      </c>
      <c r="K43" s="40"/>
      <c r="L43"/>
      <c r="M43"/>
      <c r="N43"/>
      <c r="O43"/>
      <c r="P43" s="109"/>
      <c r="Q43" s="148">
        <v>0.24030516738197419</v>
      </c>
      <c r="R43" s="16">
        <v>1.124795603540772</v>
      </c>
      <c r="S43" s="16">
        <v>0.167559224248927</v>
      </c>
      <c r="T43" s="16">
        <v>0.78171451448497842</v>
      </c>
      <c r="U43" s="16"/>
      <c r="V43" s="16"/>
      <c r="W43" s="16"/>
      <c r="X43" s="155"/>
    </row>
    <row r="44" spans="2:24" x14ac:dyDescent="0.25">
      <c r="B44" s="8" t="s">
        <v>27</v>
      </c>
      <c r="C44" s="71" t="s">
        <v>79</v>
      </c>
      <c r="D44" s="1" t="s">
        <v>48</v>
      </c>
      <c r="E44">
        <v>0.25200566162663041</v>
      </c>
      <c r="F44">
        <v>0.1042025214592275</v>
      </c>
      <c r="G44">
        <v>4.7344535407725333E-2</v>
      </c>
      <c r="H44">
        <v>0</v>
      </c>
      <c r="I44">
        <v>3.2922788626609453E-2</v>
      </c>
      <c r="J44" s="9">
        <f t="shared" si="4"/>
        <v>0.43647550712019267</v>
      </c>
      <c r="K44" s="40"/>
      <c r="L44"/>
      <c r="M44"/>
      <c r="N44"/>
      <c r="O44"/>
      <c r="P44" s="109"/>
      <c r="Q44" s="148">
        <v>8.3342832618025758E-3</v>
      </c>
      <c r="R44" s="16">
        <v>3.9010252145922748E-2</v>
      </c>
      <c r="S44" s="16">
        <v>5.8113025751072968E-3</v>
      </c>
      <c r="T44" s="16">
        <v>2.711148605150215E-2</v>
      </c>
      <c r="U44" s="16"/>
      <c r="V44" s="16"/>
      <c r="W44" s="16"/>
      <c r="X44" s="155"/>
    </row>
    <row r="45" spans="2:24" x14ac:dyDescent="0.25">
      <c r="B45" s="8" t="s">
        <v>27</v>
      </c>
      <c r="C45" s="71" t="s">
        <v>79</v>
      </c>
      <c r="D45" s="1" t="s">
        <v>46</v>
      </c>
      <c r="E45">
        <v>26.106374112132681</v>
      </c>
      <c r="F45">
        <v>1.6376550000000001</v>
      </c>
      <c r="G45">
        <v>1.587414235135135</v>
      </c>
      <c r="H45">
        <v>0</v>
      </c>
      <c r="I45">
        <v>0.89848064594594601</v>
      </c>
      <c r="J45" s="9">
        <f t="shared" si="4"/>
        <v>30.22992399321376</v>
      </c>
      <c r="K45" s="40"/>
      <c r="L45"/>
      <c r="M45"/>
      <c r="N45"/>
      <c r="O45"/>
      <c r="P45" s="109"/>
      <c r="Q45" s="148">
        <v>0.73692159999999984</v>
      </c>
      <c r="R45" s="16">
        <v>0.85049263513513518</v>
      </c>
      <c r="S45" s="16">
        <v>0.30740220000000013</v>
      </c>
      <c r="T45" s="16">
        <v>0.59107844594594583</v>
      </c>
      <c r="U45" s="16"/>
      <c r="V45" s="16"/>
      <c r="W45" s="16"/>
      <c r="X45" s="155"/>
    </row>
    <row r="46" spans="2:24" x14ac:dyDescent="0.25">
      <c r="B46" s="11" t="s">
        <v>27</v>
      </c>
      <c r="C46" s="72" t="s">
        <v>79</v>
      </c>
      <c r="D46" s="12" t="s">
        <v>20</v>
      </c>
      <c r="E46" s="64">
        <v>33.935349999999993</v>
      </c>
      <c r="F46" s="64">
        <v>4.8748799999999992</v>
      </c>
      <c r="G46" s="64">
        <v>3.058251135135134</v>
      </c>
      <c r="H46" s="64">
        <v>0</v>
      </c>
      <c r="I46" s="64">
        <v>1.921281945945946</v>
      </c>
      <c r="J46" s="14">
        <f>SUM(J42:J45)</f>
        <v>43.789763081081077</v>
      </c>
      <c r="K46" s="104">
        <v>12.667434</v>
      </c>
      <c r="L46" s="64">
        <v>1.9743264000000009</v>
      </c>
      <c r="M46" s="64">
        <v>1.033900686038</v>
      </c>
      <c r="N46" s="64">
        <v>0</v>
      </c>
      <c r="O46" s="64">
        <v>0.34303458627400002</v>
      </c>
      <c r="P46" s="107">
        <f>SUM(K46:O46)</f>
        <v>16.018695672312003</v>
      </c>
      <c r="Q46" s="148">
        <v>0.99583999999999984</v>
      </c>
      <c r="R46" s="16">
        <v>2.0624111351351351</v>
      </c>
      <c r="S46" s="16">
        <v>0.4879400000000001</v>
      </c>
      <c r="T46" s="16">
        <v>1.433341945945946</v>
      </c>
      <c r="U46" s="16">
        <v>0.68464000000000003</v>
      </c>
      <c r="V46" s="16">
        <v>0.34926068603799998</v>
      </c>
      <c r="W46" s="16">
        <v>0.100304132176</v>
      </c>
      <c r="X46" s="155">
        <v>0.24273045409800001</v>
      </c>
    </row>
    <row r="47" spans="2:24" x14ac:dyDescent="0.25">
      <c r="B47" s="8" t="s">
        <v>28</v>
      </c>
      <c r="C47" s="71" t="s">
        <v>79</v>
      </c>
      <c r="D47" s="1" t="s">
        <v>47</v>
      </c>
      <c r="E47">
        <v>44.461067351834153</v>
      </c>
      <c r="F47">
        <v>0</v>
      </c>
      <c r="G47">
        <v>1.6785681934477381</v>
      </c>
      <c r="H47">
        <v>0</v>
      </c>
      <c r="I47">
        <v>3.435020280811233E-2</v>
      </c>
      <c r="J47" s="9">
        <f>SUM(E47:I47)</f>
        <v>46.173985748090004</v>
      </c>
      <c r="K47" s="40"/>
      <c r="L47"/>
      <c r="M47"/>
      <c r="N47"/>
      <c r="O47"/>
      <c r="P47" s="109"/>
      <c r="Q47" s="148">
        <v>0.32748610296411867</v>
      </c>
      <c r="R47" s="16">
        <v>1.3510820904836189</v>
      </c>
      <c r="S47" s="16">
        <v>9.376411856474259E-3</v>
      </c>
      <c r="T47" s="16">
        <v>2.497379095163807E-2</v>
      </c>
      <c r="U47" s="16"/>
      <c r="V47" s="16"/>
      <c r="W47" s="16"/>
      <c r="X47" s="155"/>
    </row>
    <row r="48" spans="2:24" x14ac:dyDescent="0.25">
      <c r="B48" s="8" t="s">
        <v>28</v>
      </c>
      <c r="C48" s="71" t="s">
        <v>79</v>
      </c>
      <c r="D48" s="1" t="s">
        <v>81</v>
      </c>
      <c r="E48">
        <v>0</v>
      </c>
      <c r="F48">
        <v>0</v>
      </c>
      <c r="G48">
        <v>0</v>
      </c>
      <c r="H48">
        <v>0</v>
      </c>
      <c r="I48">
        <v>0</v>
      </c>
      <c r="J48" s="9">
        <f t="shared" ref="J48:J50" si="5">SUM(E48:I48)</f>
        <v>0</v>
      </c>
      <c r="K48" s="40"/>
      <c r="L48"/>
      <c r="M48"/>
      <c r="N48"/>
      <c r="O48"/>
      <c r="P48" s="109"/>
      <c r="Q48" s="148">
        <v>0</v>
      </c>
      <c r="R48" s="16">
        <v>0</v>
      </c>
      <c r="S48" s="16">
        <v>0</v>
      </c>
      <c r="T48" s="16">
        <v>0</v>
      </c>
      <c r="U48" s="16"/>
      <c r="V48" s="16"/>
      <c r="W48" s="16"/>
      <c r="X48" s="155"/>
    </row>
    <row r="49" spans="2:24" x14ac:dyDescent="0.25">
      <c r="B49" s="8" t="s">
        <v>28</v>
      </c>
      <c r="C49" s="71" t="s">
        <v>79</v>
      </c>
      <c r="D49" s="1" t="s">
        <v>48</v>
      </c>
      <c r="E49">
        <v>9.9273757255049535</v>
      </c>
      <c r="F49">
        <v>0</v>
      </c>
      <c r="G49">
        <v>0.37479480655226222</v>
      </c>
      <c r="H49">
        <v>0</v>
      </c>
      <c r="I49">
        <v>7.6697971918876767E-3</v>
      </c>
      <c r="J49" s="9">
        <f t="shared" si="5"/>
        <v>10.309840329249104</v>
      </c>
      <c r="K49" s="40"/>
      <c r="L49"/>
      <c r="M49"/>
      <c r="N49"/>
      <c r="O49"/>
      <c r="P49" s="109"/>
      <c r="Q49" s="148">
        <v>7.3121897035881456E-2</v>
      </c>
      <c r="R49" s="16">
        <v>0.30167290951638071</v>
      </c>
      <c r="S49" s="16">
        <v>2.0935881435257412E-3</v>
      </c>
      <c r="T49" s="16">
        <v>5.5762090483619346E-3</v>
      </c>
      <c r="U49" s="16"/>
      <c r="V49" s="16"/>
      <c r="W49" s="16"/>
      <c r="X49" s="155"/>
    </row>
    <row r="50" spans="2:24" x14ac:dyDescent="0.25">
      <c r="B50" s="8" t="s">
        <v>28</v>
      </c>
      <c r="C50" s="71" t="s">
        <v>79</v>
      </c>
      <c r="D50" s="1" t="s">
        <v>46</v>
      </c>
      <c r="E50">
        <v>181.36280692266089</v>
      </c>
      <c r="F50">
        <v>0</v>
      </c>
      <c r="G50">
        <v>2.3000521351351351</v>
      </c>
      <c r="H50">
        <v>0</v>
      </c>
      <c r="I50">
        <v>4.0969189189189188E-2</v>
      </c>
      <c r="J50" s="9">
        <f t="shared" si="5"/>
        <v>183.70382824698521</v>
      </c>
      <c r="K50" s="40"/>
      <c r="L50"/>
      <c r="M50"/>
      <c r="N50"/>
      <c r="O50"/>
      <c r="P50" s="109"/>
      <c r="Q50" s="148">
        <v>1.1401920000000001</v>
      </c>
      <c r="R50" s="16">
        <v>1.159860135135135</v>
      </c>
      <c r="S50" s="16">
        <v>1.9529999999999999E-2</v>
      </c>
      <c r="T50" s="16">
        <v>2.1439189189189189E-2</v>
      </c>
      <c r="U50" s="16"/>
      <c r="V50" s="16"/>
      <c r="W50" s="16"/>
      <c r="X50" s="155"/>
    </row>
    <row r="51" spans="2:24" x14ac:dyDescent="0.25">
      <c r="B51" s="11" t="s">
        <v>28</v>
      </c>
      <c r="C51" s="72" t="s">
        <v>79</v>
      </c>
      <c r="D51" s="12" t="s">
        <v>20</v>
      </c>
      <c r="E51" s="64">
        <v>235.75125</v>
      </c>
      <c r="F51" s="64">
        <v>0</v>
      </c>
      <c r="G51" s="64">
        <v>4.3534151351351351</v>
      </c>
      <c r="H51" s="64">
        <v>0</v>
      </c>
      <c r="I51" s="64">
        <v>8.2989189189189197E-2</v>
      </c>
      <c r="J51" s="14">
        <f>SUM(J47:J50)</f>
        <v>240.18765432432431</v>
      </c>
      <c r="K51" s="104">
        <v>88.001550000000009</v>
      </c>
      <c r="L51" s="64">
        <v>0</v>
      </c>
      <c r="M51" s="64">
        <v>1.53560459074</v>
      </c>
      <c r="N51" s="64">
        <v>0</v>
      </c>
      <c r="O51" s="64">
        <v>1.51767138E-2</v>
      </c>
      <c r="P51" s="107">
        <f>SUM(K51:O51)</f>
        <v>89.552331304540004</v>
      </c>
      <c r="Q51" s="148">
        <v>1.5407999999999999</v>
      </c>
      <c r="R51" s="16">
        <v>2.8126151351351352</v>
      </c>
      <c r="S51" s="16">
        <v>3.1E-2</v>
      </c>
      <c r="T51" s="16">
        <v>5.198918918918919E-2</v>
      </c>
      <c r="U51" s="16">
        <v>1.0592999999999999</v>
      </c>
      <c r="V51" s="16">
        <v>0.47630459073999998</v>
      </c>
      <c r="W51" s="16">
        <v>6.3725624000000002E-3</v>
      </c>
      <c r="X51" s="155">
        <v>8.8041513999999998E-3</v>
      </c>
    </row>
    <row r="52" spans="2:24" x14ac:dyDescent="0.25">
      <c r="B52" s="29" t="s">
        <v>29</v>
      </c>
      <c r="C52" s="71" t="s">
        <v>79</v>
      </c>
      <c r="D52" s="1" t="s">
        <v>47</v>
      </c>
      <c r="E52">
        <v>0</v>
      </c>
      <c r="F52">
        <v>2.8420598782132931</v>
      </c>
      <c r="G52">
        <v>0.81130695820433474</v>
      </c>
      <c r="H52">
        <v>0</v>
      </c>
      <c r="I52">
        <v>0.26621704948916419</v>
      </c>
      <c r="J52" s="9">
        <f>SUM(E52:I52)</f>
        <v>3.9195838859067917</v>
      </c>
      <c r="K52" s="40"/>
      <c r="L52"/>
      <c r="M52"/>
      <c r="N52"/>
      <c r="O52"/>
      <c r="P52" s="108"/>
      <c r="Q52" s="148">
        <v>0.1656852012383902</v>
      </c>
      <c r="R52" s="16">
        <v>0.64562175696594459</v>
      </c>
      <c r="S52" s="16">
        <v>8.2369088421052686E-2</v>
      </c>
      <c r="T52" s="16">
        <v>0.18384796106811149</v>
      </c>
      <c r="U52" s="16"/>
      <c r="V52" s="16"/>
      <c r="W52" s="16"/>
      <c r="X52" s="155"/>
    </row>
    <row r="53" spans="2:24" x14ac:dyDescent="0.25">
      <c r="B53" s="8" t="s">
        <v>29</v>
      </c>
      <c r="C53" s="71" t="s">
        <v>79</v>
      </c>
      <c r="D53" s="1" t="s">
        <v>81</v>
      </c>
      <c r="E53">
        <v>0</v>
      </c>
      <c r="F53">
        <v>8.2850351601248065</v>
      </c>
      <c r="G53">
        <v>2.365082708462332</v>
      </c>
      <c r="H53">
        <v>0</v>
      </c>
      <c r="I53">
        <v>0.77606303517750252</v>
      </c>
      <c r="J53" s="9">
        <f t="shared" ref="J53:J55" si="6">SUM(E53:I53)</f>
        <v>11.42618090376464</v>
      </c>
      <c r="K53" s="40"/>
      <c r="L53"/>
      <c r="M53"/>
      <c r="N53"/>
      <c r="O53"/>
      <c r="P53" s="109"/>
      <c r="Q53" s="148">
        <v>0.4829974654282766</v>
      </c>
      <c r="R53" s="16">
        <v>1.882085243034056</v>
      </c>
      <c r="S53" s="16">
        <v>0.24011837291228069</v>
      </c>
      <c r="T53" s="16">
        <v>0.53594466226522186</v>
      </c>
      <c r="U53" s="16"/>
      <c r="V53" s="16"/>
      <c r="W53" s="16"/>
      <c r="X53" s="155"/>
    </row>
    <row r="54" spans="2:24" x14ac:dyDescent="0.25">
      <c r="B54" s="8" t="s">
        <v>29</v>
      </c>
      <c r="C54" s="71" t="s">
        <v>79</v>
      </c>
      <c r="D54" s="1" t="s">
        <v>48</v>
      </c>
      <c r="E54">
        <v>0</v>
      </c>
      <c r="F54">
        <v>5.5635475191690498</v>
      </c>
      <c r="G54">
        <v>1.5881948333333329</v>
      </c>
      <c r="H54">
        <v>0</v>
      </c>
      <c r="I54">
        <v>0.52114004233333333</v>
      </c>
      <c r="J54" s="9">
        <f t="shared" si="6"/>
        <v>7.6728823948357157</v>
      </c>
      <c r="K54" s="40"/>
      <c r="L54"/>
      <c r="M54"/>
      <c r="N54"/>
      <c r="O54"/>
      <c r="P54" s="109"/>
      <c r="Q54" s="148">
        <v>0.32434133333333343</v>
      </c>
      <c r="R54" s="16">
        <v>1.2638535</v>
      </c>
      <c r="S54" s="16">
        <v>0.1612437306666667</v>
      </c>
      <c r="T54" s="16">
        <v>0.35989631166666669</v>
      </c>
      <c r="U54" s="16"/>
      <c r="V54" s="16"/>
      <c r="W54" s="16"/>
      <c r="X54" s="155"/>
    </row>
    <row r="55" spans="2:24" x14ac:dyDescent="0.25">
      <c r="B55" s="8" t="s">
        <v>29</v>
      </c>
      <c r="C55" s="71" t="s">
        <v>79</v>
      </c>
      <c r="D55" s="1" t="s">
        <v>46</v>
      </c>
      <c r="E55">
        <v>0</v>
      </c>
      <c r="F55">
        <v>8.4435015290918507</v>
      </c>
      <c r="G55">
        <v>5.4301937702702698</v>
      </c>
      <c r="H55">
        <v>0</v>
      </c>
      <c r="I55">
        <v>1.5813478005675681</v>
      </c>
      <c r="J55" s="9">
        <f t="shared" si="6"/>
        <v>15.455043099929689</v>
      </c>
      <c r="K55" s="40"/>
      <c r="L55"/>
      <c r="M55"/>
      <c r="N55"/>
      <c r="O55"/>
      <c r="P55" s="109"/>
      <c r="Q55" s="148">
        <v>2.7693759999999998</v>
      </c>
      <c r="R55" s="16">
        <v>2.66081777027027</v>
      </c>
      <c r="S55" s="16">
        <v>0.82365040800000011</v>
      </c>
      <c r="T55" s="16">
        <v>0.75769739256756752</v>
      </c>
      <c r="U55" s="16"/>
      <c r="V55" s="16"/>
      <c r="W55" s="16"/>
      <c r="X55" s="155"/>
    </row>
    <row r="56" spans="2:24" x14ac:dyDescent="0.25">
      <c r="B56" s="11" t="s">
        <v>29</v>
      </c>
      <c r="C56" s="72" t="s">
        <v>79</v>
      </c>
      <c r="D56" s="12" t="s">
        <v>20</v>
      </c>
      <c r="E56" s="64">
        <v>0</v>
      </c>
      <c r="F56" s="64">
        <v>25.134144086599001</v>
      </c>
      <c r="G56" s="64">
        <v>10.19477827027027</v>
      </c>
      <c r="H56" s="64">
        <v>0</v>
      </c>
      <c r="I56" s="64">
        <v>3.144767927567568</v>
      </c>
      <c r="J56" s="14">
        <f>SUM(J52:J55)</f>
        <v>38.473690284436834</v>
      </c>
      <c r="K56" s="104">
        <v>0</v>
      </c>
      <c r="L56" s="64">
        <v>10.179328355072601</v>
      </c>
      <c r="M56" s="64">
        <v>3.6655832302540001</v>
      </c>
      <c r="N56" s="64">
        <v>0</v>
      </c>
      <c r="O56" s="64">
        <v>0.5799075751660201</v>
      </c>
      <c r="P56" s="107">
        <f>SUM(K56:O56)</f>
        <v>14.424819160492621</v>
      </c>
      <c r="Q56" s="148">
        <v>3.7423999999999999</v>
      </c>
      <c r="R56" s="16">
        <v>6.4523782702702697</v>
      </c>
      <c r="S56" s="16">
        <v>1.3073816</v>
      </c>
      <c r="T56" s="16">
        <v>1.8373863275675679</v>
      </c>
      <c r="U56" s="16">
        <v>2.5729000000000002</v>
      </c>
      <c r="V56" s="16">
        <v>1.0926832302539999</v>
      </c>
      <c r="W56" s="16">
        <v>0.26875389763264002</v>
      </c>
      <c r="X56" s="155">
        <v>0.31115367753338002</v>
      </c>
    </row>
    <row r="57" spans="2:24" x14ac:dyDescent="0.25">
      <c r="B57" s="29" t="s">
        <v>30</v>
      </c>
      <c r="C57" s="71" t="s">
        <v>79</v>
      </c>
      <c r="D57" s="1" t="s">
        <v>47</v>
      </c>
      <c r="E57">
        <v>42.80450560263408</v>
      </c>
      <c r="F57">
        <v>0</v>
      </c>
      <c r="G57">
        <v>0.52960857931726901</v>
      </c>
      <c r="H57">
        <v>5.9976638228590028E-2</v>
      </c>
      <c r="I57">
        <v>0.1846161586345382</v>
      </c>
      <c r="J57" s="9">
        <f>SUM(E57:I57)</f>
        <v>43.578706978814481</v>
      </c>
      <c r="K57" s="40"/>
      <c r="L57"/>
      <c r="M57"/>
      <c r="N57"/>
      <c r="O57"/>
      <c r="P57" s="109"/>
      <c r="Q57" s="148">
        <v>0.12095325301204821</v>
      </c>
      <c r="R57" s="16">
        <v>0.40865532630522078</v>
      </c>
      <c r="S57" s="16">
        <v>5.9419436746987957E-2</v>
      </c>
      <c r="T57" s="16">
        <v>0.12519672188755021</v>
      </c>
      <c r="U57" s="16"/>
      <c r="V57" s="16"/>
      <c r="W57" s="16"/>
      <c r="X57" s="155"/>
    </row>
    <row r="58" spans="2:24" x14ac:dyDescent="0.25">
      <c r="B58" s="8" t="s">
        <v>30</v>
      </c>
      <c r="C58" s="71" t="s">
        <v>79</v>
      </c>
      <c r="D58" s="1" t="s">
        <v>81</v>
      </c>
      <c r="E58">
        <v>43.503354673697487</v>
      </c>
      <c r="F58">
        <v>0</v>
      </c>
      <c r="G58">
        <v>0.53825524999999985</v>
      </c>
      <c r="H58">
        <v>6.0955848648648628E-2</v>
      </c>
      <c r="I58">
        <v>0.1876303</v>
      </c>
      <c r="J58" s="9">
        <f t="shared" ref="J58:J60" si="7">SUM(E58:I58)</f>
        <v>44.290196072346134</v>
      </c>
      <c r="K58" s="40"/>
      <c r="L58"/>
      <c r="M58"/>
      <c r="N58"/>
      <c r="O58"/>
      <c r="P58" s="109"/>
      <c r="Q58" s="148">
        <v>0.122928</v>
      </c>
      <c r="R58" s="16">
        <v>0.41532724999999981</v>
      </c>
      <c r="S58" s="16">
        <v>6.0389549999999993E-2</v>
      </c>
      <c r="T58" s="16">
        <v>0.12724075000000001</v>
      </c>
      <c r="U58" s="16"/>
      <c r="V58" s="16"/>
      <c r="W58" s="16"/>
      <c r="X58" s="155"/>
    </row>
    <row r="59" spans="2:24" x14ac:dyDescent="0.25">
      <c r="B59" s="8" t="s">
        <v>30</v>
      </c>
      <c r="C59" s="71" t="s">
        <v>79</v>
      </c>
      <c r="D59" s="1" t="s">
        <v>48</v>
      </c>
      <c r="E59">
        <v>0.69884907106341354</v>
      </c>
      <c r="F59">
        <v>0</v>
      </c>
      <c r="G59">
        <v>8.6466706827309225E-3</v>
      </c>
      <c r="H59">
        <v>9.7921042005861278E-4</v>
      </c>
      <c r="I59">
        <v>3.014141365461848E-3</v>
      </c>
      <c r="J59" s="9">
        <f t="shared" si="7"/>
        <v>0.71148909353166501</v>
      </c>
      <c r="K59" s="40"/>
      <c r="L59"/>
      <c r="M59"/>
      <c r="N59"/>
      <c r="O59"/>
      <c r="P59" s="109"/>
      <c r="Q59" s="148">
        <v>1.974746987951807E-3</v>
      </c>
      <c r="R59" s="16">
        <v>6.6719236947791151E-3</v>
      </c>
      <c r="S59" s="16">
        <v>9.7011325301204815E-4</v>
      </c>
      <c r="T59" s="16">
        <v>2.0440281124497989E-3</v>
      </c>
      <c r="U59" s="16"/>
      <c r="V59" s="16"/>
      <c r="W59" s="16"/>
      <c r="X59" s="155"/>
    </row>
    <row r="60" spans="2:24" x14ac:dyDescent="0.25">
      <c r="B60" s="8" t="s">
        <v>30</v>
      </c>
      <c r="C60" s="71" t="s">
        <v>79</v>
      </c>
      <c r="D60" s="1" t="s">
        <v>46</v>
      </c>
      <c r="E60">
        <v>290.13114065260498</v>
      </c>
      <c r="F60">
        <v>0</v>
      </c>
      <c r="G60">
        <v>1.282675554054054</v>
      </c>
      <c r="H60">
        <v>4.1834205405405403E-2</v>
      </c>
      <c r="I60">
        <v>0.38423934594594589</v>
      </c>
      <c r="J60" s="9">
        <f t="shared" si="7"/>
        <v>291.83988975801037</v>
      </c>
      <c r="K60" s="40"/>
      <c r="L60"/>
      <c r="M60"/>
      <c r="N60"/>
      <c r="O60"/>
      <c r="P60" s="109"/>
      <c r="Q60" s="148">
        <v>0.69974399999999992</v>
      </c>
      <c r="R60" s="16">
        <v>0.58293155405405406</v>
      </c>
      <c r="S60" s="16">
        <v>0.2056509</v>
      </c>
      <c r="T60" s="16">
        <v>0.17858844594594589</v>
      </c>
      <c r="U60" s="16"/>
      <c r="V60" s="16"/>
      <c r="W60" s="16"/>
      <c r="X60" s="155"/>
    </row>
    <row r="61" spans="2:24" x14ac:dyDescent="0.25">
      <c r="B61" s="11" t="s">
        <v>30</v>
      </c>
      <c r="C61" s="72" t="s">
        <v>79</v>
      </c>
      <c r="D61" s="12" t="s">
        <v>20</v>
      </c>
      <c r="E61" s="64">
        <v>377.13785000000001</v>
      </c>
      <c r="F61" s="64">
        <v>0</v>
      </c>
      <c r="G61" s="64">
        <v>2.3591860540540539</v>
      </c>
      <c r="H61" s="64">
        <v>0.1637459027027027</v>
      </c>
      <c r="I61" s="64">
        <v>0.75949994594594594</v>
      </c>
      <c r="J61" s="14">
        <f>SUM(J57:J60)</f>
        <v>380.42028190270264</v>
      </c>
      <c r="K61" s="104">
        <v>140.77853400000001</v>
      </c>
      <c r="L61" s="64">
        <v>0</v>
      </c>
      <c r="M61" s="64">
        <v>0.88948487656599995</v>
      </c>
      <c r="N61" s="64">
        <v>5.5466227928049679E-2</v>
      </c>
      <c r="O61" s="64">
        <v>0.14044166323400001</v>
      </c>
      <c r="P61" s="107">
        <f>SUM(K61:O61)</f>
        <v>141.86392676772803</v>
      </c>
      <c r="Q61" s="148">
        <v>0.94559999999999989</v>
      </c>
      <c r="R61" s="16">
        <v>1.4135860540540539</v>
      </c>
      <c r="S61" s="16">
        <v>0.32643</v>
      </c>
      <c r="T61" s="16">
        <v>0.43306994594594578</v>
      </c>
      <c r="U61" s="16">
        <v>0.65010000000000001</v>
      </c>
      <c r="V61" s="16">
        <v>0.23938487656599999</v>
      </c>
      <c r="W61" s="16">
        <v>6.7103082072000012E-2</v>
      </c>
      <c r="X61" s="155">
        <v>7.3338581161999997E-2</v>
      </c>
    </row>
    <row r="62" spans="2:24" x14ac:dyDescent="0.25">
      <c r="B62" s="29" t="s">
        <v>31</v>
      </c>
      <c r="C62" s="71" t="s">
        <v>79</v>
      </c>
      <c r="D62" s="1" t="s">
        <v>47</v>
      </c>
      <c r="E62">
        <v>0</v>
      </c>
      <c r="F62">
        <v>0</v>
      </c>
      <c r="G62"/>
      <c r="H62"/>
      <c r="I62"/>
      <c r="J62" s="9">
        <f>SUM(E62:I62)</f>
        <v>0</v>
      </c>
      <c r="K62" s="40"/>
      <c r="L62"/>
      <c r="M62"/>
      <c r="N62"/>
      <c r="O62"/>
      <c r="P62" s="9"/>
      <c r="Q62" s="148">
        <v>0</v>
      </c>
      <c r="R62" s="16">
        <v>0</v>
      </c>
      <c r="S62" s="16">
        <v>0</v>
      </c>
      <c r="T62" s="16">
        <v>0</v>
      </c>
      <c r="U62" s="16"/>
      <c r="V62" s="16"/>
      <c r="W62" s="16"/>
      <c r="X62" s="155"/>
    </row>
    <row r="63" spans="2:24" x14ac:dyDescent="0.25">
      <c r="B63" s="8" t="s">
        <v>31</v>
      </c>
      <c r="C63" s="71" t="s">
        <v>79</v>
      </c>
      <c r="D63" s="1" t="s">
        <v>81</v>
      </c>
      <c r="E63">
        <v>0</v>
      </c>
      <c r="F63">
        <v>9.3592388172937273</v>
      </c>
      <c r="G63">
        <v>1.1219299</v>
      </c>
      <c r="H63">
        <v>1.31615891891892</v>
      </c>
      <c r="I63">
        <v>2.1010000000000001E-2</v>
      </c>
      <c r="J63" s="9">
        <v>11.818337636212647</v>
      </c>
      <c r="K63" s="40"/>
      <c r="L63"/>
      <c r="M63"/>
      <c r="N63"/>
      <c r="O63"/>
      <c r="P63" s="109"/>
      <c r="Q63" s="148">
        <v>0</v>
      </c>
      <c r="R63" s="16">
        <v>0</v>
      </c>
      <c r="S63" s="16">
        <v>0</v>
      </c>
      <c r="T63" s="16">
        <v>0</v>
      </c>
      <c r="U63" s="16"/>
      <c r="V63" s="16"/>
      <c r="W63" s="16"/>
      <c r="X63" s="155"/>
    </row>
    <row r="64" spans="2:24" x14ac:dyDescent="0.25">
      <c r="B64" s="8" t="s">
        <v>31</v>
      </c>
      <c r="C64" s="71" t="s">
        <v>79</v>
      </c>
      <c r="D64" s="1" t="s">
        <v>48</v>
      </c>
      <c r="E64">
        <v>0</v>
      </c>
      <c r="F64">
        <v>0</v>
      </c>
      <c r="G64"/>
      <c r="H64"/>
      <c r="I64"/>
      <c r="J64" s="9">
        <f t="shared" ref="J64:J65" si="8">SUM(E64:I64)</f>
        <v>0</v>
      </c>
      <c r="K64" s="40"/>
      <c r="L64"/>
      <c r="M64"/>
      <c r="N64"/>
      <c r="O64"/>
      <c r="P64" s="109"/>
      <c r="Q64" s="148">
        <v>0</v>
      </c>
      <c r="R64" s="16">
        <v>0</v>
      </c>
      <c r="S64" s="16">
        <v>0</v>
      </c>
      <c r="T64" s="16">
        <v>0</v>
      </c>
      <c r="U64" s="16"/>
      <c r="V64" s="16"/>
      <c r="W64" s="16"/>
      <c r="X64" s="155"/>
    </row>
    <row r="65" spans="2:24" x14ac:dyDescent="0.25">
      <c r="B65" s="8" t="s">
        <v>31</v>
      </c>
      <c r="C65" s="71" t="s">
        <v>79</v>
      </c>
      <c r="D65" s="1" t="s">
        <v>46</v>
      </c>
      <c r="E65">
        <v>0</v>
      </c>
      <c r="F65">
        <v>4.7346737546309443</v>
      </c>
      <c r="G65">
        <v>1.297957343243243</v>
      </c>
      <c r="H65">
        <v>0.45164216216216219</v>
      </c>
      <c r="I65">
        <v>2.0484594594594591E-2</v>
      </c>
      <c r="J65" s="9">
        <f t="shared" si="8"/>
        <v>6.5047578546309444</v>
      </c>
      <c r="K65" s="40"/>
      <c r="L65"/>
      <c r="M65"/>
      <c r="N65"/>
      <c r="O65"/>
      <c r="P65" s="108"/>
      <c r="Q65" s="148">
        <v>0.67772159999999992</v>
      </c>
      <c r="R65" s="16">
        <v>0.62023574324324326</v>
      </c>
      <c r="S65" s="16">
        <v>9.7650000000000011E-3</v>
      </c>
      <c r="T65" s="16">
        <v>1.071959459459459E-2</v>
      </c>
      <c r="U65" s="16"/>
      <c r="V65" s="16"/>
      <c r="W65" s="16"/>
      <c r="X65" s="155"/>
    </row>
    <row r="66" spans="2:24" x14ac:dyDescent="0.25">
      <c r="B66" s="11" t="s">
        <v>31</v>
      </c>
      <c r="C66" s="72" t="s">
        <v>79</v>
      </c>
      <c r="D66" s="12" t="s">
        <v>20</v>
      </c>
      <c r="E66" s="15">
        <v>0</v>
      </c>
      <c r="F66" s="15">
        <f>SUM(F62:F65)</f>
        <v>14.093912571924673</v>
      </c>
      <c r="G66" s="15">
        <f>SUM(G62:G65)</f>
        <v>2.419887243243243</v>
      </c>
      <c r="H66" s="15">
        <f>SUM(H62:H65)</f>
        <v>1.7678010810810822</v>
      </c>
      <c r="I66" s="15">
        <f>SUM(I62:I65)</f>
        <v>4.1494594594594592E-2</v>
      </c>
      <c r="J66" s="14">
        <f>SUM(J62:J65)</f>
        <v>18.323095490843592</v>
      </c>
      <c r="K66" s="104">
        <v>0</v>
      </c>
      <c r="L66" s="64">
        <v>5.7080345916294926</v>
      </c>
      <c r="M66" s="64">
        <v>0.88434410000200003</v>
      </c>
      <c r="N66" s="64">
        <v>0.59881350358256902</v>
      </c>
      <c r="O66" s="64">
        <v>7.5883569E-3</v>
      </c>
      <c r="P66" s="107">
        <f>SUM(K66:O66)</f>
        <v>7.1987805521140622</v>
      </c>
      <c r="Q66" s="148">
        <v>0.67772159999999992</v>
      </c>
      <c r="R66" s="16">
        <v>0.62023574324324326</v>
      </c>
      <c r="S66" s="16">
        <v>9.7650000000000011E-3</v>
      </c>
      <c r="T66" s="16">
        <v>1.071959459459459E-2</v>
      </c>
      <c r="U66" s="16">
        <v>0.62963999999999998</v>
      </c>
      <c r="V66" s="16">
        <v>0.254704100002</v>
      </c>
      <c r="W66" s="16">
        <v>3.1862812000000001E-3</v>
      </c>
      <c r="X66" s="155">
        <v>4.4020756999999999E-3</v>
      </c>
    </row>
    <row r="67" spans="2:24" x14ac:dyDescent="0.25">
      <c r="B67" s="8" t="s">
        <v>32</v>
      </c>
      <c r="C67" s="71" t="s">
        <v>79</v>
      </c>
      <c r="D67" s="1" t="s">
        <v>47</v>
      </c>
      <c r="E67">
        <v>14.18468893115033</v>
      </c>
      <c r="F67">
        <v>0</v>
      </c>
      <c r="G67">
        <v>1.5489069026410911</v>
      </c>
      <c r="H67">
        <v>0.7053005481592135</v>
      </c>
      <c r="I67">
        <v>5.5410527272727276E-3</v>
      </c>
      <c r="J67" s="9">
        <f>SUM(E67:I67)</f>
        <v>16.444437434677909</v>
      </c>
      <c r="K67" s="40"/>
      <c r="L67"/>
      <c r="M67"/>
      <c r="N67"/>
      <c r="O67"/>
      <c r="P67" s="109"/>
      <c r="Q67" s="148">
        <v>0.33944493258472741</v>
      </c>
      <c r="R67" s="16">
        <v>1.209461970056364</v>
      </c>
      <c r="S67" s="16">
        <v>5.5410527272727276E-3</v>
      </c>
      <c r="T67" s="16">
        <v>0</v>
      </c>
      <c r="U67" s="16"/>
      <c r="V67" s="16"/>
      <c r="W67" s="16"/>
      <c r="X67" s="155"/>
    </row>
    <row r="68" spans="2:24" x14ac:dyDescent="0.25">
      <c r="B68" s="8" t="s">
        <v>32</v>
      </c>
      <c r="C68" s="71" t="s">
        <v>79</v>
      </c>
      <c r="D68" s="1" t="s">
        <v>81</v>
      </c>
      <c r="E68">
        <v>0.4164116434436303</v>
      </c>
      <c r="F68">
        <v>0</v>
      </c>
      <c r="G68">
        <v>4.5470356946181817E-2</v>
      </c>
      <c r="H68">
        <v>2.07050970103194E-2</v>
      </c>
      <c r="I68">
        <v>1.626654545454546E-4</v>
      </c>
      <c r="J68" s="9">
        <f t="shared" ref="J68:J70" si="9">SUM(E68:I68)</f>
        <v>0.48274976285467697</v>
      </c>
      <c r="K68" s="40"/>
      <c r="L68"/>
      <c r="M68"/>
      <c r="N68"/>
      <c r="O68"/>
      <c r="P68" s="109"/>
      <c r="Q68" s="148">
        <v>9.9648869934545487E-3</v>
      </c>
      <c r="R68" s="16">
        <v>3.550546995272727E-2</v>
      </c>
      <c r="S68" s="16">
        <v>1.626654545454546E-4</v>
      </c>
      <c r="T68" s="16">
        <v>0</v>
      </c>
      <c r="U68" s="16"/>
      <c r="V68" s="16"/>
      <c r="W68" s="16"/>
      <c r="X68" s="155"/>
    </row>
    <row r="69" spans="2:24" x14ac:dyDescent="0.25">
      <c r="B69" s="8" t="s">
        <v>32</v>
      </c>
      <c r="C69" s="71" t="s">
        <v>79</v>
      </c>
      <c r="D69" s="1" t="s">
        <v>48</v>
      </c>
      <c r="E69">
        <v>8.0079162200698134E-2</v>
      </c>
      <c r="F69">
        <v>0</v>
      </c>
      <c r="G69">
        <v>8.744299412727273E-3</v>
      </c>
      <c r="H69">
        <v>3.9817494250614233E-3</v>
      </c>
      <c r="I69">
        <v>3.1281818181818189E-5</v>
      </c>
      <c r="J69" s="9">
        <f t="shared" si="9"/>
        <v>9.2836492856668659E-2</v>
      </c>
      <c r="K69" s="40"/>
      <c r="L69"/>
      <c r="M69"/>
      <c r="N69"/>
      <c r="O69"/>
      <c r="P69" s="109"/>
      <c r="Q69" s="148">
        <v>1.916324421818182E-3</v>
      </c>
      <c r="R69" s="16">
        <v>6.8279749909090897E-3</v>
      </c>
      <c r="S69" s="16">
        <v>3.1281818181818189E-5</v>
      </c>
      <c r="T69" s="16">
        <v>0</v>
      </c>
      <c r="U69" s="16"/>
      <c r="V69" s="16"/>
      <c r="W69" s="16"/>
      <c r="X69" s="155"/>
    </row>
    <row r="70" spans="2:24" x14ac:dyDescent="0.25">
      <c r="B70" s="8" t="s">
        <v>32</v>
      </c>
      <c r="C70" s="71" t="s">
        <v>79</v>
      </c>
      <c r="D70" s="1" t="s">
        <v>46</v>
      </c>
      <c r="E70">
        <v>48.955620263205333</v>
      </c>
      <c r="F70">
        <v>0</v>
      </c>
      <c r="G70">
        <v>1.878405464783784</v>
      </c>
      <c r="H70">
        <v>0.25049641081081081</v>
      </c>
      <c r="I70">
        <v>9.7650000000000011E-3</v>
      </c>
      <c r="J70" s="9">
        <f t="shared" si="9"/>
        <v>51.094287138799928</v>
      </c>
      <c r="K70" s="40"/>
      <c r="L70"/>
      <c r="M70"/>
      <c r="N70"/>
      <c r="O70"/>
      <c r="P70" s="109"/>
      <c r="Q70" s="148">
        <v>0.99992825600000024</v>
      </c>
      <c r="R70" s="16">
        <v>0.87847720878378377</v>
      </c>
      <c r="S70" s="16">
        <v>9.7650000000000011E-3</v>
      </c>
      <c r="T70" s="16">
        <v>0</v>
      </c>
      <c r="U70" s="16"/>
      <c r="V70" s="16"/>
      <c r="W70" s="16"/>
      <c r="X70" s="155"/>
    </row>
    <row r="71" spans="2:24" x14ac:dyDescent="0.25">
      <c r="B71" s="11" t="s">
        <v>32</v>
      </c>
      <c r="C71" s="72" t="s">
        <v>79</v>
      </c>
      <c r="D71" s="12" t="s">
        <v>20</v>
      </c>
      <c r="E71" s="64">
        <v>63.636799999999987</v>
      </c>
      <c r="F71" s="64">
        <v>0</v>
      </c>
      <c r="G71" s="64">
        <v>3.4815270237837841</v>
      </c>
      <c r="H71" s="64">
        <v>0.98048380540540525</v>
      </c>
      <c r="I71" s="64">
        <v>1.55E-2</v>
      </c>
      <c r="J71" s="14">
        <f>SUM(J67:J70)</f>
        <v>68.114310829189179</v>
      </c>
      <c r="K71" s="104">
        <v>23.754432000000001</v>
      </c>
      <c r="L71" s="64">
        <v>0</v>
      </c>
      <c r="M71" s="64">
        <v>1.28974014486042</v>
      </c>
      <c r="N71" s="64">
        <v>0.33212274220452959</v>
      </c>
      <c r="O71" s="64">
        <v>3.1862812000000001E-3</v>
      </c>
      <c r="P71" s="107">
        <f>SUM(K71:O71)</f>
        <v>25.379481168264952</v>
      </c>
      <c r="Q71" s="148">
        <v>1.3512544</v>
      </c>
      <c r="R71" s="16">
        <v>2.130272623783783</v>
      </c>
      <c r="S71" s="16">
        <v>1.55E-2</v>
      </c>
      <c r="T71" s="16">
        <v>0</v>
      </c>
      <c r="U71" s="16">
        <v>0.92898740000000035</v>
      </c>
      <c r="V71" s="16">
        <v>0.36075274486042003</v>
      </c>
      <c r="W71" s="16">
        <v>3.1862812000000001E-3</v>
      </c>
      <c r="X71" s="155">
        <v>0</v>
      </c>
    </row>
    <row r="72" spans="2:24" x14ac:dyDescent="0.25">
      <c r="B72" s="8" t="s">
        <v>33</v>
      </c>
      <c r="C72" s="71" t="s">
        <v>79</v>
      </c>
      <c r="D72" s="1" t="s">
        <v>47</v>
      </c>
      <c r="E72">
        <v>0</v>
      </c>
      <c r="F72">
        <v>0</v>
      </c>
      <c r="G72">
        <v>0</v>
      </c>
      <c r="H72">
        <v>0</v>
      </c>
      <c r="I72">
        <v>0</v>
      </c>
      <c r="J72" s="9">
        <f>SUM(E72:I72)</f>
        <v>0</v>
      </c>
      <c r="K72" s="40"/>
      <c r="L72"/>
      <c r="M72"/>
      <c r="N72"/>
      <c r="O72"/>
      <c r="P72" s="9"/>
      <c r="Q72" s="148">
        <v>0</v>
      </c>
      <c r="R72" s="16">
        <v>0</v>
      </c>
      <c r="S72" s="16">
        <v>0</v>
      </c>
      <c r="T72" s="16">
        <v>0</v>
      </c>
      <c r="U72" s="16"/>
      <c r="V72" s="16"/>
      <c r="W72" s="16"/>
      <c r="X72" s="155"/>
    </row>
    <row r="73" spans="2:24" x14ac:dyDescent="0.25">
      <c r="B73" s="8" t="s">
        <v>33</v>
      </c>
      <c r="C73" s="71" t="s">
        <v>79</v>
      </c>
      <c r="D73" s="1" t="s">
        <v>81</v>
      </c>
      <c r="E73">
        <v>0</v>
      </c>
      <c r="F73">
        <v>2.1926196610169488</v>
      </c>
      <c r="G73">
        <v>1.8097173305084739</v>
      </c>
      <c r="H73">
        <v>0</v>
      </c>
      <c r="I73">
        <v>0.63583949152542374</v>
      </c>
      <c r="J73" s="9">
        <f t="shared" ref="J73:J75" si="10">SUM(E73:I73)</f>
        <v>4.638176483050847</v>
      </c>
      <c r="K73" s="40"/>
      <c r="L73"/>
      <c r="M73"/>
      <c r="N73"/>
      <c r="O73"/>
      <c r="P73" s="109"/>
      <c r="Q73" s="148">
        <v>0.40508528813559319</v>
      </c>
      <c r="R73" s="16">
        <v>1.4046320423728811</v>
      </c>
      <c r="S73" s="16">
        <v>0.14751586440677969</v>
      </c>
      <c r="T73" s="16">
        <v>0.48832362711864402</v>
      </c>
      <c r="U73" s="16"/>
      <c r="V73" s="16"/>
      <c r="W73" s="16"/>
      <c r="X73" s="155"/>
    </row>
    <row r="74" spans="2:24" x14ac:dyDescent="0.25">
      <c r="B74" s="8" t="s">
        <v>33</v>
      </c>
      <c r="C74" s="71" t="s">
        <v>79</v>
      </c>
      <c r="D74" s="1" t="s">
        <v>48</v>
      </c>
      <c r="E74">
        <v>0</v>
      </c>
      <c r="F74">
        <v>0.19418033898305079</v>
      </c>
      <c r="G74">
        <v>0.16027016949152539</v>
      </c>
      <c r="H74">
        <v>0</v>
      </c>
      <c r="I74">
        <v>5.6310508474576269E-2</v>
      </c>
      <c r="J74" s="9">
        <f t="shared" si="10"/>
        <v>0.4107610169491524</v>
      </c>
      <c r="K74" s="40"/>
      <c r="L74"/>
      <c r="M74"/>
      <c r="N74"/>
      <c r="O74"/>
      <c r="P74" s="109"/>
      <c r="Q74" s="148">
        <v>3.5874711864406779E-2</v>
      </c>
      <c r="R74" s="16">
        <v>0.12439545762711859</v>
      </c>
      <c r="S74" s="16">
        <v>1.306413559322034E-2</v>
      </c>
      <c r="T74" s="16">
        <v>4.3246372881355931E-2</v>
      </c>
      <c r="U74" s="16"/>
      <c r="V74" s="16"/>
      <c r="W74" s="16"/>
      <c r="X74" s="155"/>
    </row>
    <row r="75" spans="2:24" x14ac:dyDescent="0.25">
      <c r="B75" s="8" t="s">
        <v>33</v>
      </c>
      <c r="C75" s="71" t="s">
        <v>79</v>
      </c>
      <c r="D75" s="1" t="s">
        <v>46</v>
      </c>
      <c r="E75">
        <v>0</v>
      </c>
      <c r="F75">
        <v>1.2074400000000001</v>
      </c>
      <c r="G75">
        <v>2.3280714189189191</v>
      </c>
      <c r="H75">
        <v>0</v>
      </c>
      <c r="I75">
        <v>0.64646189189189185</v>
      </c>
      <c r="J75" s="9">
        <f t="shared" si="10"/>
        <v>4.181973310810811</v>
      </c>
      <c r="K75" s="40"/>
      <c r="L75"/>
      <c r="M75"/>
      <c r="N75"/>
      <c r="O75"/>
      <c r="P75" s="108"/>
      <c r="Q75" s="148">
        <v>1.2550399999999999</v>
      </c>
      <c r="R75" s="16">
        <v>1.073031418918919</v>
      </c>
      <c r="S75" s="16">
        <v>0.27342</v>
      </c>
      <c r="T75" s="16">
        <v>0.37304189189189191</v>
      </c>
      <c r="U75" s="16"/>
      <c r="V75" s="16"/>
      <c r="W75" s="16"/>
      <c r="X75" s="155"/>
    </row>
    <row r="76" spans="2:24" x14ac:dyDescent="0.25">
      <c r="B76" s="11" t="s">
        <v>33</v>
      </c>
      <c r="C76" s="72" t="s">
        <v>79</v>
      </c>
      <c r="D76" s="12" t="s">
        <v>20</v>
      </c>
      <c r="E76" s="64">
        <v>0</v>
      </c>
      <c r="F76" s="64">
        <v>3.5942400000000001</v>
      </c>
      <c r="G76" s="64">
        <v>4.2980589189189189</v>
      </c>
      <c r="H76" s="64">
        <v>0</v>
      </c>
      <c r="I76" s="64">
        <v>1.3386118918918919</v>
      </c>
      <c r="J76" s="14">
        <f>SUM(J72:J75)</f>
        <v>9.2309108108108102</v>
      </c>
      <c r="K76" s="104">
        <v>0</v>
      </c>
      <c r="L76" s="64">
        <v>1.4556671999999999</v>
      </c>
      <c r="M76" s="64">
        <v>1.6066477775700001</v>
      </c>
      <c r="N76" s="64">
        <v>0</v>
      </c>
      <c r="O76" s="64">
        <v>0.24240810796000001</v>
      </c>
      <c r="P76" s="107">
        <f>SUM(K76:O76)</f>
        <v>3.30472308553</v>
      </c>
      <c r="Q76" s="148">
        <v>1.696</v>
      </c>
      <c r="R76" s="16">
        <v>2.6020589189189192</v>
      </c>
      <c r="S76" s="16">
        <v>0.434</v>
      </c>
      <c r="T76" s="16">
        <v>0.90461189189189195</v>
      </c>
      <c r="U76" s="16">
        <v>1.1659999999999999</v>
      </c>
      <c r="V76" s="16">
        <v>0.44064777757000001</v>
      </c>
      <c r="W76" s="16">
        <v>8.9215873600000009E-2</v>
      </c>
      <c r="X76" s="155">
        <v>0.15319223436000001</v>
      </c>
    </row>
    <row r="77" spans="2:24" x14ac:dyDescent="0.25">
      <c r="B77" s="8" t="s">
        <v>34</v>
      </c>
      <c r="C77" s="71" t="s">
        <v>79</v>
      </c>
      <c r="D77" s="1" t="s">
        <v>47</v>
      </c>
      <c r="E77">
        <v>0.7788387828183545</v>
      </c>
      <c r="F77">
        <v>0.93128674469243333</v>
      </c>
      <c r="G77">
        <v>0.1234160626020686</v>
      </c>
      <c r="H77">
        <v>0.23065360973384921</v>
      </c>
      <c r="I77">
        <v>7.4341105062602072E-3</v>
      </c>
      <c r="J77" s="9">
        <f>SUM(E77:I77)</f>
        <v>2.0716293103529657</v>
      </c>
      <c r="K77" s="40"/>
      <c r="L77"/>
      <c r="M77"/>
      <c r="N77"/>
      <c r="O77"/>
      <c r="P77" s="109"/>
      <c r="Q77" s="148">
        <v>2.6339571039738711E-2</v>
      </c>
      <c r="R77" s="16">
        <v>9.7076491562329892E-2</v>
      </c>
      <c r="S77" s="16">
        <v>0</v>
      </c>
      <c r="T77" s="16">
        <v>7.4341105062602072E-3</v>
      </c>
      <c r="U77" s="16"/>
      <c r="V77" s="16"/>
      <c r="W77" s="16"/>
      <c r="X77" s="155"/>
    </row>
    <row r="78" spans="2:24" x14ac:dyDescent="0.25">
      <c r="B78" s="8" t="s">
        <v>34</v>
      </c>
      <c r="C78" s="71" t="s">
        <v>79</v>
      </c>
      <c r="D78" s="1" t="s">
        <v>81</v>
      </c>
      <c r="E78">
        <v>12.332212247759751</v>
      </c>
      <c r="F78">
        <v>14.746088731627649</v>
      </c>
      <c r="G78">
        <v>1.9541824474686991</v>
      </c>
      <c r="H78">
        <v>3.652192640762701</v>
      </c>
      <c r="I78">
        <v>0.1177124594447469</v>
      </c>
      <c r="J78" s="9">
        <f t="shared" ref="J78:J80" si="11">SUM(E78:I78)</f>
        <v>32.802388527063549</v>
      </c>
      <c r="K78" s="40"/>
      <c r="L78"/>
      <c r="M78"/>
      <c r="N78"/>
      <c r="O78"/>
      <c r="P78" s="109"/>
      <c r="Q78" s="148">
        <v>0.41706343821448028</v>
      </c>
      <c r="R78" s="16">
        <v>1.5371190092542191</v>
      </c>
      <c r="S78" s="16">
        <v>0</v>
      </c>
      <c r="T78" s="16">
        <v>0.1177124594447469</v>
      </c>
      <c r="U78" s="16"/>
      <c r="V78" s="16"/>
      <c r="W78" s="16"/>
      <c r="X78" s="155"/>
    </row>
    <row r="79" spans="2:24" x14ac:dyDescent="0.25">
      <c r="B79" s="8" t="s">
        <v>34</v>
      </c>
      <c r="C79" s="71" t="s">
        <v>79</v>
      </c>
      <c r="D79" s="1" t="s">
        <v>48</v>
      </c>
      <c r="E79">
        <v>7.5371495111453662E-2</v>
      </c>
      <c r="F79">
        <v>9.0124523679912902E-2</v>
      </c>
      <c r="G79">
        <v>1.1943489929232441E-2</v>
      </c>
      <c r="H79">
        <v>2.2321317071017671E-2</v>
      </c>
      <c r="I79">
        <v>7.1943004899292329E-4</v>
      </c>
      <c r="J79" s="9">
        <f t="shared" si="11"/>
        <v>0.20048025584060958</v>
      </c>
      <c r="K79" s="40"/>
      <c r="L79"/>
      <c r="M79"/>
      <c r="N79"/>
      <c r="O79"/>
      <c r="P79" s="109"/>
      <c r="Q79" s="148">
        <v>2.5489907457811661E-3</v>
      </c>
      <c r="R79" s="16">
        <v>9.3944991834512791E-3</v>
      </c>
      <c r="S79" s="16">
        <v>0</v>
      </c>
      <c r="T79" s="16">
        <v>7.1943004899292329E-4</v>
      </c>
      <c r="U79" s="16"/>
      <c r="V79" s="16"/>
      <c r="W79" s="16"/>
      <c r="X79" s="155"/>
    </row>
    <row r="80" spans="2:24" x14ac:dyDescent="0.25">
      <c r="B80" s="8" t="s">
        <v>34</v>
      </c>
      <c r="C80" s="71" t="s">
        <v>79</v>
      </c>
      <c r="D80" s="1" t="s">
        <v>46</v>
      </c>
      <c r="E80">
        <v>43.971227474310439</v>
      </c>
      <c r="F80">
        <v>7.9764999999999997</v>
      </c>
      <c r="G80">
        <v>2.422676378378378</v>
      </c>
      <c r="H80">
        <v>1.340064864864865</v>
      </c>
      <c r="I80">
        <v>8.832945945945947E-2</v>
      </c>
      <c r="J80" s="9">
        <f t="shared" si="11"/>
        <v>55.79879817701314</v>
      </c>
      <c r="K80" s="40"/>
      <c r="L80"/>
      <c r="M80"/>
      <c r="N80"/>
      <c r="O80"/>
      <c r="P80" s="109"/>
      <c r="Q80" s="148">
        <v>1.2692479999999999</v>
      </c>
      <c r="R80" s="16">
        <v>1.1534283783783781</v>
      </c>
      <c r="S80" s="16">
        <v>0</v>
      </c>
      <c r="T80" s="16">
        <v>8.832945945945947E-2</v>
      </c>
      <c r="U80" s="16"/>
      <c r="V80" s="16"/>
      <c r="W80" s="16"/>
      <c r="X80" s="155"/>
    </row>
    <row r="81" spans="2:24" x14ac:dyDescent="0.25">
      <c r="B81" s="11" t="s">
        <v>34</v>
      </c>
      <c r="C81" s="72" t="s">
        <v>79</v>
      </c>
      <c r="D81" s="12" t="s">
        <v>20</v>
      </c>
      <c r="E81" s="64">
        <v>57.157649999999997</v>
      </c>
      <c r="F81" s="64">
        <v>23.744</v>
      </c>
      <c r="G81" s="64">
        <v>4.5122183783783782</v>
      </c>
      <c r="H81" s="64">
        <v>5.2452324324324326</v>
      </c>
      <c r="I81" s="64">
        <v>0.2141954594594595</v>
      </c>
      <c r="J81" s="14">
        <f>SUM(J77:J80)</f>
        <v>90.873296270270259</v>
      </c>
      <c r="K81" s="104">
        <v>21.335885999999999</v>
      </c>
      <c r="L81" s="64">
        <v>9.6163200000000018</v>
      </c>
      <c r="M81" s="64">
        <v>1.6528633453199999</v>
      </c>
      <c r="N81" s="64">
        <v>1.7767361065584311</v>
      </c>
      <c r="O81" s="64">
        <v>3.6273103767999998E-2</v>
      </c>
      <c r="P81" s="107">
        <f>SUM(K81:O81)</f>
        <v>34.418078555646431</v>
      </c>
      <c r="Q81" s="148">
        <v>1.7152000000000001</v>
      </c>
      <c r="R81" s="16">
        <v>2.797018378378378</v>
      </c>
      <c r="S81" s="16">
        <v>0</v>
      </c>
      <c r="T81" s="16">
        <v>0.2141954594594595</v>
      </c>
      <c r="U81" s="16">
        <v>1.1792</v>
      </c>
      <c r="V81" s="16">
        <v>0.47366334531999998</v>
      </c>
      <c r="W81" s="16">
        <v>0</v>
      </c>
      <c r="X81" s="155">
        <v>3.6273103767999998E-2</v>
      </c>
    </row>
    <row r="82" spans="2:24" x14ac:dyDescent="0.25">
      <c r="B82" s="8" t="s">
        <v>35</v>
      </c>
      <c r="C82" s="71" t="s">
        <v>79</v>
      </c>
      <c r="D82" s="1" t="s">
        <v>47</v>
      </c>
      <c r="E82">
        <v>5.5806207078691807</v>
      </c>
      <c r="F82">
        <v>3.177351158737749</v>
      </c>
      <c r="G82">
        <v>0.33634182991026912</v>
      </c>
      <c r="H82">
        <v>5.8500331718358417E-2</v>
      </c>
      <c r="I82">
        <v>0.18086742066699901</v>
      </c>
      <c r="J82" s="9">
        <f>SUM(E82:I82)</f>
        <v>9.3336814489025564</v>
      </c>
      <c r="K82" s="40"/>
      <c r="L82"/>
      <c r="M82"/>
      <c r="N82"/>
      <c r="O82"/>
      <c r="P82" s="109"/>
      <c r="Q82" s="148">
        <v>5.2528979461615152E-2</v>
      </c>
      <c r="R82" s="16">
        <v>0.28381285044865401</v>
      </c>
      <c r="S82" s="16">
        <v>3.7408732581256217E-2</v>
      </c>
      <c r="T82" s="16">
        <v>0.14345868808574269</v>
      </c>
      <c r="U82" s="16"/>
      <c r="V82" s="16"/>
      <c r="W82" s="16"/>
      <c r="X82" s="155"/>
    </row>
    <row r="83" spans="2:24" x14ac:dyDescent="0.25">
      <c r="B83" s="8" t="s">
        <v>35</v>
      </c>
      <c r="C83" s="71" t="s">
        <v>79</v>
      </c>
      <c r="D83" s="1" t="s">
        <v>81</v>
      </c>
      <c r="E83">
        <v>41.204405993500181</v>
      </c>
      <c r="F83">
        <v>23.459911357877839</v>
      </c>
      <c r="G83">
        <v>2.4833734521103361</v>
      </c>
      <c r="H83">
        <v>0.43193607755472319</v>
      </c>
      <c r="I83">
        <v>1.335431132535394</v>
      </c>
      <c r="J83" s="9">
        <f t="shared" ref="J83:J85" si="12">SUM(E83:I83)</f>
        <v>68.915058013578474</v>
      </c>
      <c r="K83" s="40"/>
      <c r="L83"/>
      <c r="M83"/>
      <c r="N83"/>
      <c r="O83"/>
      <c r="P83" s="109"/>
      <c r="Q83" s="148">
        <v>0.38784671266201398</v>
      </c>
      <c r="R83" s="16">
        <v>2.0955267394483221</v>
      </c>
      <c r="S83" s="16">
        <v>0.27620665973712188</v>
      </c>
      <c r="T83" s="16">
        <v>1.059224472798272</v>
      </c>
      <c r="U83" s="16"/>
      <c r="V83" s="16"/>
      <c r="W83" s="16"/>
      <c r="X83" s="155"/>
    </row>
    <row r="84" spans="2:24" x14ac:dyDescent="0.25">
      <c r="B84" s="8" t="s">
        <v>35</v>
      </c>
      <c r="C84" s="71" t="s">
        <v>79</v>
      </c>
      <c r="D84" s="1" t="s">
        <v>48</v>
      </c>
      <c r="E84">
        <v>2.7491553339650538</v>
      </c>
      <c r="F84">
        <v>1.5652437861628441</v>
      </c>
      <c r="G84">
        <v>0.16569051797939521</v>
      </c>
      <c r="H84">
        <v>2.8818747483675099E-2</v>
      </c>
      <c r="I84">
        <v>8.9099879797607182E-2</v>
      </c>
      <c r="J84" s="9">
        <f t="shared" si="12"/>
        <v>4.5980082653885752</v>
      </c>
      <c r="K84" s="40"/>
      <c r="L84"/>
      <c r="M84"/>
      <c r="N84"/>
      <c r="O84"/>
      <c r="P84" s="109"/>
      <c r="Q84" s="148">
        <v>2.5877107876370889E-2</v>
      </c>
      <c r="R84" s="16">
        <v>0.13981341010302431</v>
      </c>
      <c r="S84" s="16">
        <v>1.8428490681621799E-2</v>
      </c>
      <c r="T84" s="16">
        <v>7.0671389115985389E-2</v>
      </c>
      <c r="U84" s="16"/>
      <c r="V84" s="16"/>
      <c r="W84" s="16"/>
      <c r="X84" s="155"/>
    </row>
    <row r="85" spans="2:24" x14ac:dyDescent="0.25">
      <c r="B85" s="8" t="s">
        <v>35</v>
      </c>
      <c r="C85" s="71" t="s">
        <v>79</v>
      </c>
      <c r="D85" s="1" t="s">
        <v>46</v>
      </c>
      <c r="E85">
        <v>165.1758679646656</v>
      </c>
      <c r="F85">
        <v>14.26715024728791</v>
      </c>
      <c r="G85">
        <v>3.0949027405405412</v>
      </c>
      <c r="H85">
        <v>0.17818328648648649</v>
      </c>
      <c r="I85">
        <v>1.4589788615945949</v>
      </c>
      <c r="J85" s="9">
        <f t="shared" si="12"/>
        <v>184.17508310057511</v>
      </c>
      <c r="K85" s="40"/>
      <c r="L85"/>
      <c r="M85"/>
      <c r="N85"/>
      <c r="O85"/>
      <c r="P85" s="9"/>
      <c r="Q85" s="148">
        <v>1.3270272000000001</v>
      </c>
      <c r="R85" s="16">
        <v>1.7678755405405411</v>
      </c>
      <c r="S85" s="16">
        <v>0.56537201700000006</v>
      </c>
      <c r="T85" s="16">
        <v>0.89360684459459461</v>
      </c>
      <c r="U85" s="16"/>
      <c r="V85" s="16"/>
      <c r="W85" s="16"/>
      <c r="X85" s="155"/>
    </row>
    <row r="86" spans="2:24" x14ac:dyDescent="0.25">
      <c r="B86" s="11" t="s">
        <v>35</v>
      </c>
      <c r="C86" s="72" t="s">
        <v>79</v>
      </c>
      <c r="D86" s="12" t="s">
        <v>20</v>
      </c>
      <c r="E86" s="64">
        <v>214.71005</v>
      </c>
      <c r="F86" s="64">
        <v>42.46965655006634</v>
      </c>
      <c r="G86" s="64">
        <v>6.0803085405405408</v>
      </c>
      <c r="H86" s="64">
        <v>0.69743844324324322</v>
      </c>
      <c r="I86" s="64">
        <v>3.064377294594594</v>
      </c>
      <c r="J86" s="14">
        <f>SUM(J82:J85)</f>
        <v>267.02183082844471</v>
      </c>
      <c r="K86" s="104">
        <v>80.147261999999998</v>
      </c>
      <c r="L86" s="64">
        <v>17.20021090277687</v>
      </c>
      <c r="M86" s="64">
        <v>1.958870324444</v>
      </c>
      <c r="N86" s="64">
        <v>0.23624578704084639</v>
      </c>
      <c r="O86" s="64">
        <v>0.55144450616475993</v>
      </c>
      <c r="P86" s="107">
        <f>SUM(K86:O86)</f>
        <v>100.09403352042648</v>
      </c>
      <c r="Q86" s="156">
        <v>1.79328</v>
      </c>
      <c r="R86" s="157">
        <v>4.2870285405405406</v>
      </c>
      <c r="S86" s="157">
        <v>0.89741589999999993</v>
      </c>
      <c r="T86" s="157">
        <v>2.166961394594594</v>
      </c>
      <c r="U86" s="157">
        <v>1.23288</v>
      </c>
      <c r="V86" s="157">
        <v>0.72599032444399991</v>
      </c>
      <c r="W86" s="157">
        <v>0.18447867166136001</v>
      </c>
      <c r="X86" s="158">
        <v>0.36696583450339998</v>
      </c>
    </row>
  </sheetData>
  <autoFilter ref="A6:W86" xr:uid="{CBDC1375-AE2E-4BAD-9597-4F170225C507}"/>
  <mergeCells count="6">
    <mergeCell ref="E5:J5"/>
    <mergeCell ref="K5:P5"/>
    <mergeCell ref="Q4:T4"/>
    <mergeCell ref="U4:X4"/>
    <mergeCell ref="Q5:T5"/>
    <mergeCell ref="U5:X5"/>
  </mergeCells>
  <pageMargins left="0.7" right="0.7" top="0.78740157500000008" bottom="0.78740157500000008"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5E5D8-5119-4CD1-8414-B9A9E905C3FB}">
  <sheetPr filterMode="1"/>
  <dimension ref="A1:P299"/>
  <sheetViews>
    <sheetView zoomScale="85" zoomScaleNormal="85" workbookViewId="0">
      <pane xSplit="3" ySplit="6" topLeftCell="D23" activePane="bottomRight" state="frozen"/>
      <selection activeCell="N12" sqref="N12"/>
      <selection pane="topRight"/>
      <selection pane="bottomLeft"/>
      <selection pane="bottomRight" activeCell="I227" sqref="I227"/>
    </sheetView>
  </sheetViews>
  <sheetFormatPr baseColWidth="10" defaultColWidth="10.85546875" defaultRowHeight="15" x14ac:dyDescent="0.25"/>
  <cols>
    <col min="1" max="1" width="7.7109375" bestFit="1" customWidth="1"/>
    <col min="2" max="2" width="10.42578125" customWidth="1"/>
    <col min="3" max="3" width="22.140625" bestFit="1" customWidth="1"/>
    <col min="4" max="4" width="23.28515625" bestFit="1" customWidth="1"/>
    <col min="5" max="5" width="14.7109375" customWidth="1"/>
    <col min="6" max="6" width="12.7109375" bestFit="1" customWidth="1"/>
    <col min="7" max="7" width="13.28515625" bestFit="1" customWidth="1"/>
    <col min="8" max="8" width="10.7109375" customWidth="1"/>
    <col min="9" max="9" width="13.28515625" customWidth="1"/>
    <col min="10" max="10" width="12.140625" bestFit="1" customWidth="1"/>
  </cols>
  <sheetData>
    <row r="1" spans="1:16" x14ac:dyDescent="0.25">
      <c r="B1" s="36" t="s">
        <v>0</v>
      </c>
    </row>
    <row r="2" spans="1:16" x14ac:dyDescent="0.25">
      <c r="B2" s="37" t="s">
        <v>1</v>
      </c>
      <c r="E2" s="38"/>
      <c r="F2" s="38"/>
      <c r="G2" s="38"/>
      <c r="H2" s="38"/>
      <c r="I2" s="38"/>
    </row>
    <row r="4" spans="1:16" x14ac:dyDescent="0.25">
      <c r="E4" s="17"/>
      <c r="F4" s="17"/>
      <c r="G4" s="17"/>
      <c r="H4" s="17"/>
      <c r="I4" s="17"/>
    </row>
    <row r="5" spans="1:16" x14ac:dyDescent="0.25">
      <c r="B5" s="36"/>
      <c r="D5" s="36"/>
      <c r="E5" s="162" t="s">
        <v>127</v>
      </c>
      <c r="F5" s="163"/>
      <c r="G5" s="163"/>
      <c r="H5" s="163"/>
      <c r="I5" s="164"/>
      <c r="J5" s="162" t="s">
        <v>128</v>
      </c>
      <c r="K5" s="163"/>
      <c r="L5" s="163"/>
      <c r="M5" s="163"/>
      <c r="N5" s="164"/>
      <c r="O5" s="101"/>
      <c r="P5" s="101"/>
    </row>
    <row r="6" spans="1:16" x14ac:dyDescent="0.25">
      <c r="B6" s="39" t="s">
        <v>2</v>
      </c>
      <c r="C6" s="21" t="s">
        <v>3</v>
      </c>
      <c r="D6" s="100" t="s">
        <v>123</v>
      </c>
      <c r="E6" s="23" t="s">
        <v>74</v>
      </c>
      <c r="F6" s="23" t="s">
        <v>42</v>
      </c>
      <c r="G6" s="21" t="s">
        <v>43</v>
      </c>
      <c r="H6" s="23" t="s">
        <v>44</v>
      </c>
      <c r="I6" s="24" t="s">
        <v>45</v>
      </c>
      <c r="J6" s="23" t="s">
        <v>74</v>
      </c>
      <c r="K6" s="23" t="s">
        <v>42</v>
      </c>
      <c r="L6" s="21" t="s">
        <v>43</v>
      </c>
      <c r="M6" s="23" t="s">
        <v>44</v>
      </c>
      <c r="N6" s="151" t="s">
        <v>45</v>
      </c>
    </row>
    <row r="7" spans="1:16" hidden="1" x14ac:dyDescent="0.25">
      <c r="B7" s="40" t="s">
        <v>6</v>
      </c>
      <c r="C7" s="69" t="s">
        <v>78</v>
      </c>
      <c r="D7" s="1" t="s">
        <v>70</v>
      </c>
      <c r="E7" s="144">
        <v>0</v>
      </c>
      <c r="F7" s="144">
        <v>0</v>
      </c>
      <c r="G7" s="144">
        <v>0</v>
      </c>
      <c r="H7" s="144">
        <f t="shared" ref="H7:H38" si="0">0.1/0.9*SUM(E7:G7)</f>
        <v>0</v>
      </c>
      <c r="I7" s="63">
        <f t="shared" ref="I7:I38" si="1">SUM(E7:H7)</f>
        <v>0</v>
      </c>
      <c r="J7" s="147"/>
      <c r="K7" s="145"/>
      <c r="L7" s="97"/>
      <c r="M7" s="97"/>
      <c r="N7" s="150"/>
    </row>
    <row r="8" spans="1:16" hidden="1" x14ac:dyDescent="0.25">
      <c r="B8" s="40" t="s">
        <v>6</v>
      </c>
      <c r="C8" s="69" t="s">
        <v>78</v>
      </c>
      <c r="D8" s="1" t="s">
        <v>99</v>
      </c>
      <c r="E8" s="38">
        <v>0.59336781093619251</v>
      </c>
      <c r="F8" s="38">
        <v>0.21039661016949152</v>
      </c>
      <c r="G8" s="38">
        <v>4.6967474621627359</v>
      </c>
      <c r="H8" s="38">
        <f t="shared" si="0"/>
        <v>0.61116798702982444</v>
      </c>
      <c r="I8" s="63">
        <f t="shared" si="1"/>
        <v>6.1116798702982438</v>
      </c>
      <c r="J8" s="148"/>
      <c r="K8" s="16"/>
      <c r="N8" s="150"/>
    </row>
    <row r="9" spans="1:16" hidden="1" x14ac:dyDescent="0.25">
      <c r="A9">
        <v>1</v>
      </c>
      <c r="B9" s="40" t="s">
        <v>6</v>
      </c>
      <c r="C9" s="69" t="s">
        <v>78</v>
      </c>
      <c r="D9" s="1" t="s">
        <v>124</v>
      </c>
      <c r="E9" s="38">
        <v>0</v>
      </c>
      <c r="F9" s="38">
        <v>10.11605466101695</v>
      </c>
      <c r="G9" s="38"/>
      <c r="H9" s="38">
        <f t="shared" si="0"/>
        <v>1.1240060734463277</v>
      </c>
      <c r="I9" s="63">
        <f t="shared" si="1"/>
        <v>11.240060734463277</v>
      </c>
      <c r="J9" s="148"/>
      <c r="K9" s="16"/>
      <c r="L9" s="123"/>
      <c r="N9" s="150"/>
    </row>
    <row r="10" spans="1:16" hidden="1" x14ac:dyDescent="0.25">
      <c r="A10">
        <v>2</v>
      </c>
      <c r="B10" s="40" t="s">
        <v>6</v>
      </c>
      <c r="C10" s="69" t="s">
        <v>78</v>
      </c>
      <c r="D10" s="1" t="s">
        <v>115</v>
      </c>
      <c r="E10" s="38"/>
      <c r="F10" s="38"/>
      <c r="G10" s="38">
        <v>166.97056894540287</v>
      </c>
      <c r="H10" s="38">
        <f t="shared" si="0"/>
        <v>18.5522854383781</v>
      </c>
      <c r="I10" s="63">
        <f t="shared" si="1"/>
        <v>185.52285438378098</v>
      </c>
      <c r="J10" s="148"/>
      <c r="K10" s="16"/>
      <c r="N10" s="150"/>
    </row>
    <row r="11" spans="1:16" hidden="1" x14ac:dyDescent="0.25">
      <c r="B11" s="40" t="s">
        <v>6</v>
      </c>
      <c r="C11" s="69" t="s">
        <v>78</v>
      </c>
      <c r="D11" s="1" t="s">
        <v>109</v>
      </c>
      <c r="E11" s="38">
        <v>0</v>
      </c>
      <c r="F11" s="38">
        <v>0</v>
      </c>
      <c r="G11" s="38">
        <v>0</v>
      </c>
      <c r="H11" s="38">
        <f t="shared" si="0"/>
        <v>0</v>
      </c>
      <c r="I11" s="63">
        <f t="shared" si="1"/>
        <v>0</v>
      </c>
      <c r="J11" s="148"/>
      <c r="K11" s="16"/>
      <c r="N11" s="150"/>
    </row>
    <row r="12" spans="1:16" hidden="1" x14ac:dyDescent="0.25">
      <c r="B12" s="40" t="s">
        <v>6</v>
      </c>
      <c r="C12" s="69" t="s">
        <v>78</v>
      </c>
      <c r="D12" s="1" t="s">
        <v>116</v>
      </c>
      <c r="E12" s="38">
        <v>0</v>
      </c>
      <c r="F12" s="38">
        <v>0</v>
      </c>
      <c r="G12" s="38">
        <v>0</v>
      </c>
      <c r="H12" s="38">
        <f t="shared" si="0"/>
        <v>0</v>
      </c>
      <c r="I12" s="63">
        <f t="shared" si="1"/>
        <v>0</v>
      </c>
      <c r="J12" s="148"/>
      <c r="K12" s="16"/>
      <c r="N12" s="150"/>
    </row>
    <row r="13" spans="1:16" hidden="1" x14ac:dyDescent="0.25">
      <c r="B13" s="40" t="s">
        <v>6</v>
      </c>
      <c r="C13" s="69" t="s">
        <v>78</v>
      </c>
      <c r="D13" s="1" t="s">
        <v>46</v>
      </c>
      <c r="E13" s="38">
        <v>7.5014780807710739</v>
      </c>
      <c r="F13" s="38">
        <v>0.80321999999999993</v>
      </c>
      <c r="G13" s="38">
        <v>51.808313930399997</v>
      </c>
      <c r="H13" s="38">
        <f t="shared" si="0"/>
        <v>6.6792235567967859</v>
      </c>
      <c r="I13" s="63">
        <f t="shared" si="1"/>
        <v>66.792235567967865</v>
      </c>
      <c r="J13" s="148"/>
      <c r="K13" s="16"/>
      <c r="N13" s="150"/>
    </row>
    <row r="14" spans="1:16" hidden="1" x14ac:dyDescent="0.25">
      <c r="B14" s="40" t="s">
        <v>6</v>
      </c>
      <c r="C14" s="69" t="s">
        <v>78</v>
      </c>
      <c r="D14" s="1" t="s">
        <v>61</v>
      </c>
      <c r="E14" s="38">
        <v>0</v>
      </c>
      <c r="F14" s="38">
        <v>0</v>
      </c>
      <c r="G14" s="38">
        <v>0</v>
      </c>
      <c r="H14" s="38">
        <f t="shared" si="0"/>
        <v>0</v>
      </c>
      <c r="I14" s="63">
        <f t="shared" si="1"/>
        <v>0</v>
      </c>
      <c r="J14" s="148"/>
      <c r="K14" s="16"/>
      <c r="N14" s="150"/>
    </row>
    <row r="15" spans="1:16" hidden="1" x14ac:dyDescent="0.25">
      <c r="B15" s="40" t="s">
        <v>6</v>
      </c>
      <c r="C15" s="69" t="s">
        <v>78</v>
      </c>
      <c r="D15" s="1" t="s">
        <v>62</v>
      </c>
      <c r="E15" s="38">
        <v>0</v>
      </c>
      <c r="F15" s="38">
        <v>0</v>
      </c>
      <c r="G15" s="38">
        <v>7.6051396159834308</v>
      </c>
      <c r="H15" s="38">
        <f t="shared" si="0"/>
        <v>0.8450155128870479</v>
      </c>
      <c r="I15" s="63">
        <f t="shared" si="1"/>
        <v>8.4501551288704793</v>
      </c>
      <c r="J15" s="148"/>
      <c r="K15" s="16"/>
      <c r="N15" s="150"/>
    </row>
    <row r="16" spans="1:16" hidden="1" x14ac:dyDescent="0.25">
      <c r="B16" s="40" t="s">
        <v>6</v>
      </c>
      <c r="C16" s="69" t="s">
        <v>78</v>
      </c>
      <c r="D16" s="1" t="s">
        <v>72</v>
      </c>
      <c r="E16" s="38">
        <v>0</v>
      </c>
      <c r="F16" s="38">
        <v>0</v>
      </c>
      <c r="G16" s="38">
        <v>2.0151578287145928</v>
      </c>
      <c r="H16" s="38">
        <f t="shared" si="0"/>
        <v>0.22390642541273256</v>
      </c>
      <c r="I16" s="63">
        <f t="shared" si="1"/>
        <v>2.2390642541273253</v>
      </c>
      <c r="J16" s="148"/>
      <c r="K16" s="16"/>
      <c r="N16" s="150"/>
    </row>
    <row r="17" spans="1:14" hidden="1" x14ac:dyDescent="0.25">
      <c r="A17">
        <v>1</v>
      </c>
      <c r="B17" s="40" t="s">
        <v>6</v>
      </c>
      <c r="C17" s="69" t="s">
        <v>78</v>
      </c>
      <c r="D17" s="1" t="s">
        <v>126</v>
      </c>
      <c r="E17" s="38">
        <v>18.712865681298013</v>
      </c>
      <c r="F17" s="38">
        <v>4.7200004237288136</v>
      </c>
      <c r="G17" s="38"/>
      <c r="H17" s="38">
        <f t="shared" si="0"/>
        <v>2.6036517894474254</v>
      </c>
      <c r="I17" s="63">
        <f t="shared" si="1"/>
        <v>26.036517894474251</v>
      </c>
      <c r="J17" s="148"/>
      <c r="K17" s="16"/>
      <c r="N17" s="150"/>
    </row>
    <row r="18" spans="1:14" hidden="1" x14ac:dyDescent="0.25">
      <c r="A18">
        <v>2</v>
      </c>
      <c r="B18" s="40" t="s">
        <v>6</v>
      </c>
      <c r="C18" s="69" t="s">
        <v>78</v>
      </c>
      <c r="D18" s="1" t="s">
        <v>81</v>
      </c>
      <c r="E18" s="38"/>
      <c r="F18" s="38"/>
      <c r="G18" s="38">
        <v>146.10478190943834</v>
      </c>
      <c r="H18" s="38">
        <f t="shared" si="0"/>
        <v>16.233864656604261</v>
      </c>
      <c r="I18" s="63">
        <f t="shared" si="1"/>
        <v>162.3386465660426</v>
      </c>
      <c r="J18" s="148"/>
      <c r="K18" s="16"/>
      <c r="N18" s="150"/>
    </row>
    <row r="19" spans="1:14" hidden="1" x14ac:dyDescent="0.25">
      <c r="A19">
        <v>1</v>
      </c>
      <c r="B19" s="40" t="s">
        <v>6</v>
      </c>
      <c r="C19" s="69" t="s">
        <v>78</v>
      </c>
      <c r="D19" s="1" t="s">
        <v>125</v>
      </c>
      <c r="E19" s="38">
        <v>1.336007128154586</v>
      </c>
      <c r="F19" s="38">
        <v>0.47029830508474579</v>
      </c>
      <c r="G19" s="38"/>
      <c r="H19" s="38">
        <f t="shared" si="0"/>
        <v>0.20070060369325909</v>
      </c>
      <c r="I19" s="63">
        <f t="shared" si="1"/>
        <v>2.0070060369325908</v>
      </c>
      <c r="J19" s="148"/>
      <c r="K19" s="16"/>
      <c r="N19" s="150"/>
    </row>
    <row r="20" spans="1:14" hidden="1" x14ac:dyDescent="0.25">
      <c r="A20">
        <v>2</v>
      </c>
      <c r="B20" s="40" t="s">
        <v>6</v>
      </c>
      <c r="C20" s="69" t="s">
        <v>78</v>
      </c>
      <c r="D20" s="1" t="s">
        <v>48</v>
      </c>
      <c r="E20" s="38"/>
      <c r="F20" s="38"/>
      <c r="G20" s="38">
        <v>2.9698999681340563</v>
      </c>
      <c r="H20" s="38">
        <f t="shared" si="0"/>
        <v>0.32998888534822851</v>
      </c>
      <c r="I20" s="63">
        <f t="shared" si="1"/>
        <v>3.299888853482285</v>
      </c>
      <c r="J20" s="148"/>
      <c r="K20" s="16"/>
      <c r="N20" s="150"/>
    </row>
    <row r="21" spans="1:14" hidden="1" x14ac:dyDescent="0.25">
      <c r="B21" s="40" t="s">
        <v>6</v>
      </c>
      <c r="C21" s="69" t="s">
        <v>78</v>
      </c>
      <c r="D21" s="1" t="s">
        <v>117</v>
      </c>
      <c r="E21" s="38">
        <v>0</v>
      </c>
      <c r="F21" s="38">
        <v>0</v>
      </c>
      <c r="G21" s="38">
        <v>0</v>
      </c>
      <c r="H21" s="38">
        <f t="shared" si="0"/>
        <v>0</v>
      </c>
      <c r="I21" s="63">
        <f t="shared" si="1"/>
        <v>0</v>
      </c>
      <c r="J21" s="148"/>
      <c r="K21" s="16"/>
      <c r="N21" s="150"/>
    </row>
    <row r="22" spans="1:14" hidden="1" x14ac:dyDescent="0.25">
      <c r="B22" s="40" t="s">
        <v>6</v>
      </c>
      <c r="C22" s="69" t="s">
        <v>78</v>
      </c>
      <c r="D22" s="1" t="s">
        <v>118</v>
      </c>
      <c r="E22" s="38">
        <v>0</v>
      </c>
      <c r="F22" s="38">
        <v>0</v>
      </c>
      <c r="G22" s="38">
        <v>52.84111735572283</v>
      </c>
      <c r="H22" s="38">
        <f t="shared" si="0"/>
        <v>5.8712352617469818</v>
      </c>
      <c r="I22" s="63">
        <f t="shared" si="1"/>
        <v>58.712352617469811</v>
      </c>
      <c r="J22" s="148"/>
      <c r="K22" s="16"/>
      <c r="N22" s="150"/>
    </row>
    <row r="23" spans="1:14" x14ac:dyDescent="0.25">
      <c r="B23" s="104" t="s">
        <v>6</v>
      </c>
      <c r="C23" s="129" t="s">
        <v>78</v>
      </c>
      <c r="D23" s="130" t="s">
        <v>20</v>
      </c>
      <c r="E23" s="131">
        <f>SUM(E7:E22)</f>
        <v>28.143718701159862</v>
      </c>
      <c r="F23" s="131">
        <f>SUM(F7:F22)</f>
        <v>16.319970000000001</v>
      </c>
      <c r="G23" s="131">
        <f>SUM(G7:G22)</f>
        <v>435.01172701595885</v>
      </c>
      <c r="H23" s="131">
        <f t="shared" si="0"/>
        <v>53.275046190790974</v>
      </c>
      <c r="I23" s="132">
        <f t="shared" si="1"/>
        <v>532.75046190790965</v>
      </c>
      <c r="J23" s="146">
        <v>14.05429148622215</v>
      </c>
      <c r="K23" s="133">
        <v>11.61018</v>
      </c>
      <c r="L23" s="133">
        <v>362.82035186000002</v>
      </c>
      <c r="M23" s="133">
        <f>0.1/0.9*SUM(J23:L23)</f>
        <v>43.164980371802471</v>
      </c>
      <c r="N23" s="152">
        <f>SUM(J23:M23)</f>
        <v>431.64980371802466</v>
      </c>
    </row>
    <row r="24" spans="1:14" hidden="1" x14ac:dyDescent="0.25">
      <c r="B24" s="40" t="s">
        <v>21</v>
      </c>
      <c r="C24" s="69" t="s">
        <v>78</v>
      </c>
      <c r="D24" s="1" t="s">
        <v>70</v>
      </c>
      <c r="E24" s="38">
        <v>0</v>
      </c>
      <c r="F24" s="38">
        <v>0</v>
      </c>
      <c r="G24" s="38">
        <v>0</v>
      </c>
      <c r="H24" s="38">
        <f t="shared" si="0"/>
        <v>0</v>
      </c>
      <c r="I24" s="63">
        <f t="shared" si="1"/>
        <v>0</v>
      </c>
      <c r="J24" s="148"/>
      <c r="K24" s="16"/>
      <c r="L24" s="16"/>
      <c r="M24" s="16"/>
      <c r="N24" s="150"/>
    </row>
    <row r="25" spans="1:14" hidden="1" x14ac:dyDescent="0.25">
      <c r="B25" s="40" t="s">
        <v>21</v>
      </c>
      <c r="C25" s="69" t="s">
        <v>78</v>
      </c>
      <c r="D25" s="1" t="s">
        <v>99</v>
      </c>
      <c r="E25" s="38">
        <v>2.3131132834192838E-2</v>
      </c>
      <c r="F25" s="38">
        <v>0.29063650710152555</v>
      </c>
      <c r="G25" s="38">
        <v>0.63978364459779047</v>
      </c>
      <c r="H25" s="38">
        <f t="shared" si="0"/>
        <v>0.10595014272594543</v>
      </c>
      <c r="I25" s="63">
        <f t="shared" si="1"/>
        <v>1.0595014272594543</v>
      </c>
      <c r="J25" s="148"/>
      <c r="K25" s="16"/>
      <c r="L25" s="16"/>
      <c r="M25" s="16"/>
      <c r="N25" s="150"/>
    </row>
    <row r="26" spans="1:14" hidden="1" x14ac:dyDescent="0.25">
      <c r="A26">
        <v>1</v>
      </c>
      <c r="B26" s="40" t="s">
        <v>21</v>
      </c>
      <c r="C26" s="69" t="s">
        <v>78</v>
      </c>
      <c r="D26" s="1" t="s">
        <v>124</v>
      </c>
      <c r="E26" s="144">
        <v>0</v>
      </c>
      <c r="F26" s="144">
        <v>2.3787480273540242</v>
      </c>
      <c r="G26" s="144"/>
      <c r="H26" s="144">
        <f t="shared" si="0"/>
        <v>0.2643053363726694</v>
      </c>
      <c r="I26" s="63">
        <f t="shared" si="1"/>
        <v>2.6430533637266937</v>
      </c>
      <c r="J26" s="148"/>
      <c r="K26" s="16"/>
      <c r="L26" s="16"/>
      <c r="M26" s="16"/>
      <c r="N26" s="150"/>
    </row>
    <row r="27" spans="1:14" hidden="1" x14ac:dyDescent="0.25">
      <c r="A27">
        <v>2</v>
      </c>
      <c r="B27" s="40" t="s">
        <v>21</v>
      </c>
      <c r="C27" s="69" t="s">
        <v>78</v>
      </c>
      <c r="D27" s="1" t="s">
        <v>115</v>
      </c>
      <c r="E27" s="38"/>
      <c r="F27" s="38"/>
      <c r="G27" s="38">
        <v>5.4297836562581931</v>
      </c>
      <c r="H27" s="38">
        <f t="shared" si="0"/>
        <v>0.60330929513979925</v>
      </c>
      <c r="I27" s="63">
        <f t="shared" si="1"/>
        <v>6.0330929513979923</v>
      </c>
      <c r="J27" s="148"/>
      <c r="K27" s="16"/>
      <c r="L27" s="16"/>
      <c r="M27" s="16"/>
      <c r="N27" s="150"/>
    </row>
    <row r="28" spans="1:14" hidden="1" x14ac:dyDescent="0.25">
      <c r="B28" s="40" t="s">
        <v>21</v>
      </c>
      <c r="C28" s="69" t="s">
        <v>78</v>
      </c>
      <c r="D28" s="1" t="s">
        <v>109</v>
      </c>
      <c r="E28" s="38">
        <v>0</v>
      </c>
      <c r="F28" s="38">
        <v>0</v>
      </c>
      <c r="G28" s="38">
        <v>0</v>
      </c>
      <c r="H28" s="38">
        <f t="shared" si="0"/>
        <v>0</v>
      </c>
      <c r="I28" s="63">
        <f t="shared" si="1"/>
        <v>0</v>
      </c>
      <c r="J28" s="148"/>
      <c r="K28" s="16"/>
      <c r="L28" s="16"/>
      <c r="M28" s="16"/>
      <c r="N28" s="150"/>
    </row>
    <row r="29" spans="1:14" hidden="1" x14ac:dyDescent="0.25">
      <c r="B29" s="40" t="s">
        <v>21</v>
      </c>
      <c r="C29" s="69" t="s">
        <v>78</v>
      </c>
      <c r="D29" s="1" t="s">
        <v>116</v>
      </c>
      <c r="E29" s="38">
        <v>0</v>
      </c>
      <c r="F29" s="38">
        <v>0</v>
      </c>
      <c r="G29" s="38">
        <v>0</v>
      </c>
      <c r="H29" s="38">
        <f t="shared" si="0"/>
        <v>0</v>
      </c>
      <c r="I29" s="63">
        <f t="shared" si="1"/>
        <v>0</v>
      </c>
      <c r="J29" s="148"/>
      <c r="K29" s="16"/>
      <c r="L29" s="16"/>
      <c r="M29" s="16"/>
      <c r="N29" s="150"/>
    </row>
    <row r="30" spans="1:14" hidden="1" x14ac:dyDescent="0.25">
      <c r="B30" s="40" t="s">
        <v>21</v>
      </c>
      <c r="C30" s="69" t="s">
        <v>78</v>
      </c>
      <c r="D30" s="1" t="s">
        <v>46</v>
      </c>
      <c r="E30" s="38">
        <v>0.17787839773263328</v>
      </c>
      <c r="F30" s="38">
        <v>0.44</v>
      </c>
      <c r="G30" s="38">
        <v>2.72214</v>
      </c>
      <c r="H30" s="38">
        <f t="shared" si="0"/>
        <v>0.37111315530362593</v>
      </c>
      <c r="I30" s="63">
        <f t="shared" si="1"/>
        <v>3.711131553036259</v>
      </c>
      <c r="J30" s="148"/>
      <c r="K30" s="16"/>
      <c r="L30" s="16"/>
      <c r="M30" s="16"/>
      <c r="N30" s="150"/>
    </row>
    <row r="31" spans="1:14" hidden="1" x14ac:dyDescent="0.25">
      <c r="B31" s="40" t="s">
        <v>21</v>
      </c>
      <c r="C31" s="69" t="s">
        <v>78</v>
      </c>
      <c r="D31" s="1" t="s">
        <v>61</v>
      </c>
      <c r="E31" s="38">
        <v>0</v>
      </c>
      <c r="F31" s="38">
        <v>0</v>
      </c>
      <c r="G31" s="38">
        <v>0</v>
      </c>
      <c r="H31" s="38">
        <f t="shared" si="0"/>
        <v>0</v>
      </c>
      <c r="I31" s="63">
        <f t="shared" si="1"/>
        <v>0</v>
      </c>
      <c r="J31" s="148"/>
      <c r="K31" s="16"/>
      <c r="L31" s="16"/>
      <c r="M31" s="16"/>
      <c r="N31" s="150"/>
    </row>
    <row r="32" spans="1:14" hidden="1" x14ac:dyDescent="0.25">
      <c r="B32" s="40" t="s">
        <v>21</v>
      </c>
      <c r="C32" s="69" t="s">
        <v>78</v>
      </c>
      <c r="D32" s="1" t="s">
        <v>62</v>
      </c>
      <c r="E32" s="38">
        <v>0</v>
      </c>
      <c r="F32" s="38">
        <v>0</v>
      </c>
      <c r="G32" s="38">
        <v>0.3766074654508681</v>
      </c>
      <c r="H32" s="38">
        <f t="shared" si="0"/>
        <v>4.184527393898535E-2</v>
      </c>
      <c r="I32" s="63">
        <f t="shared" si="1"/>
        <v>0.41845273938985345</v>
      </c>
      <c r="J32" s="148"/>
      <c r="K32" s="16"/>
      <c r="L32" s="16"/>
      <c r="M32" s="16"/>
      <c r="N32" s="150"/>
    </row>
    <row r="33" spans="1:14" hidden="1" x14ac:dyDescent="0.25">
      <c r="B33" s="40" t="s">
        <v>21</v>
      </c>
      <c r="C33" s="69" t="s">
        <v>78</v>
      </c>
      <c r="D33" s="1" t="s">
        <v>72</v>
      </c>
      <c r="E33" s="38">
        <v>0</v>
      </c>
      <c r="F33" s="38">
        <v>0</v>
      </c>
      <c r="G33" s="38">
        <v>0.97629454755020983</v>
      </c>
      <c r="H33" s="38">
        <f t="shared" si="0"/>
        <v>0.10847717195002332</v>
      </c>
      <c r="I33" s="63">
        <f t="shared" si="1"/>
        <v>1.0847717195002331</v>
      </c>
      <c r="J33" s="148"/>
      <c r="K33" s="16"/>
      <c r="L33" s="16"/>
      <c r="M33" s="16"/>
      <c r="N33" s="150"/>
    </row>
    <row r="34" spans="1:14" hidden="1" x14ac:dyDescent="0.25">
      <c r="A34">
        <v>1</v>
      </c>
      <c r="B34" s="40" t="s">
        <v>21</v>
      </c>
      <c r="C34" s="69" t="s">
        <v>78</v>
      </c>
      <c r="D34" s="1" t="s">
        <v>126</v>
      </c>
      <c r="E34" s="38">
        <v>0.44388666662298326</v>
      </c>
      <c r="F34" s="38">
        <v>5.5489216201998941</v>
      </c>
      <c r="G34" s="38"/>
      <c r="H34" s="38">
        <f t="shared" si="0"/>
        <v>0.66586758742476426</v>
      </c>
      <c r="I34" s="63">
        <f t="shared" si="1"/>
        <v>6.658675874247642</v>
      </c>
      <c r="J34" s="148"/>
      <c r="K34" s="16"/>
      <c r="L34" s="16"/>
      <c r="M34" s="16"/>
      <c r="N34" s="150"/>
    </row>
    <row r="35" spans="1:14" hidden="1" x14ac:dyDescent="0.25">
      <c r="A35">
        <v>2</v>
      </c>
      <c r="B35" s="40" t="s">
        <v>21</v>
      </c>
      <c r="C35" s="69" t="s">
        <v>78</v>
      </c>
      <c r="D35" s="1" t="s">
        <v>81</v>
      </c>
      <c r="E35" s="38"/>
      <c r="F35" s="38"/>
      <c r="G35" s="38">
        <v>11.301159885663527</v>
      </c>
      <c r="H35" s="38">
        <f t="shared" si="0"/>
        <v>1.2556844317403919</v>
      </c>
      <c r="I35" s="63">
        <f t="shared" si="1"/>
        <v>12.556844317403918</v>
      </c>
      <c r="J35" s="148"/>
      <c r="K35" s="16"/>
      <c r="L35" s="16"/>
      <c r="M35" s="16"/>
      <c r="N35" s="150"/>
    </row>
    <row r="36" spans="1:14" hidden="1" x14ac:dyDescent="0.25">
      <c r="A36">
        <v>1</v>
      </c>
      <c r="B36" s="40" t="s">
        <v>21</v>
      </c>
      <c r="C36" s="69" t="s">
        <v>78</v>
      </c>
      <c r="D36" s="1" t="s">
        <v>125</v>
      </c>
      <c r="E36" s="38">
        <v>2.2460227090468219E-2</v>
      </c>
      <c r="F36" s="38">
        <v>0.28169384534455544</v>
      </c>
      <c r="G36" s="38"/>
      <c r="H36" s="38">
        <f t="shared" si="0"/>
        <v>3.3794896937224858E-2</v>
      </c>
      <c r="I36" s="63">
        <f t="shared" si="1"/>
        <v>0.33794896937224855</v>
      </c>
      <c r="J36" s="148"/>
      <c r="K36" s="16"/>
      <c r="L36" s="16"/>
      <c r="M36" s="16"/>
      <c r="N36" s="150"/>
    </row>
    <row r="37" spans="1:14" hidden="1" x14ac:dyDescent="0.25">
      <c r="A37">
        <v>2</v>
      </c>
      <c r="B37" s="40" t="s">
        <v>21</v>
      </c>
      <c r="C37" s="69" t="s">
        <v>78</v>
      </c>
      <c r="D37" s="1" t="s">
        <v>48</v>
      </c>
      <c r="E37" s="38"/>
      <c r="F37" s="38"/>
      <c r="G37" s="38">
        <v>0.24461960757826884</v>
      </c>
      <c r="H37" s="38">
        <f t="shared" si="0"/>
        <v>2.7179956397585428E-2</v>
      </c>
      <c r="I37" s="63">
        <f t="shared" si="1"/>
        <v>0.27179956397585425</v>
      </c>
      <c r="J37" s="148"/>
      <c r="K37" s="16"/>
      <c r="L37" s="16"/>
      <c r="M37" s="16"/>
      <c r="N37" s="150"/>
    </row>
    <row r="38" spans="1:14" hidden="1" x14ac:dyDescent="0.25">
      <c r="B38" s="40" t="s">
        <v>21</v>
      </c>
      <c r="C38" s="69" t="s">
        <v>78</v>
      </c>
      <c r="D38" s="1" t="s">
        <v>117</v>
      </c>
      <c r="E38" s="38">
        <v>0</v>
      </c>
      <c r="F38" s="38">
        <v>0</v>
      </c>
      <c r="G38" s="38">
        <v>2.5524810089767948E-2</v>
      </c>
      <c r="H38" s="38">
        <f t="shared" si="0"/>
        <v>2.8360900099742166E-3</v>
      </c>
      <c r="I38" s="63">
        <f t="shared" si="1"/>
        <v>2.8360900099742164E-2</v>
      </c>
      <c r="J38" s="148"/>
      <c r="K38" s="16"/>
      <c r="L38" s="16"/>
      <c r="M38" s="16"/>
      <c r="N38" s="150"/>
    </row>
    <row r="39" spans="1:14" hidden="1" x14ac:dyDescent="0.25">
      <c r="B39" s="40" t="s">
        <v>21</v>
      </c>
      <c r="C39" s="69" t="s">
        <v>78</v>
      </c>
      <c r="D39" s="1" t="s">
        <v>118</v>
      </c>
      <c r="E39" s="38">
        <v>0</v>
      </c>
      <c r="F39" s="38">
        <v>0</v>
      </c>
      <c r="G39" s="38">
        <v>0</v>
      </c>
      <c r="H39" s="38">
        <f t="shared" ref="H39:H70" si="2">0.1/0.9*SUM(E39:G39)</f>
        <v>0</v>
      </c>
      <c r="I39" s="63">
        <f t="shared" ref="I39:I70" si="3">SUM(E39:H39)</f>
        <v>0</v>
      </c>
      <c r="J39" s="148"/>
      <c r="K39" s="16"/>
      <c r="L39" s="16"/>
      <c r="M39" s="16"/>
      <c r="N39" s="150"/>
    </row>
    <row r="40" spans="1:14" x14ac:dyDescent="0.25">
      <c r="B40" s="104" t="s">
        <v>21</v>
      </c>
      <c r="C40" s="129" t="s">
        <v>78</v>
      </c>
      <c r="D40" s="130" t="s">
        <v>20</v>
      </c>
      <c r="E40" s="131">
        <f>SUM(E24:E39)</f>
        <v>0.66735642428027764</v>
      </c>
      <c r="F40" s="131">
        <f>SUM(F24:F39)</f>
        <v>8.94</v>
      </c>
      <c r="G40" s="131">
        <f>SUM(G24:G39)</f>
        <v>21.715913617188626</v>
      </c>
      <c r="H40" s="131">
        <f t="shared" si="2"/>
        <v>3.4803633379409895</v>
      </c>
      <c r="I40" s="132">
        <f t="shared" si="3"/>
        <v>34.803633379409888</v>
      </c>
      <c r="J40" s="146">
        <v>0.33326163509626849</v>
      </c>
      <c r="K40" s="133">
        <v>6.36</v>
      </c>
      <c r="L40" s="133">
        <v>19.063500000000001</v>
      </c>
      <c r="M40" s="133">
        <f>0.1/0.9*SUM(J40:L40)</f>
        <v>2.8618624038995857</v>
      </c>
      <c r="N40" s="152">
        <f>SUM(J40:M40)</f>
        <v>28.618624038995854</v>
      </c>
    </row>
    <row r="41" spans="1:14" hidden="1" x14ac:dyDescent="0.25">
      <c r="B41" s="40" t="s">
        <v>22</v>
      </c>
      <c r="C41" s="69" t="s">
        <v>78</v>
      </c>
      <c r="D41" s="1" t="s">
        <v>70</v>
      </c>
      <c r="E41" s="38">
        <v>0</v>
      </c>
      <c r="F41" s="38">
        <v>0</v>
      </c>
      <c r="G41" s="38">
        <v>0</v>
      </c>
      <c r="H41" s="38">
        <f t="shared" si="2"/>
        <v>0</v>
      </c>
      <c r="I41" s="63">
        <f t="shared" si="3"/>
        <v>0</v>
      </c>
      <c r="J41" s="148"/>
      <c r="K41" s="16"/>
      <c r="L41" s="16"/>
      <c r="M41" s="16"/>
      <c r="N41" s="150"/>
    </row>
    <row r="42" spans="1:14" hidden="1" x14ac:dyDescent="0.25">
      <c r="B42" s="40" t="s">
        <v>22</v>
      </c>
      <c r="C42" s="69" t="s">
        <v>78</v>
      </c>
      <c r="D42" s="1" t="s">
        <v>99</v>
      </c>
      <c r="E42" s="38">
        <v>0.71704023500104253</v>
      </c>
      <c r="F42" s="38">
        <v>0.68389477611940297</v>
      </c>
      <c r="G42" s="38">
        <v>2.2013125052802534</v>
      </c>
      <c r="H42" s="38">
        <f t="shared" si="2"/>
        <v>0.40024972404452214</v>
      </c>
      <c r="I42" s="63">
        <f t="shared" si="3"/>
        <v>4.002497240445221</v>
      </c>
      <c r="J42" s="148"/>
      <c r="K42" s="16"/>
      <c r="L42" s="16"/>
      <c r="M42" s="16"/>
      <c r="N42" s="150"/>
    </row>
    <row r="43" spans="1:14" hidden="1" x14ac:dyDescent="0.25">
      <c r="A43">
        <v>1</v>
      </c>
      <c r="B43" s="40" t="s">
        <v>22</v>
      </c>
      <c r="C43" s="69" t="s">
        <v>78</v>
      </c>
      <c r="D43" s="1" t="s">
        <v>124</v>
      </c>
      <c r="E43" s="38">
        <v>0</v>
      </c>
      <c r="F43" s="38">
        <v>3.301717164179105</v>
      </c>
      <c r="G43" s="38"/>
      <c r="H43" s="38">
        <f t="shared" si="2"/>
        <v>0.36685746268656727</v>
      </c>
      <c r="I43" s="63">
        <f t="shared" si="3"/>
        <v>3.6685746268656723</v>
      </c>
      <c r="J43" s="148"/>
      <c r="K43" s="16"/>
      <c r="L43" s="16"/>
      <c r="M43" s="16"/>
      <c r="N43" s="150"/>
    </row>
    <row r="44" spans="1:14" hidden="1" x14ac:dyDescent="0.25">
      <c r="A44">
        <v>2</v>
      </c>
      <c r="B44" s="40" t="s">
        <v>22</v>
      </c>
      <c r="C44" s="69" t="s">
        <v>78</v>
      </c>
      <c r="D44" s="1" t="s">
        <v>115</v>
      </c>
      <c r="E44" s="38"/>
      <c r="F44" s="38"/>
      <c r="G44" s="38">
        <v>3.9110787899676605</v>
      </c>
      <c r="H44" s="38">
        <f t="shared" si="2"/>
        <v>0.43456430999640677</v>
      </c>
      <c r="I44" s="63">
        <f t="shared" si="3"/>
        <v>4.3456430999640672</v>
      </c>
      <c r="J44" s="148"/>
      <c r="K44" s="16"/>
      <c r="L44" s="16"/>
      <c r="M44" s="16"/>
      <c r="N44" s="150"/>
    </row>
    <row r="45" spans="1:14" hidden="1" x14ac:dyDescent="0.25">
      <c r="B45" s="40" t="s">
        <v>22</v>
      </c>
      <c r="C45" s="69" t="s">
        <v>78</v>
      </c>
      <c r="D45" s="1" t="s">
        <v>109</v>
      </c>
      <c r="E45" s="38">
        <v>0</v>
      </c>
      <c r="F45" s="38">
        <v>0</v>
      </c>
      <c r="G45" s="38">
        <v>0</v>
      </c>
      <c r="H45" s="38">
        <f t="shared" si="2"/>
        <v>0</v>
      </c>
      <c r="I45" s="63">
        <f t="shared" si="3"/>
        <v>0</v>
      </c>
      <c r="J45" s="148"/>
      <c r="K45" s="16"/>
      <c r="L45" s="16"/>
      <c r="M45" s="16"/>
      <c r="N45" s="150"/>
    </row>
    <row r="46" spans="1:14" hidden="1" x14ac:dyDescent="0.25">
      <c r="B46" s="40" t="s">
        <v>22</v>
      </c>
      <c r="C46" s="69" t="s">
        <v>78</v>
      </c>
      <c r="D46" s="1" t="s">
        <v>116</v>
      </c>
      <c r="E46" s="144">
        <v>0</v>
      </c>
      <c r="F46" s="144">
        <v>0</v>
      </c>
      <c r="G46" s="144">
        <v>0</v>
      </c>
      <c r="H46" s="144">
        <f t="shared" si="2"/>
        <v>0</v>
      </c>
      <c r="I46" s="63">
        <f t="shared" si="3"/>
        <v>0</v>
      </c>
      <c r="J46" s="148"/>
      <c r="K46" s="16"/>
      <c r="L46" s="16"/>
      <c r="M46" s="16"/>
      <c r="N46" s="150"/>
    </row>
    <row r="47" spans="1:14" hidden="1" x14ac:dyDescent="0.25">
      <c r="B47" s="40" t="s">
        <v>22</v>
      </c>
      <c r="C47" s="69" t="s">
        <v>78</v>
      </c>
      <c r="D47" s="1" t="s">
        <v>46</v>
      </c>
      <c r="E47" s="38">
        <v>1.7356413433901901</v>
      </c>
      <c r="F47" s="38">
        <v>0.39269999999999999</v>
      </c>
      <c r="G47" s="38">
        <v>3.4644023999999995</v>
      </c>
      <c r="H47" s="38">
        <f t="shared" si="2"/>
        <v>0.62141597148779881</v>
      </c>
      <c r="I47" s="63">
        <f t="shared" si="3"/>
        <v>6.2141597148779875</v>
      </c>
      <c r="J47" s="148"/>
      <c r="K47" s="16"/>
      <c r="L47" s="16"/>
      <c r="M47" s="16"/>
      <c r="N47" s="150"/>
    </row>
    <row r="48" spans="1:14" hidden="1" x14ac:dyDescent="0.25">
      <c r="B48" s="40" t="s">
        <v>22</v>
      </c>
      <c r="C48" s="69" t="s">
        <v>78</v>
      </c>
      <c r="D48" s="1" t="s">
        <v>61</v>
      </c>
      <c r="E48" s="38">
        <v>0</v>
      </c>
      <c r="F48" s="38">
        <v>0</v>
      </c>
      <c r="G48" s="38">
        <v>0</v>
      </c>
      <c r="H48" s="38">
        <f t="shared" si="2"/>
        <v>0</v>
      </c>
      <c r="I48" s="63">
        <f t="shared" si="3"/>
        <v>0</v>
      </c>
      <c r="J48" s="148"/>
      <c r="K48" s="16"/>
      <c r="L48" s="16"/>
      <c r="M48" s="16"/>
      <c r="N48" s="150"/>
    </row>
    <row r="49" spans="1:14" hidden="1" x14ac:dyDescent="0.25">
      <c r="B49" s="40" t="s">
        <v>22</v>
      </c>
      <c r="C49" s="69" t="s">
        <v>78</v>
      </c>
      <c r="D49" s="1" t="s">
        <v>62</v>
      </c>
      <c r="E49" s="38">
        <v>0</v>
      </c>
      <c r="F49" s="38">
        <v>0</v>
      </c>
      <c r="G49" s="38">
        <v>0.26629045168123594</v>
      </c>
      <c r="H49" s="38">
        <f t="shared" si="2"/>
        <v>2.9587827964581773E-2</v>
      </c>
      <c r="I49" s="63">
        <f t="shared" si="3"/>
        <v>0.2958782796458177</v>
      </c>
      <c r="J49" s="148"/>
      <c r="K49" s="16"/>
      <c r="L49" s="16"/>
      <c r="M49" s="16"/>
      <c r="N49" s="150"/>
    </row>
    <row r="50" spans="1:14" hidden="1" x14ac:dyDescent="0.25">
      <c r="B50" s="40" t="s">
        <v>22</v>
      </c>
      <c r="C50" s="69" t="s">
        <v>78</v>
      </c>
      <c r="D50" s="1" t="s">
        <v>72</v>
      </c>
      <c r="E50" s="38">
        <v>0</v>
      </c>
      <c r="F50" s="38">
        <v>0</v>
      </c>
      <c r="G50" s="38">
        <v>0</v>
      </c>
      <c r="H50" s="38">
        <f t="shared" si="2"/>
        <v>0</v>
      </c>
      <c r="I50" s="63">
        <f t="shared" si="3"/>
        <v>0</v>
      </c>
      <c r="J50" s="148"/>
      <c r="K50" s="16"/>
      <c r="L50" s="16"/>
      <c r="M50" s="16"/>
      <c r="N50" s="150"/>
    </row>
    <row r="51" spans="1:14" hidden="1" x14ac:dyDescent="0.25">
      <c r="A51">
        <v>1</v>
      </c>
      <c r="B51" s="40" t="s">
        <v>22</v>
      </c>
      <c r="C51" s="69" t="s">
        <v>78</v>
      </c>
      <c r="D51" s="1" t="s">
        <v>126</v>
      </c>
      <c r="E51" s="38">
        <v>3.9722824088418762</v>
      </c>
      <c r="F51" s="38">
        <v>3.5191141791044771</v>
      </c>
      <c r="G51" s="38"/>
      <c r="H51" s="38">
        <f t="shared" si="2"/>
        <v>0.83237739866070592</v>
      </c>
      <c r="I51" s="63">
        <f t="shared" si="3"/>
        <v>8.3237739866070584</v>
      </c>
      <c r="J51" s="148"/>
      <c r="K51" s="16"/>
      <c r="L51" s="16"/>
      <c r="M51" s="16"/>
      <c r="N51" s="150"/>
    </row>
    <row r="52" spans="1:14" hidden="1" x14ac:dyDescent="0.25">
      <c r="A52">
        <v>2</v>
      </c>
      <c r="B52" s="40" t="s">
        <v>22</v>
      </c>
      <c r="C52" s="69" t="s">
        <v>78</v>
      </c>
      <c r="D52" s="1" t="s">
        <v>81</v>
      </c>
      <c r="E52" s="38"/>
      <c r="F52" s="38"/>
      <c r="G52" s="38">
        <v>12.19490136571719</v>
      </c>
      <c r="H52" s="38">
        <f t="shared" si="2"/>
        <v>1.3549890406352434</v>
      </c>
      <c r="I52" s="63">
        <f t="shared" si="3"/>
        <v>13.549890406352432</v>
      </c>
      <c r="J52" s="148"/>
      <c r="K52" s="16"/>
      <c r="L52" s="16"/>
      <c r="M52" s="16"/>
      <c r="N52" s="150"/>
    </row>
    <row r="53" spans="1:14" hidden="1" x14ac:dyDescent="0.25">
      <c r="A53">
        <v>1</v>
      </c>
      <c r="B53" s="40" t="s">
        <v>22</v>
      </c>
      <c r="C53" s="69" t="s">
        <v>78</v>
      </c>
      <c r="D53" s="1" t="s">
        <v>125</v>
      </c>
      <c r="E53" s="38">
        <v>8.6739600849057158E-2</v>
      </c>
      <c r="F53" s="38">
        <v>8.1523880597014917E-2</v>
      </c>
      <c r="G53" s="38"/>
      <c r="H53" s="38">
        <f t="shared" si="2"/>
        <v>1.8695942382896898E-2</v>
      </c>
      <c r="I53" s="63">
        <f t="shared" si="3"/>
        <v>0.18695942382896896</v>
      </c>
      <c r="J53" s="148"/>
      <c r="K53" s="16"/>
      <c r="L53" s="16"/>
      <c r="M53" s="16"/>
      <c r="N53" s="150"/>
    </row>
    <row r="54" spans="1:14" hidden="1" x14ac:dyDescent="0.25">
      <c r="A54">
        <v>2</v>
      </c>
      <c r="B54" s="40" t="s">
        <v>22</v>
      </c>
      <c r="C54" s="69" t="s">
        <v>78</v>
      </c>
      <c r="D54" s="1" t="s">
        <v>48</v>
      </c>
      <c r="E54" s="38"/>
      <c r="F54" s="38"/>
      <c r="G54" s="38">
        <v>0</v>
      </c>
      <c r="H54" s="38">
        <f t="shared" si="2"/>
        <v>0</v>
      </c>
      <c r="I54" s="63">
        <f t="shared" si="3"/>
        <v>0</v>
      </c>
      <c r="J54" s="148"/>
      <c r="K54" s="16"/>
      <c r="L54" s="16"/>
      <c r="M54" s="16"/>
      <c r="N54" s="150"/>
    </row>
    <row r="55" spans="1:14" hidden="1" x14ac:dyDescent="0.25">
      <c r="B55" s="40" t="s">
        <v>22</v>
      </c>
      <c r="C55" s="69" t="s">
        <v>78</v>
      </c>
      <c r="D55" s="1" t="s">
        <v>117</v>
      </c>
      <c r="E55" s="38">
        <v>0</v>
      </c>
      <c r="F55" s="38">
        <v>0</v>
      </c>
      <c r="G55" s="38">
        <v>0.68922706804027623</v>
      </c>
      <c r="H55" s="38">
        <f t="shared" si="2"/>
        <v>7.6580785337808474E-2</v>
      </c>
      <c r="I55" s="63">
        <f t="shared" si="3"/>
        <v>0.76580785337808466</v>
      </c>
      <c r="J55" s="148"/>
      <c r="K55" s="16"/>
      <c r="L55" s="16"/>
      <c r="M55" s="16"/>
      <c r="N55" s="150"/>
    </row>
    <row r="56" spans="1:14" hidden="1" x14ac:dyDescent="0.25">
      <c r="B56" s="40" t="s">
        <v>22</v>
      </c>
      <c r="C56" s="69" t="s">
        <v>78</v>
      </c>
      <c r="D56" s="1" t="s">
        <v>118</v>
      </c>
      <c r="E56" s="38">
        <v>0</v>
      </c>
      <c r="F56" s="38">
        <v>0</v>
      </c>
      <c r="G56" s="38">
        <v>6.0468105387213846</v>
      </c>
      <c r="H56" s="38">
        <f t="shared" si="2"/>
        <v>0.67186783763570945</v>
      </c>
      <c r="I56" s="63">
        <f t="shared" si="3"/>
        <v>6.7186783763570936</v>
      </c>
      <c r="J56" s="148"/>
      <c r="K56" s="16"/>
      <c r="L56" s="16"/>
      <c r="M56" s="16"/>
      <c r="N56" s="150"/>
    </row>
    <row r="57" spans="1:14" x14ac:dyDescent="0.25">
      <c r="B57" s="104" t="s">
        <v>22</v>
      </c>
      <c r="C57" s="129" t="s">
        <v>78</v>
      </c>
      <c r="D57" s="130" t="s">
        <v>20</v>
      </c>
      <c r="E57" s="131">
        <f>SUM(E41:E56)</f>
        <v>6.5117035880821668</v>
      </c>
      <c r="F57" s="131">
        <f>SUM(F41:F56)</f>
        <v>7.9789499999999993</v>
      </c>
      <c r="G57" s="131">
        <f>SUM(G41:G56)</f>
        <v>28.774023119407996</v>
      </c>
      <c r="H57" s="131">
        <f t="shared" si="2"/>
        <v>4.8071863008322406</v>
      </c>
      <c r="I57" s="132">
        <f t="shared" si="3"/>
        <v>48.071863008322403</v>
      </c>
      <c r="J57" s="146">
        <v>3.251787060215813</v>
      </c>
      <c r="K57" s="133">
        <v>5.6763000000000003</v>
      </c>
      <c r="L57" s="133">
        <v>24.261660000000003</v>
      </c>
      <c r="M57" s="133">
        <f>0.1/0.9*SUM(J57:L57)</f>
        <v>3.6877496733573132</v>
      </c>
      <c r="N57" s="152">
        <f>SUM(J57:M57)</f>
        <v>36.877496733573125</v>
      </c>
    </row>
    <row r="58" spans="1:14" hidden="1" x14ac:dyDescent="0.25">
      <c r="B58" s="40" t="s">
        <v>23</v>
      </c>
      <c r="C58" s="69" t="s">
        <v>78</v>
      </c>
      <c r="D58" s="1" t="s">
        <v>70</v>
      </c>
      <c r="E58" s="38">
        <v>0</v>
      </c>
      <c r="F58" s="38">
        <v>0</v>
      </c>
      <c r="G58" s="38">
        <v>0</v>
      </c>
      <c r="H58" s="38">
        <f t="shared" si="2"/>
        <v>0</v>
      </c>
      <c r="I58" s="63">
        <f t="shared" si="3"/>
        <v>0</v>
      </c>
      <c r="J58" s="148"/>
      <c r="K58" s="16"/>
      <c r="L58" s="16"/>
      <c r="M58" s="16"/>
      <c r="N58" s="150"/>
    </row>
    <row r="59" spans="1:14" hidden="1" x14ac:dyDescent="0.25">
      <c r="B59" s="40" t="s">
        <v>23</v>
      </c>
      <c r="C59" s="69" t="s">
        <v>78</v>
      </c>
      <c r="D59" s="1" t="s">
        <v>99</v>
      </c>
      <c r="E59" s="38">
        <v>0</v>
      </c>
      <c r="F59" s="38">
        <v>0</v>
      </c>
      <c r="G59" s="38">
        <v>0</v>
      </c>
      <c r="H59" s="38">
        <f t="shared" si="2"/>
        <v>0</v>
      </c>
      <c r="I59" s="63">
        <f t="shared" si="3"/>
        <v>0</v>
      </c>
      <c r="J59" s="148"/>
      <c r="K59" s="16"/>
      <c r="L59" s="16"/>
      <c r="M59" s="16"/>
      <c r="N59" s="150"/>
    </row>
    <row r="60" spans="1:14" hidden="1" x14ac:dyDescent="0.25">
      <c r="A60">
        <v>1</v>
      </c>
      <c r="B60" s="40" t="s">
        <v>23</v>
      </c>
      <c r="C60" s="69" t="s">
        <v>78</v>
      </c>
      <c r="D60" s="1" t="s">
        <v>124</v>
      </c>
      <c r="E60" s="38">
        <v>0</v>
      </c>
      <c r="F60" s="38">
        <v>1135.336919592299</v>
      </c>
      <c r="G60" s="38"/>
      <c r="H60" s="38">
        <f t="shared" si="2"/>
        <v>126.14854662136656</v>
      </c>
      <c r="I60" s="63">
        <f t="shared" si="3"/>
        <v>1261.4854662136654</v>
      </c>
      <c r="J60" s="148"/>
      <c r="K60" s="16"/>
      <c r="L60" s="16"/>
      <c r="M60" s="16"/>
      <c r="N60" s="150"/>
    </row>
    <row r="61" spans="1:14" hidden="1" x14ac:dyDescent="0.25">
      <c r="A61">
        <v>2</v>
      </c>
      <c r="B61" s="40" t="s">
        <v>23</v>
      </c>
      <c r="C61" s="69" t="s">
        <v>78</v>
      </c>
      <c r="D61" s="1" t="s">
        <v>115</v>
      </c>
      <c r="E61" s="38"/>
      <c r="F61" s="38"/>
      <c r="G61" s="38">
        <v>3203.9233424487056</v>
      </c>
      <c r="H61" s="38">
        <f t="shared" si="2"/>
        <v>355.99148249430067</v>
      </c>
      <c r="I61" s="63">
        <f t="shared" si="3"/>
        <v>3559.9148249430064</v>
      </c>
      <c r="J61" s="148"/>
      <c r="K61" s="16"/>
      <c r="L61" s="16"/>
      <c r="M61" s="16"/>
      <c r="N61" s="150"/>
    </row>
    <row r="62" spans="1:14" hidden="1" x14ac:dyDescent="0.25">
      <c r="B62" s="40" t="s">
        <v>23</v>
      </c>
      <c r="C62" s="69" t="s">
        <v>78</v>
      </c>
      <c r="D62" s="1" t="s">
        <v>109</v>
      </c>
      <c r="E62" s="144">
        <v>0</v>
      </c>
      <c r="F62" s="144">
        <v>0</v>
      </c>
      <c r="G62" s="144">
        <v>33.18363502426687</v>
      </c>
      <c r="H62" s="144">
        <f t="shared" si="2"/>
        <v>3.6870705582518748</v>
      </c>
      <c r="I62" s="63">
        <f t="shared" si="3"/>
        <v>36.870705582518745</v>
      </c>
      <c r="J62" s="148"/>
      <c r="K62" s="16"/>
      <c r="L62" s="16"/>
      <c r="M62" s="16"/>
      <c r="N62" s="150"/>
    </row>
    <row r="63" spans="1:14" hidden="1" x14ac:dyDescent="0.25">
      <c r="B63" s="40" t="s">
        <v>23</v>
      </c>
      <c r="C63" s="69" t="s">
        <v>78</v>
      </c>
      <c r="D63" s="1" t="s">
        <v>116</v>
      </c>
      <c r="E63" s="38">
        <v>0</v>
      </c>
      <c r="F63" s="38">
        <v>0</v>
      </c>
      <c r="G63" s="38">
        <v>0</v>
      </c>
      <c r="H63" s="38">
        <f t="shared" si="2"/>
        <v>0</v>
      </c>
      <c r="I63" s="63">
        <f t="shared" si="3"/>
        <v>0</v>
      </c>
      <c r="J63" s="148"/>
      <c r="K63" s="16"/>
      <c r="L63" s="16"/>
      <c r="M63" s="16"/>
      <c r="N63" s="150"/>
    </row>
    <row r="64" spans="1:14" hidden="1" x14ac:dyDescent="0.25">
      <c r="B64" s="40" t="s">
        <v>23</v>
      </c>
      <c r="C64" s="69" t="s">
        <v>78</v>
      </c>
      <c r="D64" s="1" t="s">
        <v>46</v>
      </c>
      <c r="E64" s="38">
        <v>212.9396961292897</v>
      </c>
      <c r="F64" s="38">
        <v>66</v>
      </c>
      <c r="G64" s="38">
        <v>571.54618872000003</v>
      </c>
      <c r="H64" s="38">
        <f t="shared" si="2"/>
        <v>94.498431649921088</v>
      </c>
      <c r="I64" s="63">
        <f t="shared" si="3"/>
        <v>944.98431649921076</v>
      </c>
      <c r="J64" s="148"/>
      <c r="K64" s="16"/>
      <c r="L64" s="16"/>
      <c r="M64" s="16"/>
      <c r="N64" s="150"/>
    </row>
    <row r="65" spans="1:14" hidden="1" x14ac:dyDescent="0.25">
      <c r="B65" s="40" t="s">
        <v>23</v>
      </c>
      <c r="C65" s="69" t="s">
        <v>78</v>
      </c>
      <c r="D65" s="1" t="s">
        <v>61</v>
      </c>
      <c r="E65" s="38">
        <v>0</v>
      </c>
      <c r="F65" s="38">
        <v>0</v>
      </c>
      <c r="G65" s="38">
        <v>11.014060445797208</v>
      </c>
      <c r="H65" s="38">
        <f t="shared" si="2"/>
        <v>1.2237844939774676</v>
      </c>
      <c r="I65" s="63">
        <f t="shared" si="3"/>
        <v>12.237844939774675</v>
      </c>
      <c r="J65" s="148"/>
      <c r="K65" s="16"/>
      <c r="L65" s="16"/>
      <c r="M65" s="16"/>
      <c r="N65" s="150"/>
    </row>
    <row r="66" spans="1:14" hidden="1" x14ac:dyDescent="0.25">
      <c r="B66" s="40" t="s">
        <v>23</v>
      </c>
      <c r="C66" s="69" t="s">
        <v>78</v>
      </c>
      <c r="D66" s="1" t="s">
        <v>62</v>
      </c>
      <c r="E66" s="38">
        <v>0</v>
      </c>
      <c r="F66" s="38">
        <v>0</v>
      </c>
      <c r="G66" s="38">
        <v>41.16286244662524</v>
      </c>
      <c r="H66" s="38">
        <f t="shared" si="2"/>
        <v>4.57365138295836</v>
      </c>
      <c r="I66" s="63">
        <f t="shared" si="3"/>
        <v>45.7365138295836</v>
      </c>
      <c r="J66" s="148"/>
      <c r="K66" s="16"/>
      <c r="L66" s="16"/>
      <c r="M66" s="16"/>
      <c r="N66" s="150"/>
    </row>
    <row r="67" spans="1:14" hidden="1" x14ac:dyDescent="0.25">
      <c r="B67" s="40" t="s">
        <v>23</v>
      </c>
      <c r="C67" s="69" t="s">
        <v>78</v>
      </c>
      <c r="D67" s="1" t="s">
        <v>72</v>
      </c>
      <c r="E67" s="38">
        <v>0</v>
      </c>
      <c r="F67" s="38">
        <v>0</v>
      </c>
      <c r="G67" s="38">
        <v>19.627970235202866</v>
      </c>
      <c r="H67" s="38">
        <f t="shared" si="2"/>
        <v>2.1808855816892074</v>
      </c>
      <c r="I67" s="63">
        <f t="shared" si="3"/>
        <v>21.808855816892073</v>
      </c>
      <c r="J67" s="148"/>
      <c r="K67" s="16"/>
      <c r="L67" s="16"/>
      <c r="M67" s="16"/>
      <c r="N67" s="150"/>
    </row>
    <row r="68" spans="1:14" hidden="1" x14ac:dyDescent="0.25">
      <c r="A68">
        <v>1</v>
      </c>
      <c r="B68" s="40" t="s">
        <v>23</v>
      </c>
      <c r="C68" s="69" t="s">
        <v>78</v>
      </c>
      <c r="D68" s="1" t="s">
        <v>126</v>
      </c>
      <c r="E68" s="38">
        <v>434.44264218317323</v>
      </c>
      <c r="F68" s="38">
        <v>99.317667044167621</v>
      </c>
      <c r="G68" s="38"/>
      <c r="H68" s="38">
        <f t="shared" si="2"/>
        <v>59.306701025260097</v>
      </c>
      <c r="I68" s="63">
        <f t="shared" si="3"/>
        <v>593.06701025260088</v>
      </c>
      <c r="J68" s="148"/>
      <c r="K68" s="16"/>
      <c r="L68" s="16"/>
      <c r="M68" s="16"/>
      <c r="N68" s="150"/>
    </row>
    <row r="69" spans="1:14" hidden="1" x14ac:dyDescent="0.25">
      <c r="A69">
        <v>2</v>
      </c>
      <c r="B69" s="40" t="s">
        <v>23</v>
      </c>
      <c r="C69" s="69" t="s">
        <v>78</v>
      </c>
      <c r="D69" s="1" t="s">
        <v>81</v>
      </c>
      <c r="E69" s="38"/>
      <c r="F69" s="38"/>
      <c r="G69" s="38">
        <v>280.12008532600601</v>
      </c>
      <c r="H69" s="38">
        <f t="shared" si="2"/>
        <v>31.12445392511178</v>
      </c>
      <c r="I69" s="63">
        <f t="shared" si="3"/>
        <v>311.24453925111777</v>
      </c>
      <c r="J69" s="148"/>
      <c r="K69" s="16"/>
      <c r="L69" s="16"/>
      <c r="M69" s="16"/>
      <c r="N69" s="150"/>
    </row>
    <row r="70" spans="1:14" hidden="1" x14ac:dyDescent="0.25">
      <c r="A70">
        <v>1</v>
      </c>
      <c r="B70" s="40" t="s">
        <v>23</v>
      </c>
      <c r="C70" s="69" t="s">
        <v>78</v>
      </c>
      <c r="D70" s="1" t="s">
        <v>125</v>
      </c>
      <c r="E70" s="38">
        <v>151.51553803208529</v>
      </c>
      <c r="F70" s="38">
        <v>40.34541336353341</v>
      </c>
      <c r="G70" s="38"/>
      <c r="H70" s="38">
        <f t="shared" si="2"/>
        <v>21.317883488402082</v>
      </c>
      <c r="I70" s="63">
        <f t="shared" si="3"/>
        <v>213.1788348840208</v>
      </c>
      <c r="J70" s="148"/>
      <c r="K70" s="16"/>
      <c r="L70" s="16"/>
      <c r="M70" s="16"/>
      <c r="N70" s="150"/>
    </row>
    <row r="71" spans="1:14" hidden="1" x14ac:dyDescent="0.25">
      <c r="A71">
        <v>2</v>
      </c>
      <c r="B71" s="40" t="s">
        <v>23</v>
      </c>
      <c r="C71" s="69" t="s">
        <v>78</v>
      </c>
      <c r="D71" s="1" t="s">
        <v>48</v>
      </c>
      <c r="E71" s="38"/>
      <c r="F71" s="38"/>
      <c r="G71" s="38">
        <v>74.949874492584669</v>
      </c>
      <c r="H71" s="38">
        <f t="shared" ref="H71:H102" si="4">0.1/0.9*SUM(E71:G71)</f>
        <v>8.3277638325094081</v>
      </c>
      <c r="I71" s="63">
        <f t="shared" ref="I71:I102" si="5">SUM(E71:H71)</f>
        <v>83.277638325094074</v>
      </c>
      <c r="J71" s="148"/>
      <c r="K71" s="16"/>
      <c r="L71" s="16"/>
      <c r="M71" s="16"/>
      <c r="N71" s="150"/>
    </row>
    <row r="72" spans="1:14" hidden="1" x14ac:dyDescent="0.25">
      <c r="B72" s="40" t="s">
        <v>23</v>
      </c>
      <c r="C72" s="69" t="s">
        <v>78</v>
      </c>
      <c r="D72" s="1" t="s">
        <v>117</v>
      </c>
      <c r="E72" s="38">
        <v>0</v>
      </c>
      <c r="F72" s="38">
        <v>0</v>
      </c>
      <c r="G72" s="38">
        <v>159.97488713378715</v>
      </c>
      <c r="H72" s="38">
        <f t="shared" si="4"/>
        <v>17.774987459309685</v>
      </c>
      <c r="I72" s="63">
        <f t="shared" si="5"/>
        <v>177.74987459309682</v>
      </c>
      <c r="J72" s="148"/>
      <c r="K72" s="16"/>
      <c r="L72" s="16"/>
      <c r="M72" s="16"/>
      <c r="N72" s="150"/>
    </row>
    <row r="73" spans="1:14" hidden="1" x14ac:dyDescent="0.25">
      <c r="B73" s="40" t="s">
        <v>23</v>
      </c>
      <c r="C73" s="69" t="s">
        <v>78</v>
      </c>
      <c r="D73" s="1" t="s">
        <v>118</v>
      </c>
      <c r="E73" s="38">
        <v>0</v>
      </c>
      <c r="F73" s="38">
        <v>0</v>
      </c>
      <c r="G73" s="38">
        <v>0</v>
      </c>
      <c r="H73" s="38">
        <f t="shared" si="4"/>
        <v>0</v>
      </c>
      <c r="I73" s="63">
        <f t="shared" si="5"/>
        <v>0</v>
      </c>
      <c r="J73" s="148"/>
      <c r="K73" s="16"/>
      <c r="L73" s="16"/>
      <c r="M73" s="16"/>
      <c r="N73" s="150"/>
    </row>
    <row r="74" spans="1:14" x14ac:dyDescent="0.25">
      <c r="B74" s="104" t="s">
        <v>23</v>
      </c>
      <c r="C74" s="129" t="s">
        <v>78</v>
      </c>
      <c r="D74" s="130" t="s">
        <v>20</v>
      </c>
      <c r="E74" s="131">
        <f>SUM(E58:E73)</f>
        <v>798.89787634454819</v>
      </c>
      <c r="F74" s="131">
        <f>SUM(F58:F73)</f>
        <v>1341</v>
      </c>
      <c r="G74" s="131">
        <f>SUM(G58:G73)</f>
        <v>4395.5029062729755</v>
      </c>
      <c r="H74" s="131">
        <f t="shared" si="4"/>
        <v>726.1556425130583</v>
      </c>
      <c r="I74" s="132">
        <f t="shared" si="5"/>
        <v>7261.5564251305823</v>
      </c>
      <c r="J74" s="146">
        <v>398.95025035932491</v>
      </c>
      <c r="K74" s="133">
        <v>954</v>
      </c>
      <c r="L74" s="133">
        <v>4002.6121980000007</v>
      </c>
      <c r="M74" s="133">
        <f>0.1/0.9*SUM(J74:L74)</f>
        <v>595.06249426214731</v>
      </c>
      <c r="N74" s="152">
        <f>SUM(J74:M74)</f>
        <v>5950.6249426214727</v>
      </c>
    </row>
    <row r="75" spans="1:14" hidden="1" x14ac:dyDescent="0.25">
      <c r="B75" s="40" t="s">
        <v>24</v>
      </c>
      <c r="C75" s="69" t="s">
        <v>78</v>
      </c>
      <c r="D75" s="1" t="s">
        <v>70</v>
      </c>
      <c r="E75" s="38">
        <v>0</v>
      </c>
      <c r="F75" s="38">
        <v>0</v>
      </c>
      <c r="G75" s="38">
        <v>0</v>
      </c>
      <c r="H75" s="38">
        <f t="shared" si="4"/>
        <v>0</v>
      </c>
      <c r="I75" s="63">
        <f t="shared" si="5"/>
        <v>0</v>
      </c>
      <c r="J75" s="148"/>
      <c r="K75" s="16"/>
      <c r="L75" s="16"/>
      <c r="M75" s="16"/>
      <c r="N75" s="150"/>
    </row>
    <row r="76" spans="1:14" hidden="1" x14ac:dyDescent="0.25">
      <c r="B76" s="40" t="s">
        <v>24</v>
      </c>
      <c r="C76" s="69" t="s">
        <v>78</v>
      </c>
      <c r="D76" s="1" t="s">
        <v>99</v>
      </c>
      <c r="E76" s="38">
        <v>0.51151328781134531</v>
      </c>
      <c r="F76" s="38">
        <v>9.2714498536216841</v>
      </c>
      <c r="G76" s="38">
        <v>51.662263766155846</v>
      </c>
      <c r="H76" s="38">
        <f t="shared" si="4"/>
        <v>6.8272474341765426</v>
      </c>
      <c r="I76" s="63">
        <f t="shared" si="5"/>
        <v>68.272474341765417</v>
      </c>
      <c r="J76" s="148"/>
      <c r="K76" s="16"/>
      <c r="L76" s="16"/>
      <c r="M76" s="16"/>
      <c r="N76" s="150"/>
    </row>
    <row r="77" spans="1:14" hidden="1" x14ac:dyDescent="0.25">
      <c r="A77">
        <v>1</v>
      </c>
      <c r="B77" s="40" t="s">
        <v>24</v>
      </c>
      <c r="C77" s="69" t="s">
        <v>78</v>
      </c>
      <c r="D77" s="1" t="s">
        <v>124</v>
      </c>
      <c r="E77" s="38">
        <v>0</v>
      </c>
      <c r="F77" s="38">
        <v>18.784526395315901</v>
      </c>
      <c r="G77" s="38"/>
      <c r="H77" s="38">
        <f t="shared" si="4"/>
        <v>2.0871695994795445</v>
      </c>
      <c r="I77" s="63">
        <f t="shared" si="5"/>
        <v>20.871695994795445</v>
      </c>
      <c r="J77" s="148"/>
      <c r="K77" s="16"/>
      <c r="L77" s="16"/>
      <c r="M77" s="16"/>
      <c r="N77" s="150"/>
    </row>
    <row r="78" spans="1:14" hidden="1" x14ac:dyDescent="0.25">
      <c r="A78">
        <v>2</v>
      </c>
      <c r="B78" s="40" t="s">
        <v>24</v>
      </c>
      <c r="C78" s="69" t="s">
        <v>78</v>
      </c>
      <c r="D78" s="1" t="s">
        <v>115</v>
      </c>
      <c r="E78" s="38"/>
      <c r="F78" s="38"/>
      <c r="G78" s="38">
        <v>22.238778139668238</v>
      </c>
      <c r="H78" s="38">
        <f t="shared" si="4"/>
        <v>2.4709753488520265</v>
      </c>
      <c r="I78" s="63">
        <f t="shared" si="5"/>
        <v>24.709753488520263</v>
      </c>
      <c r="J78" s="148"/>
      <c r="K78" s="16"/>
      <c r="L78" s="16"/>
      <c r="M78" s="16"/>
      <c r="N78" s="150"/>
    </row>
    <row r="79" spans="1:14" hidden="1" x14ac:dyDescent="0.25">
      <c r="B79" s="40" t="s">
        <v>24</v>
      </c>
      <c r="C79" s="69" t="s">
        <v>78</v>
      </c>
      <c r="D79" s="1" t="s">
        <v>109</v>
      </c>
      <c r="E79" s="38">
        <v>0</v>
      </c>
      <c r="F79" s="38">
        <v>0</v>
      </c>
      <c r="G79" s="38">
        <v>0</v>
      </c>
      <c r="H79" s="38">
        <f t="shared" si="4"/>
        <v>0</v>
      </c>
      <c r="I79" s="63">
        <f t="shared" si="5"/>
        <v>0</v>
      </c>
      <c r="J79" s="148"/>
      <c r="K79" s="16"/>
      <c r="L79" s="16"/>
      <c r="M79" s="16"/>
      <c r="N79" s="150"/>
    </row>
    <row r="80" spans="1:14" hidden="1" x14ac:dyDescent="0.25">
      <c r="B80" s="40" t="s">
        <v>24</v>
      </c>
      <c r="C80" s="69" t="s">
        <v>78</v>
      </c>
      <c r="D80" s="1" t="s">
        <v>116</v>
      </c>
      <c r="E80" s="38">
        <v>0</v>
      </c>
      <c r="F80" s="38">
        <v>0</v>
      </c>
      <c r="G80" s="38">
        <v>0</v>
      </c>
      <c r="H80" s="38">
        <f t="shared" si="4"/>
        <v>0</v>
      </c>
      <c r="I80" s="63">
        <f t="shared" si="5"/>
        <v>0</v>
      </c>
      <c r="J80" s="148"/>
      <c r="K80" s="16"/>
      <c r="L80" s="16"/>
      <c r="M80" s="16"/>
      <c r="N80" s="150"/>
    </row>
    <row r="81" spans="1:14" hidden="1" x14ac:dyDescent="0.25">
      <c r="B81" s="40" t="s">
        <v>24</v>
      </c>
      <c r="C81" s="69" t="s">
        <v>78</v>
      </c>
      <c r="D81" s="1" t="s">
        <v>46</v>
      </c>
      <c r="E81" s="144">
        <v>0.4361211659182162</v>
      </c>
      <c r="F81" s="144">
        <v>2.1361999999999997</v>
      </c>
      <c r="G81" s="144">
        <v>31.649480390041202</v>
      </c>
      <c r="H81" s="144">
        <f t="shared" si="4"/>
        <v>3.8024223951066021</v>
      </c>
      <c r="I81" s="63">
        <f t="shared" si="5"/>
        <v>38.02422395106602</v>
      </c>
      <c r="J81" s="148"/>
      <c r="K81" s="16"/>
      <c r="L81" s="16"/>
      <c r="M81" s="16"/>
      <c r="N81" s="150"/>
    </row>
    <row r="82" spans="1:14" hidden="1" x14ac:dyDescent="0.25">
      <c r="B82" s="40" t="s">
        <v>24</v>
      </c>
      <c r="C82" s="69" t="s">
        <v>78</v>
      </c>
      <c r="D82" s="1" t="s">
        <v>61</v>
      </c>
      <c r="E82" s="38">
        <v>0</v>
      </c>
      <c r="F82" s="38">
        <v>0</v>
      </c>
      <c r="G82" s="38">
        <v>0</v>
      </c>
      <c r="H82" s="38">
        <f t="shared" si="4"/>
        <v>0</v>
      </c>
      <c r="I82" s="63">
        <f t="shared" si="5"/>
        <v>0</v>
      </c>
      <c r="J82" s="148"/>
      <c r="K82" s="16"/>
      <c r="L82" s="16"/>
      <c r="M82" s="16"/>
      <c r="N82" s="150"/>
    </row>
    <row r="83" spans="1:14" hidden="1" x14ac:dyDescent="0.25">
      <c r="B83" s="40" t="s">
        <v>24</v>
      </c>
      <c r="C83" s="69" t="s">
        <v>78</v>
      </c>
      <c r="D83" s="1" t="s">
        <v>62</v>
      </c>
      <c r="E83" s="38">
        <v>0</v>
      </c>
      <c r="F83" s="38">
        <v>0</v>
      </c>
      <c r="G83" s="38">
        <v>2.417211069541219</v>
      </c>
      <c r="H83" s="38">
        <f t="shared" si="4"/>
        <v>0.26857900772680215</v>
      </c>
      <c r="I83" s="63">
        <f t="shared" si="5"/>
        <v>2.6857900772680212</v>
      </c>
      <c r="J83" s="148"/>
      <c r="K83" s="16"/>
      <c r="L83" s="16"/>
      <c r="M83" s="16"/>
      <c r="N83" s="150"/>
    </row>
    <row r="84" spans="1:14" hidden="1" x14ac:dyDescent="0.25">
      <c r="B84" s="40" t="s">
        <v>24</v>
      </c>
      <c r="C84" s="69" t="s">
        <v>78</v>
      </c>
      <c r="D84" s="1" t="s">
        <v>72</v>
      </c>
      <c r="E84" s="38">
        <v>0</v>
      </c>
      <c r="F84" s="38">
        <v>0</v>
      </c>
      <c r="G84" s="38">
        <v>3.6315892499571527</v>
      </c>
      <c r="H84" s="38">
        <f t="shared" si="4"/>
        <v>0.40350991666190589</v>
      </c>
      <c r="I84" s="63">
        <f t="shared" si="5"/>
        <v>4.0350991666190588</v>
      </c>
      <c r="J84" s="148"/>
      <c r="K84" s="16"/>
      <c r="L84" s="16"/>
      <c r="M84" s="16"/>
      <c r="N84" s="150"/>
    </row>
    <row r="85" spans="1:14" hidden="1" x14ac:dyDescent="0.25">
      <c r="A85">
        <v>1</v>
      </c>
      <c r="B85" s="40" t="s">
        <v>24</v>
      </c>
      <c r="C85" s="69" t="s">
        <v>78</v>
      </c>
      <c r="D85" s="1" t="s">
        <v>126</v>
      </c>
      <c r="E85" s="38">
        <v>0.6422156760085197</v>
      </c>
      <c r="F85" s="38">
        <v>12.31516668240627</v>
      </c>
      <c r="G85" s="38"/>
      <c r="H85" s="38">
        <f t="shared" si="4"/>
        <v>1.4397091509349769</v>
      </c>
      <c r="I85" s="63">
        <f t="shared" si="5"/>
        <v>14.397091509349767</v>
      </c>
      <c r="J85" s="148"/>
      <c r="K85" s="16"/>
      <c r="L85" s="16"/>
      <c r="M85" s="16"/>
      <c r="N85" s="150"/>
    </row>
    <row r="86" spans="1:14" hidden="1" x14ac:dyDescent="0.25">
      <c r="A86">
        <v>2</v>
      </c>
      <c r="B86" s="40" t="s">
        <v>24</v>
      </c>
      <c r="C86" s="69" t="s">
        <v>78</v>
      </c>
      <c r="D86" s="1" t="s">
        <v>81</v>
      </c>
      <c r="E86" s="38"/>
      <c r="F86" s="38"/>
      <c r="G86" s="38">
        <v>61.231467955604536</v>
      </c>
      <c r="H86" s="38">
        <f t="shared" si="4"/>
        <v>6.8034964395116155</v>
      </c>
      <c r="I86" s="63">
        <f t="shared" si="5"/>
        <v>68.034964395116148</v>
      </c>
      <c r="J86" s="148"/>
      <c r="K86" s="16"/>
      <c r="L86" s="16"/>
      <c r="M86" s="16"/>
      <c r="N86" s="150"/>
    </row>
    <row r="87" spans="1:14" hidden="1" x14ac:dyDescent="0.25">
      <c r="A87">
        <v>1</v>
      </c>
      <c r="B87" s="40" t="s">
        <v>24</v>
      </c>
      <c r="C87" s="69" t="s">
        <v>78</v>
      </c>
      <c r="D87" s="1" t="s">
        <v>125</v>
      </c>
      <c r="E87" s="38">
        <v>4.6370263238458519E-2</v>
      </c>
      <c r="F87" s="38">
        <v>0.89635706865615261</v>
      </c>
      <c r="G87" s="38"/>
      <c r="H87" s="38">
        <f t="shared" si="4"/>
        <v>0.10474748132162347</v>
      </c>
      <c r="I87" s="63">
        <f t="shared" si="5"/>
        <v>1.0474748132162346</v>
      </c>
      <c r="J87" s="148"/>
      <c r="K87" s="16"/>
      <c r="L87" s="16"/>
      <c r="M87" s="16"/>
      <c r="N87" s="150"/>
    </row>
    <row r="88" spans="1:14" hidden="1" x14ac:dyDescent="0.25">
      <c r="A88">
        <v>2</v>
      </c>
      <c r="B88" s="40" t="s">
        <v>24</v>
      </c>
      <c r="C88" s="69" t="s">
        <v>78</v>
      </c>
      <c r="D88" s="1" t="s">
        <v>48</v>
      </c>
      <c r="E88" s="38"/>
      <c r="F88" s="38"/>
      <c r="G88" s="38">
        <v>2.2661330926046919</v>
      </c>
      <c r="H88" s="38">
        <f t="shared" si="4"/>
        <v>0.25179256584496579</v>
      </c>
      <c r="I88" s="63">
        <f t="shared" si="5"/>
        <v>2.5179256584496574</v>
      </c>
      <c r="J88" s="148"/>
      <c r="K88" s="16"/>
      <c r="L88" s="16"/>
      <c r="M88" s="16"/>
      <c r="N88" s="150"/>
    </row>
    <row r="89" spans="1:14" hidden="1" x14ac:dyDescent="0.25">
      <c r="B89" s="40" t="s">
        <v>24</v>
      </c>
      <c r="C89" s="69" t="s">
        <v>78</v>
      </c>
      <c r="D89" s="1" t="s">
        <v>117</v>
      </c>
      <c r="E89" s="38">
        <v>0</v>
      </c>
      <c r="F89" s="38">
        <v>0</v>
      </c>
      <c r="G89" s="38">
        <v>0.88562377660427072</v>
      </c>
      <c r="H89" s="38">
        <f t="shared" si="4"/>
        <v>9.8402641844918981E-2</v>
      </c>
      <c r="I89" s="63">
        <f t="shared" si="5"/>
        <v>0.9840264184491897</v>
      </c>
      <c r="J89" s="148"/>
      <c r="K89" s="16"/>
      <c r="L89" s="16"/>
      <c r="M89" s="16"/>
      <c r="N89" s="150"/>
    </row>
    <row r="90" spans="1:14" hidden="1" x14ac:dyDescent="0.25">
      <c r="B90" s="40" t="s">
        <v>24</v>
      </c>
      <c r="C90" s="69" t="s">
        <v>78</v>
      </c>
      <c r="D90" s="1" t="s">
        <v>118</v>
      </c>
      <c r="E90" s="38">
        <v>0</v>
      </c>
      <c r="F90" s="38">
        <v>0</v>
      </c>
      <c r="G90" s="38">
        <v>77.012698996591809</v>
      </c>
      <c r="H90" s="38">
        <f t="shared" si="4"/>
        <v>8.556966555176869</v>
      </c>
      <c r="I90" s="63">
        <f t="shared" si="5"/>
        <v>85.569665551768679</v>
      </c>
      <c r="J90" s="148"/>
      <c r="K90" s="16"/>
      <c r="L90" s="16"/>
      <c r="M90" s="16"/>
      <c r="N90" s="150"/>
    </row>
    <row r="91" spans="1:14" x14ac:dyDescent="0.25">
      <c r="B91" s="104" t="s">
        <v>24</v>
      </c>
      <c r="C91" s="129" t="s">
        <v>78</v>
      </c>
      <c r="D91" s="130" t="s">
        <v>20</v>
      </c>
      <c r="E91" s="131">
        <f>SUM(E75:E90)</f>
        <v>1.63622039297654</v>
      </c>
      <c r="F91" s="131">
        <f>SUM(F75:F90)</f>
        <v>43.403700000000001</v>
      </c>
      <c r="G91" s="131">
        <f>SUM(G75:G90)</f>
        <v>252.99524643676898</v>
      </c>
      <c r="H91" s="131">
        <f t="shared" si="4"/>
        <v>33.115018536638395</v>
      </c>
      <c r="I91" s="132">
        <f t="shared" si="5"/>
        <v>331.15018536638394</v>
      </c>
      <c r="J91" s="146">
        <v>0.81708883544396493</v>
      </c>
      <c r="K91" s="133">
        <v>30.877800000000001</v>
      </c>
      <c r="L91" s="133">
        <v>221.64542213683001</v>
      </c>
      <c r="M91" s="133">
        <f>0.1/0.9*SUM(J91:L91)</f>
        <v>28.148923441363777</v>
      </c>
      <c r="N91" s="152">
        <f>SUM(J91:M91)</f>
        <v>281.48923441363775</v>
      </c>
    </row>
    <row r="92" spans="1:14" hidden="1" x14ac:dyDescent="0.25">
      <c r="B92" s="40" t="s">
        <v>25</v>
      </c>
      <c r="C92" s="69" t="s">
        <v>78</v>
      </c>
      <c r="D92" s="1" t="s">
        <v>70</v>
      </c>
      <c r="E92" s="38">
        <v>0</v>
      </c>
      <c r="F92" s="38">
        <v>0</v>
      </c>
      <c r="G92" s="38">
        <v>1.0899026607384186E-2</v>
      </c>
      <c r="H92" s="38">
        <f t="shared" si="4"/>
        <v>1.2110029563760208E-3</v>
      </c>
      <c r="I92" s="63">
        <f t="shared" si="5"/>
        <v>1.2110029563760207E-2</v>
      </c>
      <c r="J92" s="148"/>
      <c r="K92" s="16"/>
      <c r="L92" s="16"/>
      <c r="M92" s="16"/>
      <c r="N92" s="150"/>
    </row>
    <row r="93" spans="1:14" hidden="1" x14ac:dyDescent="0.25">
      <c r="B93" s="40" t="s">
        <v>25</v>
      </c>
      <c r="C93" s="69" t="s">
        <v>78</v>
      </c>
      <c r="D93" s="1" t="s">
        <v>99</v>
      </c>
      <c r="E93" s="38">
        <v>9.3473111269440796</v>
      </c>
      <c r="F93" s="38">
        <v>8.6432284513463458</v>
      </c>
      <c r="G93" s="38">
        <v>16.040637065805051</v>
      </c>
      <c r="H93" s="38">
        <f t="shared" si="4"/>
        <v>3.7812418493439419</v>
      </c>
      <c r="I93" s="63">
        <f t="shared" si="5"/>
        <v>37.812418493439417</v>
      </c>
      <c r="J93" s="148"/>
      <c r="K93" s="16"/>
      <c r="L93" s="16"/>
      <c r="M93" s="16"/>
      <c r="N93" s="150"/>
    </row>
    <row r="94" spans="1:14" hidden="1" x14ac:dyDescent="0.25">
      <c r="A94">
        <v>1</v>
      </c>
      <c r="B94" s="40" t="s">
        <v>25</v>
      </c>
      <c r="C94" s="69" t="s">
        <v>78</v>
      </c>
      <c r="D94" s="1" t="s">
        <v>124</v>
      </c>
      <c r="E94" s="38">
        <v>0</v>
      </c>
      <c r="F94" s="38">
        <v>12.564353896566459</v>
      </c>
      <c r="G94" s="38"/>
      <c r="H94" s="38">
        <f t="shared" si="4"/>
        <v>1.3960393218407177</v>
      </c>
      <c r="I94" s="63">
        <f t="shared" si="5"/>
        <v>13.960393218407177</v>
      </c>
      <c r="J94" s="148"/>
      <c r="K94" s="16"/>
      <c r="L94" s="16"/>
      <c r="M94" s="16"/>
      <c r="N94" s="150"/>
    </row>
    <row r="95" spans="1:14" hidden="1" x14ac:dyDescent="0.25">
      <c r="A95">
        <v>2</v>
      </c>
      <c r="B95" s="40" t="s">
        <v>25</v>
      </c>
      <c r="C95" s="69" t="s">
        <v>78</v>
      </c>
      <c r="D95" s="1" t="s">
        <v>115</v>
      </c>
      <c r="E95" s="144"/>
      <c r="F95" s="144"/>
      <c r="G95" s="144">
        <v>12.749791695207712</v>
      </c>
      <c r="H95" s="144">
        <f t="shared" si="4"/>
        <v>1.4166435216897459</v>
      </c>
      <c r="I95" s="63">
        <f t="shared" si="5"/>
        <v>14.166435216897458</v>
      </c>
      <c r="J95" s="148"/>
      <c r="K95" s="16"/>
      <c r="L95" s="16"/>
      <c r="M95" s="16"/>
      <c r="N95" s="150"/>
    </row>
    <row r="96" spans="1:14" hidden="1" x14ac:dyDescent="0.25">
      <c r="B96" s="40" t="s">
        <v>25</v>
      </c>
      <c r="C96" s="69" t="s">
        <v>78</v>
      </c>
      <c r="D96" s="1" t="s">
        <v>109</v>
      </c>
      <c r="E96" s="38">
        <v>0</v>
      </c>
      <c r="F96" s="38">
        <v>0</v>
      </c>
      <c r="G96" s="38">
        <v>0.40847935038767719</v>
      </c>
      <c r="H96" s="38">
        <f t="shared" si="4"/>
        <v>4.5386594487519694E-2</v>
      </c>
      <c r="I96" s="63">
        <f t="shared" si="5"/>
        <v>0.45386594487519688</v>
      </c>
      <c r="J96" s="148"/>
      <c r="K96" s="16"/>
      <c r="L96" s="16"/>
      <c r="M96" s="16"/>
      <c r="N96" s="150"/>
    </row>
    <row r="97" spans="1:14" hidden="1" x14ac:dyDescent="0.25">
      <c r="B97" s="40" t="s">
        <v>25</v>
      </c>
      <c r="C97" s="69" t="s">
        <v>78</v>
      </c>
      <c r="D97" s="1" t="s">
        <v>116</v>
      </c>
      <c r="E97" s="38">
        <v>0</v>
      </c>
      <c r="F97" s="38">
        <v>0</v>
      </c>
      <c r="G97" s="38">
        <v>0.78256332370683801</v>
      </c>
      <c r="H97" s="38">
        <f t="shared" si="4"/>
        <v>8.6951480411870896E-2</v>
      </c>
      <c r="I97" s="63">
        <f t="shared" si="5"/>
        <v>0.86951480411870885</v>
      </c>
      <c r="J97" s="148"/>
      <c r="K97" s="16"/>
      <c r="L97" s="16"/>
      <c r="M97" s="16"/>
      <c r="N97" s="150"/>
    </row>
    <row r="98" spans="1:14" hidden="1" x14ac:dyDescent="0.25">
      <c r="B98" s="40" t="s">
        <v>25</v>
      </c>
      <c r="C98" s="69" t="s">
        <v>78</v>
      </c>
      <c r="D98" s="1" t="s">
        <v>46</v>
      </c>
      <c r="E98" s="38">
        <v>9.6005285109427803</v>
      </c>
      <c r="F98" s="38">
        <v>1.9021199999999998</v>
      </c>
      <c r="G98" s="38">
        <v>10.3704588</v>
      </c>
      <c r="H98" s="38">
        <f t="shared" si="4"/>
        <v>2.4303452567714201</v>
      </c>
      <c r="I98" s="63">
        <f t="shared" si="5"/>
        <v>24.303452567714199</v>
      </c>
      <c r="J98" s="148"/>
      <c r="K98" s="16"/>
      <c r="L98" s="16"/>
      <c r="M98" s="16"/>
      <c r="N98" s="150"/>
    </row>
    <row r="99" spans="1:14" hidden="1" x14ac:dyDescent="0.25">
      <c r="B99" s="40" t="s">
        <v>25</v>
      </c>
      <c r="C99" s="69" t="s">
        <v>78</v>
      </c>
      <c r="D99" s="1" t="s">
        <v>61</v>
      </c>
      <c r="E99" s="38">
        <v>0</v>
      </c>
      <c r="F99" s="38">
        <v>0</v>
      </c>
      <c r="G99" s="38">
        <v>0.4921049447162007</v>
      </c>
      <c r="H99" s="38">
        <f t="shared" si="4"/>
        <v>5.467832719068897E-2</v>
      </c>
      <c r="I99" s="63">
        <f t="shared" si="5"/>
        <v>0.54678327190688969</v>
      </c>
      <c r="J99" s="148"/>
      <c r="K99" s="16"/>
      <c r="L99" s="16"/>
      <c r="M99" s="16"/>
      <c r="N99" s="150"/>
    </row>
    <row r="100" spans="1:14" hidden="1" x14ac:dyDescent="0.25">
      <c r="B100" s="40" t="s">
        <v>25</v>
      </c>
      <c r="C100" s="69" t="s">
        <v>78</v>
      </c>
      <c r="D100" s="1" t="s">
        <v>62</v>
      </c>
      <c r="E100" s="38">
        <v>0</v>
      </c>
      <c r="F100" s="38">
        <v>0</v>
      </c>
      <c r="G100" s="38">
        <v>0.48272058939433199</v>
      </c>
      <c r="H100" s="38">
        <f t="shared" si="4"/>
        <v>5.3635621043814669E-2</v>
      </c>
      <c r="I100" s="63">
        <f t="shared" si="5"/>
        <v>0.53635621043814663</v>
      </c>
      <c r="J100" s="148"/>
      <c r="K100" s="16"/>
      <c r="L100" s="16"/>
      <c r="M100" s="16"/>
      <c r="N100" s="150"/>
    </row>
    <row r="101" spans="1:14" hidden="1" x14ac:dyDescent="0.25">
      <c r="B101" s="40" t="s">
        <v>25</v>
      </c>
      <c r="C101" s="69" t="s">
        <v>78</v>
      </c>
      <c r="D101" s="1" t="s">
        <v>72</v>
      </c>
      <c r="E101" s="38">
        <v>0</v>
      </c>
      <c r="F101" s="38">
        <v>0</v>
      </c>
      <c r="G101" s="38">
        <v>0.35407651611414559</v>
      </c>
      <c r="H101" s="38">
        <f t="shared" si="4"/>
        <v>3.934183512379396E-2</v>
      </c>
      <c r="I101" s="63">
        <f t="shared" si="5"/>
        <v>0.39341835123793956</v>
      </c>
      <c r="J101" s="148"/>
      <c r="K101" s="16"/>
      <c r="L101" s="16"/>
      <c r="M101" s="16"/>
      <c r="N101" s="150"/>
    </row>
    <row r="102" spans="1:14" hidden="1" x14ac:dyDescent="0.25">
      <c r="A102">
        <v>1</v>
      </c>
      <c r="B102" s="40" t="s">
        <v>25</v>
      </c>
      <c r="C102" s="69" t="s">
        <v>78</v>
      </c>
      <c r="D102" s="1" t="s">
        <v>126</v>
      </c>
      <c r="E102" s="38">
        <v>15.93320484215287</v>
      </c>
      <c r="F102" s="38">
        <v>14.71076435389657</v>
      </c>
      <c r="G102" s="38"/>
      <c r="H102" s="38">
        <f t="shared" si="4"/>
        <v>3.4048854662277157</v>
      </c>
      <c r="I102" s="63">
        <f t="shared" si="5"/>
        <v>34.048854662277158</v>
      </c>
      <c r="J102" s="148"/>
      <c r="K102" s="16"/>
      <c r="L102" s="16"/>
      <c r="M102" s="16"/>
      <c r="N102" s="150"/>
    </row>
    <row r="103" spans="1:14" hidden="1" x14ac:dyDescent="0.25">
      <c r="A103">
        <v>2</v>
      </c>
      <c r="B103" s="40" t="s">
        <v>25</v>
      </c>
      <c r="C103" s="69" t="s">
        <v>78</v>
      </c>
      <c r="D103" s="1" t="s">
        <v>81</v>
      </c>
      <c r="E103" s="38"/>
      <c r="F103" s="38"/>
      <c r="G103" s="38">
        <v>26.579933614926016</v>
      </c>
      <c r="H103" s="38">
        <f t="shared" ref="H103:H134" si="6">0.1/0.9*SUM(E103:G103)</f>
        <v>2.9533259572140018</v>
      </c>
      <c r="I103" s="63">
        <f t="shared" ref="I103:I134" si="7">SUM(E103:H103)</f>
        <v>29.533259572140018</v>
      </c>
      <c r="J103" s="148"/>
      <c r="K103" s="16"/>
      <c r="L103" s="16"/>
      <c r="M103" s="16"/>
      <c r="N103" s="150"/>
    </row>
    <row r="104" spans="1:14" hidden="1" x14ac:dyDescent="0.25">
      <c r="A104">
        <v>1</v>
      </c>
      <c r="B104" s="40" t="s">
        <v>25</v>
      </c>
      <c r="C104" s="69" t="s">
        <v>78</v>
      </c>
      <c r="D104" s="1" t="s">
        <v>125</v>
      </c>
      <c r="E104" s="38">
        <v>1.1378001909914941</v>
      </c>
      <c r="F104" s="38">
        <v>0.82191815073372276</v>
      </c>
      <c r="G104" s="38"/>
      <c r="H104" s="38">
        <f t="shared" si="6"/>
        <v>0.21774648241391301</v>
      </c>
      <c r="I104" s="63">
        <f t="shared" si="7"/>
        <v>2.1774648241391299</v>
      </c>
      <c r="J104" s="148"/>
      <c r="K104" s="16"/>
      <c r="L104" s="16"/>
      <c r="M104" s="16"/>
      <c r="N104" s="150"/>
    </row>
    <row r="105" spans="1:14" hidden="1" x14ac:dyDescent="0.25">
      <c r="A105">
        <v>2</v>
      </c>
      <c r="B105" s="40" t="s">
        <v>25</v>
      </c>
      <c r="C105" s="69" t="s">
        <v>78</v>
      </c>
      <c r="D105" s="1" t="s">
        <v>48</v>
      </c>
      <c r="E105" s="38"/>
      <c r="F105" s="38"/>
      <c r="G105" s="38">
        <v>1.469823802167507</v>
      </c>
      <c r="H105" s="38">
        <f t="shared" si="6"/>
        <v>0.16331375579638968</v>
      </c>
      <c r="I105" s="63">
        <f t="shared" si="7"/>
        <v>1.6331375579638967</v>
      </c>
      <c r="J105" s="148"/>
      <c r="K105" s="16"/>
      <c r="L105" s="16"/>
      <c r="M105" s="16"/>
      <c r="N105" s="150"/>
    </row>
    <row r="106" spans="1:14" hidden="1" x14ac:dyDescent="0.25">
      <c r="B106" s="40" t="s">
        <v>25</v>
      </c>
      <c r="C106" s="69" t="s">
        <v>78</v>
      </c>
      <c r="D106" s="1" t="s">
        <v>117</v>
      </c>
      <c r="E106" s="38">
        <v>0</v>
      </c>
      <c r="F106" s="38">
        <v>0</v>
      </c>
      <c r="G106" s="38">
        <v>1.3280237546235842</v>
      </c>
      <c r="H106" s="38">
        <f t="shared" si="6"/>
        <v>0.14755819495817604</v>
      </c>
      <c r="I106" s="63">
        <f t="shared" si="7"/>
        <v>1.4755819495817604</v>
      </c>
      <c r="J106" s="148"/>
      <c r="K106" s="16"/>
      <c r="L106" s="16"/>
      <c r="M106" s="16"/>
      <c r="N106" s="150"/>
    </row>
    <row r="107" spans="1:14" hidden="1" x14ac:dyDescent="0.25">
      <c r="B107" s="40" t="s">
        <v>25</v>
      </c>
      <c r="C107" s="69" t="s">
        <v>78</v>
      </c>
      <c r="D107" s="1" t="s">
        <v>118</v>
      </c>
      <c r="E107" s="38">
        <v>0</v>
      </c>
      <c r="F107" s="38">
        <v>0</v>
      </c>
      <c r="G107" s="38">
        <v>9.406029986210374</v>
      </c>
      <c r="H107" s="38">
        <f t="shared" si="6"/>
        <v>1.0451144429122639</v>
      </c>
      <c r="I107" s="63">
        <f t="shared" si="7"/>
        <v>10.451144429122637</v>
      </c>
      <c r="J107" s="148"/>
      <c r="K107" s="16"/>
      <c r="L107" s="16"/>
      <c r="M107" s="16"/>
      <c r="N107" s="150"/>
    </row>
    <row r="108" spans="1:14" x14ac:dyDescent="0.25">
      <c r="B108" s="104" t="s">
        <v>25</v>
      </c>
      <c r="C108" s="129" t="s">
        <v>78</v>
      </c>
      <c r="D108" s="130" t="s">
        <v>20</v>
      </c>
      <c r="E108" s="131">
        <f>SUM(E92:E107)</f>
        <v>36.018844671031218</v>
      </c>
      <c r="F108" s="131">
        <f>SUM(F92:F107)</f>
        <v>38.642384852543096</v>
      </c>
      <c r="G108" s="131">
        <f>SUM(G92:G107)</f>
        <v>80.475542469866824</v>
      </c>
      <c r="H108" s="131">
        <f t="shared" si="6"/>
        <v>17.237419110382348</v>
      </c>
      <c r="I108" s="132">
        <f t="shared" si="7"/>
        <v>172.37419110382348</v>
      </c>
      <c r="J108" s="146">
        <v>17.986938662187882</v>
      </c>
      <c r="K108" s="133">
        <v>27.49428</v>
      </c>
      <c r="L108" s="133">
        <v>72.62567</v>
      </c>
      <c r="M108" s="133">
        <f>0.1/0.9*SUM(J108:L108)</f>
        <v>13.122987629131988</v>
      </c>
      <c r="N108" s="152">
        <f>SUM(J108:M108)</f>
        <v>131.22987629131987</v>
      </c>
    </row>
    <row r="109" spans="1:14" hidden="1" x14ac:dyDescent="0.25">
      <c r="B109" s="40" t="s">
        <v>26</v>
      </c>
      <c r="C109" s="69" t="s">
        <v>78</v>
      </c>
      <c r="D109" s="1" t="s">
        <v>70</v>
      </c>
      <c r="E109" s="38">
        <v>0</v>
      </c>
      <c r="F109" s="38">
        <v>0</v>
      </c>
      <c r="G109" s="38">
        <v>0</v>
      </c>
      <c r="H109" s="38">
        <f t="shared" si="6"/>
        <v>0</v>
      </c>
      <c r="I109" s="63">
        <f t="shared" si="7"/>
        <v>0</v>
      </c>
      <c r="J109" s="148"/>
      <c r="K109" s="16"/>
      <c r="L109" s="16"/>
      <c r="M109" s="16"/>
      <c r="N109" s="150"/>
    </row>
    <row r="110" spans="1:14" hidden="1" x14ac:dyDescent="0.25">
      <c r="B110" s="40" t="s">
        <v>26</v>
      </c>
      <c r="C110" s="69" t="s">
        <v>78</v>
      </c>
      <c r="D110" s="1" t="s">
        <v>99</v>
      </c>
      <c r="E110" s="38">
        <v>0.92021755060295207</v>
      </c>
      <c r="F110" s="38">
        <v>0.72366254517785822</v>
      </c>
      <c r="G110" s="38">
        <v>1.7757345352689295</v>
      </c>
      <c r="H110" s="38">
        <f t="shared" si="6"/>
        <v>0.37995718122774891</v>
      </c>
      <c r="I110" s="63">
        <f t="shared" si="7"/>
        <v>3.7995718122774886</v>
      </c>
      <c r="J110" s="148"/>
      <c r="K110" s="16"/>
      <c r="L110" s="16"/>
      <c r="M110" s="16"/>
      <c r="N110" s="150"/>
    </row>
    <row r="111" spans="1:14" hidden="1" x14ac:dyDescent="0.25">
      <c r="A111">
        <v>1</v>
      </c>
      <c r="B111" s="40" t="s">
        <v>26</v>
      </c>
      <c r="C111" s="69" t="s">
        <v>78</v>
      </c>
      <c r="D111" s="1" t="s">
        <v>124</v>
      </c>
      <c r="E111" s="38">
        <v>0</v>
      </c>
      <c r="F111" s="38">
        <v>15.902020544036521</v>
      </c>
      <c r="G111" s="38"/>
      <c r="H111" s="38">
        <f t="shared" si="6"/>
        <v>1.7668911715596136</v>
      </c>
      <c r="I111" s="63">
        <f t="shared" si="7"/>
        <v>17.668911715596135</v>
      </c>
      <c r="J111" s="148"/>
      <c r="K111" s="16"/>
      <c r="L111" s="16"/>
      <c r="M111" s="16"/>
      <c r="N111" s="150"/>
    </row>
    <row r="112" spans="1:14" hidden="1" x14ac:dyDescent="0.25">
      <c r="A112">
        <v>2</v>
      </c>
      <c r="B112" s="40" t="s">
        <v>26</v>
      </c>
      <c r="C112" s="69" t="s">
        <v>78</v>
      </c>
      <c r="D112" s="1" t="s">
        <v>115</v>
      </c>
      <c r="E112" s="38"/>
      <c r="F112" s="38"/>
      <c r="G112" s="38">
        <v>37.849428575163749</v>
      </c>
      <c r="H112" s="38">
        <f t="shared" si="6"/>
        <v>4.2054920639070836</v>
      </c>
      <c r="I112" s="63">
        <f t="shared" si="7"/>
        <v>42.054920639070829</v>
      </c>
      <c r="J112" s="148"/>
      <c r="K112" s="16"/>
      <c r="L112" s="16"/>
      <c r="M112" s="16"/>
      <c r="N112" s="150"/>
    </row>
    <row r="113" spans="1:16" hidden="1" x14ac:dyDescent="0.25">
      <c r="B113" s="40" t="s">
        <v>26</v>
      </c>
      <c r="C113" s="69" t="s">
        <v>78</v>
      </c>
      <c r="D113" s="1" t="s">
        <v>109</v>
      </c>
      <c r="E113" s="38">
        <v>0</v>
      </c>
      <c r="F113" s="38">
        <v>0</v>
      </c>
      <c r="G113" s="38">
        <v>0.23156604646060919</v>
      </c>
      <c r="H113" s="38">
        <f t="shared" si="6"/>
        <v>2.5729560717845466E-2</v>
      </c>
      <c r="I113" s="63">
        <f t="shared" si="7"/>
        <v>0.25729560717845468</v>
      </c>
      <c r="J113" s="148"/>
      <c r="K113" s="16"/>
      <c r="L113" s="16"/>
      <c r="M113" s="16"/>
      <c r="N113" s="150"/>
    </row>
    <row r="114" spans="1:16" hidden="1" x14ac:dyDescent="0.25">
      <c r="B114" s="40" t="s">
        <v>26</v>
      </c>
      <c r="C114" s="69" t="s">
        <v>78</v>
      </c>
      <c r="D114" s="1" t="s">
        <v>116</v>
      </c>
      <c r="E114" s="38">
        <v>0</v>
      </c>
      <c r="F114" s="38">
        <v>0</v>
      </c>
      <c r="G114" s="38">
        <v>0</v>
      </c>
      <c r="H114" s="38">
        <f t="shared" si="6"/>
        <v>0</v>
      </c>
      <c r="I114" s="63">
        <f t="shared" si="7"/>
        <v>0</v>
      </c>
      <c r="J114" s="148"/>
      <c r="K114" s="16"/>
      <c r="L114" s="16"/>
      <c r="M114" s="16"/>
      <c r="N114" s="150"/>
    </row>
    <row r="115" spans="1:16" hidden="1" x14ac:dyDescent="0.25">
      <c r="B115" s="40" t="s">
        <v>26</v>
      </c>
      <c r="C115" s="69" t="s">
        <v>78</v>
      </c>
      <c r="D115" s="1" t="s">
        <v>46</v>
      </c>
      <c r="E115" s="38">
        <v>26.880892997598849</v>
      </c>
      <c r="F115" s="38">
        <v>3.78708</v>
      </c>
      <c r="G115" s="38">
        <v>29.022553429729193</v>
      </c>
      <c r="H115" s="38">
        <f t="shared" si="6"/>
        <v>6.6322807141475604</v>
      </c>
      <c r="I115" s="63">
        <f t="shared" si="7"/>
        <v>66.322807141475593</v>
      </c>
      <c r="J115" s="148"/>
      <c r="K115" s="16"/>
      <c r="L115" s="16"/>
      <c r="M115" s="16"/>
      <c r="N115" s="150"/>
    </row>
    <row r="116" spans="1:16" hidden="1" x14ac:dyDescent="0.25">
      <c r="B116" s="40" t="s">
        <v>26</v>
      </c>
      <c r="C116" s="69" t="s">
        <v>78</v>
      </c>
      <c r="D116" s="1" t="s">
        <v>61</v>
      </c>
      <c r="E116" s="144">
        <v>0</v>
      </c>
      <c r="F116" s="144">
        <v>0</v>
      </c>
      <c r="G116" s="144">
        <v>25.859073715119209</v>
      </c>
      <c r="H116" s="144">
        <f t="shared" si="6"/>
        <v>2.8732304127910235</v>
      </c>
      <c r="I116" s="63">
        <f t="shared" si="7"/>
        <v>28.732304127910233</v>
      </c>
      <c r="J116" s="148"/>
      <c r="K116" s="16"/>
      <c r="L116" s="16"/>
      <c r="M116" s="16"/>
      <c r="N116" s="150"/>
    </row>
    <row r="117" spans="1:16" hidden="1" x14ac:dyDescent="0.25">
      <c r="B117" s="40" t="s">
        <v>26</v>
      </c>
      <c r="C117" s="69" t="s">
        <v>78</v>
      </c>
      <c r="D117" s="1" t="s">
        <v>62</v>
      </c>
      <c r="E117" s="38">
        <v>0</v>
      </c>
      <c r="F117" s="38">
        <v>0</v>
      </c>
      <c r="G117" s="38">
        <v>1.9107683105874917</v>
      </c>
      <c r="H117" s="38">
        <f t="shared" si="6"/>
        <v>0.21230759006527689</v>
      </c>
      <c r="I117" s="63">
        <f t="shared" si="7"/>
        <v>2.1230759006527684</v>
      </c>
      <c r="J117" s="148"/>
      <c r="K117" s="16"/>
      <c r="L117" s="16"/>
      <c r="M117" s="16"/>
      <c r="N117" s="150"/>
    </row>
    <row r="118" spans="1:16" hidden="1" x14ac:dyDescent="0.25">
      <c r="B118" s="40" t="s">
        <v>26</v>
      </c>
      <c r="C118" s="69" t="s">
        <v>78</v>
      </c>
      <c r="D118" s="1" t="s">
        <v>72</v>
      </c>
      <c r="E118" s="38">
        <v>0</v>
      </c>
      <c r="F118" s="38">
        <v>0</v>
      </c>
      <c r="G118" s="38">
        <v>0.5777710265508883</v>
      </c>
      <c r="H118" s="38">
        <f t="shared" si="6"/>
        <v>6.4196780727876476E-2</v>
      </c>
      <c r="I118" s="63">
        <f t="shared" si="7"/>
        <v>0.64196780727876479</v>
      </c>
      <c r="J118" s="148"/>
      <c r="K118" s="16"/>
      <c r="L118" s="16"/>
      <c r="M118" s="16"/>
      <c r="N118" s="150"/>
    </row>
    <row r="119" spans="1:16" hidden="1" x14ac:dyDescent="0.25">
      <c r="A119">
        <v>1</v>
      </c>
      <c r="B119" s="40" t="s">
        <v>26</v>
      </c>
      <c r="C119" s="69" t="s">
        <v>78</v>
      </c>
      <c r="D119" s="1" t="s">
        <v>126</v>
      </c>
      <c r="E119" s="38">
        <v>68.121073094874006</v>
      </c>
      <c r="F119" s="38">
        <v>52.771699448354582</v>
      </c>
      <c r="G119" s="38"/>
      <c r="H119" s="38">
        <f t="shared" si="6"/>
        <v>13.432530282580956</v>
      </c>
      <c r="I119" s="63">
        <f t="shared" si="7"/>
        <v>134.32530282580956</v>
      </c>
      <c r="J119" s="148"/>
      <c r="K119" s="16"/>
      <c r="L119" s="16"/>
      <c r="M119" s="16"/>
      <c r="N119" s="150"/>
    </row>
    <row r="120" spans="1:16" hidden="1" x14ac:dyDescent="0.25">
      <c r="A120">
        <v>2</v>
      </c>
      <c r="B120" s="40" t="s">
        <v>26</v>
      </c>
      <c r="C120" s="69" t="s">
        <v>78</v>
      </c>
      <c r="D120" s="1" t="s">
        <v>81</v>
      </c>
      <c r="E120" s="38"/>
      <c r="F120" s="38"/>
      <c r="G120" s="38">
        <v>130.64321128893548</v>
      </c>
      <c r="H120" s="38">
        <f t="shared" si="6"/>
        <v>14.515912365437275</v>
      </c>
      <c r="I120" s="63">
        <f t="shared" si="7"/>
        <v>145.15912365437276</v>
      </c>
      <c r="J120" s="148"/>
      <c r="K120" s="16"/>
      <c r="L120" s="16"/>
      <c r="M120" s="16"/>
      <c r="N120" s="150"/>
    </row>
    <row r="121" spans="1:16" hidden="1" x14ac:dyDescent="0.25">
      <c r="A121">
        <v>1</v>
      </c>
      <c r="B121" s="40" t="s">
        <v>26</v>
      </c>
      <c r="C121" s="69" t="s">
        <v>78</v>
      </c>
      <c r="D121" s="1" t="s">
        <v>125</v>
      </c>
      <c r="E121" s="38">
        <v>4.9283797811709373</v>
      </c>
      <c r="F121" s="38">
        <v>3.7621174624310436</v>
      </c>
      <c r="G121" s="38"/>
      <c r="H121" s="38">
        <f t="shared" si="6"/>
        <v>0.96561080484466466</v>
      </c>
      <c r="I121" s="63">
        <f t="shared" si="7"/>
        <v>9.6561080484466473</v>
      </c>
      <c r="J121" s="148"/>
      <c r="K121" s="16"/>
      <c r="L121" s="16"/>
      <c r="M121" s="16"/>
      <c r="N121" s="150"/>
    </row>
    <row r="122" spans="1:16" hidden="1" x14ac:dyDescent="0.25">
      <c r="A122">
        <v>2</v>
      </c>
      <c r="B122" s="40" t="s">
        <v>26</v>
      </c>
      <c r="C122" s="69" t="s">
        <v>78</v>
      </c>
      <c r="D122" s="1" t="s">
        <v>48</v>
      </c>
      <c r="E122" s="38"/>
      <c r="F122" s="38"/>
      <c r="G122" s="38">
        <v>7.5994764946894131</v>
      </c>
      <c r="H122" s="38">
        <f t="shared" si="6"/>
        <v>0.84438627718771264</v>
      </c>
      <c r="I122" s="63">
        <f t="shared" si="7"/>
        <v>8.4438627718771251</v>
      </c>
      <c r="J122" s="148"/>
      <c r="K122" s="16"/>
      <c r="L122" s="16"/>
      <c r="M122" s="16"/>
      <c r="N122" s="150"/>
    </row>
    <row r="123" spans="1:16" hidden="1" x14ac:dyDescent="0.25">
      <c r="B123" s="40" t="s">
        <v>26</v>
      </c>
      <c r="C123" s="69" t="s">
        <v>78</v>
      </c>
      <c r="D123" s="1" t="s">
        <v>117</v>
      </c>
      <c r="E123" s="38">
        <v>0</v>
      </c>
      <c r="F123" s="38">
        <v>0</v>
      </c>
      <c r="G123" s="38">
        <v>1.2054104919367192</v>
      </c>
      <c r="H123" s="38">
        <f t="shared" si="6"/>
        <v>0.13393449910407992</v>
      </c>
      <c r="I123" s="63">
        <f t="shared" si="7"/>
        <v>1.3393449910407991</v>
      </c>
      <c r="J123" s="148"/>
      <c r="K123" s="16"/>
      <c r="L123" s="16"/>
      <c r="M123" s="16"/>
      <c r="N123" s="150"/>
    </row>
    <row r="124" spans="1:16" hidden="1" x14ac:dyDescent="0.25">
      <c r="B124" s="40" t="s">
        <v>26</v>
      </c>
      <c r="C124" s="69" t="s">
        <v>78</v>
      </c>
      <c r="D124" s="1" t="s">
        <v>118</v>
      </c>
      <c r="E124" s="38">
        <v>0</v>
      </c>
      <c r="F124" s="38">
        <v>0</v>
      </c>
      <c r="G124" s="38">
        <v>0.29773718428156765</v>
      </c>
      <c r="H124" s="38">
        <f t="shared" si="6"/>
        <v>3.3081909364618627E-2</v>
      </c>
      <c r="I124" s="63">
        <f t="shared" si="7"/>
        <v>0.33081909364618628</v>
      </c>
      <c r="J124" s="148"/>
      <c r="K124" s="16"/>
      <c r="L124" s="16"/>
      <c r="M124" s="16"/>
      <c r="N124" s="150"/>
    </row>
    <row r="125" spans="1:16" x14ac:dyDescent="0.25">
      <c r="B125" s="104" t="s">
        <v>26</v>
      </c>
      <c r="C125" s="129" t="s">
        <v>78</v>
      </c>
      <c r="D125" s="130" t="s">
        <v>20</v>
      </c>
      <c r="E125" s="131">
        <f>SUM(E109:E124)</f>
        <v>100.85056342424674</v>
      </c>
      <c r="F125" s="131">
        <f>SUM(F109:F124)</f>
        <v>76.946580000000012</v>
      </c>
      <c r="G125" s="131">
        <f>SUM(G109:G124)</f>
        <v>236.97273109872324</v>
      </c>
      <c r="H125" s="131">
        <f t="shared" si="6"/>
        <v>46.085541613663338</v>
      </c>
      <c r="I125" s="132">
        <f>SUM(E125:H125)</f>
        <v>460.85541613663332</v>
      </c>
      <c r="J125" s="146">
        <v>50.362328801121976</v>
      </c>
      <c r="K125" s="133">
        <v>54.740519999999997</v>
      </c>
      <c r="L125" s="133">
        <v>203.24871142102998</v>
      </c>
      <c r="M125" s="133">
        <f>0.1/0.9*SUM(J125:L125)</f>
        <v>34.261284469128</v>
      </c>
      <c r="N125" s="152">
        <f>SUM(J125:M125)</f>
        <v>342.61284469127997</v>
      </c>
      <c r="P125" s="41"/>
    </row>
    <row r="126" spans="1:16" hidden="1" x14ac:dyDescent="0.25">
      <c r="B126" s="40" t="s">
        <v>27</v>
      </c>
      <c r="C126" s="69" t="s">
        <v>78</v>
      </c>
      <c r="D126" s="1" t="s">
        <v>70</v>
      </c>
      <c r="E126" s="38">
        <v>0</v>
      </c>
      <c r="F126" s="38">
        <v>0</v>
      </c>
      <c r="G126" s="38">
        <v>0</v>
      </c>
      <c r="H126" s="38">
        <f t="shared" si="6"/>
        <v>0</v>
      </c>
      <c r="I126" s="63">
        <f t="shared" si="7"/>
        <v>0</v>
      </c>
      <c r="J126" s="148"/>
      <c r="K126" s="16"/>
      <c r="L126" s="16"/>
      <c r="M126" s="16"/>
      <c r="N126" s="150"/>
    </row>
    <row r="127" spans="1:16" hidden="1" x14ac:dyDescent="0.25">
      <c r="B127" s="40" t="s">
        <v>27</v>
      </c>
      <c r="C127" s="69" t="s">
        <v>78</v>
      </c>
      <c r="D127" s="1" t="s">
        <v>99</v>
      </c>
      <c r="E127" s="38">
        <v>14.842006476009679</v>
      </c>
      <c r="F127" s="38">
        <v>7.4622925373134343</v>
      </c>
      <c r="G127" s="38">
        <v>14.119046085467001</v>
      </c>
      <c r="H127" s="38">
        <f t="shared" si="6"/>
        <v>4.0470383443100131</v>
      </c>
      <c r="I127" s="63">
        <f t="shared" si="7"/>
        <v>40.470383443100125</v>
      </c>
      <c r="J127" s="148"/>
      <c r="K127" s="16"/>
      <c r="L127" s="16"/>
      <c r="M127" s="16"/>
      <c r="N127" s="150"/>
    </row>
    <row r="128" spans="1:16" hidden="1" x14ac:dyDescent="0.25">
      <c r="A128">
        <v>1</v>
      </c>
      <c r="B128" s="40" t="s">
        <v>27</v>
      </c>
      <c r="C128" s="69" t="s">
        <v>78</v>
      </c>
      <c r="D128" s="1" t="s">
        <v>124</v>
      </c>
      <c r="E128" s="38">
        <v>0</v>
      </c>
      <c r="F128" s="38">
        <v>7.3667582089552255</v>
      </c>
      <c r="G128" s="38"/>
      <c r="H128" s="38">
        <f t="shared" si="6"/>
        <v>0.81852868988391403</v>
      </c>
      <c r="I128" s="63">
        <f t="shared" si="7"/>
        <v>8.1852868988391396</v>
      </c>
      <c r="J128" s="148"/>
      <c r="K128" s="16"/>
      <c r="L128" s="16"/>
      <c r="M128" s="16"/>
      <c r="N128" s="150"/>
    </row>
    <row r="129" spans="1:14" hidden="1" x14ac:dyDescent="0.25">
      <c r="A129">
        <v>2</v>
      </c>
      <c r="B129" s="40" t="s">
        <v>27</v>
      </c>
      <c r="C129" s="69" t="s">
        <v>78</v>
      </c>
      <c r="D129" s="1" t="s">
        <v>115</v>
      </c>
      <c r="E129" s="38"/>
      <c r="F129" s="38"/>
      <c r="G129" s="38">
        <v>12.492201985166503</v>
      </c>
      <c r="H129" s="38">
        <f t="shared" si="6"/>
        <v>1.3880224427962782</v>
      </c>
      <c r="I129" s="63">
        <f t="shared" si="7"/>
        <v>13.88022442796278</v>
      </c>
      <c r="J129" s="148"/>
      <c r="K129" s="16"/>
      <c r="L129" s="16"/>
      <c r="M129" s="16"/>
      <c r="N129" s="150"/>
    </row>
    <row r="130" spans="1:14" hidden="1" x14ac:dyDescent="0.25">
      <c r="B130" s="40" t="s">
        <v>27</v>
      </c>
      <c r="C130" s="69" t="s">
        <v>78</v>
      </c>
      <c r="D130" s="1" t="s">
        <v>109</v>
      </c>
      <c r="E130" s="38">
        <v>0</v>
      </c>
      <c r="F130" s="38">
        <v>0</v>
      </c>
      <c r="G130" s="38">
        <v>0</v>
      </c>
      <c r="H130" s="38">
        <f t="shared" si="6"/>
        <v>0</v>
      </c>
      <c r="I130" s="63">
        <f t="shared" si="7"/>
        <v>0</v>
      </c>
      <c r="J130" s="148"/>
      <c r="K130" s="16"/>
      <c r="L130" s="16"/>
      <c r="M130" s="16"/>
      <c r="N130" s="150"/>
    </row>
    <row r="131" spans="1:14" hidden="1" x14ac:dyDescent="0.25">
      <c r="B131" s="40" t="s">
        <v>27</v>
      </c>
      <c r="C131" s="69" t="s">
        <v>78</v>
      </c>
      <c r="D131" s="1" t="s">
        <v>116</v>
      </c>
      <c r="E131" s="38">
        <v>0</v>
      </c>
      <c r="F131" s="38">
        <v>0</v>
      </c>
      <c r="G131" s="38">
        <v>0</v>
      </c>
      <c r="H131" s="38">
        <f t="shared" si="6"/>
        <v>0</v>
      </c>
      <c r="I131" s="63">
        <f t="shared" si="7"/>
        <v>0</v>
      </c>
      <c r="J131" s="148"/>
      <c r="K131" s="16"/>
      <c r="L131" s="16"/>
      <c r="M131" s="16"/>
      <c r="N131" s="150"/>
    </row>
    <row r="132" spans="1:14" hidden="1" x14ac:dyDescent="0.25">
      <c r="B132" s="40" t="s">
        <v>27</v>
      </c>
      <c r="C132" s="69" t="s">
        <v>78</v>
      </c>
      <c r="D132" s="1" t="s">
        <v>46</v>
      </c>
      <c r="E132" s="38">
        <v>16.53456909827176</v>
      </c>
      <c r="F132" s="38">
        <v>1.56464</v>
      </c>
      <c r="G132" s="38">
        <v>8.5965948000000001</v>
      </c>
      <c r="H132" s="38">
        <f t="shared" si="6"/>
        <v>2.966200433141307</v>
      </c>
      <c r="I132" s="63">
        <f t="shared" si="7"/>
        <v>29.662004331413069</v>
      </c>
      <c r="J132" s="148"/>
      <c r="K132" s="16"/>
      <c r="L132" s="16"/>
      <c r="M132" s="16"/>
      <c r="N132" s="150"/>
    </row>
    <row r="133" spans="1:14" hidden="1" x14ac:dyDescent="0.25">
      <c r="B133" s="40" t="s">
        <v>27</v>
      </c>
      <c r="C133" s="69" t="s">
        <v>78</v>
      </c>
      <c r="D133" s="1" t="s">
        <v>61</v>
      </c>
      <c r="E133" s="38">
        <v>0</v>
      </c>
      <c r="F133" s="38">
        <v>0</v>
      </c>
      <c r="G133" s="38">
        <v>1.0243927493545084</v>
      </c>
      <c r="H133" s="38">
        <f t="shared" si="6"/>
        <v>0.11382141659494539</v>
      </c>
      <c r="I133" s="63">
        <f t="shared" si="7"/>
        <v>1.1382141659494538</v>
      </c>
      <c r="J133" s="148"/>
      <c r="K133" s="16"/>
      <c r="L133" s="16"/>
      <c r="M133" s="16"/>
      <c r="N133" s="150"/>
    </row>
    <row r="134" spans="1:14" hidden="1" x14ac:dyDescent="0.25">
      <c r="B134" s="40" t="s">
        <v>27</v>
      </c>
      <c r="C134" s="69" t="s">
        <v>78</v>
      </c>
      <c r="D134" s="1" t="s">
        <v>62</v>
      </c>
      <c r="E134" s="144">
        <v>0</v>
      </c>
      <c r="F134" s="144">
        <v>0</v>
      </c>
      <c r="G134" s="144">
        <v>2.5447785252047188</v>
      </c>
      <c r="H134" s="144">
        <f t="shared" si="6"/>
        <v>0.28275316946719098</v>
      </c>
      <c r="I134" s="63">
        <f t="shared" si="7"/>
        <v>2.8275316946719098</v>
      </c>
      <c r="J134" s="148"/>
      <c r="K134" s="16"/>
      <c r="L134" s="16"/>
      <c r="M134" s="16"/>
      <c r="N134" s="150"/>
    </row>
    <row r="135" spans="1:14" hidden="1" x14ac:dyDescent="0.25">
      <c r="B135" s="40" t="s">
        <v>27</v>
      </c>
      <c r="C135" s="69" t="s">
        <v>78</v>
      </c>
      <c r="D135" s="1" t="s">
        <v>72</v>
      </c>
      <c r="E135" s="38">
        <v>0</v>
      </c>
      <c r="F135" s="38">
        <v>0</v>
      </c>
      <c r="G135" s="38">
        <v>0.12147711595977889</v>
      </c>
      <c r="H135" s="38">
        <f t="shared" ref="H135:H141" si="8">0.1/0.9*SUM(E135:G135)</f>
        <v>1.3497457328864322E-2</v>
      </c>
      <c r="I135" s="63">
        <f t="shared" ref="I135:I141" si="9">SUM(E135:H135)</f>
        <v>0.13497457328864321</v>
      </c>
      <c r="J135" s="148"/>
      <c r="K135" s="16"/>
      <c r="L135" s="16"/>
      <c r="M135" s="16"/>
      <c r="N135" s="150"/>
    </row>
    <row r="136" spans="1:14" hidden="1" x14ac:dyDescent="0.25">
      <c r="A136">
        <v>1</v>
      </c>
      <c r="B136" s="40" t="s">
        <v>27</v>
      </c>
      <c r="C136" s="69" t="s">
        <v>78</v>
      </c>
      <c r="D136" s="1" t="s">
        <v>126</v>
      </c>
      <c r="E136" s="38">
        <v>27.143455109766773</v>
      </c>
      <c r="F136" s="38">
        <v>13.63487164179104</v>
      </c>
      <c r="G136" s="38"/>
      <c r="H136" s="38">
        <f t="shared" si="8"/>
        <v>4.5309251946175353</v>
      </c>
      <c r="I136" s="63">
        <f t="shared" si="9"/>
        <v>45.309251946175351</v>
      </c>
      <c r="J136" s="148"/>
      <c r="K136" s="16"/>
      <c r="L136" s="16"/>
      <c r="M136" s="16"/>
      <c r="N136" s="150"/>
    </row>
    <row r="137" spans="1:14" hidden="1" x14ac:dyDescent="0.25">
      <c r="A137">
        <v>2</v>
      </c>
      <c r="B137" s="40" t="s">
        <v>27</v>
      </c>
      <c r="C137" s="69" t="s">
        <v>78</v>
      </c>
      <c r="D137" s="1" t="s">
        <v>81</v>
      </c>
      <c r="E137" s="38"/>
      <c r="F137" s="38"/>
      <c r="G137" s="38">
        <v>25.699808855924328</v>
      </c>
      <c r="H137" s="38">
        <f t="shared" si="8"/>
        <v>2.8555343173249255</v>
      </c>
      <c r="I137" s="63">
        <f t="shared" si="9"/>
        <v>28.555343173249252</v>
      </c>
      <c r="J137" s="148"/>
      <c r="K137" s="16"/>
      <c r="L137" s="16"/>
      <c r="M137" s="16"/>
      <c r="N137" s="150"/>
    </row>
    <row r="138" spans="1:14" hidden="1" x14ac:dyDescent="0.25">
      <c r="A138">
        <v>1</v>
      </c>
      <c r="B138" s="40" t="s">
        <v>27</v>
      </c>
      <c r="C138" s="69" t="s">
        <v>78</v>
      </c>
      <c r="D138" s="1" t="s">
        <v>125</v>
      </c>
      <c r="E138" s="38">
        <v>3.513645417664558</v>
      </c>
      <c r="F138" s="38">
        <v>1.762077611940299</v>
      </c>
      <c r="G138" s="38"/>
      <c r="H138" s="38">
        <f t="shared" si="8"/>
        <v>0.58619144773387299</v>
      </c>
      <c r="I138" s="63">
        <f t="shared" si="9"/>
        <v>5.8619144773387291</v>
      </c>
      <c r="J138" s="148"/>
      <c r="K138" s="16"/>
      <c r="L138" s="16"/>
      <c r="M138" s="16"/>
      <c r="N138" s="150"/>
    </row>
    <row r="139" spans="1:14" hidden="1" x14ac:dyDescent="0.25">
      <c r="A139">
        <v>2</v>
      </c>
      <c r="B139" s="40" t="s">
        <v>27</v>
      </c>
      <c r="C139" s="69" t="s">
        <v>78</v>
      </c>
      <c r="D139" s="1" t="s">
        <v>48</v>
      </c>
      <c r="E139" s="38"/>
      <c r="F139" s="38"/>
      <c r="G139" s="38">
        <v>0.79771574335548956</v>
      </c>
      <c r="H139" s="38">
        <f t="shared" si="8"/>
        <v>8.8635082595054399E-2</v>
      </c>
      <c r="I139" s="63">
        <f t="shared" si="9"/>
        <v>0.88635082595054393</v>
      </c>
      <c r="J139" s="148"/>
      <c r="K139" s="16"/>
      <c r="L139" s="16"/>
      <c r="M139" s="16"/>
      <c r="N139" s="150"/>
    </row>
    <row r="140" spans="1:14" hidden="1" x14ac:dyDescent="0.25">
      <c r="B140" s="40" t="s">
        <v>27</v>
      </c>
      <c r="C140" s="69" t="s">
        <v>78</v>
      </c>
      <c r="D140" s="1" t="s">
        <v>117</v>
      </c>
      <c r="E140" s="38">
        <v>0</v>
      </c>
      <c r="F140" s="38">
        <v>0</v>
      </c>
      <c r="G140" s="38">
        <v>0.79785947827624026</v>
      </c>
      <c r="H140" s="38">
        <f t="shared" si="8"/>
        <v>8.8651053141804478E-2</v>
      </c>
      <c r="I140" s="63">
        <f t="shared" si="9"/>
        <v>0.8865105314180447</v>
      </c>
      <c r="J140" s="148"/>
      <c r="K140" s="16"/>
      <c r="L140" s="16"/>
      <c r="M140" s="16"/>
      <c r="N140" s="150"/>
    </row>
    <row r="141" spans="1:14" hidden="1" x14ac:dyDescent="0.25">
      <c r="B141" s="40" t="s">
        <v>27</v>
      </c>
      <c r="C141" s="69" t="s">
        <v>78</v>
      </c>
      <c r="D141" s="1" t="s">
        <v>118</v>
      </c>
      <c r="E141" s="38">
        <v>0</v>
      </c>
      <c r="F141" s="38">
        <v>0</v>
      </c>
      <c r="G141" s="38">
        <v>0.67604664578827445</v>
      </c>
      <c r="H141" s="38">
        <f t="shared" si="8"/>
        <v>7.5116293976474943E-2</v>
      </c>
      <c r="I141" s="63">
        <f t="shared" si="9"/>
        <v>0.75116293976474935</v>
      </c>
      <c r="J141" s="148"/>
      <c r="K141" s="16"/>
      <c r="L141" s="16"/>
      <c r="M141" s="16"/>
      <c r="N141" s="150"/>
    </row>
    <row r="142" spans="1:14" x14ac:dyDescent="0.25">
      <c r="B142" s="104" t="s">
        <v>27</v>
      </c>
      <c r="C142" s="129" t="s">
        <v>78</v>
      </c>
      <c r="D142" s="130" t="s">
        <v>20</v>
      </c>
      <c r="E142" s="131">
        <f>SUM(E126:E141)</f>
        <v>62.033676101712764</v>
      </c>
      <c r="F142" s="131">
        <f>SUM(F126:F141)</f>
        <v>31.79064</v>
      </c>
      <c r="G142" s="131">
        <f>SUM(G126:G141)</f>
        <v>66.869921984496855</v>
      </c>
      <c r="H142" s="131">
        <f t="shared" ref="H142:H174" si="10">0.1/0.9*SUM(E142:G142)</f>
        <v>17.854915342912182</v>
      </c>
      <c r="I142" s="132">
        <f t="shared" ref="I142:I174" si="11">SUM(E142:H142)</f>
        <v>178.54915342912182</v>
      </c>
      <c r="J142" s="146">
        <v>30.978115406598139</v>
      </c>
      <c r="K142" s="133">
        <v>22.616160000000001</v>
      </c>
      <c r="L142" s="133">
        <v>60.203070000000004</v>
      </c>
      <c r="M142" s="133">
        <f>0.1/0.9*SUM(J142:L142)</f>
        <v>12.644149489622016</v>
      </c>
      <c r="N142" s="152">
        <f>SUM(J142:M142)</f>
        <v>126.44149489622015</v>
      </c>
    </row>
    <row r="143" spans="1:14" hidden="1" x14ac:dyDescent="0.25">
      <c r="B143" s="40" t="s">
        <v>28</v>
      </c>
      <c r="C143" s="69" t="s">
        <v>78</v>
      </c>
      <c r="D143" s="1" t="s">
        <v>70</v>
      </c>
      <c r="E143" s="38">
        <v>0</v>
      </c>
      <c r="F143" s="38">
        <v>0</v>
      </c>
      <c r="G143" s="38">
        <v>0</v>
      </c>
      <c r="H143" s="38">
        <f t="shared" si="10"/>
        <v>0</v>
      </c>
      <c r="I143" s="63">
        <f t="shared" si="11"/>
        <v>0</v>
      </c>
      <c r="J143" s="148"/>
      <c r="K143" s="16"/>
      <c r="L143" s="16"/>
      <c r="M143" s="16"/>
      <c r="N143" s="150"/>
    </row>
    <row r="144" spans="1:14" hidden="1" x14ac:dyDescent="0.25">
      <c r="B144" s="40" t="s">
        <v>28</v>
      </c>
      <c r="C144" s="69" t="s">
        <v>78</v>
      </c>
      <c r="D144" s="1" t="s">
        <v>99</v>
      </c>
      <c r="E144" s="38">
        <v>0</v>
      </c>
      <c r="F144" s="38">
        <v>0</v>
      </c>
      <c r="G144" s="38">
        <v>0</v>
      </c>
      <c r="H144" s="38">
        <f t="shared" si="10"/>
        <v>0</v>
      </c>
      <c r="I144" s="63">
        <f t="shared" si="11"/>
        <v>0</v>
      </c>
      <c r="J144" s="148"/>
      <c r="K144" s="16"/>
      <c r="L144" s="16"/>
      <c r="M144" s="16"/>
      <c r="N144" s="150"/>
    </row>
    <row r="145" spans="1:14" hidden="1" x14ac:dyDescent="0.25">
      <c r="A145">
        <v>1</v>
      </c>
      <c r="B145" s="40" t="s">
        <v>28</v>
      </c>
      <c r="C145" s="69" t="s">
        <v>78</v>
      </c>
      <c r="D145" s="1" t="s">
        <v>124</v>
      </c>
      <c r="E145" s="38">
        <v>0</v>
      </c>
      <c r="F145" s="38">
        <v>66.232665196125453</v>
      </c>
      <c r="G145" s="38"/>
      <c r="H145" s="38">
        <f t="shared" si="10"/>
        <v>7.3591850217917179</v>
      </c>
      <c r="I145" s="63">
        <f t="shared" si="11"/>
        <v>73.59185021791717</v>
      </c>
      <c r="J145" s="148"/>
      <c r="K145" s="16"/>
      <c r="L145" s="16"/>
      <c r="M145" s="16"/>
      <c r="N145" s="150"/>
    </row>
    <row r="146" spans="1:14" hidden="1" x14ac:dyDescent="0.25">
      <c r="A146">
        <v>2</v>
      </c>
      <c r="B146" s="40" t="s">
        <v>28</v>
      </c>
      <c r="C146" s="69" t="s">
        <v>78</v>
      </c>
      <c r="D146" s="1" t="s">
        <v>115</v>
      </c>
      <c r="E146" s="38"/>
      <c r="F146" s="38"/>
      <c r="G146" s="38">
        <v>431.67064809935988</v>
      </c>
      <c r="H146" s="38">
        <f t="shared" si="10"/>
        <v>47.963405344373321</v>
      </c>
      <c r="I146" s="63">
        <f t="shared" si="11"/>
        <v>479.63405344373319</v>
      </c>
      <c r="J146" s="148"/>
      <c r="K146" s="16"/>
      <c r="L146" s="16"/>
      <c r="M146" s="16"/>
      <c r="N146" s="150"/>
    </row>
    <row r="147" spans="1:14" hidden="1" x14ac:dyDescent="0.25">
      <c r="B147" s="40" t="s">
        <v>28</v>
      </c>
      <c r="C147" s="69" t="s">
        <v>78</v>
      </c>
      <c r="D147" s="1" t="s">
        <v>109</v>
      </c>
      <c r="E147" s="38">
        <v>0</v>
      </c>
      <c r="F147" s="38">
        <v>0</v>
      </c>
      <c r="G147" s="38">
        <v>0</v>
      </c>
      <c r="H147" s="38">
        <f t="shared" si="10"/>
        <v>0</v>
      </c>
      <c r="I147" s="63">
        <f t="shared" si="11"/>
        <v>0</v>
      </c>
      <c r="J147" s="148"/>
      <c r="K147" s="16"/>
      <c r="L147" s="16"/>
      <c r="M147" s="16"/>
      <c r="N147" s="150"/>
    </row>
    <row r="148" spans="1:14" hidden="1" x14ac:dyDescent="0.25">
      <c r="B148" s="40" t="s">
        <v>28</v>
      </c>
      <c r="C148" s="69" t="s">
        <v>78</v>
      </c>
      <c r="D148" s="1" t="s">
        <v>116</v>
      </c>
      <c r="E148" s="38">
        <v>0</v>
      </c>
      <c r="F148" s="38">
        <v>0</v>
      </c>
      <c r="G148" s="38">
        <v>0</v>
      </c>
      <c r="H148" s="38">
        <f t="shared" si="10"/>
        <v>0</v>
      </c>
      <c r="I148" s="63">
        <f t="shared" si="11"/>
        <v>0</v>
      </c>
      <c r="J148" s="148"/>
      <c r="K148" s="16"/>
      <c r="L148" s="16"/>
      <c r="M148" s="16"/>
      <c r="N148" s="150"/>
    </row>
    <row r="149" spans="1:14" hidden="1" x14ac:dyDescent="0.25">
      <c r="B149" s="40" t="s">
        <v>28</v>
      </c>
      <c r="C149" s="69" t="s">
        <v>78</v>
      </c>
      <c r="D149" s="1" t="s">
        <v>46</v>
      </c>
      <c r="E149" s="38">
        <v>24.341820338902579</v>
      </c>
      <c r="F149" s="38">
        <v>3.52</v>
      </c>
      <c r="G149" s="38">
        <v>83.770343999999994</v>
      </c>
      <c r="H149" s="38">
        <f t="shared" si="10"/>
        <v>12.403573815433619</v>
      </c>
      <c r="I149" s="63">
        <f t="shared" si="11"/>
        <v>124.03573815433619</v>
      </c>
      <c r="J149" s="148"/>
      <c r="K149" s="16"/>
      <c r="L149" s="16"/>
      <c r="M149" s="16"/>
      <c r="N149" s="150"/>
    </row>
    <row r="150" spans="1:14" hidden="1" x14ac:dyDescent="0.25">
      <c r="B150" s="40" t="s">
        <v>28</v>
      </c>
      <c r="C150" s="69" t="s">
        <v>78</v>
      </c>
      <c r="D150" s="1" t="s">
        <v>61</v>
      </c>
      <c r="E150" s="38">
        <v>0</v>
      </c>
      <c r="F150" s="38">
        <v>0</v>
      </c>
      <c r="G150" s="38">
        <v>0</v>
      </c>
      <c r="H150" s="38">
        <f t="shared" si="10"/>
        <v>0</v>
      </c>
      <c r="I150" s="63">
        <f t="shared" si="11"/>
        <v>0</v>
      </c>
      <c r="J150" s="148"/>
      <c r="K150" s="16"/>
      <c r="L150" s="16"/>
      <c r="M150" s="16"/>
      <c r="N150" s="150"/>
    </row>
    <row r="151" spans="1:14" hidden="1" x14ac:dyDescent="0.25">
      <c r="B151" s="40" t="s">
        <v>28</v>
      </c>
      <c r="C151" s="69" t="s">
        <v>78</v>
      </c>
      <c r="D151" s="1" t="s">
        <v>62</v>
      </c>
      <c r="E151" s="38">
        <v>0</v>
      </c>
      <c r="F151" s="38">
        <v>0</v>
      </c>
      <c r="G151" s="38">
        <v>8.6513491727882155</v>
      </c>
      <c r="H151" s="38">
        <f t="shared" si="10"/>
        <v>0.96126101919869067</v>
      </c>
      <c r="I151" s="63">
        <f t="shared" si="11"/>
        <v>9.6126101919869065</v>
      </c>
      <c r="J151" s="148"/>
      <c r="K151" s="16"/>
      <c r="L151" s="16"/>
      <c r="M151" s="16"/>
      <c r="N151" s="150"/>
    </row>
    <row r="152" spans="1:14" hidden="1" x14ac:dyDescent="0.25">
      <c r="B152" s="40" t="s">
        <v>28</v>
      </c>
      <c r="C152" s="69" t="s">
        <v>78</v>
      </c>
      <c r="D152" s="1" t="s">
        <v>72</v>
      </c>
      <c r="E152" s="144">
        <v>0</v>
      </c>
      <c r="F152" s="144">
        <v>0</v>
      </c>
      <c r="G152" s="144">
        <v>0</v>
      </c>
      <c r="H152" s="144">
        <f t="shared" si="10"/>
        <v>0</v>
      </c>
      <c r="I152" s="63">
        <f t="shared" si="11"/>
        <v>0</v>
      </c>
      <c r="J152" s="148"/>
      <c r="K152" s="16"/>
      <c r="L152" s="16"/>
      <c r="M152" s="16"/>
      <c r="N152" s="150"/>
    </row>
    <row r="153" spans="1:14" hidden="1" x14ac:dyDescent="0.25">
      <c r="A153">
        <v>1</v>
      </c>
      <c r="B153" s="40" t="s">
        <v>28</v>
      </c>
      <c r="C153" s="69" t="s">
        <v>78</v>
      </c>
      <c r="D153" s="1" t="s">
        <v>126</v>
      </c>
      <c r="E153" s="38">
        <v>0</v>
      </c>
      <c r="F153" s="38">
        <v>0</v>
      </c>
      <c r="G153" s="38"/>
      <c r="H153" s="38">
        <f t="shared" si="10"/>
        <v>0</v>
      </c>
      <c r="I153" s="63">
        <f t="shared" si="11"/>
        <v>0</v>
      </c>
      <c r="J153" s="148"/>
      <c r="K153" s="16"/>
      <c r="L153" s="16"/>
      <c r="M153" s="16"/>
      <c r="N153" s="150"/>
    </row>
    <row r="154" spans="1:14" hidden="1" x14ac:dyDescent="0.25">
      <c r="A154">
        <v>2</v>
      </c>
      <c r="B154" s="40" t="s">
        <v>28</v>
      </c>
      <c r="C154" s="69" t="s">
        <v>78</v>
      </c>
      <c r="D154" s="1" t="s">
        <v>81</v>
      </c>
      <c r="E154" s="38"/>
      <c r="F154" s="38"/>
      <c r="G154" s="38">
        <v>0</v>
      </c>
      <c r="H154" s="38">
        <f t="shared" si="10"/>
        <v>0</v>
      </c>
      <c r="I154" s="63">
        <f t="shared" si="11"/>
        <v>0</v>
      </c>
      <c r="J154" s="148"/>
      <c r="K154" s="16"/>
      <c r="L154" s="16"/>
      <c r="M154" s="16"/>
      <c r="N154" s="150"/>
    </row>
    <row r="155" spans="1:14" hidden="1" x14ac:dyDescent="0.25">
      <c r="A155">
        <v>1</v>
      </c>
      <c r="B155" s="40" t="s">
        <v>28</v>
      </c>
      <c r="C155" s="69" t="s">
        <v>78</v>
      </c>
      <c r="D155" s="1" t="s">
        <v>125</v>
      </c>
      <c r="E155" s="38">
        <v>66.982760885738969</v>
      </c>
      <c r="F155" s="38">
        <v>1.767334803874556</v>
      </c>
      <c r="G155" s="38"/>
      <c r="H155" s="38">
        <f t="shared" si="10"/>
        <v>7.6388995210681703</v>
      </c>
      <c r="I155" s="63">
        <f t="shared" si="11"/>
        <v>76.388995210681699</v>
      </c>
      <c r="J155" s="148"/>
      <c r="K155" s="16"/>
      <c r="L155" s="16"/>
      <c r="M155" s="16"/>
      <c r="N155" s="150"/>
    </row>
    <row r="156" spans="1:14" hidden="1" x14ac:dyDescent="0.25">
      <c r="A156">
        <v>2</v>
      </c>
      <c r="B156" s="40" t="s">
        <v>28</v>
      </c>
      <c r="C156" s="69" t="s">
        <v>78</v>
      </c>
      <c r="D156" s="1" t="s">
        <v>48</v>
      </c>
      <c r="E156" s="38"/>
      <c r="F156" s="38"/>
      <c r="G156" s="38">
        <v>8.9072057140065901</v>
      </c>
      <c r="H156" s="38">
        <f t="shared" si="10"/>
        <v>0.98968952377851005</v>
      </c>
      <c r="I156" s="63">
        <f t="shared" si="11"/>
        <v>9.8968952377851007</v>
      </c>
      <c r="J156" s="148"/>
      <c r="K156" s="16"/>
      <c r="L156" s="16"/>
      <c r="M156" s="16"/>
      <c r="N156" s="150"/>
    </row>
    <row r="157" spans="1:14" hidden="1" x14ac:dyDescent="0.25">
      <c r="B157" s="40" t="s">
        <v>28</v>
      </c>
      <c r="C157" s="69" t="s">
        <v>78</v>
      </c>
      <c r="D157" s="1" t="s">
        <v>117</v>
      </c>
      <c r="E157" s="38">
        <v>0</v>
      </c>
      <c r="F157" s="38">
        <v>0</v>
      </c>
      <c r="G157" s="38">
        <v>0</v>
      </c>
      <c r="H157" s="38">
        <f t="shared" si="10"/>
        <v>0</v>
      </c>
      <c r="I157" s="63">
        <f t="shared" si="11"/>
        <v>0</v>
      </c>
      <c r="J157" s="148"/>
      <c r="K157" s="16"/>
      <c r="L157" s="16"/>
      <c r="M157" s="16"/>
      <c r="N157" s="150"/>
    </row>
    <row r="158" spans="1:14" hidden="1" x14ac:dyDescent="0.25">
      <c r="B158" s="40" t="s">
        <v>28</v>
      </c>
      <c r="C158" s="69" t="s">
        <v>78</v>
      </c>
      <c r="D158" s="1" t="s">
        <v>118</v>
      </c>
      <c r="E158" s="38">
        <v>0</v>
      </c>
      <c r="F158" s="38">
        <v>0</v>
      </c>
      <c r="G158" s="38">
        <v>221.6383718169711</v>
      </c>
      <c r="H158" s="38">
        <f t="shared" si="10"/>
        <v>24.626485757441234</v>
      </c>
      <c r="I158" s="63">
        <f t="shared" si="11"/>
        <v>246.26485757441233</v>
      </c>
      <c r="J158" s="148"/>
      <c r="K158" s="16"/>
      <c r="L158" s="16"/>
      <c r="M158" s="16"/>
      <c r="N158" s="150"/>
    </row>
    <row r="159" spans="1:14" x14ac:dyDescent="0.25">
      <c r="B159" s="104" t="s">
        <v>28</v>
      </c>
      <c r="C159" s="129" t="s">
        <v>78</v>
      </c>
      <c r="D159" s="130" t="s">
        <v>20</v>
      </c>
      <c r="E159" s="131">
        <f>SUM(E143:E158)</f>
        <v>91.324581224641548</v>
      </c>
      <c r="F159" s="131">
        <f>SUM(F143:F158)</f>
        <v>71.52000000000001</v>
      </c>
      <c r="G159" s="131">
        <f>SUM(G143:G158)</f>
        <v>754.63791880312579</v>
      </c>
      <c r="H159" s="131">
        <f t="shared" si="10"/>
        <v>101.94250000308527</v>
      </c>
      <c r="I159" s="132">
        <f t="shared" si="11"/>
        <v>1019.4250000308526</v>
      </c>
      <c r="J159" s="146">
        <v>45.605284007311639</v>
      </c>
      <c r="K159" s="133">
        <v>50.88</v>
      </c>
      <c r="L159" s="133">
        <v>586.65460000000007</v>
      </c>
      <c r="M159" s="133">
        <f>0.1/0.9*SUM(J159:L159)</f>
        <v>75.904431556367967</v>
      </c>
      <c r="N159" s="152">
        <f>SUM(J159:M159)</f>
        <v>759.04431556367967</v>
      </c>
    </row>
    <row r="160" spans="1:14" hidden="1" x14ac:dyDescent="0.25">
      <c r="B160" s="40" t="s">
        <v>29</v>
      </c>
      <c r="C160" s="69" t="s">
        <v>78</v>
      </c>
      <c r="D160" s="1" t="s">
        <v>70</v>
      </c>
      <c r="E160" s="38">
        <v>0</v>
      </c>
      <c r="F160" s="38">
        <v>0</v>
      </c>
      <c r="G160" s="38">
        <v>0.72118360567356665</v>
      </c>
      <c r="H160" s="38">
        <f t="shared" si="10"/>
        <v>8.0131511741507414E-2</v>
      </c>
      <c r="I160" s="63">
        <f t="shared" si="11"/>
        <v>0.80131511741507411</v>
      </c>
      <c r="J160" s="148"/>
      <c r="K160" s="16"/>
      <c r="L160" s="16"/>
      <c r="M160" s="16"/>
      <c r="N160" s="150"/>
    </row>
    <row r="161" spans="1:14" hidden="1" x14ac:dyDescent="0.25">
      <c r="B161" s="40" t="s">
        <v>29</v>
      </c>
      <c r="C161" s="69" t="s">
        <v>78</v>
      </c>
      <c r="D161" s="1" t="s">
        <v>99</v>
      </c>
      <c r="E161" s="38">
        <v>0.96578397710061459</v>
      </c>
      <c r="F161" s="38">
        <v>3.3459130722802879</v>
      </c>
      <c r="G161" s="38">
        <v>9.2801624470401034</v>
      </c>
      <c r="H161" s="38">
        <f t="shared" si="10"/>
        <v>1.5102066107134451</v>
      </c>
      <c r="I161" s="63">
        <f t="shared" si="11"/>
        <v>15.10206610713445</v>
      </c>
      <c r="J161" s="148"/>
      <c r="K161" s="16"/>
      <c r="L161" s="16"/>
      <c r="M161" s="16"/>
      <c r="N161" s="150"/>
    </row>
    <row r="162" spans="1:14" hidden="1" x14ac:dyDescent="0.25">
      <c r="A162">
        <v>1</v>
      </c>
      <c r="B162" s="40" t="s">
        <v>29</v>
      </c>
      <c r="C162" s="69" t="s">
        <v>78</v>
      </c>
      <c r="D162" s="1" t="s">
        <v>124</v>
      </c>
      <c r="E162" s="38">
        <v>0</v>
      </c>
      <c r="F162" s="38">
        <v>17.521020719858679</v>
      </c>
      <c r="G162" s="38"/>
      <c r="H162" s="38">
        <f t="shared" si="10"/>
        <v>1.9467800799842978</v>
      </c>
      <c r="I162" s="63">
        <f t="shared" si="11"/>
        <v>19.467800799842976</v>
      </c>
      <c r="J162" s="148"/>
      <c r="K162" s="16"/>
      <c r="L162" s="16"/>
      <c r="M162" s="16"/>
      <c r="N162" s="150"/>
    </row>
    <row r="163" spans="1:14" hidden="1" x14ac:dyDescent="0.25">
      <c r="A163">
        <v>2</v>
      </c>
      <c r="B163" s="40" t="s">
        <v>29</v>
      </c>
      <c r="C163" s="69" t="s">
        <v>78</v>
      </c>
      <c r="D163" s="1" t="s">
        <v>115</v>
      </c>
      <c r="E163" s="38"/>
      <c r="F163" s="38"/>
      <c r="G163" s="38">
        <v>41.150801302307357</v>
      </c>
      <c r="H163" s="38">
        <f t="shared" si="10"/>
        <v>4.572311255811929</v>
      </c>
      <c r="I163" s="63">
        <f t="shared" si="11"/>
        <v>45.723112558119283</v>
      </c>
      <c r="J163" s="148"/>
      <c r="K163" s="16"/>
      <c r="L163" s="16"/>
      <c r="M163" s="16"/>
      <c r="N163" s="150"/>
    </row>
    <row r="164" spans="1:14" hidden="1" x14ac:dyDescent="0.25">
      <c r="B164" s="40" t="s">
        <v>29</v>
      </c>
      <c r="C164" s="69" t="s">
        <v>78</v>
      </c>
      <c r="D164" s="1" t="s">
        <v>109</v>
      </c>
      <c r="E164" s="38">
        <v>0</v>
      </c>
      <c r="F164" s="38">
        <v>0</v>
      </c>
      <c r="G164" s="38">
        <v>1.7503290999845358</v>
      </c>
      <c r="H164" s="38">
        <f t="shared" si="10"/>
        <v>0.19448101110939287</v>
      </c>
      <c r="I164" s="63">
        <f t="shared" si="11"/>
        <v>1.9448101110939287</v>
      </c>
      <c r="J164" s="148"/>
      <c r="K164" s="16"/>
      <c r="L164" s="16"/>
      <c r="M164" s="16"/>
      <c r="N164" s="150"/>
    </row>
    <row r="165" spans="1:14" hidden="1" x14ac:dyDescent="0.25">
      <c r="B165" s="40" t="s">
        <v>29</v>
      </c>
      <c r="C165" s="69" t="s">
        <v>78</v>
      </c>
      <c r="D165" s="1" t="s">
        <v>116</v>
      </c>
      <c r="E165" s="38">
        <v>0</v>
      </c>
      <c r="F165" s="38">
        <v>0</v>
      </c>
      <c r="G165" s="38">
        <v>0</v>
      </c>
      <c r="H165" s="38">
        <f t="shared" si="10"/>
        <v>0</v>
      </c>
      <c r="I165" s="63">
        <f t="shared" si="11"/>
        <v>0</v>
      </c>
      <c r="J165" s="148"/>
      <c r="K165" s="16"/>
      <c r="L165" s="16"/>
      <c r="M165" s="16"/>
      <c r="N165" s="150"/>
    </row>
    <row r="166" spans="1:14" hidden="1" x14ac:dyDescent="0.25">
      <c r="B166" s="40" t="s">
        <v>29</v>
      </c>
      <c r="C166" s="69" t="s">
        <v>78</v>
      </c>
      <c r="D166" s="1" t="s">
        <v>46</v>
      </c>
      <c r="E166" s="38">
        <v>1.6112676908359782</v>
      </c>
      <c r="F166" s="38">
        <v>1.6665000000000001</v>
      </c>
      <c r="G166" s="38">
        <v>14.136571951199999</v>
      </c>
      <c r="H166" s="38">
        <f t="shared" si="10"/>
        <v>1.9349266268928864</v>
      </c>
      <c r="I166" s="63">
        <f t="shared" si="11"/>
        <v>19.349266268928861</v>
      </c>
      <c r="J166" s="148"/>
      <c r="K166" s="16"/>
      <c r="L166" s="16"/>
      <c r="M166" s="16"/>
      <c r="N166" s="150"/>
    </row>
    <row r="167" spans="1:14" hidden="1" x14ac:dyDescent="0.25">
      <c r="B167" s="40" t="s">
        <v>29</v>
      </c>
      <c r="C167" s="69" t="s">
        <v>78</v>
      </c>
      <c r="D167" s="1" t="s">
        <v>61</v>
      </c>
      <c r="E167" s="38">
        <v>0</v>
      </c>
      <c r="F167" s="38">
        <v>0</v>
      </c>
      <c r="G167" s="38">
        <v>0</v>
      </c>
      <c r="H167" s="38">
        <f t="shared" si="10"/>
        <v>0</v>
      </c>
      <c r="I167" s="63">
        <f t="shared" si="11"/>
        <v>0</v>
      </c>
      <c r="J167" s="148"/>
      <c r="K167" s="16"/>
      <c r="L167" s="16"/>
      <c r="M167" s="16"/>
      <c r="N167" s="150"/>
    </row>
    <row r="168" spans="1:14" hidden="1" x14ac:dyDescent="0.25">
      <c r="B168" s="40" t="s">
        <v>29</v>
      </c>
      <c r="C168" s="69" t="s">
        <v>78</v>
      </c>
      <c r="D168" s="1" t="s">
        <v>62</v>
      </c>
      <c r="E168" s="38">
        <v>0</v>
      </c>
      <c r="F168" s="38">
        <v>0</v>
      </c>
      <c r="G168" s="38">
        <v>9.6237930357377675</v>
      </c>
      <c r="H168" s="38">
        <f t="shared" si="10"/>
        <v>1.0693103373041966</v>
      </c>
      <c r="I168" s="63">
        <f t="shared" si="11"/>
        <v>10.693103373041964</v>
      </c>
      <c r="J168" s="148"/>
      <c r="K168" s="16"/>
      <c r="L168" s="16"/>
      <c r="M168" s="16"/>
      <c r="N168" s="150"/>
    </row>
    <row r="169" spans="1:14" hidden="1" x14ac:dyDescent="0.25">
      <c r="B169" s="40" t="s">
        <v>29</v>
      </c>
      <c r="C169" s="69" t="s">
        <v>78</v>
      </c>
      <c r="D169" s="1" t="s">
        <v>72</v>
      </c>
      <c r="E169" s="38">
        <v>0</v>
      </c>
      <c r="F169" s="38">
        <v>0</v>
      </c>
      <c r="G169" s="38">
        <v>2.831140795577805</v>
      </c>
      <c r="H169" s="38">
        <f t="shared" si="10"/>
        <v>0.31457119950864504</v>
      </c>
      <c r="I169" s="63">
        <f t="shared" si="11"/>
        <v>3.1457119950864501</v>
      </c>
      <c r="J169" s="148"/>
      <c r="K169" s="16"/>
      <c r="L169" s="16"/>
      <c r="M169" s="16"/>
      <c r="N169" s="150"/>
    </row>
    <row r="170" spans="1:14" hidden="1" x14ac:dyDescent="0.25">
      <c r="A170">
        <v>1</v>
      </c>
      <c r="B170" s="40" t="s">
        <v>29</v>
      </c>
      <c r="C170" s="69" t="s">
        <v>78</v>
      </c>
      <c r="D170" s="1" t="s">
        <v>126</v>
      </c>
      <c r="E170" s="38">
        <v>1.5582309492824</v>
      </c>
      <c r="F170" s="38">
        <v>4.4880732003533046</v>
      </c>
      <c r="G170" s="38"/>
      <c r="H170" s="38">
        <f t="shared" si="10"/>
        <v>0.67181157218174503</v>
      </c>
      <c r="I170" s="63">
        <f t="shared" si="11"/>
        <v>6.7181157218174494</v>
      </c>
      <c r="J170" s="148"/>
      <c r="K170" s="16"/>
      <c r="L170" s="16"/>
      <c r="M170" s="16"/>
      <c r="N170" s="150"/>
    </row>
    <row r="171" spans="1:14" hidden="1" x14ac:dyDescent="0.25">
      <c r="A171">
        <v>2</v>
      </c>
      <c r="B171" s="40" t="s">
        <v>29</v>
      </c>
      <c r="C171" s="69" t="s">
        <v>78</v>
      </c>
      <c r="D171" s="1" t="s">
        <v>81</v>
      </c>
      <c r="E171" s="144"/>
      <c r="F171" s="144"/>
      <c r="G171" s="144">
        <v>10.391481284222746</v>
      </c>
      <c r="H171" s="144">
        <f t="shared" si="10"/>
        <v>1.154609031580305</v>
      </c>
      <c r="I171" s="63">
        <f t="shared" si="11"/>
        <v>11.546090315803051</v>
      </c>
      <c r="J171" s="148"/>
      <c r="K171" s="16"/>
      <c r="L171" s="16"/>
      <c r="M171" s="16"/>
      <c r="N171" s="150"/>
    </row>
    <row r="172" spans="1:14" hidden="1" x14ac:dyDescent="0.25">
      <c r="A172">
        <v>1</v>
      </c>
      <c r="B172" s="40" t="s">
        <v>29</v>
      </c>
      <c r="C172" s="69" t="s">
        <v>78</v>
      </c>
      <c r="D172" s="1" t="s">
        <v>125</v>
      </c>
      <c r="E172" s="38">
        <v>1.9098013188916321</v>
      </c>
      <c r="F172" s="38">
        <v>6.5828233107610767</v>
      </c>
      <c r="G172" s="38"/>
      <c r="H172" s="38">
        <f t="shared" si="10"/>
        <v>0.94362495885030118</v>
      </c>
      <c r="I172" s="63">
        <f t="shared" si="11"/>
        <v>9.43624958850301</v>
      </c>
      <c r="J172" s="148"/>
      <c r="K172" s="16"/>
      <c r="L172" s="16"/>
      <c r="M172" s="16"/>
      <c r="N172" s="150"/>
    </row>
    <row r="173" spans="1:14" hidden="1" x14ac:dyDescent="0.25">
      <c r="A173">
        <v>2</v>
      </c>
      <c r="B173" s="40" t="s">
        <v>29</v>
      </c>
      <c r="C173" s="69" t="s">
        <v>78</v>
      </c>
      <c r="D173" s="1" t="s">
        <v>48</v>
      </c>
      <c r="E173" s="38"/>
      <c r="F173" s="38"/>
      <c r="G173" s="38">
        <v>8.7273775170114121</v>
      </c>
      <c r="H173" s="38">
        <f t="shared" si="10"/>
        <v>0.96970861300126809</v>
      </c>
      <c r="I173" s="63">
        <f t="shared" si="11"/>
        <v>9.6970861300126803</v>
      </c>
      <c r="J173" s="148"/>
      <c r="K173" s="16"/>
      <c r="L173" s="16"/>
      <c r="M173" s="16"/>
      <c r="N173" s="150"/>
    </row>
    <row r="174" spans="1:14" hidden="1" x14ac:dyDescent="0.25">
      <c r="B174" s="40" t="s">
        <v>29</v>
      </c>
      <c r="C174" s="69" t="s">
        <v>78</v>
      </c>
      <c r="D174" s="1" t="s">
        <v>117</v>
      </c>
      <c r="E174" s="38">
        <v>0</v>
      </c>
      <c r="F174" s="38">
        <v>0</v>
      </c>
      <c r="G174" s="38">
        <v>1.4496599939608432</v>
      </c>
      <c r="H174" s="38">
        <f t="shared" si="10"/>
        <v>0.16107333266231594</v>
      </c>
      <c r="I174" s="63">
        <f t="shared" si="11"/>
        <v>1.6107333266231592</v>
      </c>
      <c r="J174" s="148"/>
      <c r="K174" s="16"/>
      <c r="L174" s="16"/>
      <c r="M174" s="16"/>
      <c r="N174" s="150"/>
    </row>
    <row r="175" spans="1:14" hidden="1" x14ac:dyDescent="0.25">
      <c r="B175" s="40" t="s">
        <v>29</v>
      </c>
      <c r="C175" s="69" t="s">
        <v>78</v>
      </c>
      <c r="D175" s="1" t="s">
        <v>118</v>
      </c>
      <c r="E175" s="38">
        <v>0</v>
      </c>
      <c r="F175" s="38">
        <v>0</v>
      </c>
      <c r="G175" s="38">
        <v>7.2167325442037935</v>
      </c>
      <c r="H175" s="38">
        <f t="shared" ref="H175:H206" si="12">0.1/0.9*SUM(E175:G175)</f>
        <v>0.8018591715781993</v>
      </c>
      <c r="I175" s="63">
        <f t="shared" ref="I175:I206" si="13">SUM(E175:H175)</f>
        <v>8.0185917157819926</v>
      </c>
      <c r="J175" s="148"/>
      <c r="K175" s="16"/>
      <c r="L175" s="16"/>
      <c r="M175" s="16"/>
      <c r="N175" s="150"/>
    </row>
    <row r="176" spans="1:14" x14ac:dyDescent="0.25">
      <c r="B176" s="104" t="s">
        <v>29</v>
      </c>
      <c r="C176" s="129" t="s">
        <v>78</v>
      </c>
      <c r="D176" s="130" t="s">
        <v>20</v>
      </c>
      <c r="E176" s="131">
        <f>SUM(E160:E175)</f>
        <v>6.0450839361106246</v>
      </c>
      <c r="F176" s="131">
        <f>SUM(F160:F175)</f>
        <v>33.604330303253349</v>
      </c>
      <c r="G176" s="131">
        <f>SUM(G160:G175)</f>
        <v>107.27923357691995</v>
      </c>
      <c r="H176" s="131">
        <f t="shared" si="12"/>
        <v>16.325405312920438</v>
      </c>
      <c r="I176" s="132">
        <f t="shared" si="13"/>
        <v>163.25405312920435</v>
      </c>
      <c r="J176" s="146">
        <v>3.018768507421036</v>
      </c>
      <c r="K176" s="133">
        <v>24.0885</v>
      </c>
      <c r="L176" s="133">
        <v>99.000249580000002</v>
      </c>
      <c r="M176" s="133">
        <f>0.1/0.9*SUM(J176:L176)</f>
        <v>14.011946454157895</v>
      </c>
      <c r="N176" s="152">
        <f>SUM(J176:M176)</f>
        <v>140.11946454157894</v>
      </c>
    </row>
    <row r="177" spans="1:14" hidden="1" x14ac:dyDescent="0.25">
      <c r="B177" s="40" t="s">
        <v>30</v>
      </c>
      <c r="C177" s="69" t="s">
        <v>78</v>
      </c>
      <c r="D177" s="1" t="s">
        <v>70</v>
      </c>
      <c r="E177" s="38">
        <v>0</v>
      </c>
      <c r="F177" s="38">
        <v>0</v>
      </c>
      <c r="G177" s="38">
        <v>0</v>
      </c>
      <c r="H177" s="38">
        <f t="shared" si="12"/>
        <v>0</v>
      </c>
      <c r="I177" s="63">
        <f t="shared" si="13"/>
        <v>0</v>
      </c>
      <c r="J177" s="148"/>
      <c r="K177" s="16"/>
      <c r="L177" s="16"/>
      <c r="M177" s="16"/>
      <c r="N177" s="150"/>
    </row>
    <row r="178" spans="1:14" hidden="1" x14ac:dyDescent="0.25">
      <c r="B178" s="40" t="s">
        <v>30</v>
      </c>
      <c r="C178" s="69" t="s">
        <v>78</v>
      </c>
      <c r="D178" s="1" t="s">
        <v>99</v>
      </c>
      <c r="E178" s="38">
        <v>9.7896482326792054</v>
      </c>
      <c r="F178" s="38">
        <v>1.4934942018481612</v>
      </c>
      <c r="G178" s="38">
        <v>17.44539394057853</v>
      </c>
      <c r="H178" s="38">
        <f t="shared" si="12"/>
        <v>3.1920595972339889</v>
      </c>
      <c r="I178" s="63">
        <f t="shared" si="13"/>
        <v>31.920595972339886</v>
      </c>
      <c r="J178" s="148"/>
      <c r="K178" s="16"/>
      <c r="L178" s="16"/>
      <c r="M178" s="16"/>
      <c r="N178" s="150"/>
    </row>
    <row r="179" spans="1:14" hidden="1" x14ac:dyDescent="0.25">
      <c r="A179">
        <v>1</v>
      </c>
      <c r="B179" s="40" t="s">
        <v>30</v>
      </c>
      <c r="C179" s="69" t="s">
        <v>78</v>
      </c>
      <c r="D179" s="1" t="s">
        <v>124</v>
      </c>
      <c r="E179" s="38">
        <v>0</v>
      </c>
      <c r="F179" s="38">
        <v>24.91721942380866</v>
      </c>
      <c r="G179" s="38"/>
      <c r="H179" s="38">
        <f t="shared" si="12"/>
        <v>2.7685799359787402</v>
      </c>
      <c r="I179" s="63">
        <f t="shared" si="13"/>
        <v>27.685799359787399</v>
      </c>
      <c r="J179" s="148"/>
      <c r="K179" s="16"/>
      <c r="L179" s="16"/>
      <c r="M179" s="16"/>
      <c r="N179" s="150"/>
    </row>
    <row r="180" spans="1:14" hidden="1" x14ac:dyDescent="0.25">
      <c r="A180">
        <v>2</v>
      </c>
      <c r="B180" s="40" t="s">
        <v>30</v>
      </c>
      <c r="C180" s="69" t="s">
        <v>78</v>
      </c>
      <c r="D180" s="1" t="s">
        <v>115</v>
      </c>
      <c r="E180" s="38"/>
      <c r="F180" s="38"/>
      <c r="G180" s="38">
        <v>131.04015273614741</v>
      </c>
      <c r="H180" s="38">
        <f t="shared" si="12"/>
        <v>14.560016970683046</v>
      </c>
      <c r="I180" s="63">
        <f t="shared" si="13"/>
        <v>145.60016970683046</v>
      </c>
      <c r="J180" s="148"/>
      <c r="K180" s="16"/>
      <c r="L180" s="16"/>
      <c r="M180" s="16"/>
      <c r="N180" s="150"/>
    </row>
    <row r="181" spans="1:14" hidden="1" x14ac:dyDescent="0.25">
      <c r="B181" s="40" t="s">
        <v>30</v>
      </c>
      <c r="C181" s="69" t="s">
        <v>78</v>
      </c>
      <c r="D181" s="1" t="s">
        <v>109</v>
      </c>
      <c r="E181" s="38">
        <v>0</v>
      </c>
      <c r="F181" s="38">
        <v>0</v>
      </c>
      <c r="G181" s="38">
        <v>0</v>
      </c>
      <c r="H181" s="38">
        <f t="shared" si="12"/>
        <v>0</v>
      </c>
      <c r="I181" s="63">
        <f t="shared" si="13"/>
        <v>0</v>
      </c>
      <c r="J181" s="148"/>
      <c r="K181" s="16"/>
      <c r="L181" s="16"/>
      <c r="M181" s="16"/>
      <c r="N181" s="150"/>
    </row>
    <row r="182" spans="1:14" hidden="1" x14ac:dyDescent="0.25">
      <c r="B182" s="40" t="s">
        <v>30</v>
      </c>
      <c r="C182" s="69" t="s">
        <v>78</v>
      </c>
      <c r="D182" s="1" t="s">
        <v>116</v>
      </c>
      <c r="E182" s="38">
        <v>0</v>
      </c>
      <c r="F182" s="38">
        <v>0</v>
      </c>
      <c r="G182" s="38">
        <v>0</v>
      </c>
      <c r="H182" s="38">
        <f t="shared" si="12"/>
        <v>0</v>
      </c>
      <c r="I182" s="63">
        <f t="shared" si="13"/>
        <v>0</v>
      </c>
      <c r="J182" s="148"/>
      <c r="K182" s="16"/>
      <c r="L182" s="16"/>
      <c r="M182" s="16"/>
      <c r="N182" s="150"/>
    </row>
    <row r="183" spans="1:14" hidden="1" x14ac:dyDescent="0.25">
      <c r="B183" s="40" t="s">
        <v>30</v>
      </c>
      <c r="C183" s="69" t="s">
        <v>78</v>
      </c>
      <c r="D183" s="1" t="s">
        <v>46</v>
      </c>
      <c r="E183" s="38">
        <v>32.656719473347756</v>
      </c>
      <c r="F183" s="38">
        <v>1.99848</v>
      </c>
      <c r="G183" s="38">
        <v>62.766503160692395</v>
      </c>
      <c r="H183" s="38">
        <f t="shared" si="12"/>
        <v>10.824633626004461</v>
      </c>
      <c r="I183" s="63">
        <f t="shared" si="13"/>
        <v>108.2463362600446</v>
      </c>
      <c r="J183" s="148"/>
      <c r="K183" s="16"/>
      <c r="L183" s="16"/>
      <c r="M183" s="16"/>
      <c r="N183" s="150"/>
    </row>
    <row r="184" spans="1:14" hidden="1" x14ac:dyDescent="0.25">
      <c r="B184" s="40" t="s">
        <v>30</v>
      </c>
      <c r="C184" s="69" t="s">
        <v>78</v>
      </c>
      <c r="D184" s="1" t="s">
        <v>61</v>
      </c>
      <c r="E184" s="38">
        <v>0</v>
      </c>
      <c r="F184" s="38">
        <v>0</v>
      </c>
      <c r="G184" s="38">
        <v>0</v>
      </c>
      <c r="H184" s="38">
        <f t="shared" si="12"/>
        <v>0</v>
      </c>
      <c r="I184" s="63">
        <f t="shared" si="13"/>
        <v>0</v>
      </c>
      <c r="J184" s="148"/>
      <c r="K184" s="16"/>
      <c r="L184" s="16"/>
      <c r="M184" s="16"/>
      <c r="N184" s="150"/>
    </row>
    <row r="185" spans="1:14" hidden="1" x14ac:dyDescent="0.25">
      <c r="B185" s="40" t="s">
        <v>30</v>
      </c>
      <c r="C185" s="69" t="s">
        <v>78</v>
      </c>
      <c r="D185" s="1" t="s">
        <v>62</v>
      </c>
      <c r="E185" s="38">
        <v>0</v>
      </c>
      <c r="F185" s="38">
        <v>0</v>
      </c>
      <c r="G185" s="38">
        <v>1.1209695698133355</v>
      </c>
      <c r="H185" s="38">
        <f t="shared" si="12"/>
        <v>0.12455217442370395</v>
      </c>
      <c r="I185" s="63">
        <f t="shared" si="13"/>
        <v>1.2455217442370394</v>
      </c>
      <c r="J185" s="148"/>
      <c r="K185" s="16"/>
      <c r="L185" s="16"/>
      <c r="M185" s="16"/>
      <c r="N185" s="150"/>
    </row>
    <row r="186" spans="1:14" hidden="1" x14ac:dyDescent="0.25">
      <c r="B186" s="40" t="s">
        <v>30</v>
      </c>
      <c r="C186" s="69" t="s">
        <v>78</v>
      </c>
      <c r="D186" s="1" t="s">
        <v>72</v>
      </c>
      <c r="E186" s="38">
        <v>0</v>
      </c>
      <c r="F186" s="38">
        <v>0</v>
      </c>
      <c r="G186" s="38">
        <v>6.3061722535926151E-2</v>
      </c>
      <c r="H186" s="38">
        <f t="shared" si="12"/>
        <v>7.0068580595473509E-3</v>
      </c>
      <c r="I186" s="63">
        <f t="shared" si="13"/>
        <v>7.0068580595473495E-2</v>
      </c>
      <c r="J186" s="148"/>
      <c r="K186" s="16"/>
      <c r="L186" s="16"/>
      <c r="M186" s="16"/>
      <c r="N186" s="150"/>
    </row>
    <row r="187" spans="1:14" hidden="1" x14ac:dyDescent="0.25">
      <c r="A187">
        <v>1</v>
      </c>
      <c r="B187" s="40" t="s">
        <v>30</v>
      </c>
      <c r="C187" s="69" t="s">
        <v>78</v>
      </c>
      <c r="D187" s="1" t="s">
        <v>126</v>
      </c>
      <c r="E187" s="144">
        <v>77.893330202811725</v>
      </c>
      <c r="F187" s="144">
        <v>11.867507791266529</v>
      </c>
      <c r="G187" s="144"/>
      <c r="H187" s="144">
        <f t="shared" si="12"/>
        <v>9.9734264437864741</v>
      </c>
      <c r="I187" s="63">
        <f t="shared" si="13"/>
        <v>99.734264437864738</v>
      </c>
      <c r="J187" s="148"/>
      <c r="K187" s="16"/>
      <c r="L187" s="16"/>
      <c r="M187" s="16"/>
      <c r="N187" s="150"/>
    </row>
    <row r="188" spans="1:14" hidden="1" x14ac:dyDescent="0.25">
      <c r="A188">
        <v>2</v>
      </c>
      <c r="B188" s="40" t="s">
        <v>30</v>
      </c>
      <c r="C188" s="69" t="s">
        <v>78</v>
      </c>
      <c r="D188" s="1" t="s">
        <v>81</v>
      </c>
      <c r="E188" s="38"/>
      <c r="F188" s="38"/>
      <c r="G188" s="38">
        <v>138.74476859311164</v>
      </c>
      <c r="H188" s="38">
        <f t="shared" si="12"/>
        <v>15.416085399234628</v>
      </c>
      <c r="I188" s="63">
        <f t="shared" si="13"/>
        <v>154.16085399234626</v>
      </c>
      <c r="J188" s="148"/>
      <c r="K188" s="16"/>
      <c r="L188" s="16"/>
      <c r="M188" s="16"/>
      <c r="N188" s="150"/>
    </row>
    <row r="189" spans="1:14" hidden="1" x14ac:dyDescent="0.25">
      <c r="A189">
        <v>1</v>
      </c>
      <c r="B189" s="40" t="s">
        <v>30</v>
      </c>
      <c r="C189" s="69" t="s">
        <v>78</v>
      </c>
      <c r="D189" s="1" t="s">
        <v>125</v>
      </c>
      <c r="E189" s="38">
        <v>2.1803596937447209</v>
      </c>
      <c r="F189" s="38">
        <v>0.32877858307664426</v>
      </c>
      <c r="G189" s="38"/>
      <c r="H189" s="38">
        <f t="shared" si="12"/>
        <v>0.27879314186904058</v>
      </c>
      <c r="I189" s="63">
        <f t="shared" si="13"/>
        <v>2.7879314186904054</v>
      </c>
      <c r="J189" s="148"/>
      <c r="K189" s="16"/>
      <c r="L189" s="16"/>
      <c r="M189" s="16"/>
      <c r="N189" s="150"/>
    </row>
    <row r="190" spans="1:14" hidden="1" x14ac:dyDescent="0.25">
      <c r="A190">
        <v>2</v>
      </c>
      <c r="B190" s="40" t="s">
        <v>30</v>
      </c>
      <c r="C190" s="69" t="s">
        <v>78</v>
      </c>
      <c r="D190" s="1" t="s">
        <v>48</v>
      </c>
      <c r="E190" s="38"/>
      <c r="F190" s="38"/>
      <c r="G190" s="38">
        <v>2.7644850334033793</v>
      </c>
      <c r="H190" s="38">
        <f t="shared" si="12"/>
        <v>0.30716500371148658</v>
      </c>
      <c r="I190" s="63">
        <f t="shared" si="13"/>
        <v>3.0716500371148658</v>
      </c>
      <c r="J190" s="148"/>
      <c r="K190" s="16"/>
      <c r="L190" s="16"/>
      <c r="M190" s="16"/>
      <c r="N190" s="150"/>
    </row>
    <row r="191" spans="1:14" hidden="1" x14ac:dyDescent="0.25">
      <c r="B191" s="40" t="s">
        <v>30</v>
      </c>
      <c r="C191" s="69" t="s">
        <v>78</v>
      </c>
      <c r="D191" s="1" t="s">
        <v>117</v>
      </c>
      <c r="E191" s="38">
        <v>0</v>
      </c>
      <c r="F191" s="38">
        <v>0</v>
      </c>
      <c r="G191" s="38">
        <v>1.7507972964407965</v>
      </c>
      <c r="H191" s="38">
        <f t="shared" si="12"/>
        <v>0.19453303293786628</v>
      </c>
      <c r="I191" s="63">
        <f t="shared" si="13"/>
        <v>1.9453303293786628</v>
      </c>
      <c r="J191" s="148"/>
      <c r="K191" s="16"/>
      <c r="L191" s="16"/>
      <c r="M191" s="16"/>
      <c r="N191" s="150"/>
    </row>
    <row r="192" spans="1:14" hidden="1" x14ac:dyDescent="0.25">
      <c r="B192" s="40" t="s">
        <v>30</v>
      </c>
      <c r="C192" s="69" t="s">
        <v>78</v>
      </c>
      <c r="D192" s="1" t="s">
        <v>118</v>
      </c>
      <c r="E192" s="38">
        <v>0</v>
      </c>
      <c r="F192" s="38">
        <v>0</v>
      </c>
      <c r="G192" s="38">
        <v>158.315869461061</v>
      </c>
      <c r="H192" s="38">
        <f t="shared" si="12"/>
        <v>17.590652162340113</v>
      </c>
      <c r="I192" s="63">
        <f t="shared" si="13"/>
        <v>175.90652162340112</v>
      </c>
      <c r="J192" s="148"/>
      <c r="K192" s="16"/>
      <c r="L192" s="16"/>
      <c r="M192" s="16"/>
      <c r="N192" s="150"/>
    </row>
    <row r="193" spans="1:14" x14ac:dyDescent="0.25">
      <c r="B193" s="104" t="s">
        <v>30</v>
      </c>
      <c r="C193" s="129" t="s">
        <v>78</v>
      </c>
      <c r="D193" s="130" t="s">
        <v>20</v>
      </c>
      <c r="E193" s="131">
        <f>SUM(E177:E192)</f>
        <v>122.52005760258341</v>
      </c>
      <c r="F193" s="131">
        <f>SUM(F177:F192)</f>
        <v>40.605479999999993</v>
      </c>
      <c r="G193" s="131">
        <f>SUM(G177:G192)</f>
        <v>514.01200151378441</v>
      </c>
      <c r="H193" s="131">
        <f t="shared" si="12"/>
        <v>75.237504346263094</v>
      </c>
      <c r="I193" s="132">
        <f t="shared" si="13"/>
        <v>752.37504346263097</v>
      </c>
      <c r="J193" s="146">
        <v>61.183549364585986</v>
      </c>
      <c r="K193" s="133">
        <v>28.887119999999999</v>
      </c>
      <c r="L193" s="133">
        <v>439.56197440390997</v>
      </c>
      <c r="M193" s="133">
        <f>0.1/0.9*SUM(J193:L193)</f>
        <v>58.848071529832893</v>
      </c>
      <c r="N193" s="152">
        <f>SUM(J193:M193)</f>
        <v>588.48071529832885</v>
      </c>
    </row>
    <row r="194" spans="1:14" hidden="1" x14ac:dyDescent="0.25">
      <c r="B194" s="40" t="s">
        <v>31</v>
      </c>
      <c r="C194" s="69" t="s">
        <v>78</v>
      </c>
      <c r="D194" s="1" t="s">
        <v>70</v>
      </c>
      <c r="E194" s="38">
        <v>0</v>
      </c>
      <c r="F194" s="38">
        <v>0</v>
      </c>
      <c r="G194" s="38">
        <v>0</v>
      </c>
      <c r="H194" s="38">
        <f t="shared" si="12"/>
        <v>0</v>
      </c>
      <c r="I194" s="63">
        <f t="shared" si="13"/>
        <v>0</v>
      </c>
      <c r="J194" s="148"/>
      <c r="K194" s="16"/>
      <c r="L194" s="16"/>
      <c r="M194" s="16"/>
      <c r="N194" s="150"/>
    </row>
    <row r="195" spans="1:14" hidden="1" x14ac:dyDescent="0.25">
      <c r="B195" s="40" t="s">
        <v>31</v>
      </c>
      <c r="C195" s="69" t="s">
        <v>78</v>
      </c>
      <c r="D195" s="1" t="s">
        <v>99</v>
      </c>
      <c r="E195" s="38">
        <v>0</v>
      </c>
      <c r="F195" s="38">
        <v>0</v>
      </c>
      <c r="G195" s="38">
        <v>0</v>
      </c>
      <c r="H195" s="38">
        <f t="shared" si="12"/>
        <v>0</v>
      </c>
      <c r="I195" s="63">
        <f t="shared" si="13"/>
        <v>0</v>
      </c>
      <c r="J195" s="148"/>
      <c r="K195" s="16"/>
      <c r="L195" s="16"/>
      <c r="M195" s="16"/>
      <c r="N195" s="150"/>
    </row>
    <row r="196" spans="1:14" hidden="1" x14ac:dyDescent="0.25">
      <c r="A196">
        <v>1</v>
      </c>
      <c r="B196" s="40" t="s">
        <v>31</v>
      </c>
      <c r="C196" s="69" t="s">
        <v>78</v>
      </c>
      <c r="D196" s="1" t="s">
        <v>124</v>
      </c>
      <c r="E196" s="38">
        <v>0</v>
      </c>
      <c r="F196" s="38">
        <v>0</v>
      </c>
      <c r="G196" s="38"/>
      <c r="H196" s="38">
        <f t="shared" si="12"/>
        <v>0</v>
      </c>
      <c r="I196" s="63">
        <f t="shared" si="13"/>
        <v>0</v>
      </c>
      <c r="J196" s="148"/>
      <c r="K196" s="16"/>
      <c r="L196" s="16"/>
      <c r="M196" s="16"/>
      <c r="N196" s="150"/>
    </row>
    <row r="197" spans="1:14" hidden="1" x14ac:dyDescent="0.25">
      <c r="A197">
        <v>2</v>
      </c>
      <c r="B197" s="40" t="s">
        <v>31</v>
      </c>
      <c r="C197" s="69" t="s">
        <v>78</v>
      </c>
      <c r="D197" s="1" t="s">
        <v>115</v>
      </c>
      <c r="E197" s="38"/>
      <c r="F197" s="38"/>
      <c r="G197" s="38">
        <v>3.2597931288293802</v>
      </c>
      <c r="H197" s="38">
        <f t="shared" si="12"/>
        <v>0.3621992365365978</v>
      </c>
      <c r="I197" s="63">
        <f t="shared" si="13"/>
        <v>3.621992365365978</v>
      </c>
      <c r="J197" s="148"/>
      <c r="K197" s="16"/>
      <c r="L197" s="16"/>
      <c r="M197" s="16"/>
      <c r="N197" s="150"/>
    </row>
    <row r="198" spans="1:14" hidden="1" x14ac:dyDescent="0.25">
      <c r="B198" s="40" t="s">
        <v>31</v>
      </c>
      <c r="C198" s="69" t="s">
        <v>78</v>
      </c>
      <c r="D198" s="1" t="s">
        <v>109</v>
      </c>
      <c r="E198" s="38">
        <v>0</v>
      </c>
      <c r="F198" s="38">
        <v>0</v>
      </c>
      <c r="G198" s="38">
        <v>0</v>
      </c>
      <c r="H198" s="38">
        <f t="shared" si="12"/>
        <v>0</v>
      </c>
      <c r="I198" s="63">
        <f t="shared" si="13"/>
        <v>0</v>
      </c>
      <c r="J198" s="148"/>
      <c r="K198" s="16"/>
      <c r="L198" s="16"/>
      <c r="M198" s="16"/>
      <c r="N198" s="150"/>
    </row>
    <row r="199" spans="1:14" hidden="1" x14ac:dyDescent="0.25">
      <c r="B199" s="40" t="s">
        <v>31</v>
      </c>
      <c r="C199" s="69" t="s">
        <v>78</v>
      </c>
      <c r="D199" s="1" t="s">
        <v>116</v>
      </c>
      <c r="E199" s="38">
        <v>0</v>
      </c>
      <c r="F199" s="38">
        <v>0</v>
      </c>
      <c r="G199" s="38">
        <v>0</v>
      </c>
      <c r="H199" s="38">
        <f t="shared" si="12"/>
        <v>0</v>
      </c>
      <c r="I199" s="63">
        <f t="shared" si="13"/>
        <v>0</v>
      </c>
      <c r="J199" s="148"/>
      <c r="K199" s="16"/>
      <c r="L199" s="16"/>
      <c r="M199" s="16"/>
      <c r="N199" s="150"/>
    </row>
    <row r="200" spans="1:14" hidden="1" x14ac:dyDescent="0.25">
      <c r="B200" s="40" t="s">
        <v>31</v>
      </c>
      <c r="C200" s="69" t="s">
        <v>78</v>
      </c>
      <c r="D200" s="1" t="s">
        <v>46</v>
      </c>
      <c r="E200" s="38">
        <v>12.401116612438392</v>
      </c>
      <c r="F200" s="38">
        <v>0</v>
      </c>
      <c r="G200" s="38">
        <v>12.352601015999999</v>
      </c>
      <c r="H200" s="38">
        <f t="shared" si="12"/>
        <v>2.7504130698264881</v>
      </c>
      <c r="I200" s="63">
        <f t="shared" si="13"/>
        <v>27.504130698264881</v>
      </c>
      <c r="J200" s="148"/>
      <c r="K200" s="16"/>
      <c r="L200" s="16"/>
      <c r="M200" s="16"/>
      <c r="N200" s="150"/>
    </row>
    <row r="201" spans="1:14" hidden="1" x14ac:dyDescent="0.25">
      <c r="B201" s="40" t="s">
        <v>31</v>
      </c>
      <c r="C201" s="69" t="s">
        <v>78</v>
      </c>
      <c r="D201" s="1" t="s">
        <v>61</v>
      </c>
      <c r="E201" s="38">
        <v>0</v>
      </c>
      <c r="F201" s="38">
        <v>0</v>
      </c>
      <c r="G201" s="38">
        <v>0</v>
      </c>
      <c r="H201" s="38">
        <f t="shared" si="12"/>
        <v>0</v>
      </c>
      <c r="I201" s="63">
        <f t="shared" si="13"/>
        <v>0</v>
      </c>
      <c r="J201" s="148"/>
      <c r="K201" s="16"/>
      <c r="L201" s="16"/>
      <c r="M201" s="16"/>
      <c r="N201" s="150"/>
    </row>
    <row r="202" spans="1:14" hidden="1" x14ac:dyDescent="0.25">
      <c r="B202" s="40" t="s">
        <v>31</v>
      </c>
      <c r="C202" s="69" t="s">
        <v>78</v>
      </c>
      <c r="D202" s="1" t="s">
        <v>62</v>
      </c>
      <c r="E202" s="38">
        <v>0</v>
      </c>
      <c r="F202" s="38">
        <v>0</v>
      </c>
      <c r="G202" s="38">
        <v>0.34028162019956926</v>
      </c>
      <c r="H202" s="38">
        <f t="shared" si="12"/>
        <v>3.7809068911063254E-2</v>
      </c>
      <c r="I202" s="63">
        <f t="shared" si="13"/>
        <v>0.37809068911063248</v>
      </c>
      <c r="J202" s="148"/>
      <c r="K202" s="16"/>
      <c r="L202" s="16"/>
      <c r="M202" s="16"/>
      <c r="N202" s="150"/>
    </row>
    <row r="203" spans="1:14" hidden="1" x14ac:dyDescent="0.25">
      <c r="B203" s="40" t="s">
        <v>31</v>
      </c>
      <c r="C203" s="69" t="s">
        <v>78</v>
      </c>
      <c r="D203" s="1" t="s">
        <v>72</v>
      </c>
      <c r="E203" s="38">
        <v>0</v>
      </c>
      <c r="F203" s="38">
        <v>0</v>
      </c>
      <c r="G203" s="38">
        <v>6.6873723888085518E-2</v>
      </c>
      <c r="H203" s="38">
        <f t="shared" si="12"/>
        <v>7.4304137653428354E-3</v>
      </c>
      <c r="I203" s="63">
        <f t="shared" si="13"/>
        <v>7.4304137653428359E-2</v>
      </c>
      <c r="J203" s="148"/>
      <c r="K203" s="16"/>
      <c r="L203" s="16"/>
      <c r="M203" s="16"/>
      <c r="N203" s="150"/>
    </row>
    <row r="204" spans="1:14" hidden="1" x14ac:dyDescent="0.25">
      <c r="A204">
        <v>1</v>
      </c>
      <c r="B204" s="40" t="s">
        <v>31</v>
      </c>
      <c r="C204" s="69" t="s">
        <v>78</v>
      </c>
      <c r="D204" s="1" t="s">
        <v>126</v>
      </c>
      <c r="E204" s="38">
        <v>33.444427628940346</v>
      </c>
      <c r="F204" s="38">
        <v>0</v>
      </c>
      <c r="G204" s="38"/>
      <c r="H204" s="38">
        <f t="shared" si="12"/>
        <v>3.7160475143267053</v>
      </c>
      <c r="I204" s="63">
        <f t="shared" si="13"/>
        <v>37.16047514326705</v>
      </c>
      <c r="J204" s="148"/>
      <c r="K204" s="16"/>
      <c r="L204" s="16"/>
      <c r="M204" s="16"/>
      <c r="N204" s="150"/>
    </row>
    <row r="205" spans="1:14" hidden="1" x14ac:dyDescent="0.25">
      <c r="A205">
        <v>2</v>
      </c>
      <c r="B205" s="40" t="s">
        <v>31</v>
      </c>
      <c r="C205" s="69" t="s">
        <v>78</v>
      </c>
      <c r="D205" s="1" t="s">
        <v>81</v>
      </c>
      <c r="E205" s="38"/>
      <c r="F205" s="38"/>
      <c r="G205" s="38">
        <v>24.025416399453793</v>
      </c>
      <c r="H205" s="38">
        <f t="shared" si="12"/>
        <v>2.6694907110504218</v>
      </c>
      <c r="I205" s="63">
        <f t="shared" si="13"/>
        <v>26.694907110504214</v>
      </c>
      <c r="J205" s="148"/>
      <c r="K205" s="16"/>
      <c r="L205" s="16"/>
      <c r="M205" s="16"/>
      <c r="N205" s="150"/>
    </row>
    <row r="206" spans="1:14" hidden="1" x14ac:dyDescent="0.25">
      <c r="A206">
        <v>1</v>
      </c>
      <c r="B206" s="40" t="s">
        <v>31</v>
      </c>
      <c r="C206" s="69" t="s">
        <v>78</v>
      </c>
      <c r="D206" s="1" t="s">
        <v>125</v>
      </c>
      <c r="E206" s="38">
        <v>0.68042487601307777</v>
      </c>
      <c r="F206" s="38">
        <v>0</v>
      </c>
      <c r="G206" s="38"/>
      <c r="H206" s="38">
        <f t="shared" si="12"/>
        <v>7.5602764001453091E-2</v>
      </c>
      <c r="I206" s="63">
        <f t="shared" si="13"/>
        <v>0.75602764001453082</v>
      </c>
      <c r="J206" s="148"/>
      <c r="K206" s="16"/>
      <c r="L206" s="16"/>
      <c r="M206" s="16"/>
      <c r="N206" s="150"/>
    </row>
    <row r="207" spans="1:14" hidden="1" x14ac:dyDescent="0.25">
      <c r="A207">
        <v>2</v>
      </c>
      <c r="B207" s="40" t="s">
        <v>31</v>
      </c>
      <c r="C207" s="69" t="s">
        <v>78</v>
      </c>
      <c r="D207" s="1" t="s">
        <v>48</v>
      </c>
      <c r="E207" s="144"/>
      <c r="F207" s="144"/>
      <c r="G207" s="144">
        <v>0.14987457867227827</v>
      </c>
      <c r="H207" s="144">
        <f t="shared" ref="H207:H238" si="14">0.1/0.9*SUM(E207:G207)</f>
        <v>1.6652730963586476E-2</v>
      </c>
      <c r="I207" s="63">
        <f t="shared" ref="I207:I238" si="15">SUM(E207:H207)</f>
        <v>0.16652730963586473</v>
      </c>
      <c r="J207" s="148"/>
      <c r="K207" s="16"/>
      <c r="L207" s="16"/>
      <c r="M207" s="16"/>
      <c r="N207" s="150"/>
    </row>
    <row r="208" spans="1:14" hidden="1" x14ac:dyDescent="0.25">
      <c r="B208" s="40" t="s">
        <v>31</v>
      </c>
      <c r="C208" s="69" t="s">
        <v>78</v>
      </c>
      <c r="D208" s="1" t="s">
        <v>117</v>
      </c>
      <c r="E208" s="38">
        <v>0</v>
      </c>
      <c r="F208" s="38">
        <v>0</v>
      </c>
      <c r="G208" s="38">
        <v>0</v>
      </c>
      <c r="H208" s="38">
        <f t="shared" si="14"/>
        <v>0</v>
      </c>
      <c r="I208" s="63">
        <f t="shared" si="15"/>
        <v>0</v>
      </c>
      <c r="J208" s="148"/>
      <c r="K208" s="16"/>
      <c r="L208" s="16"/>
      <c r="M208" s="16"/>
      <c r="N208" s="150"/>
    </row>
    <row r="209" spans="1:14" hidden="1" x14ac:dyDescent="0.25">
      <c r="B209" s="40" t="s">
        <v>31</v>
      </c>
      <c r="C209" s="69" t="s">
        <v>78</v>
      </c>
      <c r="D209" s="1" t="s">
        <v>118</v>
      </c>
      <c r="E209" s="38">
        <v>0</v>
      </c>
      <c r="F209" s="38">
        <v>0</v>
      </c>
      <c r="G209" s="38">
        <v>52.382610879954676</v>
      </c>
      <c r="H209" s="38">
        <f t="shared" si="14"/>
        <v>5.8202900977727419</v>
      </c>
      <c r="I209" s="63">
        <f t="shared" si="15"/>
        <v>58.202900977727417</v>
      </c>
      <c r="J209" s="148"/>
      <c r="K209" s="16"/>
      <c r="L209" s="16"/>
      <c r="M209" s="16"/>
      <c r="N209" s="150"/>
    </row>
    <row r="210" spans="1:14" x14ac:dyDescent="0.25">
      <c r="B210" s="104" t="s">
        <v>31</v>
      </c>
      <c r="C210" s="129" t="s">
        <v>78</v>
      </c>
      <c r="D210" s="130" t="s">
        <v>20</v>
      </c>
      <c r="E210" s="131">
        <f>SUM(E194:E209)</f>
        <v>46.525969117391817</v>
      </c>
      <c r="F210" s="131">
        <f>SUM(F194:F209)</f>
        <v>0</v>
      </c>
      <c r="G210" s="131">
        <f>SUM(G194:G209)</f>
        <v>92.577451346997776</v>
      </c>
      <c r="H210" s="131">
        <f t="shared" si="14"/>
        <v>15.4559356071544</v>
      </c>
      <c r="I210" s="132">
        <f t="shared" si="15"/>
        <v>154.55935607154399</v>
      </c>
      <c r="J210" s="146">
        <v>23.233942131032119</v>
      </c>
      <c r="K210" s="133">
        <v>0</v>
      </c>
      <c r="L210" s="133">
        <v>86.506869399999999</v>
      </c>
      <c r="M210" s="133">
        <f>0.1/0.9*SUM(J210:L210)</f>
        <v>12.193423503448015</v>
      </c>
      <c r="N210" s="152">
        <f>SUM(J210:M210)</f>
        <v>121.93423503448014</v>
      </c>
    </row>
    <row r="211" spans="1:14" hidden="1" x14ac:dyDescent="0.25">
      <c r="B211" s="40" t="s">
        <v>32</v>
      </c>
      <c r="C211" s="69" t="s">
        <v>78</v>
      </c>
      <c r="D211" s="1" t="s">
        <v>70</v>
      </c>
      <c r="E211" s="38">
        <v>0</v>
      </c>
      <c r="F211" s="38">
        <v>0</v>
      </c>
      <c r="G211" s="38">
        <v>0</v>
      </c>
      <c r="H211" s="38">
        <f t="shared" si="14"/>
        <v>0</v>
      </c>
      <c r="I211" s="63">
        <f t="shared" si="15"/>
        <v>0</v>
      </c>
      <c r="J211" s="148"/>
      <c r="K211" s="16"/>
      <c r="L211" s="16"/>
      <c r="M211" s="16"/>
      <c r="N211" s="150"/>
    </row>
    <row r="212" spans="1:14" hidden="1" x14ac:dyDescent="0.25">
      <c r="B212" s="40" t="s">
        <v>32</v>
      </c>
      <c r="C212" s="69" t="s">
        <v>78</v>
      </c>
      <c r="D212" s="1" t="s">
        <v>99</v>
      </c>
      <c r="E212" s="38">
        <v>5.1283586299369857</v>
      </c>
      <c r="F212" s="38">
        <v>0.16349236281350182</v>
      </c>
      <c r="G212" s="38">
        <v>8.4698237807280261</v>
      </c>
      <c r="H212" s="38">
        <f t="shared" si="14"/>
        <v>1.5290749748309462</v>
      </c>
      <c r="I212" s="63">
        <f t="shared" si="15"/>
        <v>15.290749748309461</v>
      </c>
      <c r="J212" s="148"/>
      <c r="K212" s="16"/>
      <c r="L212" s="16"/>
      <c r="M212" s="16"/>
      <c r="N212" s="150"/>
    </row>
    <row r="213" spans="1:14" hidden="1" x14ac:dyDescent="0.25">
      <c r="A213">
        <v>1</v>
      </c>
      <c r="B213" s="40" t="s">
        <v>32</v>
      </c>
      <c r="C213" s="69" t="s">
        <v>78</v>
      </c>
      <c r="D213" s="1" t="s">
        <v>124</v>
      </c>
      <c r="E213" s="38">
        <v>0</v>
      </c>
      <c r="F213" s="38">
        <v>12.646615123514991</v>
      </c>
      <c r="G213" s="38"/>
      <c r="H213" s="38">
        <f t="shared" si="14"/>
        <v>1.4051794581683323</v>
      </c>
      <c r="I213" s="63">
        <f t="shared" si="15"/>
        <v>14.051794581683323</v>
      </c>
      <c r="J213" s="148"/>
      <c r="K213" s="16"/>
      <c r="L213" s="16"/>
      <c r="M213" s="16"/>
      <c r="N213" s="150"/>
    </row>
    <row r="214" spans="1:14" hidden="1" x14ac:dyDescent="0.25">
      <c r="A214">
        <v>2</v>
      </c>
      <c r="B214" s="40" t="s">
        <v>32</v>
      </c>
      <c r="C214" s="69" t="s">
        <v>78</v>
      </c>
      <c r="D214" s="1" t="s">
        <v>115</v>
      </c>
      <c r="E214" s="38"/>
      <c r="F214" s="38"/>
      <c r="G214" s="38">
        <v>646.07205490546369</v>
      </c>
      <c r="H214" s="38">
        <f t="shared" si="14"/>
        <v>71.785783878384862</v>
      </c>
      <c r="I214" s="63">
        <f t="shared" si="15"/>
        <v>717.85783878384859</v>
      </c>
      <c r="J214" s="148"/>
      <c r="K214" s="16"/>
      <c r="L214" s="16"/>
      <c r="M214" s="16"/>
      <c r="N214" s="150"/>
    </row>
    <row r="215" spans="1:14" hidden="1" x14ac:dyDescent="0.25">
      <c r="B215" s="40" t="s">
        <v>32</v>
      </c>
      <c r="C215" s="69" t="s">
        <v>78</v>
      </c>
      <c r="D215" s="1" t="s">
        <v>109</v>
      </c>
      <c r="E215" s="38">
        <v>0</v>
      </c>
      <c r="F215" s="38">
        <v>0</v>
      </c>
      <c r="G215" s="38">
        <v>0</v>
      </c>
      <c r="H215" s="38">
        <f t="shared" si="14"/>
        <v>0</v>
      </c>
      <c r="I215" s="63">
        <f t="shared" si="15"/>
        <v>0</v>
      </c>
      <c r="J215" s="148"/>
      <c r="K215" s="16"/>
      <c r="L215" s="16"/>
      <c r="M215" s="16"/>
      <c r="N215" s="150"/>
    </row>
    <row r="216" spans="1:14" hidden="1" x14ac:dyDescent="0.25">
      <c r="B216" s="40" t="s">
        <v>32</v>
      </c>
      <c r="C216" s="69" t="s">
        <v>78</v>
      </c>
      <c r="D216" s="1" t="s">
        <v>116</v>
      </c>
      <c r="E216" s="38">
        <v>0</v>
      </c>
      <c r="F216" s="38">
        <v>0</v>
      </c>
      <c r="G216" s="38">
        <v>0</v>
      </c>
      <c r="H216" s="38">
        <f t="shared" si="14"/>
        <v>0</v>
      </c>
      <c r="I216" s="63">
        <f t="shared" si="15"/>
        <v>0</v>
      </c>
      <c r="J216" s="148"/>
      <c r="K216" s="16"/>
      <c r="L216" s="16"/>
      <c r="M216" s="16"/>
      <c r="N216" s="150"/>
    </row>
    <row r="217" spans="1:14" hidden="1" x14ac:dyDescent="0.25">
      <c r="B217" s="40" t="s">
        <v>32</v>
      </c>
      <c r="C217" s="69" t="s">
        <v>78</v>
      </c>
      <c r="D217" s="1" t="s">
        <v>46</v>
      </c>
      <c r="E217" s="38">
        <v>16.474824301045462</v>
      </c>
      <c r="F217" s="38">
        <v>0.73920000000000008</v>
      </c>
      <c r="G217" s="38">
        <v>95.250091438184413</v>
      </c>
      <c r="H217" s="38">
        <f t="shared" si="14"/>
        <v>12.49601285991443</v>
      </c>
      <c r="I217" s="63">
        <f t="shared" si="15"/>
        <v>124.9601285991443</v>
      </c>
      <c r="J217" s="148"/>
      <c r="K217" s="16"/>
      <c r="L217" s="16"/>
      <c r="M217" s="16"/>
      <c r="N217" s="150"/>
    </row>
    <row r="218" spans="1:14" hidden="1" x14ac:dyDescent="0.25">
      <c r="B218" s="40" t="s">
        <v>32</v>
      </c>
      <c r="C218" s="69" t="s">
        <v>78</v>
      </c>
      <c r="D218" s="1" t="s">
        <v>61</v>
      </c>
      <c r="E218" s="38">
        <v>0</v>
      </c>
      <c r="F218" s="38">
        <v>0</v>
      </c>
      <c r="G218" s="38">
        <v>1.3354345402744979E-5</v>
      </c>
      <c r="H218" s="38">
        <f t="shared" si="14"/>
        <v>1.4838161558605534E-6</v>
      </c>
      <c r="I218" s="63">
        <f t="shared" si="15"/>
        <v>1.4838161558605533E-5</v>
      </c>
      <c r="J218" s="148"/>
      <c r="K218" s="16"/>
      <c r="L218" s="16"/>
      <c r="M218" s="16"/>
      <c r="N218" s="150"/>
    </row>
    <row r="219" spans="1:14" hidden="1" x14ac:dyDescent="0.25">
      <c r="B219" s="40" t="s">
        <v>32</v>
      </c>
      <c r="C219" s="69" t="s">
        <v>78</v>
      </c>
      <c r="D219" s="1" t="s">
        <v>62</v>
      </c>
      <c r="E219" s="38">
        <v>0</v>
      </c>
      <c r="F219" s="38">
        <v>0</v>
      </c>
      <c r="G219" s="38">
        <v>25.260459740652987</v>
      </c>
      <c r="H219" s="38">
        <f t="shared" si="14"/>
        <v>2.806717748961443</v>
      </c>
      <c r="I219" s="63">
        <f t="shared" si="15"/>
        <v>28.06717748961443</v>
      </c>
      <c r="J219" s="148"/>
      <c r="K219" s="16"/>
      <c r="L219" s="16"/>
      <c r="M219" s="16"/>
      <c r="N219" s="150"/>
    </row>
    <row r="220" spans="1:14" hidden="1" x14ac:dyDescent="0.25">
      <c r="B220" s="40" t="s">
        <v>32</v>
      </c>
      <c r="C220" s="69" t="s">
        <v>78</v>
      </c>
      <c r="D220" s="1" t="s">
        <v>72</v>
      </c>
      <c r="E220" s="38">
        <v>0</v>
      </c>
      <c r="F220" s="38">
        <v>0</v>
      </c>
      <c r="G220" s="38">
        <v>2.9815274021257951</v>
      </c>
      <c r="H220" s="38">
        <f t="shared" si="14"/>
        <v>0.33128082245842172</v>
      </c>
      <c r="I220" s="63">
        <f t="shared" si="15"/>
        <v>3.312808224584217</v>
      </c>
      <c r="J220" s="148"/>
      <c r="K220" s="16"/>
      <c r="L220" s="16"/>
      <c r="M220" s="16"/>
      <c r="N220" s="150"/>
    </row>
    <row r="221" spans="1:14" hidden="1" x14ac:dyDescent="0.25">
      <c r="A221">
        <v>1</v>
      </c>
      <c r="B221" s="40" t="s">
        <v>32</v>
      </c>
      <c r="C221" s="69" t="s">
        <v>78</v>
      </c>
      <c r="D221" s="1" t="s">
        <v>126</v>
      </c>
      <c r="E221" s="38">
        <v>15.940454851366631</v>
      </c>
      <c r="F221" s="38">
        <v>0.50547991702809714</v>
      </c>
      <c r="G221" s="38"/>
      <c r="H221" s="38">
        <f t="shared" si="14"/>
        <v>1.8273260853771922</v>
      </c>
      <c r="I221" s="63">
        <f t="shared" si="15"/>
        <v>18.273260853771919</v>
      </c>
      <c r="J221" s="148"/>
      <c r="K221" s="16"/>
      <c r="L221" s="16"/>
      <c r="M221" s="16"/>
      <c r="N221" s="150"/>
    </row>
    <row r="222" spans="1:14" hidden="1" x14ac:dyDescent="0.25">
      <c r="A222">
        <v>2</v>
      </c>
      <c r="B222" s="40" t="s">
        <v>32</v>
      </c>
      <c r="C222" s="69" t="s">
        <v>78</v>
      </c>
      <c r="D222" s="1" t="s">
        <v>81</v>
      </c>
      <c r="E222" s="38"/>
      <c r="F222" s="38"/>
      <c r="G222" s="38">
        <v>23.34518906180945</v>
      </c>
      <c r="H222" s="38">
        <f t="shared" si="14"/>
        <v>2.5939098957566058</v>
      </c>
      <c r="I222" s="63">
        <f t="shared" si="15"/>
        <v>25.939098957566056</v>
      </c>
      <c r="J222" s="148"/>
      <c r="K222" s="16"/>
      <c r="L222" s="16"/>
      <c r="M222" s="16"/>
      <c r="N222" s="150"/>
    </row>
    <row r="223" spans="1:14" hidden="1" x14ac:dyDescent="0.25">
      <c r="A223">
        <v>1</v>
      </c>
      <c r="B223" s="40" t="s">
        <v>32</v>
      </c>
      <c r="C223" s="69" t="s">
        <v>78</v>
      </c>
      <c r="D223" s="1" t="s">
        <v>125</v>
      </c>
      <c r="E223" s="144">
        <v>24.265890391596681</v>
      </c>
      <c r="F223" s="144">
        <v>0.96441259664340917</v>
      </c>
      <c r="G223" s="144"/>
      <c r="H223" s="144">
        <f t="shared" si="14"/>
        <v>2.8033669986933436</v>
      </c>
      <c r="I223" s="63">
        <f t="shared" si="15"/>
        <v>28.033669986933432</v>
      </c>
      <c r="J223" s="148"/>
      <c r="K223" s="16"/>
      <c r="L223" s="16"/>
      <c r="M223" s="16"/>
      <c r="N223" s="150"/>
    </row>
    <row r="224" spans="1:14" hidden="1" x14ac:dyDescent="0.25">
      <c r="A224">
        <v>2</v>
      </c>
      <c r="B224" s="40" t="s">
        <v>32</v>
      </c>
      <c r="C224" s="69" t="s">
        <v>78</v>
      </c>
      <c r="D224" s="1" t="s">
        <v>48</v>
      </c>
      <c r="E224" s="38"/>
      <c r="F224" s="38"/>
      <c r="G224" s="38">
        <v>14.816264671619766</v>
      </c>
      <c r="H224" s="38">
        <f t="shared" si="14"/>
        <v>1.6462516301799741</v>
      </c>
      <c r="I224" s="63">
        <f t="shared" si="15"/>
        <v>16.462516301799742</v>
      </c>
      <c r="J224" s="148"/>
      <c r="K224" s="16"/>
      <c r="L224" s="16"/>
      <c r="M224" s="16"/>
      <c r="N224" s="150"/>
    </row>
    <row r="225" spans="1:14" hidden="1" x14ac:dyDescent="0.25">
      <c r="B225" s="40" t="s">
        <v>32</v>
      </c>
      <c r="C225" s="69" t="s">
        <v>78</v>
      </c>
      <c r="D225" s="1" t="s">
        <v>117</v>
      </c>
      <c r="E225" s="38">
        <v>0</v>
      </c>
      <c r="F225" s="38">
        <v>0</v>
      </c>
      <c r="G225" s="38">
        <v>0</v>
      </c>
      <c r="H225" s="38">
        <f t="shared" si="14"/>
        <v>0</v>
      </c>
      <c r="I225" s="63">
        <f t="shared" si="15"/>
        <v>0</v>
      </c>
      <c r="J225" s="148"/>
      <c r="K225" s="16"/>
      <c r="L225" s="16"/>
      <c r="M225" s="16"/>
      <c r="N225" s="150"/>
    </row>
    <row r="226" spans="1:14" hidden="1" x14ac:dyDescent="0.25">
      <c r="B226" s="40" t="s">
        <v>32</v>
      </c>
      <c r="C226" s="69" t="s">
        <v>78</v>
      </c>
      <c r="D226" s="1" t="s">
        <v>118</v>
      </c>
      <c r="E226" s="38">
        <v>0</v>
      </c>
      <c r="F226" s="38">
        <v>0</v>
      </c>
      <c r="G226" s="38">
        <v>0</v>
      </c>
      <c r="H226" s="38">
        <f t="shared" si="14"/>
        <v>0</v>
      </c>
      <c r="I226" s="63">
        <f t="shared" si="15"/>
        <v>0</v>
      </c>
      <c r="J226" s="148"/>
      <c r="K226" s="16"/>
      <c r="L226" s="16"/>
      <c r="M226" s="16"/>
      <c r="N226" s="150"/>
    </row>
    <row r="227" spans="1:14" x14ac:dyDescent="0.25">
      <c r="B227" s="104" t="s">
        <v>32</v>
      </c>
      <c r="C227" s="129" t="s">
        <v>78</v>
      </c>
      <c r="D227" s="130" t="s">
        <v>20</v>
      </c>
      <c r="E227" s="131">
        <f>SUM(E211:E226)</f>
        <v>61.809528173945765</v>
      </c>
      <c r="F227" s="131">
        <f>SUM(F211:F226)</f>
        <v>15.0192</v>
      </c>
      <c r="G227" s="131">
        <f>SUM(G211:G226)</f>
        <v>816.19542435492963</v>
      </c>
      <c r="H227" s="131">
        <f t="shared" si="14"/>
        <v>99.224905836541723</v>
      </c>
      <c r="I227" s="132">
        <f t="shared" si="15"/>
        <v>992.24905836541711</v>
      </c>
      <c r="J227" s="146">
        <v>31.262093438154011</v>
      </c>
      <c r="K227" s="133">
        <v>10.684799999999999</v>
      </c>
      <c r="L227" s="133">
        <v>667.04876241921011</v>
      </c>
      <c r="M227" s="133">
        <f>0.1/0.9*SUM(J227:L227)</f>
        <v>78.777295095262687</v>
      </c>
      <c r="N227" s="152">
        <f>SUM(J227:M227)</f>
        <v>787.77295095262684</v>
      </c>
    </row>
    <row r="228" spans="1:14" hidden="1" x14ac:dyDescent="0.25">
      <c r="B228" s="40" t="s">
        <v>33</v>
      </c>
      <c r="C228" s="69" t="s">
        <v>78</v>
      </c>
      <c r="D228" s="1" t="s">
        <v>70</v>
      </c>
      <c r="E228" s="38">
        <v>0</v>
      </c>
      <c r="F228" s="38">
        <v>0</v>
      </c>
      <c r="G228" s="38">
        <v>0</v>
      </c>
      <c r="H228" s="38">
        <f t="shared" si="14"/>
        <v>0</v>
      </c>
      <c r="I228" s="63">
        <f t="shared" si="15"/>
        <v>0</v>
      </c>
      <c r="J228" s="148"/>
      <c r="K228" s="16"/>
      <c r="L228" s="16"/>
      <c r="M228" s="16"/>
      <c r="N228" s="150"/>
    </row>
    <row r="229" spans="1:14" hidden="1" x14ac:dyDescent="0.25">
      <c r="B229" s="40" t="s">
        <v>33</v>
      </c>
      <c r="C229" s="69" t="s">
        <v>78</v>
      </c>
      <c r="D229" s="1" t="s">
        <v>99</v>
      </c>
      <c r="E229" s="38">
        <v>0</v>
      </c>
      <c r="F229" s="38">
        <v>3.9662521336259444</v>
      </c>
      <c r="G229" s="38">
        <v>15.132222018196641</v>
      </c>
      <c r="H229" s="38">
        <f t="shared" si="14"/>
        <v>2.1220526835358431</v>
      </c>
      <c r="I229" s="63">
        <f t="shared" si="15"/>
        <v>21.220526835358427</v>
      </c>
      <c r="J229" s="148"/>
      <c r="K229" s="16"/>
      <c r="L229" s="16"/>
      <c r="M229" s="16"/>
      <c r="N229" s="150"/>
    </row>
    <row r="230" spans="1:14" hidden="1" x14ac:dyDescent="0.25">
      <c r="A230">
        <v>1</v>
      </c>
      <c r="B230" s="40" t="s">
        <v>33</v>
      </c>
      <c r="C230" s="69" t="s">
        <v>78</v>
      </c>
      <c r="D230" s="1" t="s">
        <v>124</v>
      </c>
      <c r="E230" s="38">
        <v>0</v>
      </c>
      <c r="F230" s="38">
        <v>12.5454279444038</v>
      </c>
      <c r="G230" s="38"/>
      <c r="H230" s="38">
        <f t="shared" si="14"/>
        <v>1.3939364382670889</v>
      </c>
      <c r="I230" s="63">
        <f t="shared" si="15"/>
        <v>13.939364382670888</v>
      </c>
      <c r="J230" s="148"/>
      <c r="K230" s="16"/>
      <c r="L230" s="16"/>
      <c r="M230" s="16"/>
      <c r="N230" s="150"/>
    </row>
    <row r="231" spans="1:14" hidden="1" x14ac:dyDescent="0.25">
      <c r="A231">
        <v>2</v>
      </c>
      <c r="B231" s="40" t="s">
        <v>33</v>
      </c>
      <c r="C231" s="69" t="s">
        <v>78</v>
      </c>
      <c r="D231" s="1" t="s">
        <v>115</v>
      </c>
      <c r="E231" s="38"/>
      <c r="F231" s="38"/>
      <c r="G231" s="38">
        <v>47.144606556320902</v>
      </c>
      <c r="H231" s="38">
        <f t="shared" si="14"/>
        <v>5.2382896173689897</v>
      </c>
      <c r="I231" s="63">
        <f t="shared" si="15"/>
        <v>52.382896173689893</v>
      </c>
      <c r="J231" s="148"/>
      <c r="K231" s="16"/>
      <c r="L231" s="16"/>
      <c r="M231" s="16"/>
      <c r="N231" s="150"/>
    </row>
    <row r="232" spans="1:14" hidden="1" x14ac:dyDescent="0.25">
      <c r="B232" s="40" t="s">
        <v>33</v>
      </c>
      <c r="C232" s="69" t="s">
        <v>78</v>
      </c>
      <c r="D232" s="1" t="s">
        <v>109</v>
      </c>
      <c r="E232" s="38">
        <v>0</v>
      </c>
      <c r="F232" s="38">
        <v>0</v>
      </c>
      <c r="G232" s="38">
        <v>0</v>
      </c>
      <c r="H232" s="38">
        <f t="shared" si="14"/>
        <v>0</v>
      </c>
      <c r="I232" s="63">
        <f t="shared" si="15"/>
        <v>0</v>
      </c>
      <c r="J232" s="148"/>
      <c r="K232" s="16"/>
      <c r="L232" s="16"/>
      <c r="M232" s="16"/>
      <c r="N232" s="150"/>
    </row>
    <row r="233" spans="1:14" hidden="1" x14ac:dyDescent="0.25">
      <c r="B233" s="40" t="s">
        <v>33</v>
      </c>
      <c r="C233" s="69" t="s">
        <v>78</v>
      </c>
      <c r="D233" s="1" t="s">
        <v>116</v>
      </c>
      <c r="E233" s="38">
        <v>0</v>
      </c>
      <c r="F233" s="38">
        <v>0</v>
      </c>
      <c r="G233" s="38">
        <v>0</v>
      </c>
      <c r="H233" s="38">
        <f t="shared" si="14"/>
        <v>0</v>
      </c>
      <c r="I233" s="63">
        <f t="shared" si="15"/>
        <v>0</v>
      </c>
      <c r="J233" s="148"/>
      <c r="K233" s="16"/>
      <c r="L233" s="16"/>
      <c r="M233" s="16"/>
      <c r="N233" s="150"/>
    </row>
    <row r="234" spans="1:14" hidden="1" x14ac:dyDescent="0.25">
      <c r="B234" s="40" t="s">
        <v>33</v>
      </c>
      <c r="C234" s="69" t="s">
        <v>78</v>
      </c>
      <c r="D234" s="1" t="s">
        <v>46</v>
      </c>
      <c r="E234" s="38">
        <v>0</v>
      </c>
      <c r="F234" s="38">
        <v>1.1439999999999999</v>
      </c>
      <c r="G234" s="38">
        <v>13.3148703492</v>
      </c>
      <c r="H234" s="38">
        <f t="shared" si="14"/>
        <v>1.6065411499111113</v>
      </c>
      <c r="I234" s="63">
        <f t="shared" si="15"/>
        <v>16.065411499111111</v>
      </c>
      <c r="J234" s="148"/>
      <c r="K234" s="16"/>
      <c r="L234" s="16"/>
      <c r="M234" s="16"/>
      <c r="N234" s="150"/>
    </row>
    <row r="235" spans="1:14" hidden="1" x14ac:dyDescent="0.25">
      <c r="B235" s="40" t="s">
        <v>33</v>
      </c>
      <c r="C235" s="69" t="s">
        <v>78</v>
      </c>
      <c r="D235" s="1" t="s">
        <v>61</v>
      </c>
      <c r="E235" s="38">
        <v>0</v>
      </c>
      <c r="F235" s="38">
        <v>0</v>
      </c>
      <c r="G235" s="38">
        <v>5.7199578332840201E-2</v>
      </c>
      <c r="H235" s="38">
        <f t="shared" si="14"/>
        <v>6.3555087036489119E-3</v>
      </c>
      <c r="I235" s="63">
        <f t="shared" si="15"/>
        <v>6.3555087036489114E-2</v>
      </c>
      <c r="J235" s="148"/>
      <c r="K235" s="16"/>
      <c r="L235" s="16"/>
      <c r="M235" s="16"/>
      <c r="N235" s="150"/>
    </row>
    <row r="236" spans="1:14" hidden="1" x14ac:dyDescent="0.25">
      <c r="B236" s="40" t="s">
        <v>33</v>
      </c>
      <c r="C236" s="69" t="s">
        <v>78</v>
      </c>
      <c r="D236" s="1" t="s">
        <v>62</v>
      </c>
      <c r="E236" s="38">
        <v>0</v>
      </c>
      <c r="F236" s="38">
        <v>0</v>
      </c>
      <c r="G236" s="38">
        <v>6.5957483045861176</v>
      </c>
      <c r="H236" s="38">
        <f t="shared" si="14"/>
        <v>0.73286092273179093</v>
      </c>
      <c r="I236" s="63">
        <f t="shared" si="15"/>
        <v>7.3286092273179086</v>
      </c>
      <c r="J236" s="148"/>
      <c r="K236" s="16"/>
      <c r="L236" s="16"/>
      <c r="M236" s="16"/>
      <c r="N236" s="150"/>
    </row>
    <row r="237" spans="1:14" hidden="1" x14ac:dyDescent="0.25">
      <c r="B237" s="40" t="s">
        <v>33</v>
      </c>
      <c r="C237" s="69" t="s">
        <v>78</v>
      </c>
      <c r="D237" s="1" t="s">
        <v>72</v>
      </c>
      <c r="E237" s="38">
        <v>0</v>
      </c>
      <c r="F237" s="38">
        <v>0</v>
      </c>
      <c r="G237" s="38">
        <v>0.32823853008333675</v>
      </c>
      <c r="H237" s="38">
        <f t="shared" si="14"/>
        <v>3.6470947787037418E-2</v>
      </c>
      <c r="I237" s="63">
        <f t="shared" si="15"/>
        <v>0.36470947787037417</v>
      </c>
      <c r="J237" s="148"/>
      <c r="K237" s="16"/>
      <c r="L237" s="16"/>
      <c r="M237" s="16"/>
      <c r="N237" s="150"/>
    </row>
    <row r="238" spans="1:14" hidden="1" x14ac:dyDescent="0.25">
      <c r="A238">
        <v>1</v>
      </c>
      <c r="B238" s="40" t="s">
        <v>33</v>
      </c>
      <c r="C238" s="69" t="s">
        <v>78</v>
      </c>
      <c r="D238" s="1" t="s">
        <v>126</v>
      </c>
      <c r="E238" s="38">
        <v>0</v>
      </c>
      <c r="F238" s="38">
        <v>3.1309680565715681</v>
      </c>
      <c r="G238" s="38"/>
      <c r="H238" s="38">
        <f t="shared" si="14"/>
        <v>0.34788533961906315</v>
      </c>
      <c r="I238" s="63">
        <f t="shared" si="15"/>
        <v>3.4788533961906314</v>
      </c>
      <c r="J238" s="148"/>
      <c r="K238" s="16"/>
      <c r="L238" s="16"/>
      <c r="M238" s="16"/>
      <c r="N238" s="150"/>
    </row>
    <row r="239" spans="1:14" hidden="1" x14ac:dyDescent="0.25">
      <c r="A239">
        <v>2</v>
      </c>
      <c r="B239" s="40" t="s">
        <v>33</v>
      </c>
      <c r="C239" s="69" t="s">
        <v>78</v>
      </c>
      <c r="D239" s="1" t="s">
        <v>81</v>
      </c>
      <c r="E239" s="38"/>
      <c r="F239" s="38"/>
      <c r="G239" s="38">
        <v>11.622904927419134</v>
      </c>
      <c r="H239" s="38">
        <f t="shared" ref="H239:H270" si="16">0.1/0.9*SUM(E239:G239)</f>
        <v>1.2914338808243482</v>
      </c>
      <c r="I239" s="63">
        <f t="shared" ref="I239:I270" si="17">SUM(E239:H239)</f>
        <v>12.914338808243482</v>
      </c>
      <c r="J239" s="148"/>
      <c r="K239" s="16"/>
      <c r="L239" s="16"/>
      <c r="M239" s="16"/>
      <c r="N239" s="150"/>
    </row>
    <row r="240" spans="1:14" hidden="1" x14ac:dyDescent="0.25">
      <c r="A240">
        <v>1</v>
      </c>
      <c r="B240" s="40" t="s">
        <v>33</v>
      </c>
      <c r="C240" s="69" t="s">
        <v>78</v>
      </c>
      <c r="D240" s="1" t="s">
        <v>125</v>
      </c>
      <c r="E240" s="38">
        <v>0</v>
      </c>
      <c r="F240" s="38">
        <v>2.457351865398683</v>
      </c>
      <c r="G240" s="38"/>
      <c r="H240" s="38">
        <f t="shared" si="16"/>
        <v>0.27303909615540922</v>
      </c>
      <c r="I240" s="63">
        <f t="shared" si="17"/>
        <v>2.7303909615540922</v>
      </c>
      <c r="J240" s="148"/>
      <c r="K240" s="16"/>
      <c r="L240" s="16"/>
      <c r="M240" s="16"/>
      <c r="N240" s="150"/>
    </row>
    <row r="241" spans="1:14" hidden="1" x14ac:dyDescent="0.25">
      <c r="A241">
        <v>2</v>
      </c>
      <c r="B241" s="40" t="s">
        <v>33</v>
      </c>
      <c r="C241" s="69" t="s">
        <v>78</v>
      </c>
      <c r="D241" s="1" t="s">
        <v>48</v>
      </c>
      <c r="E241" s="38"/>
      <c r="F241" s="38"/>
      <c r="G241" s="38">
        <v>2.7851656958932396</v>
      </c>
      <c r="H241" s="38">
        <f t="shared" si="16"/>
        <v>0.30946285509924887</v>
      </c>
      <c r="I241" s="63">
        <f t="shared" si="17"/>
        <v>3.0946285509924882</v>
      </c>
      <c r="J241" s="148"/>
      <c r="K241" s="16"/>
      <c r="L241" s="16"/>
      <c r="M241" s="16"/>
      <c r="N241" s="150"/>
    </row>
    <row r="242" spans="1:14" hidden="1" x14ac:dyDescent="0.25">
      <c r="B242" s="40" t="s">
        <v>33</v>
      </c>
      <c r="C242" s="69" t="s">
        <v>78</v>
      </c>
      <c r="D242" s="1" t="s">
        <v>117</v>
      </c>
      <c r="E242" s="144">
        <v>0</v>
      </c>
      <c r="F242" s="144">
        <v>0</v>
      </c>
      <c r="G242" s="144">
        <v>0</v>
      </c>
      <c r="H242" s="144">
        <f t="shared" si="16"/>
        <v>0</v>
      </c>
      <c r="I242" s="63">
        <f t="shared" si="17"/>
        <v>0</v>
      </c>
      <c r="J242" s="148"/>
      <c r="K242" s="16"/>
      <c r="L242" s="16"/>
      <c r="M242" s="16"/>
      <c r="N242" s="150"/>
    </row>
    <row r="243" spans="1:14" hidden="1" x14ac:dyDescent="0.25">
      <c r="B243" s="40" t="s">
        <v>33</v>
      </c>
      <c r="C243" s="69" t="s">
        <v>78</v>
      </c>
      <c r="D243" s="1" t="s">
        <v>118</v>
      </c>
      <c r="E243" s="38">
        <v>0</v>
      </c>
      <c r="F243" s="38">
        <v>0</v>
      </c>
      <c r="G243" s="38">
        <v>0.76422093939654157</v>
      </c>
      <c r="H243" s="38">
        <f t="shared" si="16"/>
        <v>8.4913437710726847E-2</v>
      </c>
      <c r="I243" s="63">
        <f t="shared" si="17"/>
        <v>0.84913437710726836</v>
      </c>
      <c r="J243" s="148"/>
      <c r="K243" s="16"/>
      <c r="L243" s="16"/>
      <c r="M243" s="16"/>
      <c r="N243" s="150"/>
    </row>
    <row r="244" spans="1:14" x14ac:dyDescent="0.25">
      <c r="B244" s="104" t="s">
        <v>33</v>
      </c>
      <c r="C244" s="129" t="s">
        <v>78</v>
      </c>
      <c r="D244" s="130" t="s">
        <v>20</v>
      </c>
      <c r="E244" s="131">
        <f>SUM(E228:E243)</f>
        <v>0</v>
      </c>
      <c r="F244" s="131">
        <f>SUM(F228:F243)</f>
        <v>23.243999999999993</v>
      </c>
      <c r="G244" s="131">
        <f>SUM(G228:G243)</f>
        <v>97.745176899428756</v>
      </c>
      <c r="H244" s="131">
        <f t="shared" si="16"/>
        <v>13.443241877714305</v>
      </c>
      <c r="I244" s="132">
        <f t="shared" si="17"/>
        <v>134.43241877714306</v>
      </c>
      <c r="J244" s="146">
        <v>0</v>
      </c>
      <c r="K244" s="133">
        <v>16.536000000000001</v>
      </c>
      <c r="L244" s="133">
        <v>93.245766529999997</v>
      </c>
      <c r="M244" s="133">
        <f>0.1/0.9*SUM(J244:L244)</f>
        <v>12.197974058888889</v>
      </c>
      <c r="N244" s="152">
        <f>SUM(J244:M244)</f>
        <v>121.97974058888889</v>
      </c>
    </row>
    <row r="245" spans="1:14" hidden="1" x14ac:dyDescent="0.25">
      <c r="B245" s="40" t="s">
        <v>34</v>
      </c>
      <c r="C245" s="69" t="s">
        <v>78</v>
      </c>
      <c r="D245" s="1" t="s">
        <v>70</v>
      </c>
      <c r="E245" s="38">
        <v>0</v>
      </c>
      <c r="F245" s="38">
        <v>0</v>
      </c>
      <c r="G245" s="38">
        <v>0</v>
      </c>
      <c r="H245" s="38">
        <f t="shared" si="16"/>
        <v>0</v>
      </c>
      <c r="I245" s="63">
        <f t="shared" si="17"/>
        <v>0</v>
      </c>
      <c r="J245" s="148"/>
      <c r="K245" s="16"/>
      <c r="L245" s="16"/>
      <c r="M245" s="16"/>
      <c r="N245" s="150"/>
    </row>
    <row r="246" spans="1:14" hidden="1" x14ac:dyDescent="0.25">
      <c r="B246" s="40" t="s">
        <v>34</v>
      </c>
      <c r="C246" s="69" t="s">
        <v>78</v>
      </c>
      <c r="D246" s="1" t="s">
        <v>99</v>
      </c>
      <c r="E246" s="38">
        <v>4.166370416790536</v>
      </c>
      <c r="F246" s="38">
        <v>2.101402688486266</v>
      </c>
      <c r="G246" s="38">
        <v>4.160120597855439</v>
      </c>
      <c r="H246" s="38">
        <f t="shared" si="16"/>
        <v>1.1586548559035825</v>
      </c>
      <c r="I246" s="63">
        <f t="shared" si="17"/>
        <v>11.586548559035824</v>
      </c>
      <c r="J246" s="148"/>
      <c r="K246" s="16"/>
      <c r="L246" s="16"/>
      <c r="M246" s="16"/>
      <c r="N246" s="150"/>
    </row>
    <row r="247" spans="1:14" hidden="1" x14ac:dyDescent="0.25">
      <c r="A247">
        <v>1</v>
      </c>
      <c r="B247" s="40" t="s">
        <v>34</v>
      </c>
      <c r="C247" s="69" t="s">
        <v>78</v>
      </c>
      <c r="D247" s="1" t="s">
        <v>124</v>
      </c>
      <c r="E247" s="38">
        <v>0</v>
      </c>
      <c r="F247" s="38">
        <v>28.51548801870252</v>
      </c>
      <c r="G247" s="38"/>
      <c r="H247" s="38">
        <f t="shared" si="16"/>
        <v>3.1683875576336136</v>
      </c>
      <c r="I247" s="63">
        <f t="shared" si="17"/>
        <v>31.683875576336135</v>
      </c>
      <c r="J247" s="148"/>
      <c r="K247" s="16"/>
      <c r="L247" s="16"/>
      <c r="M247" s="16"/>
      <c r="N247" s="150"/>
    </row>
    <row r="248" spans="1:14" hidden="1" x14ac:dyDescent="0.25">
      <c r="A248">
        <v>2</v>
      </c>
      <c r="B248" s="40" t="s">
        <v>34</v>
      </c>
      <c r="C248" s="69" t="s">
        <v>78</v>
      </c>
      <c r="D248" s="1" t="s">
        <v>115</v>
      </c>
      <c r="E248" s="38"/>
      <c r="F248" s="38"/>
      <c r="G248" s="38">
        <v>47.255658235048564</v>
      </c>
      <c r="H248" s="38">
        <f t="shared" si="16"/>
        <v>5.2506286927831738</v>
      </c>
      <c r="I248" s="63">
        <f t="shared" si="17"/>
        <v>52.506286927831738</v>
      </c>
      <c r="J248" s="148"/>
      <c r="K248" s="16"/>
      <c r="L248" s="16"/>
      <c r="M248" s="16"/>
      <c r="N248" s="150"/>
    </row>
    <row r="249" spans="1:14" hidden="1" x14ac:dyDescent="0.25">
      <c r="B249" s="40" t="s">
        <v>34</v>
      </c>
      <c r="C249" s="69" t="s">
        <v>78</v>
      </c>
      <c r="D249" s="1" t="s">
        <v>109</v>
      </c>
      <c r="E249" s="38">
        <v>0</v>
      </c>
      <c r="F249" s="38">
        <v>0</v>
      </c>
      <c r="G249" s="38">
        <v>0</v>
      </c>
      <c r="H249" s="38">
        <f t="shared" si="16"/>
        <v>0</v>
      </c>
      <c r="I249" s="63">
        <f t="shared" si="17"/>
        <v>0</v>
      </c>
      <c r="J249" s="148"/>
      <c r="K249" s="16"/>
      <c r="L249" s="16"/>
      <c r="M249" s="16"/>
      <c r="N249" s="150"/>
    </row>
    <row r="250" spans="1:14" hidden="1" x14ac:dyDescent="0.25">
      <c r="B250" s="40" t="s">
        <v>34</v>
      </c>
      <c r="C250" s="69" t="s">
        <v>78</v>
      </c>
      <c r="D250" s="1" t="s">
        <v>116</v>
      </c>
      <c r="E250" s="38">
        <v>0</v>
      </c>
      <c r="F250" s="38">
        <v>0</v>
      </c>
      <c r="G250" s="38">
        <v>0</v>
      </c>
      <c r="H250" s="38">
        <f t="shared" si="16"/>
        <v>0</v>
      </c>
      <c r="I250" s="63">
        <f t="shared" si="17"/>
        <v>0</v>
      </c>
      <c r="J250" s="148"/>
      <c r="K250" s="16"/>
      <c r="L250" s="16"/>
      <c r="M250" s="16"/>
      <c r="N250" s="150"/>
    </row>
    <row r="251" spans="1:14" hidden="1" x14ac:dyDescent="0.25">
      <c r="B251" s="40" t="s">
        <v>34</v>
      </c>
      <c r="C251" s="69" t="s">
        <v>78</v>
      </c>
      <c r="D251" s="1" t="s">
        <v>46</v>
      </c>
      <c r="E251" s="38">
        <v>34.510301699770444</v>
      </c>
      <c r="F251" s="38">
        <v>3.96</v>
      </c>
      <c r="G251" s="38">
        <v>22.242567599999997</v>
      </c>
      <c r="H251" s="38">
        <f t="shared" si="16"/>
        <v>6.7458743666411616</v>
      </c>
      <c r="I251" s="63">
        <f t="shared" si="17"/>
        <v>67.458743666411607</v>
      </c>
      <c r="J251" s="148"/>
      <c r="K251" s="16"/>
      <c r="L251" s="16"/>
      <c r="M251" s="16"/>
      <c r="N251" s="150"/>
    </row>
    <row r="252" spans="1:14" hidden="1" x14ac:dyDescent="0.25">
      <c r="B252" s="40" t="s">
        <v>34</v>
      </c>
      <c r="C252" s="69" t="s">
        <v>78</v>
      </c>
      <c r="D252" s="1" t="s">
        <v>61</v>
      </c>
      <c r="E252" s="38">
        <v>0</v>
      </c>
      <c r="F252" s="38">
        <v>0</v>
      </c>
      <c r="G252" s="38">
        <v>3.6056633547173998E-2</v>
      </c>
      <c r="H252" s="38">
        <f t="shared" si="16"/>
        <v>4.0062926163526667E-3</v>
      </c>
      <c r="I252" s="63">
        <f t="shared" si="17"/>
        <v>4.0062926163526663E-2</v>
      </c>
      <c r="J252" s="148"/>
      <c r="K252" s="16"/>
      <c r="L252" s="16"/>
      <c r="M252" s="16"/>
      <c r="N252" s="150"/>
    </row>
    <row r="253" spans="1:14" hidden="1" x14ac:dyDescent="0.25">
      <c r="B253" s="40" t="s">
        <v>34</v>
      </c>
      <c r="C253" s="69" t="s">
        <v>78</v>
      </c>
      <c r="D253" s="1" t="s">
        <v>62</v>
      </c>
      <c r="E253" s="38">
        <v>0</v>
      </c>
      <c r="F253" s="38">
        <v>0</v>
      </c>
      <c r="G253" s="38">
        <v>0.67858676604955059</v>
      </c>
      <c r="H253" s="38">
        <f t="shared" si="16"/>
        <v>7.5398529561061176E-2</v>
      </c>
      <c r="I253" s="63">
        <f t="shared" si="17"/>
        <v>0.75398529561061178</v>
      </c>
      <c r="J253" s="148"/>
      <c r="K253" s="16"/>
      <c r="L253" s="16"/>
      <c r="M253" s="16"/>
      <c r="N253" s="150"/>
    </row>
    <row r="254" spans="1:14" hidden="1" x14ac:dyDescent="0.25">
      <c r="B254" s="40" t="s">
        <v>34</v>
      </c>
      <c r="C254" s="69" t="s">
        <v>78</v>
      </c>
      <c r="D254" s="1" t="s">
        <v>72</v>
      </c>
      <c r="E254" s="38">
        <v>0</v>
      </c>
      <c r="F254" s="38">
        <v>0</v>
      </c>
      <c r="G254" s="38">
        <v>0.36595033990933695</v>
      </c>
      <c r="H254" s="38">
        <f t="shared" si="16"/>
        <v>4.0661148878815223E-2</v>
      </c>
      <c r="I254" s="63">
        <f t="shared" si="17"/>
        <v>0.40661148878815218</v>
      </c>
      <c r="J254" s="148"/>
      <c r="K254" s="16"/>
      <c r="L254" s="16"/>
      <c r="M254" s="16"/>
      <c r="N254" s="150"/>
    </row>
    <row r="255" spans="1:14" hidden="1" x14ac:dyDescent="0.25">
      <c r="A255">
        <v>1</v>
      </c>
      <c r="B255" s="40" t="s">
        <v>34</v>
      </c>
      <c r="C255" s="69" t="s">
        <v>78</v>
      </c>
      <c r="D255" s="1" t="s">
        <v>126</v>
      </c>
      <c r="E255" s="38">
        <v>86.099108266821574</v>
      </c>
      <c r="F255" s="38">
        <v>43.50847457627119</v>
      </c>
      <c r="G255" s="38"/>
      <c r="H255" s="38">
        <f t="shared" si="16"/>
        <v>14.400842538121418</v>
      </c>
      <c r="I255" s="63">
        <f t="shared" si="17"/>
        <v>144.00842538121418</v>
      </c>
      <c r="J255" s="148"/>
      <c r="K255" s="16"/>
      <c r="L255" s="16"/>
      <c r="M255" s="16"/>
      <c r="N255" s="150"/>
    </row>
    <row r="256" spans="1:14" hidden="1" x14ac:dyDescent="0.25">
      <c r="A256">
        <v>2</v>
      </c>
      <c r="B256" s="40" t="s">
        <v>34</v>
      </c>
      <c r="C256" s="69" t="s">
        <v>78</v>
      </c>
      <c r="D256" s="1" t="s">
        <v>81</v>
      </c>
      <c r="E256" s="38"/>
      <c r="F256" s="38"/>
      <c r="G256" s="38">
        <v>85.604003823145462</v>
      </c>
      <c r="H256" s="38">
        <f t="shared" si="16"/>
        <v>9.5115559803494971</v>
      </c>
      <c r="I256" s="63">
        <f t="shared" si="17"/>
        <v>95.115559803494961</v>
      </c>
      <c r="J256" s="148"/>
      <c r="K256" s="16"/>
      <c r="L256" s="16"/>
      <c r="M256" s="16"/>
      <c r="N256" s="150"/>
    </row>
    <row r="257" spans="1:14" hidden="1" x14ac:dyDescent="0.25">
      <c r="A257">
        <v>1</v>
      </c>
      <c r="B257" s="40" t="s">
        <v>34</v>
      </c>
      <c r="C257" s="69" t="s">
        <v>78</v>
      </c>
      <c r="D257" s="1" t="s">
        <v>125</v>
      </c>
      <c r="E257" s="38">
        <v>4.6984662747726391</v>
      </c>
      <c r="F257" s="38">
        <v>2.3746347165400348</v>
      </c>
      <c r="G257" s="38"/>
      <c r="H257" s="38">
        <f t="shared" si="16"/>
        <v>0.7859001101458527</v>
      </c>
      <c r="I257" s="63">
        <f t="shared" si="17"/>
        <v>7.8590011014585262</v>
      </c>
      <c r="J257" s="148"/>
      <c r="K257" s="16"/>
      <c r="L257" s="16"/>
      <c r="M257" s="16"/>
      <c r="N257" s="150"/>
    </row>
    <row r="258" spans="1:14" hidden="1" x14ac:dyDescent="0.25">
      <c r="A258">
        <v>2</v>
      </c>
      <c r="B258" s="40" t="s">
        <v>34</v>
      </c>
      <c r="C258" s="69" t="s">
        <v>78</v>
      </c>
      <c r="D258" s="1" t="s">
        <v>48</v>
      </c>
      <c r="E258" s="38"/>
      <c r="F258" s="38"/>
      <c r="G258" s="38">
        <v>4.012831512373161</v>
      </c>
      <c r="H258" s="38">
        <f t="shared" si="16"/>
        <v>0.44587016804146234</v>
      </c>
      <c r="I258" s="63">
        <f t="shared" si="17"/>
        <v>4.4587016804146238</v>
      </c>
      <c r="J258" s="148"/>
      <c r="K258" s="16"/>
      <c r="L258" s="16"/>
      <c r="M258" s="16"/>
      <c r="N258" s="150"/>
    </row>
    <row r="259" spans="1:14" hidden="1" x14ac:dyDescent="0.25">
      <c r="B259" s="40" t="s">
        <v>34</v>
      </c>
      <c r="C259" s="69" t="s">
        <v>78</v>
      </c>
      <c r="D259" s="1" t="s">
        <v>117</v>
      </c>
      <c r="E259" s="38">
        <v>0</v>
      </c>
      <c r="F259" s="38">
        <v>0</v>
      </c>
      <c r="G259" s="38">
        <v>0</v>
      </c>
      <c r="H259" s="38">
        <f t="shared" si="16"/>
        <v>0</v>
      </c>
      <c r="I259" s="63">
        <f t="shared" si="17"/>
        <v>0</v>
      </c>
      <c r="J259" s="148"/>
      <c r="K259" s="16"/>
      <c r="L259" s="16"/>
      <c r="M259" s="16"/>
      <c r="N259" s="150"/>
    </row>
    <row r="260" spans="1:14" hidden="1" x14ac:dyDescent="0.25">
      <c r="B260" s="40" t="s">
        <v>34</v>
      </c>
      <c r="C260" s="69" t="s">
        <v>78</v>
      </c>
      <c r="D260" s="1" t="s">
        <v>118</v>
      </c>
      <c r="E260" s="144">
        <v>0</v>
      </c>
      <c r="F260" s="144">
        <v>0</v>
      </c>
      <c r="G260" s="144">
        <v>9.0928315994952253</v>
      </c>
      <c r="H260" s="144">
        <f t="shared" si="16"/>
        <v>1.0103146221661363</v>
      </c>
      <c r="I260" s="63">
        <f t="shared" si="17"/>
        <v>10.103146221661362</v>
      </c>
      <c r="J260" s="148"/>
      <c r="K260" s="16"/>
      <c r="L260" s="16"/>
      <c r="M260" s="16"/>
      <c r="N260" s="150"/>
    </row>
    <row r="261" spans="1:14" x14ac:dyDescent="0.25">
      <c r="B261" s="104" t="s">
        <v>34</v>
      </c>
      <c r="C261" s="129" t="s">
        <v>78</v>
      </c>
      <c r="D261" s="130" t="s">
        <v>20</v>
      </c>
      <c r="E261" s="131">
        <f>SUM(E245:E260)</f>
        <v>129.47424665815518</v>
      </c>
      <c r="F261" s="131">
        <f>SUM(F245:F260)</f>
        <v>80.460000000000008</v>
      </c>
      <c r="G261" s="131">
        <f>SUM(G245:G260)</f>
        <v>173.4486071074239</v>
      </c>
      <c r="H261" s="131">
        <f t="shared" si="16"/>
        <v>42.598094862842117</v>
      </c>
      <c r="I261" s="132">
        <f t="shared" si="17"/>
        <v>425.98094862842117</v>
      </c>
      <c r="J261" s="146">
        <v>64.656302950389602</v>
      </c>
      <c r="K261" s="133">
        <v>57.24</v>
      </c>
      <c r="L261" s="133">
        <v>155.76759000000001</v>
      </c>
      <c r="M261" s="133">
        <f>0.1/0.9*SUM(J261:L261)</f>
        <v>30.851543661154402</v>
      </c>
      <c r="N261" s="152">
        <f>SUM(J261:M261)</f>
        <v>308.51543661154398</v>
      </c>
    </row>
    <row r="262" spans="1:14" hidden="1" x14ac:dyDescent="0.25">
      <c r="B262" s="40" t="s">
        <v>35</v>
      </c>
      <c r="C262" s="69" t="s">
        <v>78</v>
      </c>
      <c r="D262" s="1" t="s">
        <v>70</v>
      </c>
      <c r="E262" s="38">
        <v>0</v>
      </c>
      <c r="F262" s="38">
        <v>0</v>
      </c>
      <c r="G262" s="38">
        <v>0.13449247625430208</v>
      </c>
      <c r="H262" s="38">
        <f t="shared" si="16"/>
        <v>1.4943608472700232E-2</v>
      </c>
      <c r="I262" s="63">
        <f t="shared" si="17"/>
        <v>0.14943608472700232</v>
      </c>
      <c r="J262" s="148"/>
      <c r="K262" s="16"/>
      <c r="L262" s="16"/>
      <c r="M262" s="16"/>
      <c r="N262" s="150"/>
    </row>
    <row r="263" spans="1:14" hidden="1" x14ac:dyDescent="0.25">
      <c r="B263" s="40" t="s">
        <v>35</v>
      </c>
      <c r="C263" s="69" t="s">
        <v>78</v>
      </c>
      <c r="D263" s="1" t="s">
        <v>99</v>
      </c>
      <c r="E263" s="38">
        <v>10.08788524965243</v>
      </c>
      <c r="F263" s="38">
        <v>7.1153016275569918</v>
      </c>
      <c r="G263" s="38">
        <v>23.262647544372278</v>
      </c>
      <c r="H263" s="38">
        <f t="shared" si="16"/>
        <v>4.4962038246201894</v>
      </c>
      <c r="I263" s="63">
        <f t="shared" si="17"/>
        <v>44.962038246201892</v>
      </c>
      <c r="J263" s="148"/>
      <c r="K263" s="16"/>
      <c r="L263" s="16"/>
      <c r="M263" s="16"/>
      <c r="N263" s="150"/>
    </row>
    <row r="264" spans="1:14" hidden="1" x14ac:dyDescent="0.25">
      <c r="A264">
        <v>1</v>
      </c>
      <c r="B264" s="40" t="s">
        <v>35</v>
      </c>
      <c r="C264" s="69" t="s">
        <v>78</v>
      </c>
      <c r="D264" s="1" t="s">
        <v>124</v>
      </c>
      <c r="E264" s="38">
        <v>0</v>
      </c>
      <c r="F264" s="38">
        <v>16.74695290117608</v>
      </c>
      <c r="G264" s="38"/>
      <c r="H264" s="38">
        <f t="shared" si="16"/>
        <v>1.8607725445751202</v>
      </c>
      <c r="I264" s="63">
        <f t="shared" si="17"/>
        <v>18.6077254457512</v>
      </c>
      <c r="J264" s="148"/>
      <c r="K264" s="16"/>
      <c r="L264" s="16"/>
      <c r="M264" s="16"/>
      <c r="N264" s="150"/>
    </row>
    <row r="265" spans="1:14" hidden="1" x14ac:dyDescent="0.25">
      <c r="A265">
        <v>2</v>
      </c>
      <c r="B265" s="40" t="s">
        <v>35</v>
      </c>
      <c r="C265" s="69" t="s">
        <v>78</v>
      </c>
      <c r="D265" s="1" t="s">
        <v>115</v>
      </c>
      <c r="E265" s="38"/>
      <c r="F265" s="38"/>
      <c r="G265" s="38">
        <v>18.658523343651794</v>
      </c>
      <c r="H265" s="38">
        <f t="shared" si="16"/>
        <v>2.0731692604057552</v>
      </c>
      <c r="I265" s="63">
        <f t="shared" si="17"/>
        <v>20.73169260405755</v>
      </c>
      <c r="J265" s="148"/>
      <c r="K265" s="16"/>
      <c r="L265" s="16"/>
      <c r="M265" s="16"/>
      <c r="N265" s="150"/>
    </row>
    <row r="266" spans="1:14" hidden="1" x14ac:dyDescent="0.25">
      <c r="B266" s="40" t="s">
        <v>35</v>
      </c>
      <c r="C266" s="69" t="s">
        <v>78</v>
      </c>
      <c r="D266" s="1" t="s">
        <v>109</v>
      </c>
      <c r="E266" s="38">
        <v>0</v>
      </c>
      <c r="F266" s="38">
        <v>0</v>
      </c>
      <c r="G266" s="38">
        <v>0.15378097637999263</v>
      </c>
      <c r="H266" s="38">
        <f t="shared" si="16"/>
        <v>1.7086775153332515E-2</v>
      </c>
      <c r="I266" s="63">
        <f t="shared" si="17"/>
        <v>0.17086775153332515</v>
      </c>
      <c r="J266" s="148"/>
      <c r="K266" s="16"/>
      <c r="L266" s="16"/>
      <c r="M266" s="16"/>
      <c r="N266" s="150"/>
    </row>
    <row r="267" spans="1:14" hidden="1" x14ac:dyDescent="0.25">
      <c r="B267" s="40" t="s">
        <v>35</v>
      </c>
      <c r="C267" s="69" t="s">
        <v>78</v>
      </c>
      <c r="D267" s="1" t="s">
        <v>116</v>
      </c>
      <c r="E267" s="38">
        <v>0</v>
      </c>
      <c r="F267" s="38">
        <v>0</v>
      </c>
      <c r="G267" s="38">
        <v>0</v>
      </c>
      <c r="H267" s="38">
        <f t="shared" si="16"/>
        <v>0</v>
      </c>
      <c r="I267" s="63">
        <f t="shared" si="17"/>
        <v>0</v>
      </c>
      <c r="J267" s="148"/>
      <c r="K267" s="16"/>
      <c r="L267" s="16"/>
      <c r="M267" s="16"/>
      <c r="N267" s="150"/>
    </row>
    <row r="268" spans="1:14" hidden="1" x14ac:dyDescent="0.25">
      <c r="B268" s="40" t="s">
        <v>35</v>
      </c>
      <c r="C268" s="69" t="s">
        <v>78</v>
      </c>
      <c r="D268" s="1" t="s">
        <v>46</v>
      </c>
      <c r="E268" s="38">
        <v>19.373666959186352</v>
      </c>
      <c r="F268" s="38">
        <v>2.8569200000000001</v>
      </c>
      <c r="G268" s="38">
        <v>27.017288411871597</v>
      </c>
      <c r="H268" s="38">
        <f t="shared" si="16"/>
        <v>5.4719861523397721</v>
      </c>
      <c r="I268" s="63">
        <f t="shared" si="17"/>
        <v>54.719861523397718</v>
      </c>
      <c r="J268" s="148"/>
      <c r="K268" s="16"/>
      <c r="L268" s="16"/>
      <c r="M268" s="16"/>
      <c r="N268" s="150"/>
    </row>
    <row r="269" spans="1:14" hidden="1" x14ac:dyDescent="0.25">
      <c r="B269" s="40" t="s">
        <v>35</v>
      </c>
      <c r="C269" s="69" t="s">
        <v>78</v>
      </c>
      <c r="D269" s="1" t="s">
        <v>61</v>
      </c>
      <c r="E269" s="38">
        <v>0</v>
      </c>
      <c r="F269" s="38">
        <v>0</v>
      </c>
      <c r="G269" s="38">
        <v>2.0369652068998767</v>
      </c>
      <c r="H269" s="38">
        <f t="shared" si="16"/>
        <v>0.22632946743331964</v>
      </c>
      <c r="I269" s="63">
        <f t="shared" si="17"/>
        <v>2.2632946743331965</v>
      </c>
      <c r="J269" s="148"/>
      <c r="K269" s="16"/>
      <c r="L269" s="16"/>
      <c r="M269" s="16"/>
      <c r="N269" s="150"/>
    </row>
    <row r="270" spans="1:14" hidden="1" x14ac:dyDescent="0.25">
      <c r="B270" s="40" t="s">
        <v>35</v>
      </c>
      <c r="C270" s="69" t="s">
        <v>78</v>
      </c>
      <c r="D270" s="1" t="s">
        <v>62</v>
      </c>
      <c r="E270" s="38">
        <v>0</v>
      </c>
      <c r="F270" s="38">
        <v>0</v>
      </c>
      <c r="G270" s="38">
        <v>3.4098773817337342</v>
      </c>
      <c r="H270" s="38">
        <f t="shared" si="16"/>
        <v>0.3788752646370816</v>
      </c>
      <c r="I270" s="63">
        <f t="shared" si="17"/>
        <v>3.7887526463708157</v>
      </c>
      <c r="J270" s="148"/>
      <c r="K270" s="16"/>
      <c r="L270" s="16"/>
      <c r="M270" s="16"/>
      <c r="N270" s="150"/>
    </row>
    <row r="271" spans="1:14" hidden="1" x14ac:dyDescent="0.25">
      <c r="B271" s="40" t="s">
        <v>35</v>
      </c>
      <c r="C271" s="69" t="s">
        <v>78</v>
      </c>
      <c r="D271" s="1" t="s">
        <v>72</v>
      </c>
      <c r="E271" s="38">
        <v>0</v>
      </c>
      <c r="F271" s="38">
        <v>0</v>
      </c>
      <c r="G271" s="38">
        <v>2.133875617224382</v>
      </c>
      <c r="H271" s="38">
        <f t="shared" ref="H271:H278" si="18">0.1/0.9*SUM(E271:G271)</f>
        <v>0.23709729080270914</v>
      </c>
      <c r="I271" s="63">
        <f t="shared" ref="I271:I278" si="19">SUM(E271:H271)</f>
        <v>2.3709729080270909</v>
      </c>
      <c r="J271" s="148"/>
      <c r="K271" s="16"/>
      <c r="L271" s="16"/>
      <c r="M271" s="16"/>
      <c r="N271" s="150"/>
    </row>
    <row r="272" spans="1:14" hidden="1" x14ac:dyDescent="0.25">
      <c r="A272">
        <v>1</v>
      </c>
      <c r="B272" s="40" t="s">
        <v>35</v>
      </c>
      <c r="C272" s="69" t="s">
        <v>78</v>
      </c>
      <c r="D272" s="1" t="s">
        <v>126</v>
      </c>
      <c r="E272" s="38">
        <v>39.598663060737628</v>
      </c>
      <c r="F272" s="38">
        <v>28.651932278022411</v>
      </c>
      <c r="G272" s="38"/>
      <c r="H272" s="38">
        <f t="shared" si="18"/>
        <v>7.5833994820844488</v>
      </c>
      <c r="I272" s="63">
        <f t="shared" si="19"/>
        <v>75.833994820844481</v>
      </c>
      <c r="J272" s="148"/>
      <c r="K272" s="16"/>
      <c r="L272" s="16"/>
      <c r="M272" s="16"/>
      <c r="N272" s="150"/>
    </row>
    <row r="273" spans="1:14" hidden="1" x14ac:dyDescent="0.25">
      <c r="A273">
        <v>2</v>
      </c>
      <c r="B273" s="40" t="s">
        <v>35</v>
      </c>
      <c r="C273" s="69" t="s">
        <v>78</v>
      </c>
      <c r="D273" s="1" t="s">
        <v>81</v>
      </c>
      <c r="E273" s="38"/>
      <c r="F273" s="38"/>
      <c r="G273" s="38">
        <v>89.026798241419826</v>
      </c>
      <c r="H273" s="38">
        <f t="shared" si="18"/>
        <v>9.8918664712688695</v>
      </c>
      <c r="I273" s="63">
        <f t="shared" si="19"/>
        <v>98.918664712688695</v>
      </c>
      <c r="J273" s="148"/>
      <c r="K273" s="16"/>
      <c r="L273" s="16"/>
      <c r="M273" s="16"/>
      <c r="N273" s="150"/>
    </row>
    <row r="274" spans="1:14" hidden="1" x14ac:dyDescent="0.25">
      <c r="A274">
        <v>1</v>
      </c>
      <c r="B274" s="40" t="s">
        <v>35</v>
      </c>
      <c r="C274" s="69" t="s">
        <v>78</v>
      </c>
      <c r="D274" s="1" t="s">
        <v>125</v>
      </c>
      <c r="E274" s="38">
        <v>3.6250645164107751</v>
      </c>
      <c r="F274" s="38">
        <v>2.6332460843877152</v>
      </c>
      <c r="G274" s="38"/>
      <c r="H274" s="38">
        <f t="shared" si="18"/>
        <v>0.69536784453316558</v>
      </c>
      <c r="I274" s="63">
        <f t="shared" si="19"/>
        <v>6.9536784453316551</v>
      </c>
      <c r="J274" s="148"/>
      <c r="K274" s="16"/>
      <c r="L274" s="16"/>
      <c r="M274" s="16"/>
      <c r="N274" s="150"/>
    </row>
    <row r="275" spans="1:14" hidden="1" x14ac:dyDescent="0.25">
      <c r="A275">
        <v>2</v>
      </c>
      <c r="B275" s="40" t="s">
        <v>35</v>
      </c>
      <c r="C275" s="69" t="s">
        <v>78</v>
      </c>
      <c r="D275" s="1" t="s">
        <v>48</v>
      </c>
      <c r="E275" s="38"/>
      <c r="F275" s="38"/>
      <c r="G275" s="38">
        <v>4.9495157005557067</v>
      </c>
      <c r="H275" s="38">
        <f t="shared" si="18"/>
        <v>0.54994618895063407</v>
      </c>
      <c r="I275" s="63">
        <f t="shared" si="19"/>
        <v>5.4994618895063407</v>
      </c>
      <c r="J275" s="148"/>
      <c r="K275" s="16"/>
      <c r="L275" s="16"/>
      <c r="M275" s="16"/>
      <c r="N275" s="150"/>
    </row>
    <row r="276" spans="1:14" hidden="1" x14ac:dyDescent="0.25">
      <c r="B276" s="40" t="s">
        <v>35</v>
      </c>
      <c r="C276" s="69" t="s">
        <v>78</v>
      </c>
      <c r="D276" s="1" t="s">
        <v>117</v>
      </c>
      <c r="E276" s="38">
        <v>0</v>
      </c>
      <c r="F276" s="38">
        <v>0</v>
      </c>
      <c r="G276" s="38">
        <v>1.0953685828741269</v>
      </c>
      <c r="H276" s="38">
        <f t="shared" si="18"/>
        <v>0.12170762031934744</v>
      </c>
      <c r="I276" s="63">
        <f t="shared" si="19"/>
        <v>1.2170762031934743</v>
      </c>
      <c r="J276" s="148"/>
      <c r="K276" s="16"/>
      <c r="L276" s="16"/>
      <c r="M276" s="16"/>
      <c r="N276" s="150"/>
    </row>
    <row r="277" spans="1:14" hidden="1" x14ac:dyDescent="0.25">
      <c r="B277" s="40" t="s">
        <v>35</v>
      </c>
      <c r="C277" s="69" t="s">
        <v>78</v>
      </c>
      <c r="D277" s="1" t="s">
        <v>118</v>
      </c>
      <c r="E277" s="38">
        <v>0</v>
      </c>
      <c r="F277" s="38">
        <v>0</v>
      </c>
      <c r="G277" s="38">
        <v>34.656988080831496</v>
      </c>
      <c r="H277" s="38">
        <f t="shared" si="18"/>
        <v>3.8507764534257221</v>
      </c>
      <c r="I277" s="63">
        <f t="shared" si="19"/>
        <v>38.50776453425722</v>
      </c>
      <c r="J277" s="148"/>
      <c r="K277" s="16"/>
      <c r="L277" s="16"/>
      <c r="M277" s="16"/>
      <c r="N277" s="150"/>
    </row>
    <row r="278" spans="1:14" x14ac:dyDescent="0.25">
      <c r="B278" s="104" t="s">
        <v>35</v>
      </c>
      <c r="C278" s="129" t="s">
        <v>78</v>
      </c>
      <c r="D278" s="130" t="s">
        <v>20</v>
      </c>
      <c r="E278" s="131">
        <f>SUM(E262:E277)</f>
        <v>72.685279785987191</v>
      </c>
      <c r="F278" s="131">
        <f>SUM(F262:F277)</f>
        <v>58.004352891143192</v>
      </c>
      <c r="G278" s="131">
        <f>SUM(G262:G277)</f>
        <v>206.53612156406911</v>
      </c>
      <c r="H278" s="131">
        <f t="shared" si="18"/>
        <v>37.469528249022169</v>
      </c>
      <c r="I278" s="132">
        <f t="shared" si="19"/>
        <v>374.6952824902217</v>
      </c>
      <c r="J278" s="146">
        <v>36.29726830760908</v>
      </c>
      <c r="K278" s="133">
        <v>41.295480000000005</v>
      </c>
      <c r="L278" s="133">
        <v>189.20558003619001</v>
      </c>
      <c r="M278" s="133">
        <f>0.1/0.9*SUM(J278:L278)</f>
        <v>29.644258704866566</v>
      </c>
      <c r="N278" s="152">
        <f>SUM(J278:M278)</f>
        <v>296.44258704866564</v>
      </c>
    </row>
    <row r="281" spans="1:14" x14ac:dyDescent="0.25">
      <c r="I281" s="41"/>
    </row>
    <row r="284" spans="1:14" x14ac:dyDescent="0.25">
      <c r="F284" s="16"/>
      <c r="G284" s="16"/>
    </row>
    <row r="285" spans="1:14" x14ac:dyDescent="0.25">
      <c r="F285" s="16"/>
      <c r="G285" s="16"/>
    </row>
    <row r="286" spans="1:14" x14ac:dyDescent="0.25">
      <c r="F286" s="16"/>
      <c r="G286" s="16"/>
    </row>
    <row r="287" spans="1:14" x14ac:dyDescent="0.25">
      <c r="F287" s="16"/>
      <c r="G287" s="16"/>
    </row>
    <row r="288" spans="1:14" x14ac:dyDescent="0.25">
      <c r="F288" s="16"/>
      <c r="G288" s="16"/>
    </row>
    <row r="289" spans="6:7" x14ac:dyDescent="0.25">
      <c r="F289" s="16"/>
      <c r="G289" s="16"/>
    </row>
    <row r="290" spans="6:7" x14ac:dyDescent="0.25">
      <c r="F290" s="16"/>
      <c r="G290" s="16"/>
    </row>
    <row r="291" spans="6:7" x14ac:dyDescent="0.25">
      <c r="F291" s="16"/>
      <c r="G291" s="16"/>
    </row>
    <row r="292" spans="6:7" x14ac:dyDescent="0.25">
      <c r="F292" s="16"/>
      <c r="G292" s="16"/>
    </row>
    <row r="293" spans="6:7" x14ac:dyDescent="0.25">
      <c r="F293" s="16"/>
      <c r="G293" s="16"/>
    </row>
    <row r="294" spans="6:7" x14ac:dyDescent="0.25">
      <c r="F294" s="16"/>
      <c r="G294" s="16"/>
    </row>
    <row r="295" spans="6:7" x14ac:dyDescent="0.25">
      <c r="F295" s="16"/>
      <c r="G295" s="16"/>
    </row>
    <row r="296" spans="6:7" x14ac:dyDescent="0.25">
      <c r="F296" s="16"/>
      <c r="G296" s="16"/>
    </row>
    <row r="297" spans="6:7" x14ac:dyDescent="0.25">
      <c r="F297" s="16"/>
      <c r="G297" s="16"/>
    </row>
    <row r="298" spans="6:7" x14ac:dyDescent="0.25">
      <c r="F298" s="16"/>
      <c r="G298" s="16"/>
    </row>
    <row r="299" spans="6:7" x14ac:dyDescent="0.25">
      <c r="F299" s="16"/>
      <c r="G299" s="16"/>
    </row>
  </sheetData>
  <autoFilter ref="A6:K278" xr:uid="{E835E5D8-5119-4CD1-8414-B9A9E905C3FB}">
    <filterColumn colId="3">
      <filters>
        <filter val="Total energy"/>
      </filters>
    </filterColumn>
    <sortState xmlns:xlrd2="http://schemas.microsoft.com/office/spreadsheetml/2017/richdata2" ref="A23:K278">
      <sortCondition ref="B6:B278"/>
    </sortState>
  </autoFilter>
  <mergeCells count="2">
    <mergeCell ref="E5:I5"/>
    <mergeCell ref="J5:N5"/>
  </mergeCells>
  <pageMargins left="0.7" right="0.7" top="0.78740157500000008" bottom="0.78740157500000008" header="0.3" footer="0.3"/>
  <pageSetup paperSize="9" scale="95"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B6E94-FC31-4967-BDF7-F0DA0383B72A}">
  <sheetPr filterMode="1"/>
  <dimension ref="B1:T598"/>
  <sheetViews>
    <sheetView topLeftCell="D1" zoomScale="85" zoomScaleNormal="85" workbookViewId="0">
      <pane ySplit="6" topLeftCell="A17" activePane="bottomLeft" state="frozen"/>
      <selection pane="bottomLeft" activeCell="G624" sqref="G624"/>
    </sheetView>
  </sheetViews>
  <sheetFormatPr baseColWidth="10" defaultColWidth="10.85546875" defaultRowHeight="15" x14ac:dyDescent="0.25"/>
  <cols>
    <col min="1" max="1" width="5.5703125" style="1" bestFit="1" customWidth="1"/>
    <col min="2" max="2" width="18.7109375" style="1" bestFit="1" customWidth="1"/>
    <col min="3" max="3" width="12.42578125" style="1" customWidth="1"/>
    <col min="4" max="4" width="24.85546875" style="1" bestFit="1" customWidth="1"/>
    <col min="5" max="5" width="11.85546875" style="2" customWidth="1"/>
    <col min="6" max="6" width="21.140625" style="1" bestFit="1" customWidth="1"/>
    <col min="7" max="7" width="12.85546875" style="1" bestFit="1" customWidth="1"/>
    <col min="8" max="8" width="13.140625" style="1" bestFit="1" customWidth="1"/>
    <col min="9" max="9" width="13.42578125" style="1" customWidth="1"/>
    <col min="10" max="10" width="11.42578125" style="1" bestFit="1" customWidth="1"/>
    <col min="11" max="12" width="14.42578125" style="1" bestFit="1" customWidth="1"/>
    <col min="13" max="13" width="27" style="1" bestFit="1" customWidth="1"/>
    <col min="14" max="20" width="14.42578125" style="1" bestFit="1" customWidth="1"/>
    <col min="21" max="21" width="10.85546875" style="1"/>
    <col min="22" max="22" width="10.85546875" style="1" bestFit="1" customWidth="1"/>
    <col min="23" max="16384" width="10.85546875" style="1"/>
  </cols>
  <sheetData>
    <row r="1" spans="2:20" x14ac:dyDescent="0.25">
      <c r="B1" s="17" t="s">
        <v>0</v>
      </c>
      <c r="E1" s="1"/>
    </row>
    <row r="2" spans="2:20" x14ac:dyDescent="0.25">
      <c r="B2" s="18" t="s">
        <v>1</v>
      </c>
      <c r="E2" s="1"/>
      <c r="F2" s="19"/>
      <c r="G2" s="19"/>
      <c r="H2" s="19"/>
      <c r="I2" s="19"/>
      <c r="J2" s="19"/>
      <c r="K2" s="19"/>
      <c r="L2" s="19"/>
      <c r="M2" s="19"/>
      <c r="N2" s="19"/>
      <c r="O2" s="19"/>
      <c r="P2" s="19"/>
      <c r="Q2" s="19"/>
      <c r="R2" s="19"/>
      <c r="S2" s="19"/>
      <c r="T2" s="19"/>
    </row>
    <row r="3" spans="2:20" x14ac:dyDescent="0.25">
      <c r="E3" s="1"/>
    </row>
    <row r="4" spans="2:20" x14ac:dyDescent="0.25">
      <c r="E4" s="1"/>
      <c r="F4" s="17"/>
      <c r="G4" s="17"/>
      <c r="H4" s="17"/>
      <c r="I4" s="17"/>
      <c r="J4" s="17"/>
      <c r="K4" s="17"/>
      <c r="L4" s="17"/>
      <c r="M4" s="17"/>
      <c r="N4" s="17"/>
      <c r="O4" s="17"/>
      <c r="P4" s="17"/>
      <c r="Q4" s="17"/>
      <c r="R4" s="17"/>
      <c r="S4" s="17"/>
      <c r="T4" s="17"/>
    </row>
    <row r="5" spans="2:20" x14ac:dyDescent="0.25">
      <c r="B5" s="17"/>
      <c r="D5" s="17"/>
      <c r="E5" s="162" t="s">
        <v>127</v>
      </c>
      <c r="F5" s="163"/>
      <c r="G5" s="163"/>
      <c r="H5" s="163"/>
      <c r="I5" s="163"/>
      <c r="J5" s="164"/>
      <c r="K5" s="162" t="s">
        <v>128</v>
      </c>
      <c r="L5" s="163"/>
      <c r="M5" s="163"/>
      <c r="N5" s="163"/>
      <c r="O5" s="163"/>
      <c r="P5" s="164"/>
      <c r="Q5" s="19"/>
      <c r="R5" s="19"/>
      <c r="S5" s="19"/>
      <c r="T5" s="19"/>
    </row>
    <row r="6" spans="2:20" x14ac:dyDescent="0.25">
      <c r="B6" s="20" t="s">
        <v>2</v>
      </c>
      <c r="C6" s="21" t="s">
        <v>3</v>
      </c>
      <c r="D6" s="100" t="s">
        <v>123</v>
      </c>
      <c r="E6" s="22" t="s">
        <v>49</v>
      </c>
      <c r="F6" s="23" t="s">
        <v>50</v>
      </c>
      <c r="G6" s="23" t="s">
        <v>51</v>
      </c>
      <c r="H6" s="21" t="s">
        <v>52</v>
      </c>
      <c r="I6" s="23" t="s">
        <v>53</v>
      </c>
      <c r="J6" s="61" t="s">
        <v>45</v>
      </c>
      <c r="K6" s="121" t="s">
        <v>49</v>
      </c>
      <c r="L6" s="23" t="s">
        <v>50</v>
      </c>
      <c r="M6" s="23" t="s">
        <v>51</v>
      </c>
      <c r="N6" s="21" t="s">
        <v>52</v>
      </c>
      <c r="O6" s="23" t="s">
        <v>53</v>
      </c>
      <c r="P6" s="61" t="s">
        <v>45</v>
      </c>
      <c r="Q6" s="19"/>
      <c r="R6" s="19"/>
      <c r="S6" s="19"/>
      <c r="T6" s="19"/>
    </row>
    <row r="7" spans="2:20" hidden="1" x14ac:dyDescent="0.25">
      <c r="B7" s="8" t="s">
        <v>6</v>
      </c>
      <c r="C7" s="1" t="s">
        <v>77</v>
      </c>
      <c r="D7" s="1" t="s">
        <v>99</v>
      </c>
      <c r="E7" s="2">
        <v>0</v>
      </c>
      <c r="F7" s="19">
        <v>0</v>
      </c>
      <c r="G7" s="19">
        <v>0</v>
      </c>
      <c r="H7" s="19">
        <v>0</v>
      </c>
      <c r="I7" s="19">
        <v>0</v>
      </c>
      <c r="J7" s="9">
        <f>SUM(E7:I7)</f>
        <v>0</v>
      </c>
      <c r="K7" s="8"/>
      <c r="L7" s="19"/>
      <c r="M7" s="19"/>
      <c r="N7" s="19"/>
      <c r="O7" s="19"/>
      <c r="P7" s="109"/>
      <c r="Q7" s="19"/>
      <c r="R7" s="19"/>
      <c r="S7" s="19"/>
      <c r="T7" s="19"/>
    </row>
    <row r="8" spans="2:20" hidden="1" x14ac:dyDescent="0.25">
      <c r="B8" s="8" t="s">
        <v>6</v>
      </c>
      <c r="C8" s="1" t="s">
        <v>77</v>
      </c>
      <c r="D8" s="1" t="s">
        <v>115</v>
      </c>
      <c r="E8" s="2">
        <v>0.74578574634146322</v>
      </c>
      <c r="F8" s="19">
        <v>0.22524878048780483</v>
      </c>
      <c r="G8" s="19">
        <v>0.12837073170731703</v>
      </c>
      <c r="H8" s="19">
        <v>0.5159999999999999</v>
      </c>
      <c r="I8" s="19">
        <v>5.1629268292682912E-2</v>
      </c>
      <c r="J8" s="9">
        <f t="shared" ref="J8:J14" si="0">SUM(E8:I8)</f>
        <v>1.6670345268292679</v>
      </c>
      <c r="K8" s="8"/>
      <c r="L8" s="19"/>
      <c r="M8" s="26"/>
      <c r="N8" s="26"/>
      <c r="O8" s="26"/>
      <c r="P8" s="109"/>
      <c r="Q8" s="19"/>
      <c r="R8" s="19"/>
      <c r="S8" s="19"/>
      <c r="T8" s="19"/>
    </row>
    <row r="9" spans="2:20" hidden="1" x14ac:dyDescent="0.25">
      <c r="B9" s="8" t="s">
        <v>6</v>
      </c>
      <c r="C9" s="1" t="s">
        <v>77</v>
      </c>
      <c r="D9" s="1" t="s">
        <v>61</v>
      </c>
      <c r="E9" s="2">
        <v>0</v>
      </c>
      <c r="F9" s="19">
        <v>0</v>
      </c>
      <c r="G9" s="19">
        <v>0</v>
      </c>
      <c r="H9" s="19">
        <v>0</v>
      </c>
      <c r="I9" s="19">
        <v>0</v>
      </c>
      <c r="J9" s="9">
        <f t="shared" si="0"/>
        <v>0</v>
      </c>
      <c r="K9" s="8"/>
      <c r="M9" s="27"/>
      <c r="N9" s="27"/>
      <c r="O9" s="26"/>
      <c r="P9" s="109"/>
      <c r="Q9" s="19"/>
      <c r="R9" s="19"/>
      <c r="S9" s="19"/>
      <c r="T9" s="19"/>
    </row>
    <row r="10" spans="2:20" hidden="1" x14ac:dyDescent="0.25">
      <c r="B10" s="8" t="s">
        <v>6</v>
      </c>
      <c r="C10" s="1" t="s">
        <v>77</v>
      </c>
      <c r="D10" s="1" t="s">
        <v>62</v>
      </c>
      <c r="E10" s="2">
        <v>1.6780179292682922</v>
      </c>
      <c r="F10" s="19">
        <v>0.50680975609756085</v>
      </c>
      <c r="G10" s="19">
        <v>0.28883414634146332</v>
      </c>
      <c r="H10" s="19">
        <v>1.1609999999999998</v>
      </c>
      <c r="I10" s="19">
        <v>0.11616585365853656</v>
      </c>
      <c r="J10" s="9">
        <f t="shared" si="0"/>
        <v>3.7508276853658531</v>
      </c>
      <c r="K10" s="8"/>
      <c r="M10" s="28"/>
      <c r="N10" s="28"/>
      <c r="O10" s="26"/>
      <c r="P10" s="109"/>
      <c r="Q10" s="19"/>
      <c r="R10" s="19"/>
      <c r="S10" s="19"/>
      <c r="T10" s="19"/>
    </row>
    <row r="11" spans="2:20" hidden="1" x14ac:dyDescent="0.25">
      <c r="B11" s="8" t="s">
        <v>6</v>
      </c>
      <c r="C11" s="1" t="s">
        <v>77</v>
      </c>
      <c r="D11" s="1" t="s">
        <v>72</v>
      </c>
      <c r="E11" s="2">
        <v>0</v>
      </c>
      <c r="F11" s="19">
        <v>0</v>
      </c>
      <c r="G11" s="19">
        <v>0</v>
      </c>
      <c r="H11" s="19">
        <v>0</v>
      </c>
      <c r="I11" s="19">
        <v>0</v>
      </c>
      <c r="J11" s="9">
        <f t="shared" si="0"/>
        <v>0</v>
      </c>
      <c r="K11" s="8"/>
      <c r="M11" s="26"/>
      <c r="N11" s="26"/>
      <c r="O11" s="26"/>
      <c r="P11" s="109"/>
      <c r="Q11" s="19"/>
      <c r="R11" s="19"/>
      <c r="S11" s="19"/>
      <c r="T11" s="19"/>
    </row>
    <row r="12" spans="2:20" hidden="1" x14ac:dyDescent="0.25">
      <c r="B12" s="8" t="s">
        <v>6</v>
      </c>
      <c r="C12" s="1" t="s">
        <v>77</v>
      </c>
      <c r="D12" s="1" t="s">
        <v>81</v>
      </c>
      <c r="E12" s="2">
        <v>10.068107575609755</v>
      </c>
      <c r="F12" s="19">
        <v>3.0408585365853655</v>
      </c>
      <c r="G12" s="19">
        <v>1.7330048780487801</v>
      </c>
      <c r="H12" s="19">
        <v>6.9659999999999993</v>
      </c>
      <c r="I12" s="19">
        <v>0.69699512195121938</v>
      </c>
      <c r="J12" s="9">
        <f t="shared" si="0"/>
        <v>22.504966112195117</v>
      </c>
      <c r="K12" s="8"/>
      <c r="M12" s="28"/>
      <c r="N12" s="27"/>
      <c r="O12" s="26"/>
      <c r="P12" s="109"/>
      <c r="Q12" s="19"/>
      <c r="R12" s="19"/>
      <c r="S12" s="19"/>
      <c r="T12" s="19"/>
    </row>
    <row r="13" spans="2:20" hidden="1" x14ac:dyDescent="0.25">
      <c r="B13" s="8" t="s">
        <v>6</v>
      </c>
      <c r="C13" s="1" t="s">
        <v>77</v>
      </c>
      <c r="D13" s="1" t="s">
        <v>48</v>
      </c>
      <c r="E13" s="2">
        <v>0.24859524878048778</v>
      </c>
      <c r="F13" s="19">
        <v>7.5082926829268287E-2</v>
      </c>
      <c r="G13" s="19">
        <v>4.2790243902439018E-2</v>
      </c>
      <c r="H13" s="19">
        <v>0.17199999999999999</v>
      </c>
      <c r="I13" s="19">
        <v>1.7209756097560973E-2</v>
      </c>
      <c r="J13" s="9">
        <f t="shared" si="0"/>
        <v>0.55567817560975608</v>
      </c>
      <c r="K13" s="8"/>
      <c r="M13" s="28"/>
      <c r="N13" s="27"/>
      <c r="O13" s="26"/>
      <c r="P13" s="109"/>
      <c r="Q13" s="19"/>
      <c r="R13" s="19"/>
      <c r="S13" s="19"/>
      <c r="T13" s="19"/>
    </row>
    <row r="14" spans="2:20" hidden="1" x14ac:dyDescent="0.25">
      <c r="B14" s="8" t="s">
        <v>6</v>
      </c>
      <c r="C14" s="1" t="s">
        <v>77</v>
      </c>
      <c r="D14" s="1" t="s">
        <v>117</v>
      </c>
      <c r="E14" s="2">
        <v>0</v>
      </c>
      <c r="F14" s="19">
        <v>0</v>
      </c>
      <c r="G14" s="19">
        <v>0</v>
      </c>
      <c r="H14" s="19">
        <v>0</v>
      </c>
      <c r="I14" s="19">
        <v>0</v>
      </c>
      <c r="J14" s="9">
        <f t="shared" si="0"/>
        <v>0</v>
      </c>
      <c r="K14" s="8"/>
      <c r="M14" s="28"/>
      <c r="N14" s="27"/>
      <c r="O14" s="26"/>
      <c r="P14" s="109"/>
      <c r="Q14" s="19"/>
      <c r="R14" s="19"/>
      <c r="S14" s="19"/>
      <c r="T14" s="19"/>
    </row>
    <row r="15" spans="2:20" hidden="1" x14ac:dyDescent="0.25">
      <c r="B15" s="8" t="s">
        <v>6</v>
      </c>
      <c r="C15" s="1" t="s">
        <v>77</v>
      </c>
      <c r="D15" s="1" t="s">
        <v>118</v>
      </c>
      <c r="E15" s="2">
        <v>0</v>
      </c>
      <c r="F15" s="19">
        <v>0</v>
      </c>
      <c r="G15" s="19">
        <v>0</v>
      </c>
      <c r="H15" s="19">
        <v>0</v>
      </c>
      <c r="I15" s="19">
        <v>0</v>
      </c>
      <c r="J15" s="9">
        <f>SUM(E15:I15)</f>
        <v>0</v>
      </c>
      <c r="K15" s="8"/>
      <c r="L15" s="19"/>
      <c r="N15" s="19"/>
      <c r="O15" s="10"/>
      <c r="P15" s="109"/>
      <c r="Q15" s="19"/>
      <c r="R15" s="19"/>
      <c r="S15" s="19"/>
      <c r="T15" s="19"/>
    </row>
    <row r="16" spans="2:20" hidden="1" x14ac:dyDescent="0.25">
      <c r="B16" s="8" t="s">
        <v>6</v>
      </c>
      <c r="C16" s="1" t="s">
        <v>77</v>
      </c>
      <c r="D16" s="1" t="s">
        <v>46</v>
      </c>
      <c r="E16" s="2">
        <v>7.0363340900000004</v>
      </c>
      <c r="F16" s="19">
        <v>1.3320000000000001</v>
      </c>
      <c r="G16" s="19">
        <v>1.548</v>
      </c>
      <c r="H16" s="19">
        <v>3.69</v>
      </c>
      <c r="I16" s="19">
        <v>0.52200000000000002</v>
      </c>
      <c r="J16" s="9">
        <f>SUM(E16:I16)</f>
        <v>14.128334090000001</v>
      </c>
      <c r="K16" s="8"/>
      <c r="L16" s="19"/>
      <c r="M16" s="26"/>
      <c r="N16" s="26"/>
      <c r="O16" s="26"/>
      <c r="P16" s="109"/>
      <c r="Q16" s="19"/>
      <c r="R16" s="19"/>
      <c r="S16" s="19"/>
      <c r="T16" s="19"/>
    </row>
    <row r="17" spans="2:20" x14ac:dyDescent="0.25">
      <c r="B17" s="11" t="s">
        <v>6</v>
      </c>
      <c r="C17" s="12" t="s">
        <v>77</v>
      </c>
      <c r="D17" s="12" t="s">
        <v>20</v>
      </c>
      <c r="E17" s="13">
        <v>19.776840589999999</v>
      </c>
      <c r="F17" s="13">
        <v>5.18</v>
      </c>
      <c r="G17" s="13">
        <v>3.7409999999999997</v>
      </c>
      <c r="H17" s="13">
        <v>12.504999999999999</v>
      </c>
      <c r="I17" s="13">
        <v>1.4039999999999999</v>
      </c>
      <c r="J17" s="62">
        <f>SUMPRODUCT(J7:J16)</f>
        <v>42.606840589999997</v>
      </c>
      <c r="K17" s="124">
        <v>8.4409320900000004</v>
      </c>
      <c r="L17" s="13">
        <v>0.68541211200000007</v>
      </c>
      <c r="M17" s="128">
        <v>0.40185129600000002</v>
      </c>
      <c r="N17" s="128">
        <v>1.893915408</v>
      </c>
      <c r="O17" s="125">
        <v>0.16846460400000002</v>
      </c>
      <c r="P17" s="126">
        <f>SUM(K17:O17)</f>
        <v>11.590575510000001</v>
      </c>
      <c r="Q17" s="19"/>
      <c r="R17" s="19"/>
      <c r="S17" s="19"/>
      <c r="T17" s="19"/>
    </row>
    <row r="18" spans="2:20" hidden="1" x14ac:dyDescent="0.25">
      <c r="B18" s="8" t="s">
        <v>21</v>
      </c>
      <c r="C18" s="1" t="s">
        <v>77</v>
      </c>
      <c r="D18" s="1" t="s">
        <v>99</v>
      </c>
      <c r="E18" s="19">
        <v>6.8164110389351089</v>
      </c>
      <c r="F18" s="19">
        <v>1.0925191347753744</v>
      </c>
      <c r="G18" s="19">
        <v>0.34164059900166388</v>
      </c>
      <c r="H18" s="19">
        <v>2.6971946755407652</v>
      </c>
      <c r="I18" s="19">
        <v>0</v>
      </c>
      <c r="J18" s="9">
        <f>SUM(E18:I18)</f>
        <v>10.947765448252913</v>
      </c>
      <c r="K18" s="8"/>
      <c r="M18" s="118"/>
      <c r="N18" s="119"/>
      <c r="O18" s="26"/>
      <c r="P18" s="109"/>
      <c r="Q18" s="19"/>
      <c r="R18" s="19"/>
      <c r="S18" s="19"/>
      <c r="T18" s="19"/>
    </row>
    <row r="19" spans="2:20" hidden="1" x14ac:dyDescent="0.25">
      <c r="B19" s="8" t="s">
        <v>21</v>
      </c>
      <c r="C19" s="1" t="s">
        <v>77</v>
      </c>
      <c r="D19" s="1" t="s">
        <v>115</v>
      </c>
      <c r="E19" s="19">
        <v>2.085896274209651</v>
      </c>
      <c r="F19" s="19">
        <v>0.33432279534109816</v>
      </c>
      <c r="G19" s="19">
        <v>0.10454575707154741</v>
      </c>
      <c r="H19" s="19">
        <v>0.82537104825291174</v>
      </c>
      <c r="I19" s="19">
        <v>0</v>
      </c>
      <c r="J19" s="9">
        <f t="shared" ref="J19:J37" si="1">SUM(E19:I19)</f>
        <v>3.3501358748752086</v>
      </c>
      <c r="K19" s="8"/>
      <c r="M19" s="118"/>
      <c r="N19" s="119"/>
      <c r="O19" s="26"/>
      <c r="P19" s="109"/>
      <c r="Q19" s="19"/>
      <c r="R19" s="19"/>
      <c r="S19" s="19"/>
      <c r="T19" s="19"/>
    </row>
    <row r="20" spans="2:20" hidden="1" x14ac:dyDescent="0.25">
      <c r="B20" s="8" t="s">
        <v>21</v>
      </c>
      <c r="C20" s="1" t="s">
        <v>77</v>
      </c>
      <c r="D20" s="1" t="s">
        <v>61</v>
      </c>
      <c r="E20" s="19">
        <v>0</v>
      </c>
      <c r="F20" s="19">
        <v>0</v>
      </c>
      <c r="G20" s="19">
        <v>0</v>
      </c>
      <c r="H20" s="19">
        <v>0</v>
      </c>
      <c r="I20" s="19">
        <v>0</v>
      </c>
      <c r="J20" s="9">
        <f t="shared" si="1"/>
        <v>0</v>
      </c>
      <c r="K20" s="8"/>
      <c r="M20" s="118"/>
      <c r="N20" s="119"/>
      <c r="O20" s="26"/>
      <c r="P20" s="109"/>
      <c r="Q20" s="19"/>
      <c r="R20" s="19"/>
      <c r="S20" s="19"/>
      <c r="T20" s="19"/>
    </row>
    <row r="21" spans="2:20" hidden="1" x14ac:dyDescent="0.25">
      <c r="B21" s="8" t="s">
        <v>21</v>
      </c>
      <c r="C21" s="1" t="s">
        <v>77</v>
      </c>
      <c r="D21" s="1" t="s">
        <v>62</v>
      </c>
      <c r="E21" s="19">
        <v>1.8251592399334444</v>
      </c>
      <c r="F21" s="19">
        <v>0.29253244592346089</v>
      </c>
      <c r="G21" s="19">
        <v>9.1477537437603978E-2</v>
      </c>
      <c r="H21" s="19">
        <v>0.72219966722129769</v>
      </c>
      <c r="I21" s="19">
        <v>0</v>
      </c>
      <c r="J21" s="9">
        <f t="shared" si="1"/>
        <v>2.9313688905158068</v>
      </c>
      <c r="K21" s="8"/>
      <c r="M21" s="118"/>
      <c r="N21" s="119"/>
      <c r="P21" s="108"/>
    </row>
    <row r="22" spans="2:20" hidden="1" x14ac:dyDescent="0.25">
      <c r="B22" s="8" t="s">
        <v>21</v>
      </c>
      <c r="C22" s="1" t="s">
        <v>77</v>
      </c>
      <c r="D22" s="1" t="s">
        <v>72</v>
      </c>
      <c r="E22" s="19">
        <v>0.1117444432612313</v>
      </c>
      <c r="F22" s="19">
        <v>1.7910149750415973E-2</v>
      </c>
      <c r="G22" s="19">
        <v>5.6006655574043253E-3</v>
      </c>
      <c r="H22" s="19">
        <v>4.4216306156405982E-2</v>
      </c>
      <c r="I22" s="19">
        <v>0</v>
      </c>
      <c r="J22" s="9">
        <f t="shared" si="1"/>
        <v>0.17947156472545758</v>
      </c>
      <c r="K22" s="8"/>
      <c r="M22" s="118"/>
      <c r="N22" s="119"/>
      <c r="P22" s="108"/>
    </row>
    <row r="23" spans="2:20" hidden="1" x14ac:dyDescent="0.25">
      <c r="B23" s="8" t="s">
        <v>21</v>
      </c>
      <c r="C23" s="1" t="s">
        <v>77</v>
      </c>
      <c r="D23" s="1" t="s">
        <v>81</v>
      </c>
      <c r="E23" s="19">
        <v>11.397933212645594</v>
      </c>
      <c r="F23" s="19">
        <v>1.8268352745424297</v>
      </c>
      <c r="G23" s="19">
        <v>0.57126788685524132</v>
      </c>
      <c r="H23" s="19">
        <v>4.5100632279534114</v>
      </c>
      <c r="I23" s="19">
        <v>0</v>
      </c>
      <c r="J23" s="9">
        <f t="shared" si="1"/>
        <v>18.306099601996674</v>
      </c>
      <c r="K23" s="8"/>
      <c r="M23" s="118"/>
      <c r="N23" s="119"/>
      <c r="O23" s="10"/>
      <c r="P23" s="9"/>
      <c r="Q23" s="10"/>
      <c r="R23" s="10"/>
      <c r="S23" s="10"/>
      <c r="T23" s="10"/>
    </row>
    <row r="24" spans="2:20" hidden="1" x14ac:dyDescent="0.25">
      <c r="B24" s="8" t="s">
        <v>21</v>
      </c>
      <c r="C24" s="1" t="s">
        <v>77</v>
      </c>
      <c r="D24" s="1" t="s">
        <v>48</v>
      </c>
      <c r="E24" s="19">
        <v>0.14899259101497506</v>
      </c>
      <c r="F24" s="19">
        <v>2.38801996672213E-2</v>
      </c>
      <c r="G24" s="19">
        <v>7.467554076539101E-3</v>
      </c>
      <c r="H24" s="19">
        <v>5.8955074875207979E-2</v>
      </c>
      <c r="I24" s="19">
        <v>0</v>
      </c>
      <c r="J24" s="9">
        <f t="shared" si="1"/>
        <v>0.23929541963394343</v>
      </c>
      <c r="K24" s="8"/>
      <c r="M24" s="118"/>
      <c r="N24" s="119"/>
      <c r="O24" s="26"/>
      <c r="P24" s="109"/>
      <c r="Q24" s="19"/>
      <c r="R24" s="19"/>
      <c r="S24" s="19"/>
      <c r="T24" s="19"/>
    </row>
    <row r="25" spans="2:20" hidden="1" x14ac:dyDescent="0.25">
      <c r="B25" s="8" t="s">
        <v>21</v>
      </c>
      <c r="C25" s="1" t="s">
        <v>77</v>
      </c>
      <c r="D25" s="1" t="s">
        <v>117</v>
      </c>
      <c r="E25" s="19">
        <v>0</v>
      </c>
      <c r="F25" s="19">
        <v>0</v>
      </c>
      <c r="G25" s="19">
        <v>0</v>
      </c>
      <c r="H25" s="19">
        <v>0</v>
      </c>
      <c r="I25" s="19">
        <v>0</v>
      </c>
      <c r="J25" s="9">
        <f t="shared" si="1"/>
        <v>0</v>
      </c>
      <c r="K25" s="8"/>
      <c r="M25" s="118"/>
      <c r="N25" s="119"/>
      <c r="O25" s="26"/>
      <c r="P25" s="109"/>
      <c r="Q25" s="19"/>
      <c r="R25" s="19"/>
      <c r="S25" s="19"/>
      <c r="T25" s="19"/>
    </row>
    <row r="26" spans="2:20" hidden="1" x14ac:dyDescent="0.25">
      <c r="B26" s="8" t="s">
        <v>21</v>
      </c>
      <c r="C26" s="1" t="s">
        <v>77</v>
      </c>
      <c r="D26" s="1" t="s">
        <v>118</v>
      </c>
      <c r="E26" s="19">
        <v>0</v>
      </c>
      <c r="F26" s="19">
        <v>0</v>
      </c>
      <c r="G26" s="19">
        <v>0</v>
      </c>
      <c r="H26" s="19">
        <v>0</v>
      </c>
      <c r="I26" s="19">
        <v>0</v>
      </c>
      <c r="J26" s="9">
        <f t="shared" si="1"/>
        <v>0</v>
      </c>
      <c r="K26" s="8"/>
      <c r="L26" s="19"/>
      <c r="M26" s="122"/>
      <c r="N26" s="120">
        <v>0</v>
      </c>
      <c r="O26" s="26"/>
      <c r="P26" s="109"/>
      <c r="Q26" s="19"/>
      <c r="R26" s="19"/>
      <c r="S26" s="19"/>
      <c r="T26" s="19"/>
    </row>
    <row r="27" spans="2:20" hidden="1" x14ac:dyDescent="0.25">
      <c r="B27" s="8" t="s">
        <v>21</v>
      </c>
      <c r="C27" s="1" t="s">
        <v>77</v>
      </c>
      <c r="D27" s="1" t="s">
        <v>46</v>
      </c>
      <c r="E27" s="2">
        <v>16.523389699999999</v>
      </c>
      <c r="F27" s="2">
        <v>1.242</v>
      </c>
      <c r="G27" s="2">
        <v>0.79200000000000004</v>
      </c>
      <c r="H27" s="2">
        <v>3.7080000000000002</v>
      </c>
      <c r="I27" s="2">
        <v>0</v>
      </c>
      <c r="J27" s="9">
        <f>SUM(E27:I27)</f>
        <v>22.2653897</v>
      </c>
      <c r="K27" s="8"/>
      <c r="M27" s="118"/>
      <c r="N27" s="119"/>
      <c r="O27" s="26"/>
      <c r="P27" s="109"/>
      <c r="Q27" s="19"/>
      <c r="R27" s="19"/>
      <c r="S27" s="19"/>
      <c r="T27" s="19"/>
    </row>
    <row r="28" spans="2:20" x14ac:dyDescent="0.25">
      <c r="B28" s="11" t="s">
        <v>21</v>
      </c>
      <c r="C28" s="12" t="s">
        <v>77</v>
      </c>
      <c r="D28" s="12" t="s">
        <v>20</v>
      </c>
      <c r="E28" s="15">
        <v>38.909526499999998</v>
      </c>
      <c r="F28" s="15">
        <v>4.83</v>
      </c>
      <c r="G28" s="15">
        <v>1.9140000000000001</v>
      </c>
      <c r="H28" s="15">
        <v>12.565999999999999</v>
      </c>
      <c r="I28" s="15">
        <v>0</v>
      </c>
      <c r="J28" s="14">
        <f t="shared" ref="J28" si="2">SUM(J18:J27)</f>
        <v>58.219526500000001</v>
      </c>
      <c r="K28" s="124">
        <v>15.129448568000001</v>
      </c>
      <c r="L28" s="13">
        <v>0.85383051600000004</v>
      </c>
      <c r="M28" s="128">
        <v>0.27257999999999999</v>
      </c>
      <c r="N28" s="128">
        <v>2.5354560000000004</v>
      </c>
      <c r="O28" s="125">
        <v>0</v>
      </c>
      <c r="P28" s="126">
        <f>SUM(K28:O28)</f>
        <v>18.791315084000001</v>
      </c>
      <c r="Q28" s="19"/>
      <c r="R28" s="19"/>
      <c r="S28" s="19"/>
      <c r="T28" s="19"/>
    </row>
    <row r="29" spans="2:20" hidden="1" x14ac:dyDescent="0.25">
      <c r="B29" s="8" t="s">
        <v>22</v>
      </c>
      <c r="C29" s="1" t="s">
        <v>77</v>
      </c>
      <c r="D29" s="1" t="s">
        <v>99</v>
      </c>
      <c r="E29" s="19">
        <v>69.949314558472551</v>
      </c>
      <c r="F29" s="19">
        <v>22.077619729514712</v>
      </c>
      <c r="G29" s="19">
        <v>2.6441018297533807</v>
      </c>
      <c r="H29" s="19">
        <v>10.062159639352956</v>
      </c>
      <c r="I29" s="19">
        <v>0</v>
      </c>
      <c r="J29" s="9">
        <f t="shared" si="1"/>
        <v>104.7331957570936</v>
      </c>
      <c r="K29" s="8"/>
      <c r="M29" s="118"/>
      <c r="N29" s="119"/>
      <c r="O29" s="26"/>
      <c r="P29" s="109"/>
      <c r="Q29" s="19"/>
      <c r="R29" s="19"/>
      <c r="S29" s="19"/>
      <c r="T29" s="19"/>
    </row>
    <row r="30" spans="2:20" hidden="1" x14ac:dyDescent="0.25">
      <c r="B30" s="8" t="s">
        <v>22</v>
      </c>
      <c r="C30" s="1" t="s">
        <v>77</v>
      </c>
      <c r="D30" s="1" t="s">
        <v>115</v>
      </c>
      <c r="E30" s="19">
        <v>0</v>
      </c>
      <c r="F30" s="19">
        <v>0</v>
      </c>
      <c r="G30" s="19">
        <v>0</v>
      </c>
      <c r="H30" s="19">
        <v>0</v>
      </c>
      <c r="I30" s="19">
        <v>0</v>
      </c>
      <c r="J30" s="9">
        <f t="shared" si="1"/>
        <v>0</v>
      </c>
      <c r="K30" s="8"/>
      <c r="M30" s="118"/>
      <c r="N30" s="119"/>
      <c r="O30" s="26"/>
      <c r="P30" s="109"/>
      <c r="Q30" s="19"/>
      <c r="R30" s="19"/>
      <c r="S30" s="19"/>
      <c r="T30" s="19"/>
    </row>
    <row r="31" spans="2:20" hidden="1" x14ac:dyDescent="0.25">
      <c r="B31" s="8" t="s">
        <v>22</v>
      </c>
      <c r="C31" s="1" t="s">
        <v>77</v>
      </c>
      <c r="D31" s="1" t="s">
        <v>61</v>
      </c>
      <c r="E31" s="19">
        <v>1.4958880668257755</v>
      </c>
      <c r="F31" s="19">
        <v>0.47213683373110571</v>
      </c>
      <c r="G31" s="19">
        <v>5.6544948289578352E-2</v>
      </c>
      <c r="H31" s="19">
        <v>0.21518244497480771</v>
      </c>
      <c r="I31" s="19">
        <v>0</v>
      </c>
      <c r="J31" s="9">
        <f t="shared" si="1"/>
        <v>2.2397522938212675</v>
      </c>
      <c r="K31" s="8"/>
      <c r="M31" s="118"/>
      <c r="N31" s="119"/>
      <c r="O31" s="26"/>
      <c r="P31" s="109"/>
      <c r="Q31" s="19"/>
      <c r="R31" s="19"/>
      <c r="S31" s="19"/>
      <c r="T31" s="19"/>
    </row>
    <row r="32" spans="2:20" hidden="1" x14ac:dyDescent="0.25">
      <c r="B32" s="8" t="s">
        <v>22</v>
      </c>
      <c r="C32" s="1" t="s">
        <v>77</v>
      </c>
      <c r="D32" s="1" t="s">
        <v>62</v>
      </c>
      <c r="E32" s="19">
        <v>1.5620778042959427</v>
      </c>
      <c r="F32" s="19">
        <v>0.49302784407319</v>
      </c>
      <c r="G32" s="19">
        <v>5.9046937151949079E-2</v>
      </c>
      <c r="H32" s="19">
        <v>0.22470379209758681</v>
      </c>
      <c r="I32" s="19">
        <v>0</v>
      </c>
      <c r="J32" s="9">
        <f t="shared" si="1"/>
        <v>2.3388563776186686</v>
      </c>
      <c r="K32" s="8"/>
      <c r="M32" s="118"/>
      <c r="N32" s="119"/>
      <c r="O32" s="26"/>
      <c r="P32" s="109"/>
      <c r="Q32" s="19"/>
      <c r="R32" s="19"/>
      <c r="S32" s="19"/>
      <c r="T32" s="19"/>
    </row>
    <row r="33" spans="2:20" hidden="1" x14ac:dyDescent="0.25">
      <c r="B33" s="8" t="s">
        <v>22</v>
      </c>
      <c r="C33" s="1" t="s">
        <v>77</v>
      </c>
      <c r="D33" s="1" t="s">
        <v>72</v>
      </c>
      <c r="E33" s="19">
        <v>0</v>
      </c>
      <c r="F33" s="19">
        <v>0</v>
      </c>
      <c r="G33" s="19">
        <v>0</v>
      </c>
      <c r="H33" s="19">
        <v>0</v>
      </c>
      <c r="I33" s="19">
        <v>0</v>
      </c>
      <c r="J33" s="9">
        <f t="shared" si="1"/>
        <v>0</v>
      </c>
      <c r="K33" s="8"/>
      <c r="M33" s="118"/>
      <c r="N33" s="119"/>
      <c r="O33" s="26"/>
      <c r="P33" s="109"/>
      <c r="Q33" s="19"/>
      <c r="R33" s="19"/>
      <c r="S33" s="19"/>
      <c r="T33" s="19"/>
    </row>
    <row r="34" spans="2:20" hidden="1" x14ac:dyDescent="0.25">
      <c r="B34" s="8" t="s">
        <v>22</v>
      </c>
      <c r="C34" s="1" t="s">
        <v>77</v>
      </c>
      <c r="D34" s="1" t="s">
        <v>81</v>
      </c>
      <c r="E34" s="19">
        <v>26.475894988066823</v>
      </c>
      <c r="F34" s="19">
        <v>8.3564041368337296</v>
      </c>
      <c r="G34" s="19">
        <v>1.0007955449482895</v>
      </c>
      <c r="H34" s="19">
        <v>3.808538849111641</v>
      </c>
      <c r="I34" s="19">
        <v>0</v>
      </c>
      <c r="J34" s="9">
        <f t="shared" si="1"/>
        <v>39.641633518960482</v>
      </c>
      <c r="K34" s="8"/>
      <c r="M34" s="118"/>
      <c r="N34" s="119"/>
      <c r="O34" s="26"/>
      <c r="P34" s="109"/>
      <c r="Q34" s="19"/>
      <c r="R34" s="19"/>
      <c r="S34" s="19"/>
      <c r="T34" s="19"/>
    </row>
    <row r="35" spans="2:20" hidden="1" x14ac:dyDescent="0.25">
      <c r="B35" s="8" t="s">
        <v>22</v>
      </c>
      <c r="C35" s="1" t="s">
        <v>77</v>
      </c>
      <c r="D35" s="1" t="s">
        <v>48</v>
      </c>
      <c r="E35" s="19">
        <v>0.35742458233890212</v>
      </c>
      <c r="F35" s="19">
        <v>0.11281145584725534</v>
      </c>
      <c r="G35" s="19">
        <v>1.3510739856801906E-2</v>
      </c>
      <c r="H35" s="19">
        <v>5.141527446300715E-2</v>
      </c>
      <c r="I35" s="19">
        <v>0</v>
      </c>
      <c r="J35" s="9">
        <f t="shared" si="1"/>
        <v>0.53516205250596649</v>
      </c>
      <c r="K35" s="8"/>
      <c r="M35" s="118"/>
      <c r="N35" s="119"/>
      <c r="O35" s="26"/>
      <c r="P35" s="109"/>
      <c r="Q35" s="19"/>
      <c r="R35" s="19"/>
      <c r="S35" s="19"/>
      <c r="T35" s="19"/>
    </row>
    <row r="36" spans="2:20" hidden="1" x14ac:dyDescent="0.25">
      <c r="B36" s="8" t="s">
        <v>22</v>
      </c>
      <c r="C36" s="1" t="s">
        <v>77</v>
      </c>
      <c r="D36" s="1" t="s">
        <v>117</v>
      </c>
      <c r="E36" s="19">
        <v>0</v>
      </c>
      <c r="F36" s="19">
        <v>0</v>
      </c>
      <c r="G36" s="19">
        <v>0</v>
      </c>
      <c r="H36" s="19">
        <v>0</v>
      </c>
      <c r="I36" s="19">
        <v>0</v>
      </c>
      <c r="J36" s="9">
        <f t="shared" si="1"/>
        <v>0</v>
      </c>
      <c r="K36" s="8"/>
      <c r="M36" s="118"/>
      <c r="N36" s="119"/>
      <c r="O36" s="26"/>
      <c r="P36" s="109"/>
      <c r="Q36" s="19"/>
      <c r="R36" s="19"/>
      <c r="S36" s="19"/>
      <c r="T36" s="19"/>
    </row>
    <row r="37" spans="2:20" hidden="1" x14ac:dyDescent="0.25">
      <c r="B37" s="8" t="s">
        <v>22</v>
      </c>
      <c r="C37" s="1" t="s">
        <v>77</v>
      </c>
      <c r="D37" s="1" t="s">
        <v>118</v>
      </c>
      <c r="E37" s="19">
        <v>0</v>
      </c>
      <c r="F37" s="19">
        <v>0</v>
      </c>
      <c r="G37" s="19">
        <v>0</v>
      </c>
      <c r="H37" s="19">
        <v>0</v>
      </c>
      <c r="I37" s="19">
        <v>0</v>
      </c>
      <c r="J37" s="9">
        <f t="shared" si="1"/>
        <v>0</v>
      </c>
      <c r="K37" s="8"/>
      <c r="M37" s="118"/>
      <c r="N37" s="119"/>
      <c r="O37" s="26"/>
      <c r="P37" s="109"/>
      <c r="Q37" s="19"/>
      <c r="R37" s="19"/>
      <c r="S37" s="19"/>
      <c r="T37" s="19"/>
    </row>
    <row r="38" spans="2:20" hidden="1" x14ac:dyDescent="0.25">
      <c r="B38" s="8" t="s">
        <v>22</v>
      </c>
      <c r="C38" s="1" t="s">
        <v>77</v>
      </c>
      <c r="D38" s="1" t="s">
        <v>46</v>
      </c>
      <c r="E38" s="2">
        <v>80.072399999999988</v>
      </c>
      <c r="F38" s="2">
        <v>10.907999999999999</v>
      </c>
      <c r="G38" s="2">
        <v>2.6640000000000001</v>
      </c>
      <c r="H38" s="2">
        <v>6.0119999999999996</v>
      </c>
      <c r="I38" s="2">
        <v>0</v>
      </c>
      <c r="J38" s="9">
        <f>SUM(E38:I38)</f>
        <v>99.656399999999991</v>
      </c>
      <c r="K38" s="8"/>
      <c r="M38" s="118"/>
      <c r="N38" s="119"/>
      <c r="O38" s="26"/>
      <c r="P38" s="109"/>
      <c r="Q38" s="19"/>
      <c r="R38" s="19"/>
      <c r="S38" s="19"/>
      <c r="T38" s="19"/>
    </row>
    <row r="39" spans="2:20" x14ac:dyDescent="0.25">
      <c r="B39" s="11" t="s">
        <v>22</v>
      </c>
      <c r="C39" s="12" t="s">
        <v>77</v>
      </c>
      <c r="D39" s="12" t="s">
        <v>20</v>
      </c>
      <c r="E39" s="13">
        <v>179.91299999999998</v>
      </c>
      <c r="F39" s="13">
        <v>42.419999999999987</v>
      </c>
      <c r="G39" s="13">
        <v>6.4379999999999988</v>
      </c>
      <c r="H39" s="13">
        <v>20.373999999999999</v>
      </c>
      <c r="I39" s="13">
        <v>0</v>
      </c>
      <c r="J39" s="62">
        <f t="shared" ref="J39" si="3">SUM(J29:J38)</f>
        <v>249.14499999999998</v>
      </c>
      <c r="K39" s="124">
        <v>54.304659000000015</v>
      </c>
      <c r="L39" s="13">
        <v>5.6003639999999999</v>
      </c>
      <c r="M39" s="128">
        <v>0.682836</v>
      </c>
      <c r="N39" s="128">
        <v>3.0880080000000003</v>
      </c>
      <c r="O39" s="125">
        <v>0</v>
      </c>
      <c r="P39" s="126">
        <f>SUM(K39:O39)</f>
        <v>63.675867000000018</v>
      </c>
      <c r="Q39" s="19"/>
      <c r="R39" s="19"/>
      <c r="S39" s="19"/>
      <c r="T39" s="19"/>
    </row>
    <row r="40" spans="2:20" hidden="1" x14ac:dyDescent="0.25">
      <c r="B40" s="8" t="s">
        <v>23</v>
      </c>
      <c r="C40" s="1" t="s">
        <v>77</v>
      </c>
      <c r="D40" s="1" t="s">
        <v>99</v>
      </c>
      <c r="E40" s="19">
        <v>0</v>
      </c>
      <c r="F40" s="19">
        <v>0</v>
      </c>
      <c r="G40" s="19">
        <v>0</v>
      </c>
      <c r="H40" s="19">
        <v>0</v>
      </c>
      <c r="I40" s="19">
        <v>0</v>
      </c>
      <c r="J40" s="9">
        <f>SUM(E40:I40)</f>
        <v>0</v>
      </c>
      <c r="K40" s="8"/>
      <c r="M40" s="118"/>
      <c r="N40" s="119"/>
      <c r="P40" s="109"/>
      <c r="Q40" s="19"/>
      <c r="R40" s="19"/>
      <c r="S40" s="19"/>
      <c r="T40" s="19"/>
    </row>
    <row r="41" spans="2:20" hidden="1" x14ac:dyDescent="0.25">
      <c r="B41" s="8" t="s">
        <v>23</v>
      </c>
      <c r="C41" s="1" t="s">
        <v>77</v>
      </c>
      <c r="D41" s="1" t="s">
        <v>115</v>
      </c>
      <c r="E41" s="19">
        <v>61.584094404890557</v>
      </c>
      <c r="F41" s="19">
        <v>62.478417052826686</v>
      </c>
      <c r="G41" s="19">
        <v>22.493192414628925</v>
      </c>
      <c r="H41" s="19">
        <v>126.48979261424394</v>
      </c>
      <c r="I41" s="19">
        <v>12.02799964354459</v>
      </c>
      <c r="J41" s="9">
        <f t="shared" ref="J41:J47" si="4">SUM(E41:I41)</f>
        <v>285.07349613013474</v>
      </c>
      <c r="K41" s="8"/>
      <c r="M41" s="118"/>
      <c r="N41" s="119"/>
      <c r="P41" s="109"/>
      <c r="Q41" s="19"/>
      <c r="R41" s="19"/>
      <c r="S41" s="19"/>
      <c r="T41" s="19"/>
    </row>
    <row r="42" spans="2:20" hidden="1" x14ac:dyDescent="0.25">
      <c r="B42" s="8" t="s">
        <v>23</v>
      </c>
      <c r="C42" s="1" t="s">
        <v>77</v>
      </c>
      <c r="D42" s="1" t="s">
        <v>61</v>
      </c>
      <c r="E42" s="19">
        <v>53.808474227988881</v>
      </c>
      <c r="F42" s="19">
        <v>54.589879518072301</v>
      </c>
      <c r="G42" s="19">
        <v>19.653197405004637</v>
      </c>
      <c r="H42" s="19">
        <v>110.51916589434663</v>
      </c>
      <c r="I42" s="19">
        <v>10.509341983317887</v>
      </c>
      <c r="J42" s="9">
        <f t="shared" si="4"/>
        <v>249.08005902873035</v>
      </c>
      <c r="K42" s="8"/>
      <c r="M42" s="118"/>
      <c r="N42" s="119"/>
      <c r="P42" s="109"/>
      <c r="Q42" s="19"/>
      <c r="R42" s="19"/>
      <c r="S42" s="19"/>
      <c r="T42" s="19"/>
    </row>
    <row r="43" spans="2:20" hidden="1" x14ac:dyDescent="0.25">
      <c r="B43" s="8" t="s">
        <v>23</v>
      </c>
      <c r="C43" s="1" t="s">
        <v>77</v>
      </c>
      <c r="D43" s="1" t="s">
        <v>62</v>
      </c>
      <c r="E43" s="19">
        <v>0.49275159549440362</v>
      </c>
      <c r="F43" s="19">
        <v>0.49990732159406864</v>
      </c>
      <c r="G43" s="19">
        <v>0.17997433521066514</v>
      </c>
      <c r="H43" s="19">
        <v>1.012080273757753</v>
      </c>
      <c r="I43" s="19">
        <v>9.623939545162899E-2</v>
      </c>
      <c r="J43" s="9">
        <f t="shared" si="4"/>
        <v>2.2809529215085194</v>
      </c>
      <c r="K43" s="8"/>
      <c r="M43" s="118"/>
      <c r="N43" s="119"/>
      <c r="P43" s="108"/>
    </row>
    <row r="44" spans="2:20" hidden="1" x14ac:dyDescent="0.25">
      <c r="B44" s="8" t="s">
        <v>23</v>
      </c>
      <c r="C44" s="1" t="s">
        <v>77</v>
      </c>
      <c r="D44" s="1" t="s">
        <v>72</v>
      </c>
      <c r="E44" s="19">
        <v>0.1478254786483211</v>
      </c>
      <c r="F44" s="19">
        <v>0.1499721964782206</v>
      </c>
      <c r="G44" s="19">
        <v>5.399230056319955E-2</v>
      </c>
      <c r="H44" s="19">
        <v>0.30362408212732589</v>
      </c>
      <c r="I44" s="19">
        <v>2.88718186354887E-2</v>
      </c>
      <c r="J44" s="9">
        <f t="shared" si="4"/>
        <v>0.68428587645255579</v>
      </c>
      <c r="K44" s="8"/>
      <c r="M44" s="118"/>
      <c r="N44" s="119"/>
      <c r="P44" s="9"/>
      <c r="Q44" s="10"/>
      <c r="R44" s="10"/>
      <c r="S44" s="10"/>
      <c r="T44" s="10"/>
    </row>
    <row r="45" spans="2:20" hidden="1" x14ac:dyDescent="0.25">
      <c r="B45" s="8" t="s">
        <v>23</v>
      </c>
      <c r="C45" s="1" t="s">
        <v>77</v>
      </c>
      <c r="D45" s="1" t="s">
        <v>81</v>
      </c>
      <c r="E45" s="19">
        <v>19.926874521793685</v>
      </c>
      <c r="F45" s="19">
        <v>20.216252085264138</v>
      </c>
      <c r="G45" s="19">
        <v>7.2781621159193</v>
      </c>
      <c r="H45" s="19">
        <v>40.928526270763534</v>
      </c>
      <c r="I45" s="19">
        <v>3.891921152063877</v>
      </c>
      <c r="J45" s="9">
        <f t="shared" si="4"/>
        <v>92.241736145804538</v>
      </c>
      <c r="K45" s="8"/>
      <c r="M45" s="118"/>
      <c r="N45" s="119"/>
      <c r="P45" s="109"/>
      <c r="Q45" s="19"/>
      <c r="R45" s="19"/>
      <c r="S45" s="19"/>
      <c r="T45" s="19"/>
    </row>
    <row r="46" spans="2:20" hidden="1" x14ac:dyDescent="0.25">
      <c r="B46" s="8" t="s">
        <v>23</v>
      </c>
      <c r="C46" s="1" t="s">
        <v>77</v>
      </c>
      <c r="D46" s="1" t="s">
        <v>48</v>
      </c>
      <c r="E46" s="19">
        <v>2.2370922435445926</v>
      </c>
      <c r="F46" s="19">
        <v>2.2695792400370718</v>
      </c>
      <c r="G46" s="19">
        <v>0.81708348185641988</v>
      </c>
      <c r="H46" s="19">
        <v>4.5948444428601993</v>
      </c>
      <c r="I46" s="19">
        <v>0.43692685535039572</v>
      </c>
      <c r="J46" s="9">
        <f t="shared" si="4"/>
        <v>10.355526263648681</v>
      </c>
      <c r="K46" s="8"/>
      <c r="M46" s="118"/>
      <c r="N46" s="119"/>
      <c r="P46" s="109"/>
      <c r="Q46" s="19"/>
      <c r="R46" s="19"/>
      <c r="S46" s="19"/>
      <c r="T46" s="19"/>
    </row>
    <row r="47" spans="2:20" hidden="1" x14ac:dyDescent="0.25">
      <c r="B47" s="8" t="s">
        <v>23</v>
      </c>
      <c r="C47" s="1" t="s">
        <v>77</v>
      </c>
      <c r="D47" s="1" t="s">
        <v>117</v>
      </c>
      <c r="E47" s="19">
        <v>3.9420127639552285E-2</v>
      </c>
      <c r="F47" s="19">
        <v>3.9992585727525488E-2</v>
      </c>
      <c r="G47" s="19">
        <v>1.439794681685321E-2</v>
      </c>
      <c r="H47" s="19">
        <v>8.0966421900620228E-2</v>
      </c>
      <c r="I47" s="19">
        <v>7.699151636130319E-3</v>
      </c>
      <c r="J47" s="9">
        <f t="shared" si="4"/>
        <v>0.18247623372068156</v>
      </c>
      <c r="K47" s="8"/>
      <c r="M47" s="28"/>
      <c r="N47" s="27"/>
      <c r="P47" s="109"/>
      <c r="Q47" s="19"/>
      <c r="R47" s="19"/>
      <c r="S47" s="19"/>
      <c r="T47" s="19"/>
    </row>
    <row r="48" spans="2:20" hidden="1" x14ac:dyDescent="0.25">
      <c r="B48" s="8" t="s">
        <v>23</v>
      </c>
      <c r="C48" s="1" t="s">
        <v>77</v>
      </c>
      <c r="D48" s="1" t="s">
        <v>118</v>
      </c>
      <c r="E48" s="19">
        <v>0</v>
      </c>
      <c r="F48" s="19">
        <v>0</v>
      </c>
      <c r="G48" s="19">
        <v>0</v>
      </c>
      <c r="H48" s="19">
        <v>0</v>
      </c>
      <c r="I48" s="19">
        <v>0</v>
      </c>
      <c r="J48" s="9">
        <f>SUM(E48:I48)</f>
        <v>0</v>
      </c>
      <c r="K48" s="8"/>
      <c r="M48" s="26"/>
      <c r="N48" s="26"/>
      <c r="P48" s="109"/>
      <c r="Q48" s="19"/>
      <c r="R48" s="19"/>
      <c r="S48" s="19"/>
      <c r="T48" s="19"/>
    </row>
    <row r="49" spans="2:20" hidden="1" x14ac:dyDescent="0.25">
      <c r="B49" s="8" t="s">
        <v>23</v>
      </c>
      <c r="C49" s="1" t="s">
        <v>77</v>
      </c>
      <c r="D49" s="1" t="s">
        <v>46</v>
      </c>
      <c r="E49" s="2">
        <v>91.169890300000006</v>
      </c>
      <c r="F49" s="2">
        <v>48.545999999999999</v>
      </c>
      <c r="G49" s="2">
        <v>35.64</v>
      </c>
      <c r="H49" s="2">
        <v>118.854</v>
      </c>
      <c r="I49" s="2">
        <v>15.978999999999999</v>
      </c>
      <c r="J49" s="9">
        <f>SUM(E49:I49)</f>
        <v>310.18889029999997</v>
      </c>
      <c r="K49" s="8"/>
      <c r="M49" s="28"/>
      <c r="N49" s="27"/>
      <c r="P49" s="109"/>
      <c r="Q49" s="19"/>
      <c r="R49" s="19"/>
      <c r="S49" s="19"/>
      <c r="T49" s="19"/>
    </row>
    <row r="50" spans="2:20" x14ac:dyDescent="0.25">
      <c r="B50" s="11" t="s">
        <v>23</v>
      </c>
      <c r="C50" s="12" t="s">
        <v>77</v>
      </c>
      <c r="D50" s="12" t="s">
        <v>20</v>
      </c>
      <c r="E50" s="15">
        <v>229.4064229</v>
      </c>
      <c r="F50" s="15">
        <v>188.79</v>
      </c>
      <c r="G50" s="15">
        <v>86.13000000000001</v>
      </c>
      <c r="H50" s="15">
        <v>402.78300000000002</v>
      </c>
      <c r="I50" s="15">
        <v>42.977999999999994</v>
      </c>
      <c r="J50" s="14">
        <f t="shared" ref="J50" si="5">SUM(J40:J49)</f>
        <v>950.08742290000009</v>
      </c>
      <c r="K50" s="124">
        <v>124.6616779295</v>
      </c>
      <c r="L50" s="13">
        <v>24.916584000000004</v>
      </c>
      <c r="M50" s="125">
        <v>9.1466759999999994</v>
      </c>
      <c r="N50" s="125">
        <v>61.011720000000004</v>
      </c>
      <c r="O50" s="13">
        <v>5.0866199999999999</v>
      </c>
      <c r="P50" s="126">
        <f>SUM(K50:O50)</f>
        <v>224.82327792950002</v>
      </c>
      <c r="Q50" s="19"/>
      <c r="R50" s="19"/>
      <c r="S50" s="19"/>
      <c r="T50" s="19"/>
    </row>
    <row r="51" spans="2:20" hidden="1" x14ac:dyDescent="0.25">
      <c r="B51" s="8" t="s">
        <v>24</v>
      </c>
      <c r="C51" s="1" t="s">
        <v>77</v>
      </c>
      <c r="D51" s="1" t="s">
        <v>99</v>
      </c>
      <c r="E51" s="19">
        <v>300.0486754350236</v>
      </c>
      <c r="F51" s="19">
        <v>30.912316079873882</v>
      </c>
      <c r="G51" s="19">
        <v>10.454430504466631</v>
      </c>
      <c r="H51" s="19">
        <v>32.507949159222278</v>
      </c>
      <c r="I51" s="19">
        <v>3.2142249080399368</v>
      </c>
      <c r="J51" s="9">
        <f>SUM(E51:I51)</f>
        <v>377.13759608662633</v>
      </c>
      <c r="K51" s="8"/>
      <c r="M51" s="26"/>
      <c r="N51" s="26"/>
      <c r="P51" s="109"/>
      <c r="Q51" s="19"/>
      <c r="R51" s="19"/>
      <c r="S51" s="19"/>
      <c r="T51" s="19"/>
    </row>
    <row r="52" spans="2:20" hidden="1" x14ac:dyDescent="0.25">
      <c r="B52" s="8" t="s">
        <v>24</v>
      </c>
      <c r="C52" s="1" t="s">
        <v>77</v>
      </c>
      <c r="D52" s="1" t="s">
        <v>115</v>
      </c>
      <c r="E52" s="19">
        <v>9.1339018397267466</v>
      </c>
      <c r="F52" s="19">
        <v>0.94101418812401483</v>
      </c>
      <c r="G52" s="19">
        <v>0.31824750394114554</v>
      </c>
      <c r="H52" s="19">
        <v>0.98958749343142405</v>
      </c>
      <c r="I52" s="19">
        <v>9.784550709406202E-2</v>
      </c>
      <c r="J52" s="9">
        <f t="shared" ref="J52:J92" si="6">SUM(E52:I52)</f>
        <v>11.480596532317394</v>
      </c>
      <c r="K52" s="8"/>
      <c r="M52" s="26"/>
      <c r="N52" s="26"/>
      <c r="P52" s="109"/>
      <c r="Q52" s="19"/>
      <c r="R52" s="19"/>
      <c r="S52" s="19"/>
      <c r="T52" s="19"/>
    </row>
    <row r="53" spans="2:20" hidden="1" x14ac:dyDescent="0.25">
      <c r="B53" s="8" t="s">
        <v>24</v>
      </c>
      <c r="C53" s="1" t="s">
        <v>77</v>
      </c>
      <c r="D53" s="1" t="s">
        <v>61</v>
      </c>
      <c r="E53" s="19">
        <v>0</v>
      </c>
      <c r="F53" s="19">
        <v>0</v>
      </c>
      <c r="G53" s="19">
        <v>0</v>
      </c>
      <c r="H53" s="19">
        <v>0</v>
      </c>
      <c r="I53" s="19">
        <v>0</v>
      </c>
      <c r="J53" s="9">
        <f t="shared" si="6"/>
        <v>0</v>
      </c>
      <c r="K53" s="8"/>
      <c r="M53" s="19"/>
      <c r="N53" s="19"/>
      <c r="P53" s="109"/>
      <c r="Q53" s="19"/>
      <c r="R53" s="19"/>
      <c r="S53" s="19"/>
      <c r="T53" s="19"/>
    </row>
    <row r="54" spans="2:20" hidden="1" x14ac:dyDescent="0.25">
      <c r="B54" s="8" t="s">
        <v>24</v>
      </c>
      <c r="C54" s="1" t="s">
        <v>77</v>
      </c>
      <c r="D54" s="1" t="s">
        <v>62</v>
      </c>
      <c r="E54" s="19">
        <v>14.037364932632684</v>
      </c>
      <c r="F54" s="19">
        <v>1.446190225959012</v>
      </c>
      <c r="G54" s="19">
        <v>0.48909616395165528</v>
      </c>
      <c r="H54" s="19">
        <v>1.5208397267472411</v>
      </c>
      <c r="I54" s="19">
        <v>0.15037309511297953</v>
      </c>
      <c r="J54" s="9">
        <f t="shared" si="6"/>
        <v>17.643864144403572</v>
      </c>
      <c r="K54" s="8"/>
      <c r="M54" s="19"/>
      <c r="N54" s="19"/>
      <c r="P54" s="109"/>
      <c r="Q54" s="19"/>
      <c r="R54" s="19"/>
      <c r="S54" s="19"/>
      <c r="T54" s="19"/>
    </row>
    <row r="55" spans="2:20" hidden="1" x14ac:dyDescent="0.25">
      <c r="B55" s="8" t="s">
        <v>24</v>
      </c>
      <c r="C55" s="1" t="s">
        <v>77</v>
      </c>
      <c r="D55" s="1" t="s">
        <v>72</v>
      </c>
      <c r="E55" s="19">
        <v>2.0671462058328949</v>
      </c>
      <c r="F55" s="19">
        <v>0.21296636889122436</v>
      </c>
      <c r="G55" s="19">
        <v>7.202443510246978E-2</v>
      </c>
      <c r="H55" s="19">
        <v>0.22395927482921699</v>
      </c>
      <c r="I55" s="19">
        <v>2.2143983184445611E-2</v>
      </c>
      <c r="J55" s="9">
        <f t="shared" si="6"/>
        <v>2.5982402678402519</v>
      </c>
      <c r="K55" s="8"/>
      <c r="M55" s="19"/>
      <c r="N55" s="19"/>
      <c r="P55" s="109"/>
      <c r="Q55" s="19"/>
      <c r="R55" s="19"/>
      <c r="S55" s="19"/>
      <c r="T55" s="19"/>
    </row>
    <row r="56" spans="2:20" hidden="1" x14ac:dyDescent="0.25">
      <c r="B56" s="8" t="s">
        <v>24</v>
      </c>
      <c r="C56" s="1" t="s">
        <v>77</v>
      </c>
      <c r="D56" s="1" t="s">
        <v>81</v>
      </c>
      <c r="E56" s="19">
        <v>35.477997672201781</v>
      </c>
      <c r="F56" s="19">
        <v>3.655097214923805</v>
      </c>
      <c r="G56" s="19">
        <v>1.2361403047819233</v>
      </c>
      <c r="H56" s="19">
        <v>3.8437661586967948</v>
      </c>
      <c r="I56" s="19">
        <v>0.38005254860746196</v>
      </c>
      <c r="J56" s="9">
        <f>SUM(E56:I56)</f>
        <v>44.593053899211768</v>
      </c>
      <c r="K56" s="8"/>
      <c r="M56" s="19"/>
      <c r="N56" s="19"/>
      <c r="P56" s="109"/>
      <c r="Q56" s="19"/>
      <c r="R56" s="19"/>
      <c r="S56" s="19"/>
      <c r="T56" s="19"/>
    </row>
    <row r="57" spans="2:20" hidden="1" x14ac:dyDescent="0.25">
      <c r="B57" s="8" t="s">
        <v>24</v>
      </c>
      <c r="C57" s="1" t="s">
        <v>77</v>
      </c>
      <c r="D57" s="1" t="s">
        <v>48</v>
      </c>
      <c r="E57" s="19">
        <v>5.1678655145822381</v>
      </c>
      <c r="F57" s="19">
        <v>0.532415922228061</v>
      </c>
      <c r="G57" s="19">
        <v>0.18006108775617446</v>
      </c>
      <c r="H57" s="19">
        <v>0.55989818707304262</v>
      </c>
      <c r="I57" s="19">
        <v>5.5359957961114037E-2</v>
      </c>
      <c r="J57" s="9">
        <f t="shared" si="6"/>
        <v>6.4956006696006305</v>
      </c>
      <c r="K57" s="8"/>
      <c r="M57" s="19"/>
      <c r="N57" s="19"/>
      <c r="P57" s="109"/>
      <c r="Q57" s="19"/>
      <c r="R57" s="19"/>
      <c r="S57" s="19"/>
      <c r="T57" s="19"/>
    </row>
    <row r="58" spans="2:20" hidden="1" x14ac:dyDescent="0.25">
      <c r="B58" s="8" t="s">
        <v>24</v>
      </c>
      <c r="C58" s="1" t="s">
        <v>77</v>
      </c>
      <c r="D58" s="1" t="s">
        <v>117</v>
      </c>
      <c r="E58" s="19">
        <v>0</v>
      </c>
      <c r="F58" s="19">
        <v>0</v>
      </c>
      <c r="G58" s="19">
        <v>0</v>
      </c>
      <c r="H58" s="19">
        <v>0</v>
      </c>
      <c r="I58" s="19">
        <v>0</v>
      </c>
      <c r="J58" s="9">
        <f t="shared" si="6"/>
        <v>0</v>
      </c>
      <c r="K58" s="8"/>
      <c r="L58" s="19"/>
      <c r="M58" s="19"/>
      <c r="N58" s="19"/>
      <c r="O58" s="19"/>
      <c r="P58" s="109"/>
      <c r="Q58" s="19"/>
      <c r="R58" s="19"/>
      <c r="S58" s="19"/>
      <c r="T58" s="19"/>
    </row>
    <row r="59" spans="2:20" hidden="1" x14ac:dyDescent="0.25">
      <c r="B59" s="8" t="s">
        <v>24</v>
      </c>
      <c r="C59" s="1" t="s">
        <v>77</v>
      </c>
      <c r="D59" s="1" t="s">
        <v>118</v>
      </c>
      <c r="E59" s="19">
        <v>0</v>
      </c>
      <c r="F59" s="19">
        <v>0</v>
      </c>
      <c r="G59" s="19">
        <v>0</v>
      </c>
      <c r="H59" s="19">
        <v>0</v>
      </c>
      <c r="I59" s="19">
        <v>0</v>
      </c>
      <c r="J59" s="9">
        <f t="shared" si="6"/>
        <v>0</v>
      </c>
      <c r="K59" s="8"/>
      <c r="L59" s="19"/>
      <c r="M59" s="19"/>
      <c r="N59" s="19"/>
      <c r="O59" s="19"/>
      <c r="P59" s="109"/>
      <c r="Q59" s="19"/>
      <c r="R59" s="19"/>
      <c r="S59" s="19"/>
      <c r="T59" s="19"/>
    </row>
    <row r="60" spans="2:20" hidden="1" x14ac:dyDescent="0.25">
      <c r="B60" s="8" t="s">
        <v>24</v>
      </c>
      <c r="C60" s="1" t="s">
        <v>77</v>
      </c>
      <c r="D60" s="1" t="s">
        <v>46</v>
      </c>
      <c r="E60" s="2">
        <v>82.429607479999987</v>
      </c>
      <c r="F60" s="2">
        <v>13.05</v>
      </c>
      <c r="G60" s="2">
        <v>9</v>
      </c>
      <c r="H60" s="2">
        <v>16.596</v>
      </c>
      <c r="I60" s="2">
        <v>2.3199999999999998</v>
      </c>
      <c r="J60" s="9">
        <f>SUM(E60:I60)</f>
        <v>123.39560747999998</v>
      </c>
      <c r="K60" s="8"/>
      <c r="M60" s="26"/>
      <c r="N60" s="26"/>
      <c r="P60" s="109"/>
      <c r="Q60" s="19"/>
      <c r="R60" s="19"/>
      <c r="S60" s="19"/>
      <c r="T60" s="19"/>
    </row>
    <row r="61" spans="2:20" x14ac:dyDescent="0.25">
      <c r="B61" s="11" t="s">
        <v>24</v>
      </c>
      <c r="C61" s="12" t="s">
        <v>77</v>
      </c>
      <c r="D61" s="12" t="s">
        <v>20</v>
      </c>
      <c r="E61" s="15">
        <v>448.36255907999987</v>
      </c>
      <c r="F61" s="15">
        <v>50.75</v>
      </c>
      <c r="G61" s="15">
        <v>21.75</v>
      </c>
      <c r="H61" s="15">
        <v>56.242000000000004</v>
      </c>
      <c r="I61" s="15">
        <v>6.24</v>
      </c>
      <c r="J61" s="14">
        <f t="shared" ref="J61" si="7">SUM(J51:J60)</f>
        <v>583.34455907999995</v>
      </c>
      <c r="K61" s="124">
        <v>157.72277542750001</v>
      </c>
      <c r="L61" s="127">
        <v>6.6944354400000003</v>
      </c>
      <c r="M61" s="127">
        <v>2.3108288280000004</v>
      </c>
      <c r="N61" s="127">
        <v>8.5193659320000013</v>
      </c>
      <c r="O61" s="127">
        <v>0.73613047200000004</v>
      </c>
      <c r="P61" s="126">
        <f>SUM(K61:O61)</f>
        <v>175.98353609950004</v>
      </c>
      <c r="Q61" s="19"/>
      <c r="R61" s="19"/>
      <c r="S61" s="19"/>
      <c r="T61" s="19"/>
    </row>
    <row r="62" spans="2:20" hidden="1" x14ac:dyDescent="0.25">
      <c r="B62" s="8" t="s">
        <v>25</v>
      </c>
      <c r="C62" s="1" t="s">
        <v>77</v>
      </c>
      <c r="D62" s="1" t="s">
        <v>99</v>
      </c>
      <c r="E62" s="19">
        <v>17.419955147290118</v>
      </c>
      <c r="F62" s="19">
        <v>5.7537088204038254</v>
      </c>
      <c r="G62" s="19">
        <v>2.6730286928799143</v>
      </c>
      <c r="H62" s="19">
        <v>16.176773645058447</v>
      </c>
      <c r="I62" s="19">
        <v>0.82753241232731145</v>
      </c>
      <c r="J62" s="9">
        <f t="shared" si="6"/>
        <v>42.850998717959612</v>
      </c>
      <c r="K62" s="8"/>
      <c r="L62" s="19"/>
      <c r="M62" s="19"/>
      <c r="N62" s="19"/>
      <c r="O62" s="19"/>
      <c r="P62" s="109"/>
      <c r="Q62" s="19"/>
      <c r="R62" s="19"/>
      <c r="S62" s="19"/>
      <c r="T62" s="19"/>
    </row>
    <row r="63" spans="2:20" hidden="1" x14ac:dyDescent="0.25">
      <c r="B63" s="8" t="s">
        <v>25</v>
      </c>
      <c r="C63" s="1" t="s">
        <v>77</v>
      </c>
      <c r="D63" s="1" t="s">
        <v>115</v>
      </c>
      <c r="E63" s="19">
        <v>2.977498416294722</v>
      </c>
      <c r="F63" s="19">
        <v>0.98345023025150535</v>
      </c>
      <c r="G63" s="19">
        <v>0.45688629117959606</v>
      </c>
      <c r="H63" s="19">
        <v>2.7650081473609633</v>
      </c>
      <c r="I63" s="19">
        <v>0.14144562522139567</v>
      </c>
      <c r="J63" s="9">
        <f t="shared" si="6"/>
        <v>7.3242887103081822</v>
      </c>
      <c r="K63" s="8"/>
      <c r="L63" s="19"/>
      <c r="M63" s="19"/>
      <c r="N63" s="19"/>
      <c r="O63" s="19"/>
      <c r="P63" s="109"/>
      <c r="Q63" s="19"/>
      <c r="R63" s="19"/>
      <c r="S63" s="19"/>
      <c r="T63" s="19"/>
    </row>
    <row r="64" spans="2:20" hidden="1" x14ac:dyDescent="0.25">
      <c r="B64" s="8" t="s">
        <v>25</v>
      </c>
      <c r="C64" s="1" t="s">
        <v>77</v>
      </c>
      <c r="D64" s="1" t="s">
        <v>61</v>
      </c>
      <c r="E64" s="19">
        <v>1.8331218007793129</v>
      </c>
      <c r="F64" s="19">
        <v>0.60546935883811537</v>
      </c>
      <c r="G64" s="19">
        <v>0.28128586609989364</v>
      </c>
      <c r="H64" s="19">
        <v>1.7023003896563937</v>
      </c>
      <c r="I64" s="19">
        <v>8.7082182075805883E-2</v>
      </c>
      <c r="J64" s="9">
        <f t="shared" si="6"/>
        <v>4.5092595974495211</v>
      </c>
      <c r="K64" s="8"/>
      <c r="L64" s="19"/>
      <c r="M64" s="19"/>
      <c r="N64" s="19"/>
      <c r="O64" s="19"/>
      <c r="P64" s="109"/>
      <c r="Q64" s="19"/>
      <c r="R64" s="19"/>
      <c r="S64" s="19"/>
      <c r="T64" s="19"/>
    </row>
    <row r="65" spans="2:20" hidden="1" x14ac:dyDescent="0.25">
      <c r="B65" s="8" t="s">
        <v>25</v>
      </c>
      <c r="C65" s="1" t="s">
        <v>77</v>
      </c>
      <c r="D65" s="1" t="s">
        <v>62</v>
      </c>
      <c r="E65" s="19">
        <v>0.41324711115834223</v>
      </c>
      <c r="F65" s="19">
        <v>0.13649309245483526</v>
      </c>
      <c r="G65" s="19">
        <v>6.3411264612114757E-2</v>
      </c>
      <c r="H65" s="19">
        <v>0.3837555791710946</v>
      </c>
      <c r="I65" s="19">
        <v>1.9631243358129651E-2</v>
      </c>
      <c r="J65" s="9">
        <f t="shared" si="6"/>
        <v>1.0165382907545166</v>
      </c>
      <c r="K65" s="8"/>
      <c r="O65" s="19"/>
      <c r="P65" s="108"/>
    </row>
    <row r="66" spans="2:20" hidden="1" x14ac:dyDescent="0.25">
      <c r="B66" s="8" t="s">
        <v>25</v>
      </c>
      <c r="C66" s="1" t="s">
        <v>77</v>
      </c>
      <c r="D66" s="1" t="s">
        <v>72</v>
      </c>
      <c r="E66" s="19">
        <v>9.5364717959617443E-2</v>
      </c>
      <c r="F66" s="19">
        <v>3.1498405951115832E-2</v>
      </c>
      <c r="G66" s="19">
        <v>1.4633368756641868E-2</v>
      </c>
      <c r="H66" s="19">
        <v>8.8558979808714133E-2</v>
      </c>
      <c r="I66" s="19">
        <v>4.5302869287991501E-3</v>
      </c>
      <c r="J66" s="9">
        <f t="shared" si="6"/>
        <v>0.23458575940488843</v>
      </c>
      <c r="K66" s="8"/>
      <c r="L66" s="10"/>
      <c r="M66" s="10"/>
      <c r="N66" s="10"/>
      <c r="O66" s="19"/>
      <c r="P66" s="9"/>
      <c r="Q66" s="10"/>
      <c r="R66" s="10"/>
      <c r="S66" s="10"/>
      <c r="T66" s="10"/>
    </row>
    <row r="67" spans="2:20" hidden="1" x14ac:dyDescent="0.25">
      <c r="B67" s="8" t="s">
        <v>25</v>
      </c>
      <c r="C67" s="1" t="s">
        <v>77</v>
      </c>
      <c r="D67" s="1" t="s">
        <v>81</v>
      </c>
      <c r="E67" s="19">
        <v>6.9722204908253635</v>
      </c>
      <c r="F67" s="19">
        <v>2.3028834573149131</v>
      </c>
      <c r="G67" s="19">
        <v>1.0698618490967053</v>
      </c>
      <c r="H67" s="19">
        <v>6.4746454126815447</v>
      </c>
      <c r="I67" s="19">
        <v>0.331214311016649</v>
      </c>
      <c r="J67" s="9">
        <f t="shared" si="6"/>
        <v>17.150825520935175</v>
      </c>
      <c r="K67" s="8"/>
      <c r="L67" s="19"/>
      <c r="M67" s="19"/>
      <c r="N67" s="19"/>
      <c r="O67" s="19"/>
      <c r="P67" s="109"/>
      <c r="Q67" s="19"/>
      <c r="R67" s="19"/>
      <c r="S67" s="19"/>
      <c r="T67" s="19"/>
    </row>
    <row r="68" spans="2:20" hidden="1" x14ac:dyDescent="0.25">
      <c r="B68" s="8" t="s">
        <v>25</v>
      </c>
      <c r="C68" s="1" t="s">
        <v>77</v>
      </c>
      <c r="D68" s="1" t="s">
        <v>48</v>
      </c>
      <c r="E68" s="19">
        <v>0.20132551569252571</v>
      </c>
      <c r="F68" s="19">
        <v>6.6496634785688985E-2</v>
      </c>
      <c r="G68" s="19">
        <v>3.0892667375132833E-2</v>
      </c>
      <c r="H68" s="19">
        <v>0.18695784626284095</v>
      </c>
      <c r="I68" s="19">
        <v>9.5639390719093175E-3</v>
      </c>
      <c r="J68" s="9">
        <f t="shared" si="6"/>
        <v>0.49523660318809781</v>
      </c>
      <c r="K68" s="8"/>
      <c r="L68" s="19"/>
      <c r="M68" s="19"/>
      <c r="N68" s="19"/>
      <c r="O68" s="19"/>
      <c r="P68" s="109"/>
      <c r="Q68" s="19"/>
      <c r="R68" s="19"/>
      <c r="S68" s="19"/>
      <c r="T68" s="19"/>
    </row>
    <row r="69" spans="2:20" hidden="1" x14ac:dyDescent="0.25">
      <c r="B69" s="8" t="s">
        <v>25</v>
      </c>
      <c r="C69" s="1" t="s">
        <v>77</v>
      </c>
      <c r="D69" s="1" t="s">
        <v>117</v>
      </c>
      <c r="E69" s="19">
        <v>0</v>
      </c>
      <c r="F69" s="19">
        <v>0</v>
      </c>
      <c r="G69" s="19">
        <v>0</v>
      </c>
      <c r="H69" s="19">
        <v>0</v>
      </c>
      <c r="I69" s="19">
        <v>0</v>
      </c>
      <c r="J69" s="9">
        <f t="shared" si="6"/>
        <v>0</v>
      </c>
      <c r="K69" s="8"/>
      <c r="L69" s="19"/>
      <c r="M69" s="19"/>
      <c r="N69" s="19"/>
      <c r="O69" s="19"/>
      <c r="P69" s="109"/>
      <c r="Q69" s="19"/>
      <c r="R69" s="19"/>
      <c r="S69" s="19"/>
      <c r="T69" s="19"/>
    </row>
    <row r="70" spans="2:20" hidden="1" x14ac:dyDescent="0.25">
      <c r="B70" s="8" t="s">
        <v>25</v>
      </c>
      <c r="C70" s="1" t="s">
        <v>77</v>
      </c>
      <c r="D70" s="1" t="s">
        <v>118</v>
      </c>
      <c r="E70" s="19">
        <v>0</v>
      </c>
      <c r="F70" s="19">
        <v>0</v>
      </c>
      <c r="G70" s="19">
        <v>0</v>
      </c>
      <c r="H70" s="19">
        <v>0</v>
      </c>
      <c r="I70" s="19">
        <v>0</v>
      </c>
      <c r="J70" s="9">
        <f t="shared" si="6"/>
        <v>0</v>
      </c>
      <c r="K70" s="8"/>
      <c r="L70" s="19"/>
      <c r="M70" s="19"/>
      <c r="N70" s="19"/>
      <c r="O70" s="19"/>
      <c r="P70" s="109"/>
      <c r="Q70" s="19"/>
      <c r="R70" s="19"/>
      <c r="S70" s="19"/>
      <c r="T70" s="19"/>
    </row>
    <row r="71" spans="2:20" hidden="1" x14ac:dyDescent="0.25">
      <c r="B71" s="8" t="s">
        <v>25</v>
      </c>
      <c r="C71" s="1" t="s">
        <v>77</v>
      </c>
      <c r="D71" s="1" t="s">
        <v>46</v>
      </c>
      <c r="E71" s="2">
        <v>17.250746420000002</v>
      </c>
      <c r="F71" s="2">
        <v>3.42</v>
      </c>
      <c r="G71" s="2">
        <v>3.24</v>
      </c>
      <c r="H71" s="2">
        <v>11.628</v>
      </c>
      <c r="I71" s="2">
        <v>0.84099999999999997</v>
      </c>
      <c r="J71" s="9">
        <f>SUM(E71:I71)</f>
        <v>36.379746420000004</v>
      </c>
      <c r="K71" s="8"/>
      <c r="L71" s="19"/>
      <c r="M71" s="19"/>
      <c r="N71" s="19"/>
      <c r="O71" s="19"/>
      <c r="P71" s="109"/>
      <c r="Q71" s="19"/>
      <c r="R71" s="19"/>
      <c r="S71" s="19"/>
      <c r="T71" s="19"/>
    </row>
    <row r="72" spans="2:20" x14ac:dyDescent="0.25">
      <c r="B72" s="11" t="s">
        <v>25</v>
      </c>
      <c r="C72" s="12" t="s">
        <v>77</v>
      </c>
      <c r="D72" s="12" t="s">
        <v>20</v>
      </c>
      <c r="E72" s="15">
        <v>47.163479620000004</v>
      </c>
      <c r="F72" s="15">
        <v>13.299999999999999</v>
      </c>
      <c r="G72" s="15">
        <v>7.8299999999999983</v>
      </c>
      <c r="H72" s="15">
        <v>39.405999999999999</v>
      </c>
      <c r="I72" s="15">
        <v>2.262</v>
      </c>
      <c r="J72" s="14">
        <f t="shared" ref="J72" si="8">SUM(J62:J71)</f>
        <v>109.96147962000001</v>
      </c>
      <c r="K72" s="124">
        <v>20.148085485500005</v>
      </c>
      <c r="L72" s="127">
        <v>1.7570146439999998</v>
      </c>
      <c r="M72" s="127">
        <v>0.83193448800000003</v>
      </c>
      <c r="N72" s="127">
        <v>5.9691536520000001</v>
      </c>
      <c r="O72" s="127">
        <v>0.27021363600000003</v>
      </c>
      <c r="P72" s="126">
        <f>SUM(K72:O72)</f>
        <v>28.976401905500008</v>
      </c>
      <c r="Q72" s="19"/>
      <c r="R72" s="19"/>
      <c r="S72" s="19"/>
      <c r="T72" s="19"/>
    </row>
    <row r="73" spans="2:20" hidden="1" x14ac:dyDescent="0.25">
      <c r="B73" s="8" t="s">
        <v>26</v>
      </c>
      <c r="C73" s="1" t="s">
        <v>77</v>
      </c>
      <c r="D73" s="1" t="s">
        <v>99</v>
      </c>
      <c r="E73" s="19">
        <v>1.2243997719977862</v>
      </c>
      <c r="F73" s="19">
        <v>0.22115107913669066</v>
      </c>
      <c r="G73" s="19">
        <v>7.6937465412285536E-2</v>
      </c>
      <c r="H73" s="19">
        <v>0.54931488655229654</v>
      </c>
      <c r="I73" s="19">
        <v>1.8086884338682899E-2</v>
      </c>
      <c r="J73" s="9">
        <f>SUM(E73:I73)</f>
        <v>2.089890087437742</v>
      </c>
      <c r="K73" s="8"/>
      <c r="L73" s="19"/>
      <c r="M73" s="19"/>
      <c r="N73" s="19"/>
      <c r="O73" s="19"/>
      <c r="P73" s="109"/>
      <c r="Q73" s="19"/>
      <c r="R73" s="19"/>
      <c r="S73" s="19"/>
      <c r="T73" s="19"/>
    </row>
    <row r="74" spans="2:20" hidden="1" x14ac:dyDescent="0.25">
      <c r="B74" s="8" t="s">
        <v>26</v>
      </c>
      <c r="C74" s="1" t="s">
        <v>77</v>
      </c>
      <c r="D74" s="1" t="s">
        <v>115</v>
      </c>
      <c r="E74" s="19">
        <v>2.8147121195351409E-2</v>
      </c>
      <c r="F74" s="19">
        <v>5.083932853717027E-3</v>
      </c>
      <c r="G74" s="19">
        <v>1.7686773657996676E-3</v>
      </c>
      <c r="H74" s="19">
        <v>1.2627928426489576E-2</v>
      </c>
      <c r="I74" s="19">
        <v>4.15790444567423E-4</v>
      </c>
      <c r="J74" s="9">
        <f t="shared" si="6"/>
        <v>4.8043450285925104E-2</v>
      </c>
      <c r="K74" s="8"/>
      <c r="L74" s="19"/>
      <c r="M74" s="19"/>
      <c r="N74" s="19"/>
      <c r="O74" s="19"/>
      <c r="P74" s="109"/>
      <c r="Q74" s="19"/>
      <c r="R74" s="19"/>
      <c r="S74" s="19"/>
      <c r="T74" s="19"/>
    </row>
    <row r="75" spans="2:20" hidden="1" x14ac:dyDescent="0.25">
      <c r="B75" s="8" t="s">
        <v>26</v>
      </c>
      <c r="C75" s="1" t="s">
        <v>77</v>
      </c>
      <c r="D75" s="1" t="s">
        <v>61</v>
      </c>
      <c r="E75" s="19">
        <v>62.585123977863859</v>
      </c>
      <c r="F75" s="19">
        <v>11.304124700239811</v>
      </c>
      <c r="G75" s="19">
        <v>3.9326541228555612</v>
      </c>
      <c r="H75" s="19">
        <v>28.078198856299576</v>
      </c>
      <c r="I75" s="19">
        <v>0.92451005349566517</v>
      </c>
      <c r="J75" s="9">
        <f t="shared" si="6"/>
        <v>106.82461171075448</v>
      </c>
      <c r="K75" s="8"/>
      <c r="L75" s="19"/>
      <c r="M75" s="19"/>
      <c r="N75" s="19"/>
      <c r="O75" s="19"/>
      <c r="P75" s="109"/>
      <c r="Q75" s="19"/>
      <c r="R75" s="19"/>
      <c r="S75" s="19"/>
      <c r="T75" s="19"/>
    </row>
    <row r="76" spans="2:20" hidden="1" x14ac:dyDescent="0.25">
      <c r="B76" s="8" t="s">
        <v>26</v>
      </c>
      <c r="C76" s="1" t="s">
        <v>77</v>
      </c>
      <c r="D76" s="1" t="s">
        <v>62</v>
      </c>
      <c r="E76" s="19">
        <v>1.6325330293303815</v>
      </c>
      <c r="F76" s="19">
        <v>0.29486810551558751</v>
      </c>
      <c r="G76" s="19">
        <v>0.1025832872163807</v>
      </c>
      <c r="H76" s="19">
        <v>0.73241984873639532</v>
      </c>
      <c r="I76" s="19">
        <v>2.4115845784910533E-2</v>
      </c>
      <c r="J76" s="9">
        <f t="shared" si="6"/>
        <v>2.7865201165836559</v>
      </c>
      <c r="K76" s="8"/>
      <c r="L76" s="19"/>
      <c r="M76" s="19"/>
      <c r="N76" s="19"/>
      <c r="O76" s="19"/>
      <c r="P76" s="109"/>
      <c r="Q76" s="19"/>
      <c r="R76" s="19"/>
      <c r="S76" s="19"/>
      <c r="T76" s="19"/>
    </row>
    <row r="77" spans="2:20" hidden="1" x14ac:dyDescent="0.25">
      <c r="B77" s="8" t="s">
        <v>26</v>
      </c>
      <c r="C77" s="1" t="s">
        <v>77</v>
      </c>
      <c r="D77" s="1" t="s">
        <v>72</v>
      </c>
      <c r="E77" s="19">
        <v>5.6294242390702819E-2</v>
      </c>
      <c r="F77" s="19">
        <v>1.0167865707434054E-2</v>
      </c>
      <c r="G77" s="19">
        <v>3.5373547315993353E-3</v>
      </c>
      <c r="H77" s="19">
        <v>2.5255856852979153E-2</v>
      </c>
      <c r="I77" s="19">
        <v>8.3158088913484599E-4</v>
      </c>
      <c r="J77" s="9">
        <f t="shared" si="6"/>
        <v>9.6086900571850209E-2</v>
      </c>
      <c r="K77" s="8"/>
      <c r="L77" s="19"/>
      <c r="M77" s="19"/>
      <c r="N77" s="19"/>
      <c r="O77" s="19"/>
      <c r="P77" s="109"/>
      <c r="Q77" s="19"/>
      <c r="R77" s="19"/>
      <c r="S77" s="19"/>
      <c r="T77" s="19"/>
    </row>
    <row r="78" spans="2:20" hidden="1" x14ac:dyDescent="0.25">
      <c r="B78" s="8" t="s">
        <v>26</v>
      </c>
      <c r="C78" s="1" t="s">
        <v>77</v>
      </c>
      <c r="D78" s="1" t="s">
        <v>81</v>
      </c>
      <c r="E78" s="19">
        <v>9.4996534034311004</v>
      </c>
      <c r="F78" s="19">
        <v>1.7158273381294966</v>
      </c>
      <c r="G78" s="19">
        <v>0.59692861095738781</v>
      </c>
      <c r="H78" s="19">
        <v>4.2619258439402321</v>
      </c>
      <c r="I78" s="19">
        <v>0.14032927504150527</v>
      </c>
      <c r="J78" s="9">
        <f t="shared" si="6"/>
        <v>16.214664471499724</v>
      </c>
      <c r="K78" s="8"/>
      <c r="L78" s="19"/>
      <c r="M78" s="19"/>
      <c r="N78" s="19"/>
      <c r="O78" s="19"/>
      <c r="P78" s="109"/>
      <c r="Q78" s="19"/>
      <c r="R78" s="19"/>
      <c r="S78" s="19"/>
      <c r="T78" s="19"/>
    </row>
    <row r="79" spans="2:20" hidden="1" x14ac:dyDescent="0.25">
      <c r="B79" s="8" t="s">
        <v>26</v>
      </c>
      <c r="C79" s="1" t="s">
        <v>77</v>
      </c>
      <c r="D79" s="1" t="s">
        <v>48</v>
      </c>
      <c r="E79" s="19">
        <v>1.2666204537908132</v>
      </c>
      <c r="F79" s="19">
        <v>0.22877697841726621</v>
      </c>
      <c r="G79" s="19">
        <v>7.9590481460985046E-2</v>
      </c>
      <c r="H79" s="19">
        <v>0.56825677919203088</v>
      </c>
      <c r="I79" s="19">
        <v>1.8710570005534034E-2</v>
      </c>
      <c r="J79" s="9">
        <f t="shared" si="6"/>
        <v>2.1619552628666292</v>
      </c>
      <c r="K79" s="8"/>
      <c r="L79" s="19"/>
      <c r="M79" s="19"/>
      <c r="N79" s="19"/>
      <c r="O79" s="19"/>
      <c r="P79" s="109"/>
      <c r="Q79" s="19"/>
      <c r="R79" s="19"/>
      <c r="S79" s="19"/>
      <c r="T79" s="19"/>
    </row>
    <row r="80" spans="2:20" hidden="1" x14ac:dyDescent="0.25">
      <c r="B80" s="8" t="s">
        <v>26</v>
      </c>
      <c r="C80" s="1" t="s">
        <v>77</v>
      </c>
      <c r="D80" s="1" t="s">
        <v>117</v>
      </c>
      <c r="E80" s="19">
        <v>0</v>
      </c>
      <c r="F80" s="19">
        <v>0</v>
      </c>
      <c r="G80" s="19">
        <v>0</v>
      </c>
      <c r="H80" s="19">
        <v>0</v>
      </c>
      <c r="I80" s="19">
        <v>0</v>
      </c>
      <c r="J80" s="9">
        <f t="shared" si="6"/>
        <v>0</v>
      </c>
      <c r="K80" s="8"/>
      <c r="L80" s="19"/>
      <c r="M80" s="19"/>
      <c r="N80" s="19"/>
      <c r="O80" s="19"/>
      <c r="P80" s="109"/>
      <c r="Q80" s="19"/>
      <c r="R80" s="19"/>
      <c r="S80" s="19"/>
      <c r="T80" s="19"/>
    </row>
    <row r="81" spans="2:20" hidden="1" x14ac:dyDescent="0.25">
      <c r="B81" s="8" t="s">
        <v>26</v>
      </c>
      <c r="C81" s="1" t="s">
        <v>77</v>
      </c>
      <c r="D81" s="1" t="s">
        <v>118</v>
      </c>
      <c r="E81" s="19">
        <v>0</v>
      </c>
      <c r="F81" s="19">
        <v>0</v>
      </c>
      <c r="G81" s="19">
        <v>0</v>
      </c>
      <c r="H81" s="19">
        <v>0</v>
      </c>
      <c r="I81" s="19">
        <v>0</v>
      </c>
      <c r="J81" s="9">
        <f t="shared" si="6"/>
        <v>0</v>
      </c>
      <c r="K81" s="8"/>
      <c r="L81" s="19"/>
      <c r="M81" s="19"/>
      <c r="N81" s="19"/>
      <c r="O81" s="19"/>
      <c r="P81" s="109"/>
      <c r="Q81" s="19"/>
      <c r="R81" s="19"/>
      <c r="S81" s="19"/>
      <c r="T81" s="19"/>
    </row>
    <row r="82" spans="2:20" hidden="1" x14ac:dyDescent="0.25">
      <c r="B82" s="8" t="s">
        <v>26</v>
      </c>
      <c r="C82" s="1" t="s">
        <v>77</v>
      </c>
      <c r="D82" s="1" t="s">
        <v>46</v>
      </c>
      <c r="E82" s="2">
        <v>39.558522240000002</v>
      </c>
      <c r="F82" s="2">
        <v>4.7699999999999996</v>
      </c>
      <c r="G82" s="2">
        <v>3.3839999999999999</v>
      </c>
      <c r="H82" s="2">
        <v>14.327999999999999</v>
      </c>
      <c r="I82" s="2">
        <v>0.66700000000000004</v>
      </c>
      <c r="J82" s="9">
        <f>SUM(E82:I82)</f>
        <v>62.707522240000003</v>
      </c>
      <c r="K82" s="8"/>
      <c r="L82" s="19"/>
      <c r="M82" s="19"/>
      <c r="N82" s="19"/>
      <c r="O82" s="19"/>
      <c r="P82" s="109"/>
      <c r="Q82" s="19"/>
      <c r="R82" s="19"/>
      <c r="S82" s="19"/>
      <c r="T82" s="19"/>
    </row>
    <row r="83" spans="2:20" x14ac:dyDescent="0.25">
      <c r="B83" s="11" t="s">
        <v>26</v>
      </c>
      <c r="C83" s="12" t="s">
        <v>77</v>
      </c>
      <c r="D83" s="12" t="s">
        <v>20</v>
      </c>
      <c r="E83" s="15">
        <v>115.85129423999999</v>
      </c>
      <c r="F83" s="15">
        <v>18.550000000000004</v>
      </c>
      <c r="G83" s="15">
        <v>8.177999999999999</v>
      </c>
      <c r="H83" s="15">
        <v>48.555999999999997</v>
      </c>
      <c r="I83" s="15">
        <v>1.7940000000000003</v>
      </c>
      <c r="J83" s="14">
        <f t="shared" ref="J83" si="9">SUM(J73:J82)</f>
        <v>192.92929424000002</v>
      </c>
      <c r="K83" s="124">
        <v>40.704248838000005</v>
      </c>
      <c r="L83" s="127">
        <v>0.149543856</v>
      </c>
      <c r="M83" s="127">
        <v>0.33396039599999999</v>
      </c>
      <c r="N83" s="127">
        <v>1.9106832360000003</v>
      </c>
      <c r="O83" s="127">
        <v>0.140495124</v>
      </c>
      <c r="P83" s="126">
        <f>SUM(K83:O83)</f>
        <v>43.238931450000003</v>
      </c>
      <c r="Q83" s="19"/>
      <c r="R83" s="19"/>
      <c r="S83" s="19"/>
      <c r="T83" s="19"/>
    </row>
    <row r="84" spans="2:20" hidden="1" x14ac:dyDescent="0.25">
      <c r="B84" s="8" t="s">
        <v>27</v>
      </c>
      <c r="C84" s="1" t="s">
        <v>77</v>
      </c>
      <c r="D84" s="1" t="s">
        <v>99</v>
      </c>
      <c r="E84" s="19">
        <v>6.1145609913793084</v>
      </c>
      <c r="F84" s="10">
        <v>9.0425926724137913</v>
      </c>
      <c r="G84" s="10">
        <v>1.6887429956896547</v>
      </c>
      <c r="H84" s="10">
        <v>11.164431034482757</v>
      </c>
      <c r="I84" s="10">
        <v>1.5043211206896552</v>
      </c>
      <c r="J84" s="9">
        <f>SUM(E84:I84)</f>
        <v>29.514648814655168</v>
      </c>
      <c r="K84" s="8"/>
      <c r="L84" s="19"/>
      <c r="M84" s="19"/>
      <c r="N84" s="19"/>
      <c r="O84" s="19"/>
      <c r="P84" s="109"/>
      <c r="Q84" s="19"/>
      <c r="R84" s="19"/>
      <c r="S84" s="19"/>
      <c r="T84" s="19"/>
    </row>
    <row r="85" spans="2:20" hidden="1" x14ac:dyDescent="0.25">
      <c r="B85" s="8" t="s">
        <v>27</v>
      </c>
      <c r="C85" s="1" t="s">
        <v>77</v>
      </c>
      <c r="D85" s="1" t="s">
        <v>115</v>
      </c>
      <c r="E85" s="19">
        <v>2.3061059267241375</v>
      </c>
      <c r="F85" s="10">
        <v>3.410412715517241</v>
      </c>
      <c r="G85" s="10">
        <v>0.63690921336206885</v>
      </c>
      <c r="H85" s="10">
        <v>4.2106637931034481</v>
      </c>
      <c r="I85" s="10">
        <v>0.56735452586206903</v>
      </c>
      <c r="J85" s="9">
        <f t="shared" si="6"/>
        <v>11.131446174568964</v>
      </c>
      <c r="K85" s="8"/>
      <c r="L85" s="19"/>
      <c r="M85" s="19"/>
      <c r="N85" s="19"/>
      <c r="O85" s="19"/>
      <c r="P85" s="109"/>
      <c r="Q85" s="19"/>
      <c r="R85" s="19"/>
      <c r="S85" s="19"/>
      <c r="T85" s="19"/>
    </row>
    <row r="86" spans="2:20" hidden="1" x14ac:dyDescent="0.25">
      <c r="B86" s="8" t="s">
        <v>27</v>
      </c>
      <c r="C86" s="1" t="s">
        <v>77</v>
      </c>
      <c r="D86" s="1" t="s">
        <v>61</v>
      </c>
      <c r="E86" s="19">
        <v>4.9877991379310336</v>
      </c>
      <c r="F86" s="10">
        <v>7.3762672413793107</v>
      </c>
      <c r="G86" s="10">
        <v>1.3775495689655171</v>
      </c>
      <c r="H86" s="10">
        <v>9.1071034482758613</v>
      </c>
      <c r="I86" s="10">
        <v>1.2271120689655173</v>
      </c>
      <c r="J86" s="9">
        <f>SUM(E86:I86)</f>
        <v>24.07583146551724</v>
      </c>
      <c r="K86" s="8"/>
      <c r="P86" s="108"/>
    </row>
    <row r="87" spans="2:20" hidden="1" x14ac:dyDescent="0.25">
      <c r="B87" s="8" t="s">
        <v>27</v>
      </c>
      <c r="C87" s="1" t="s">
        <v>77</v>
      </c>
      <c r="D87" s="1" t="s">
        <v>62</v>
      </c>
      <c r="E87" s="19">
        <v>7.5117456896551707E-2</v>
      </c>
      <c r="F87" s="10">
        <v>0.11108836206896551</v>
      </c>
      <c r="G87" s="10">
        <v>2.0746228448275859E-2</v>
      </c>
      <c r="H87" s="10">
        <v>0.1371551724137931</v>
      </c>
      <c r="I87" s="10">
        <v>1.8480603448275863E-2</v>
      </c>
      <c r="J87" s="9">
        <f t="shared" si="6"/>
        <v>0.36258782327586203</v>
      </c>
      <c r="K87" s="8"/>
      <c r="L87" s="10"/>
      <c r="M87" s="10"/>
      <c r="N87" s="10"/>
      <c r="O87" s="10"/>
      <c r="P87" s="9"/>
      <c r="Q87" s="10"/>
      <c r="R87" s="10"/>
      <c r="S87" s="10"/>
      <c r="T87" s="10"/>
    </row>
    <row r="88" spans="2:20" hidden="1" x14ac:dyDescent="0.25">
      <c r="B88" s="8" t="s">
        <v>27</v>
      </c>
      <c r="C88" s="1" t="s">
        <v>77</v>
      </c>
      <c r="D88" s="1" t="s">
        <v>72</v>
      </c>
      <c r="E88" s="19">
        <v>7.5117456896551709E-3</v>
      </c>
      <c r="F88" s="10">
        <v>1.1108836206896551E-2</v>
      </c>
      <c r="G88" s="10">
        <v>2.0746228448275859E-3</v>
      </c>
      <c r="H88" s="10">
        <v>1.3715517241379307E-2</v>
      </c>
      <c r="I88" s="10">
        <v>1.8480603448275863E-3</v>
      </c>
      <c r="J88" s="9">
        <f t="shared" si="6"/>
        <v>3.6258782327586205E-2</v>
      </c>
      <c r="K88" s="8"/>
      <c r="L88" s="19"/>
      <c r="M88" s="19"/>
      <c r="N88" s="19"/>
      <c r="O88" s="19"/>
      <c r="P88" s="109"/>
      <c r="Q88" s="19"/>
      <c r="R88" s="19"/>
      <c r="S88" s="19"/>
      <c r="T88" s="19"/>
    </row>
    <row r="89" spans="2:20" hidden="1" x14ac:dyDescent="0.25">
      <c r="B89" s="8" t="s">
        <v>27</v>
      </c>
      <c r="C89" s="1" t="s">
        <v>77</v>
      </c>
      <c r="D89" s="1" t="s">
        <v>81</v>
      </c>
      <c r="E89" s="19">
        <v>14.129593642241376</v>
      </c>
      <c r="F89" s="10">
        <v>20.895720905172411</v>
      </c>
      <c r="G89" s="10">
        <v>3.902365571120689</v>
      </c>
      <c r="H89" s="10">
        <v>25.798887931034479</v>
      </c>
      <c r="I89" s="10">
        <v>3.4762015086206897</v>
      </c>
      <c r="J89" s="9">
        <f t="shared" si="6"/>
        <v>68.202769558189644</v>
      </c>
      <c r="K89" s="8"/>
      <c r="L89" s="19"/>
      <c r="M89" s="19"/>
      <c r="N89" s="19"/>
      <c r="O89" s="19"/>
      <c r="P89" s="109"/>
      <c r="Q89" s="19"/>
      <c r="R89" s="19"/>
      <c r="S89" s="19"/>
      <c r="T89" s="19"/>
    </row>
    <row r="90" spans="2:20" hidden="1" x14ac:dyDescent="0.25">
      <c r="B90" s="8" t="s">
        <v>27</v>
      </c>
      <c r="C90" s="1" t="s">
        <v>77</v>
      </c>
      <c r="D90" s="1" t="s">
        <v>48</v>
      </c>
      <c r="E90" s="19">
        <v>0.26291109913793098</v>
      </c>
      <c r="F90" s="10">
        <v>0.38880926724137926</v>
      </c>
      <c r="G90" s="10">
        <v>7.2611799568965504E-2</v>
      </c>
      <c r="H90" s="10">
        <v>0.48004310344827578</v>
      </c>
      <c r="I90" s="10">
        <v>6.4682112068965514E-2</v>
      </c>
      <c r="J90" s="9">
        <f t="shared" si="6"/>
        <v>1.2690573814655171</v>
      </c>
      <c r="K90" s="8"/>
      <c r="L90" s="19"/>
      <c r="M90" s="19"/>
      <c r="N90" s="19"/>
      <c r="O90" s="19"/>
      <c r="P90" s="109"/>
      <c r="Q90" s="19"/>
      <c r="R90" s="19"/>
      <c r="S90" s="19"/>
      <c r="T90" s="19"/>
    </row>
    <row r="91" spans="2:20" hidden="1" x14ac:dyDescent="0.25">
      <c r="B91" s="8" t="s">
        <v>27</v>
      </c>
      <c r="C91" s="1" t="s">
        <v>77</v>
      </c>
      <c r="D91" s="1" t="s">
        <v>117</v>
      </c>
      <c r="E91" s="19">
        <v>0</v>
      </c>
      <c r="F91" s="10">
        <v>0</v>
      </c>
      <c r="G91" s="10">
        <v>0</v>
      </c>
      <c r="H91" s="10">
        <v>0</v>
      </c>
      <c r="I91" s="10">
        <v>0</v>
      </c>
      <c r="J91" s="9">
        <f t="shared" si="6"/>
        <v>0</v>
      </c>
      <c r="K91" s="8"/>
      <c r="L91" s="19"/>
      <c r="M91" s="19"/>
      <c r="N91" s="19"/>
      <c r="O91" s="19"/>
      <c r="P91" s="109"/>
      <c r="Q91" s="19"/>
      <c r="R91" s="19"/>
      <c r="S91" s="19"/>
      <c r="T91" s="19"/>
    </row>
    <row r="92" spans="2:20" hidden="1" x14ac:dyDescent="0.25">
      <c r="B92" s="8" t="s">
        <v>27</v>
      </c>
      <c r="C92" s="1" t="s">
        <v>77</v>
      </c>
      <c r="D92" s="1" t="s">
        <v>118</v>
      </c>
      <c r="E92" s="19">
        <v>0</v>
      </c>
      <c r="F92" s="10">
        <v>0</v>
      </c>
      <c r="G92" s="10">
        <v>0</v>
      </c>
      <c r="H92" s="10">
        <v>0</v>
      </c>
      <c r="I92" s="10">
        <v>0</v>
      </c>
      <c r="J92" s="9">
        <f t="shared" si="6"/>
        <v>0</v>
      </c>
      <c r="K92" s="8"/>
      <c r="L92" s="19"/>
      <c r="M92" s="19"/>
      <c r="N92" s="19"/>
      <c r="O92" s="19"/>
      <c r="P92" s="109"/>
      <c r="Q92" s="19"/>
      <c r="R92" s="19"/>
      <c r="S92" s="19"/>
      <c r="T92" s="19"/>
    </row>
    <row r="93" spans="2:20" hidden="1" x14ac:dyDescent="0.25">
      <c r="B93" s="8" t="s">
        <v>27</v>
      </c>
      <c r="C93" s="1" t="s">
        <v>77</v>
      </c>
      <c r="D93" s="1" t="s">
        <v>46</v>
      </c>
      <c r="E93" s="2">
        <v>25.533000000000001</v>
      </c>
      <c r="F93" s="2">
        <v>14.273999999999999</v>
      </c>
      <c r="G93" s="2">
        <v>5.4359999999999999</v>
      </c>
      <c r="H93" s="2">
        <v>21.312000000000001</v>
      </c>
      <c r="I93" s="2">
        <v>4.0599999999999996</v>
      </c>
      <c r="J93" s="9">
        <f>SUM(E93:I93)</f>
        <v>70.615000000000009</v>
      </c>
      <c r="K93" s="8"/>
      <c r="L93" s="19"/>
      <c r="M93" s="19"/>
      <c r="N93" s="19"/>
      <c r="O93" s="19"/>
      <c r="P93" s="109"/>
      <c r="Q93" s="19"/>
      <c r="R93" s="19"/>
      <c r="S93" s="19"/>
      <c r="T93" s="19"/>
    </row>
    <row r="94" spans="2:20" x14ac:dyDescent="0.25">
      <c r="B94" s="11" t="s">
        <v>27</v>
      </c>
      <c r="C94" s="12" t="s">
        <v>77</v>
      </c>
      <c r="D94" s="12" t="s">
        <v>20</v>
      </c>
      <c r="E94" s="15">
        <v>53.416599999999995</v>
      </c>
      <c r="F94" s="15">
        <v>55.51</v>
      </c>
      <c r="G94" s="15">
        <v>13.136999999999999</v>
      </c>
      <c r="H94" s="15">
        <v>72.22399999999999</v>
      </c>
      <c r="I94" s="15">
        <v>10.919999999999998</v>
      </c>
      <c r="J94" s="14">
        <f t="shared" ref="J94" si="10">SUM(J84:J93)</f>
        <v>205.20760000000001</v>
      </c>
      <c r="K94" s="124">
        <v>33.480648500000001</v>
      </c>
      <c r="L94" s="127">
        <v>7.3309411559999997</v>
      </c>
      <c r="M94" s="127">
        <v>1.3934686920000001</v>
      </c>
      <c r="N94" s="127">
        <v>10.939199039999998</v>
      </c>
      <c r="O94" s="127">
        <v>1.294142388</v>
      </c>
      <c r="P94" s="126">
        <f>SUM(K94:O94)</f>
        <v>54.438399775999997</v>
      </c>
      <c r="Q94" s="19"/>
      <c r="R94" s="19"/>
      <c r="S94" s="19"/>
      <c r="T94" s="19"/>
    </row>
    <row r="95" spans="2:20" hidden="1" x14ac:dyDescent="0.25">
      <c r="B95" s="8" t="s">
        <v>28</v>
      </c>
      <c r="C95" s="1" t="s">
        <v>77</v>
      </c>
      <c r="D95" s="1" t="s">
        <v>99</v>
      </c>
      <c r="E95" s="2">
        <v>0</v>
      </c>
      <c r="F95" s="10">
        <v>0</v>
      </c>
      <c r="G95" s="10">
        <v>0</v>
      </c>
      <c r="H95" s="10">
        <v>0</v>
      </c>
      <c r="I95" s="10">
        <v>0</v>
      </c>
      <c r="J95" s="9">
        <f>SUM(E95:I95)</f>
        <v>0</v>
      </c>
      <c r="K95" s="8"/>
      <c r="L95" s="19"/>
      <c r="M95" s="19"/>
      <c r="N95" s="19"/>
      <c r="O95" s="19"/>
      <c r="P95" s="109"/>
      <c r="Q95" s="19"/>
      <c r="R95" s="19"/>
      <c r="S95" s="19"/>
      <c r="T95" s="19"/>
    </row>
    <row r="96" spans="2:20" hidden="1" x14ac:dyDescent="0.25">
      <c r="B96" s="8" t="s">
        <v>28</v>
      </c>
      <c r="C96" s="1" t="s">
        <v>77</v>
      </c>
      <c r="D96" s="1" t="s">
        <v>115</v>
      </c>
      <c r="E96" s="2">
        <v>31.184479999999997</v>
      </c>
      <c r="F96" s="10">
        <v>32.864000000000004</v>
      </c>
      <c r="G96" s="10">
        <v>1.1219999999999999</v>
      </c>
      <c r="H96" s="10">
        <v>43.042999999999992</v>
      </c>
      <c r="I96" s="10">
        <v>3.6260000000000003</v>
      </c>
      <c r="J96" s="9">
        <f t="shared" ref="J96:J162" si="11">SUM(E96:I96)</f>
        <v>111.83947999999999</v>
      </c>
      <c r="K96" s="8"/>
      <c r="L96" s="19"/>
      <c r="M96" s="19"/>
      <c r="N96" s="19"/>
      <c r="O96" s="19"/>
      <c r="P96" s="109"/>
      <c r="Q96" s="19"/>
      <c r="R96" s="19"/>
      <c r="S96" s="19"/>
      <c r="T96" s="19"/>
    </row>
    <row r="97" spans="2:20" hidden="1" x14ac:dyDescent="0.25">
      <c r="B97" s="8" t="s">
        <v>28</v>
      </c>
      <c r="C97" s="1" t="s">
        <v>77</v>
      </c>
      <c r="D97" s="1" t="s">
        <v>61</v>
      </c>
      <c r="E97" s="2">
        <v>0</v>
      </c>
      <c r="F97" s="10">
        <v>0</v>
      </c>
      <c r="G97" s="10">
        <v>0</v>
      </c>
      <c r="H97" s="10">
        <v>0</v>
      </c>
      <c r="I97" s="10">
        <v>0</v>
      </c>
      <c r="J97" s="9">
        <f t="shared" si="11"/>
        <v>0</v>
      </c>
      <c r="K97" s="8"/>
      <c r="L97" s="19"/>
      <c r="M97" s="19"/>
      <c r="N97" s="19"/>
      <c r="O97" s="19"/>
      <c r="P97" s="109"/>
      <c r="Q97" s="19"/>
      <c r="R97" s="19"/>
      <c r="S97" s="19"/>
      <c r="T97" s="19"/>
    </row>
    <row r="98" spans="2:20" hidden="1" x14ac:dyDescent="0.25">
      <c r="B98" s="8" t="s">
        <v>28</v>
      </c>
      <c r="C98" s="1" t="s">
        <v>77</v>
      </c>
      <c r="D98" s="1" t="s">
        <v>62</v>
      </c>
      <c r="E98" s="2">
        <v>0</v>
      </c>
      <c r="F98" s="10">
        <v>0</v>
      </c>
      <c r="G98" s="10">
        <v>0</v>
      </c>
      <c r="H98" s="10">
        <v>0</v>
      </c>
      <c r="I98" s="10">
        <v>0</v>
      </c>
      <c r="J98" s="9">
        <f t="shared" si="11"/>
        <v>0</v>
      </c>
      <c r="K98" s="8"/>
      <c r="L98" s="19"/>
      <c r="M98" s="19"/>
      <c r="N98" s="19"/>
      <c r="O98" s="19"/>
      <c r="P98" s="109"/>
      <c r="Q98" s="19"/>
      <c r="R98" s="19"/>
      <c r="S98" s="19"/>
      <c r="T98" s="19"/>
    </row>
    <row r="99" spans="2:20" hidden="1" x14ac:dyDescent="0.25">
      <c r="B99" s="8" t="s">
        <v>28</v>
      </c>
      <c r="C99" s="1" t="s">
        <v>77</v>
      </c>
      <c r="D99" s="1" t="s">
        <v>72</v>
      </c>
      <c r="E99" s="2">
        <v>0</v>
      </c>
      <c r="F99" s="10">
        <v>0</v>
      </c>
      <c r="G99" s="10">
        <v>0</v>
      </c>
      <c r="H99" s="10">
        <v>0</v>
      </c>
      <c r="I99" s="10">
        <v>0</v>
      </c>
      <c r="J99" s="9">
        <f t="shared" si="11"/>
        <v>0</v>
      </c>
      <c r="K99" s="8"/>
      <c r="L99" s="19"/>
      <c r="M99" s="19"/>
      <c r="N99" s="19"/>
      <c r="O99" s="19"/>
      <c r="P99" s="109"/>
      <c r="Q99" s="19"/>
      <c r="R99" s="19"/>
      <c r="S99" s="19"/>
      <c r="T99" s="19"/>
    </row>
    <row r="100" spans="2:20" hidden="1" x14ac:dyDescent="0.25">
      <c r="B100" s="8" t="s">
        <v>28</v>
      </c>
      <c r="C100" s="1" t="s">
        <v>77</v>
      </c>
      <c r="D100" s="1" t="s">
        <v>81</v>
      </c>
      <c r="E100" s="2">
        <v>0</v>
      </c>
      <c r="F100" s="10">
        <v>0</v>
      </c>
      <c r="G100" s="10">
        <v>0</v>
      </c>
      <c r="H100" s="10">
        <v>0</v>
      </c>
      <c r="I100" s="10">
        <v>0</v>
      </c>
      <c r="J100" s="9">
        <f t="shared" si="11"/>
        <v>0</v>
      </c>
      <c r="K100" s="8"/>
      <c r="L100" s="19"/>
      <c r="M100" s="19"/>
      <c r="N100" s="19"/>
      <c r="O100" s="19"/>
      <c r="P100" s="109"/>
      <c r="Q100" s="19"/>
      <c r="R100" s="19"/>
      <c r="S100" s="19"/>
      <c r="T100" s="19"/>
    </row>
    <row r="101" spans="2:20" hidden="1" x14ac:dyDescent="0.25">
      <c r="B101" s="8" t="s">
        <v>28</v>
      </c>
      <c r="C101" s="1" t="s">
        <v>77</v>
      </c>
      <c r="D101" s="1" t="s">
        <v>48</v>
      </c>
      <c r="E101" s="2">
        <v>0</v>
      </c>
      <c r="F101" s="10">
        <v>0</v>
      </c>
      <c r="G101" s="10">
        <v>0</v>
      </c>
      <c r="H101" s="10">
        <v>0</v>
      </c>
      <c r="I101" s="10">
        <v>0</v>
      </c>
      <c r="J101" s="9">
        <f t="shared" si="11"/>
        <v>0</v>
      </c>
      <c r="K101" s="8"/>
      <c r="L101" s="19"/>
      <c r="M101" s="19"/>
      <c r="N101" s="19"/>
      <c r="O101" s="19"/>
      <c r="P101" s="109"/>
      <c r="Q101" s="19"/>
      <c r="R101" s="19"/>
      <c r="S101" s="19"/>
      <c r="T101" s="19"/>
    </row>
    <row r="102" spans="2:20" hidden="1" x14ac:dyDescent="0.25">
      <c r="B102" s="8" t="s">
        <v>28</v>
      </c>
      <c r="C102" s="1" t="s">
        <v>77</v>
      </c>
      <c r="D102" s="1" t="s">
        <v>117</v>
      </c>
      <c r="E102" s="2">
        <v>0</v>
      </c>
      <c r="F102" s="10">
        <v>0</v>
      </c>
      <c r="G102" s="10">
        <v>0</v>
      </c>
      <c r="H102" s="10">
        <v>0</v>
      </c>
      <c r="I102" s="10">
        <v>0</v>
      </c>
      <c r="J102" s="9">
        <f t="shared" si="11"/>
        <v>0</v>
      </c>
      <c r="K102" s="8"/>
      <c r="L102" s="19"/>
      <c r="M102" s="19"/>
      <c r="N102" s="19"/>
      <c r="O102" s="19"/>
      <c r="P102" s="109"/>
      <c r="Q102" s="19"/>
      <c r="R102" s="19"/>
      <c r="S102" s="19"/>
      <c r="T102" s="19"/>
    </row>
    <row r="103" spans="2:20" hidden="1" x14ac:dyDescent="0.25">
      <c r="B103" s="8" t="s">
        <v>28</v>
      </c>
      <c r="C103" s="1" t="s">
        <v>77</v>
      </c>
      <c r="D103" s="1" t="s">
        <v>118</v>
      </c>
      <c r="E103" s="2">
        <v>0</v>
      </c>
      <c r="F103" s="10">
        <v>0</v>
      </c>
      <c r="G103" s="10">
        <v>0</v>
      </c>
      <c r="H103" s="10">
        <v>0</v>
      </c>
      <c r="I103" s="10">
        <v>0</v>
      </c>
      <c r="J103" s="9">
        <f t="shared" si="11"/>
        <v>0</v>
      </c>
      <c r="K103" s="8"/>
      <c r="L103" s="19"/>
      <c r="M103" s="19"/>
      <c r="N103" s="19"/>
      <c r="O103" s="19"/>
      <c r="P103" s="109"/>
      <c r="Q103" s="19"/>
      <c r="R103" s="19"/>
      <c r="S103" s="19"/>
      <c r="T103" s="19"/>
    </row>
    <row r="104" spans="2:20" hidden="1" x14ac:dyDescent="0.25">
      <c r="B104" s="8" t="s">
        <v>28</v>
      </c>
      <c r="C104" s="1" t="s">
        <v>77</v>
      </c>
      <c r="D104" s="1" t="s">
        <v>46</v>
      </c>
      <c r="E104" s="2">
        <v>14.349840000000002</v>
      </c>
      <c r="F104" s="2">
        <v>11.376000000000001</v>
      </c>
      <c r="G104" s="2">
        <v>0.79200000000000004</v>
      </c>
      <c r="H104" s="2">
        <v>18.018000000000001</v>
      </c>
      <c r="I104" s="2">
        <v>2.1459999999999999</v>
      </c>
      <c r="J104" s="9">
        <f>SUM(E104:I104)</f>
        <v>46.681840000000008</v>
      </c>
      <c r="K104" s="8"/>
      <c r="L104" s="19"/>
      <c r="M104" s="19"/>
      <c r="N104" s="19"/>
      <c r="O104" s="19"/>
      <c r="P104" s="109"/>
      <c r="Q104" s="19"/>
      <c r="R104" s="19"/>
      <c r="S104" s="19"/>
      <c r="T104" s="19"/>
    </row>
    <row r="105" spans="2:20" x14ac:dyDescent="0.25">
      <c r="B105" s="11" t="s">
        <v>28</v>
      </c>
      <c r="C105" s="12" t="s">
        <v>77</v>
      </c>
      <c r="D105" s="12" t="s">
        <v>20</v>
      </c>
      <c r="E105" s="15">
        <v>45.534320000000001</v>
      </c>
      <c r="F105" s="15">
        <v>44.240000000000009</v>
      </c>
      <c r="G105" s="15">
        <v>1.9139999999999999</v>
      </c>
      <c r="H105" s="15">
        <v>61.060999999999993</v>
      </c>
      <c r="I105" s="15">
        <v>5.7720000000000002</v>
      </c>
      <c r="J105" s="14">
        <f t="shared" ref="J105" si="12">SUM(J95:J104)</f>
        <v>158.52132</v>
      </c>
      <c r="K105" s="124">
        <v>18.037802600000003</v>
      </c>
      <c r="L105" s="127">
        <v>5.8396800000000004</v>
      </c>
      <c r="M105" s="127">
        <v>0.20235600000000001</v>
      </c>
      <c r="N105" s="127">
        <v>9.2446200000000012</v>
      </c>
      <c r="O105" s="127">
        <v>0.68376000000000003</v>
      </c>
      <c r="P105" s="126">
        <f>SUM(K105:O105)</f>
        <v>34.008218600000006</v>
      </c>
      <c r="Q105" s="19"/>
      <c r="R105" s="19"/>
      <c r="S105" s="19"/>
      <c r="T105" s="19"/>
    </row>
    <row r="106" spans="2:20" hidden="1" x14ac:dyDescent="0.25">
      <c r="B106" s="8" t="s">
        <v>29</v>
      </c>
      <c r="C106" s="1" t="s">
        <v>77</v>
      </c>
      <c r="D106" s="1" t="s">
        <v>99</v>
      </c>
      <c r="E106" s="2">
        <v>52.597356195491201</v>
      </c>
      <c r="F106" s="26">
        <v>25.784076353463881</v>
      </c>
      <c r="G106" s="26">
        <v>4.2992404146782945</v>
      </c>
      <c r="H106" s="26">
        <v>25.007390488727985</v>
      </c>
      <c r="I106" s="26">
        <v>3.5504962975152208</v>
      </c>
      <c r="J106" s="9">
        <f t="shared" si="11"/>
        <v>111.23855974987657</v>
      </c>
      <c r="K106" s="8"/>
      <c r="L106" s="19"/>
      <c r="M106" s="19"/>
      <c r="N106" s="19"/>
      <c r="O106" s="19"/>
      <c r="P106" s="109"/>
      <c r="Q106" s="19"/>
      <c r="R106" s="19"/>
      <c r="S106" s="19"/>
      <c r="T106" s="19"/>
    </row>
    <row r="107" spans="2:20" hidden="1" x14ac:dyDescent="0.25">
      <c r="B107" s="8" t="s">
        <v>29</v>
      </c>
      <c r="C107" s="1" t="s">
        <v>77</v>
      </c>
      <c r="D107" s="1" t="s">
        <v>115</v>
      </c>
      <c r="E107" s="2">
        <v>32.11033871976305</v>
      </c>
      <c r="F107" s="26">
        <v>15.741008392298834</v>
      </c>
      <c r="G107" s="26">
        <v>2.6246578904064508</v>
      </c>
      <c r="H107" s="26">
        <v>15.266846799407601</v>
      </c>
      <c r="I107" s="26">
        <v>2.1675545499424058</v>
      </c>
      <c r="J107" s="9">
        <f t="shared" si="11"/>
        <v>67.910406351818352</v>
      </c>
      <c r="K107" s="8"/>
      <c r="L107" s="19"/>
      <c r="M107" s="19"/>
      <c r="N107" s="19"/>
      <c r="O107" s="19"/>
      <c r="P107" s="109"/>
      <c r="Q107" s="19"/>
      <c r="R107" s="19"/>
      <c r="S107" s="19"/>
      <c r="T107" s="19"/>
    </row>
    <row r="108" spans="2:20" hidden="1" x14ac:dyDescent="0.25">
      <c r="B108" s="8" t="s">
        <v>29</v>
      </c>
      <c r="C108" s="1" t="s">
        <v>77</v>
      </c>
      <c r="D108" s="1" t="s">
        <v>61</v>
      </c>
      <c r="E108" s="2">
        <v>0</v>
      </c>
      <c r="F108" s="26">
        <v>0</v>
      </c>
      <c r="G108" s="26">
        <v>0</v>
      </c>
      <c r="H108" s="26">
        <v>0</v>
      </c>
      <c r="I108" s="26">
        <v>0</v>
      </c>
      <c r="J108" s="9">
        <f t="shared" si="11"/>
        <v>0</v>
      </c>
      <c r="K108" s="8"/>
      <c r="P108" s="108"/>
    </row>
    <row r="109" spans="2:20" hidden="1" x14ac:dyDescent="0.25">
      <c r="B109" s="8" t="s">
        <v>29</v>
      </c>
      <c r="C109" s="1" t="s">
        <v>77</v>
      </c>
      <c r="D109" s="1" t="s">
        <v>62</v>
      </c>
      <c r="E109" s="2">
        <v>8.1143940760243556</v>
      </c>
      <c r="F109" s="26">
        <v>3.9778074707915092</v>
      </c>
      <c r="G109" s="26">
        <v>0.6632601612637814</v>
      </c>
      <c r="H109" s="26">
        <v>3.8579851900608846</v>
      </c>
      <c r="I109" s="26">
        <v>0.54774856014480822</v>
      </c>
      <c r="J109" s="9">
        <f t="shared" si="11"/>
        <v>17.161195458285338</v>
      </c>
      <c r="K109" s="8"/>
      <c r="L109" s="10"/>
      <c r="M109" s="10"/>
      <c r="N109" s="10"/>
      <c r="O109" s="10"/>
      <c r="P109" s="9"/>
      <c r="Q109" s="10"/>
      <c r="R109" s="10"/>
      <c r="S109" s="10"/>
      <c r="T109" s="10"/>
    </row>
    <row r="110" spans="2:20" hidden="1" x14ac:dyDescent="0.25">
      <c r="B110" s="8" t="s">
        <v>29</v>
      </c>
      <c r="C110" s="1" t="s">
        <v>77</v>
      </c>
      <c r="D110" s="1" t="s">
        <v>72</v>
      </c>
      <c r="E110" s="2">
        <v>0.74930215566891567</v>
      </c>
      <c r="F110" s="26">
        <v>0.36732005923975647</v>
      </c>
      <c r="G110" s="26">
        <v>6.1246996873457291E-2</v>
      </c>
      <c r="H110" s="26">
        <v>0.35625538917228883</v>
      </c>
      <c r="I110" s="26">
        <v>5.0580385058416971E-2</v>
      </c>
      <c r="J110" s="9">
        <f t="shared" si="11"/>
        <v>1.5847049860128353</v>
      </c>
      <c r="K110" s="8"/>
      <c r="L110" s="19"/>
      <c r="M110" s="19"/>
      <c r="N110" s="19"/>
      <c r="O110" s="19"/>
      <c r="P110" s="109"/>
      <c r="Q110" s="19"/>
      <c r="R110" s="19"/>
      <c r="S110" s="19"/>
      <c r="T110" s="19"/>
    </row>
    <row r="111" spans="2:20" hidden="1" x14ac:dyDescent="0.25">
      <c r="B111" s="8" t="s">
        <v>29</v>
      </c>
      <c r="C111" s="1" t="s">
        <v>77</v>
      </c>
      <c r="D111" s="1" t="s">
        <v>81</v>
      </c>
      <c r="E111" s="2">
        <v>13.067098568372554</v>
      </c>
      <c r="F111" s="26">
        <v>6.4057034721079482</v>
      </c>
      <c r="G111" s="26">
        <v>1.0680878723054139</v>
      </c>
      <c r="H111" s="26">
        <v>6.2127464209313796</v>
      </c>
      <c r="I111" s="26">
        <v>0.88207256870166195</v>
      </c>
      <c r="J111" s="9">
        <f t="shared" si="11"/>
        <v>27.635708902418958</v>
      </c>
      <c r="K111" s="8"/>
      <c r="L111" s="19"/>
      <c r="M111" s="19"/>
      <c r="N111" s="19"/>
      <c r="O111" s="19"/>
      <c r="P111" s="109"/>
      <c r="Q111" s="19"/>
      <c r="R111" s="19"/>
      <c r="S111" s="19"/>
      <c r="T111" s="19"/>
    </row>
    <row r="112" spans="2:20" hidden="1" x14ac:dyDescent="0.25">
      <c r="B112" s="8" t="s">
        <v>29</v>
      </c>
      <c r="C112" s="1" t="s">
        <v>77</v>
      </c>
      <c r="D112" s="1" t="s">
        <v>48</v>
      </c>
      <c r="E112" s="2">
        <v>3.3444462070100385</v>
      </c>
      <c r="F112" s="26">
        <v>1.6395017278262303</v>
      </c>
      <c r="G112" s="26">
        <v>0.27337074214250451</v>
      </c>
      <c r="H112" s="26">
        <v>1.5901155175250943</v>
      </c>
      <c r="I112" s="26">
        <v>0.22576123087049529</v>
      </c>
      <c r="J112" s="9">
        <f t="shared" si="11"/>
        <v>7.0731954253743625</v>
      </c>
      <c r="K112" s="8"/>
      <c r="L112" s="19"/>
      <c r="M112" s="19"/>
      <c r="N112" s="19"/>
      <c r="O112" s="19"/>
      <c r="P112" s="109"/>
      <c r="Q112" s="19"/>
      <c r="R112" s="19"/>
      <c r="S112" s="19"/>
      <c r="T112" s="19"/>
    </row>
    <row r="113" spans="2:20" hidden="1" x14ac:dyDescent="0.25">
      <c r="B113" s="8" t="s">
        <v>29</v>
      </c>
      <c r="C113" s="1" t="s">
        <v>77</v>
      </c>
      <c r="D113" s="1" t="s">
        <v>117</v>
      </c>
      <c r="E113" s="2">
        <v>0</v>
      </c>
      <c r="F113" s="26">
        <v>0</v>
      </c>
      <c r="G113" s="26">
        <v>0</v>
      </c>
      <c r="H113" s="26">
        <v>0</v>
      </c>
      <c r="I113" s="26">
        <v>0</v>
      </c>
      <c r="J113" s="9">
        <f t="shared" si="11"/>
        <v>0</v>
      </c>
      <c r="K113" s="8"/>
      <c r="L113" s="19"/>
      <c r="M113" s="19"/>
      <c r="N113" s="19"/>
      <c r="O113" s="19"/>
      <c r="P113" s="109"/>
      <c r="Q113" s="19"/>
      <c r="R113" s="19"/>
      <c r="S113" s="19"/>
      <c r="T113" s="19"/>
    </row>
    <row r="114" spans="2:20" hidden="1" x14ac:dyDescent="0.25">
      <c r="B114" s="8" t="s">
        <v>29</v>
      </c>
      <c r="C114" s="1" t="s">
        <v>77</v>
      </c>
      <c r="D114" s="1" t="s">
        <v>118</v>
      </c>
      <c r="E114" s="2">
        <v>1.0782640776699031</v>
      </c>
      <c r="F114" s="26">
        <v>0.52858252427184471</v>
      </c>
      <c r="G114" s="26">
        <v>8.8135922330097094E-2</v>
      </c>
      <c r="H114" s="26">
        <v>0.51266019417475717</v>
      </c>
      <c r="I114" s="26">
        <v>7.2786407766990288E-2</v>
      </c>
      <c r="J114" s="9">
        <f t="shared" si="11"/>
        <v>2.2804291262135923</v>
      </c>
      <c r="K114" s="8"/>
      <c r="L114" s="19"/>
      <c r="M114" s="19"/>
      <c r="N114" s="19"/>
      <c r="O114" s="19"/>
      <c r="P114" s="109"/>
      <c r="Q114" s="19"/>
      <c r="R114" s="19"/>
      <c r="S114" s="19"/>
      <c r="T114" s="19"/>
    </row>
    <row r="115" spans="2:20" hidden="1" x14ac:dyDescent="0.25">
      <c r="B115" s="8" t="s">
        <v>29</v>
      </c>
      <c r="C115" s="1" t="s">
        <v>77</v>
      </c>
      <c r="D115" s="1" t="s">
        <v>46</v>
      </c>
      <c r="E115" s="2">
        <v>41.993719999999996</v>
      </c>
      <c r="F115" s="2">
        <v>18.846</v>
      </c>
      <c r="G115" s="2">
        <v>6.4080000000000004</v>
      </c>
      <c r="H115" s="2">
        <v>22.103999999999999</v>
      </c>
      <c r="I115" s="2">
        <v>4.4370000000000003</v>
      </c>
      <c r="J115" s="9">
        <f>SUM(E115:I115)</f>
        <v>93.788719999999998</v>
      </c>
      <c r="K115" s="8"/>
      <c r="L115" s="19"/>
      <c r="M115" s="19"/>
      <c r="N115" s="19"/>
      <c r="O115" s="19"/>
      <c r="P115" s="109"/>
      <c r="Q115" s="19"/>
      <c r="R115" s="19"/>
      <c r="S115" s="19"/>
      <c r="T115" s="19"/>
    </row>
    <row r="116" spans="2:20" x14ac:dyDescent="0.25">
      <c r="B116" s="11" t="s">
        <v>29</v>
      </c>
      <c r="C116" s="12" t="s">
        <v>77</v>
      </c>
      <c r="D116" s="12" t="s">
        <v>20</v>
      </c>
      <c r="E116" s="15">
        <v>153.05492000000001</v>
      </c>
      <c r="F116" s="15">
        <v>73.290000000000006</v>
      </c>
      <c r="G116" s="15">
        <v>15.486000000000001</v>
      </c>
      <c r="H116" s="15">
        <v>74.907999999999987</v>
      </c>
      <c r="I116" s="15">
        <v>11.934000000000001</v>
      </c>
      <c r="J116" s="14">
        <f t="shared" ref="J116" si="13">SUM(J106:J115)</f>
        <v>328.67292000000003</v>
      </c>
      <c r="K116" s="124">
        <v>70.633916999999997</v>
      </c>
      <c r="L116" s="127">
        <v>9.6696600000000004</v>
      </c>
      <c r="M116" s="127">
        <v>1.6400999999999999</v>
      </c>
      <c r="N116" s="127">
        <v>11.350416000000001</v>
      </c>
      <c r="O116" s="127">
        <v>1.4155680000000002</v>
      </c>
      <c r="P116" s="126">
        <f>SUM(K116:O116)</f>
        <v>94.709660999999983</v>
      </c>
      <c r="Q116" s="19"/>
      <c r="R116" s="19"/>
      <c r="S116" s="19"/>
      <c r="T116" s="19"/>
    </row>
    <row r="117" spans="2:20" hidden="1" x14ac:dyDescent="0.25">
      <c r="B117" s="8" t="s">
        <v>30</v>
      </c>
      <c r="C117" s="1" t="s">
        <v>77</v>
      </c>
      <c r="D117" s="1" t="s">
        <v>99</v>
      </c>
      <c r="E117" s="2">
        <v>2.616554032258064E-2</v>
      </c>
      <c r="F117" s="26">
        <v>1.6175115207373279E-2</v>
      </c>
      <c r="G117" s="26">
        <v>4.8649769585253466E-2</v>
      </c>
      <c r="H117" s="26">
        <v>0.1292972350230415</v>
      </c>
      <c r="I117" s="26">
        <v>1.0161290322580649E-3</v>
      </c>
      <c r="J117" s="9">
        <f t="shared" si="11"/>
        <v>0.22130378917050694</v>
      </c>
      <c r="K117" s="8"/>
      <c r="L117" s="19"/>
      <c r="M117" s="19"/>
      <c r="N117" s="19"/>
      <c r="O117" s="19"/>
      <c r="P117" s="109"/>
      <c r="Q117" s="19"/>
      <c r="R117" s="19"/>
      <c r="S117" s="19"/>
      <c r="T117" s="19"/>
    </row>
    <row r="118" spans="2:20" hidden="1" x14ac:dyDescent="0.25">
      <c r="B118" s="8" t="s">
        <v>30</v>
      </c>
      <c r="C118" s="1" t="s">
        <v>77</v>
      </c>
      <c r="D118" s="1" t="s">
        <v>115</v>
      </c>
      <c r="E118" s="2">
        <v>0.70937687096774193</v>
      </c>
      <c r="F118" s="26">
        <v>0.43852534562212003</v>
      </c>
      <c r="G118" s="26">
        <v>1.3189493087557607</v>
      </c>
      <c r="H118" s="26">
        <v>3.5053917050691257</v>
      </c>
      <c r="I118" s="26">
        <v>2.7548387096774207E-2</v>
      </c>
      <c r="J118" s="9">
        <f t="shared" si="11"/>
        <v>5.9997916175115229</v>
      </c>
      <c r="K118" s="8"/>
      <c r="L118" s="19"/>
      <c r="M118" s="19"/>
      <c r="N118" s="19"/>
      <c r="O118" s="19"/>
      <c r="P118" s="109"/>
      <c r="Q118" s="19"/>
      <c r="R118" s="19"/>
      <c r="S118" s="19"/>
      <c r="T118" s="19"/>
    </row>
    <row r="119" spans="2:20" hidden="1" x14ac:dyDescent="0.25">
      <c r="B119" s="8" t="s">
        <v>30</v>
      </c>
      <c r="C119" s="1" t="s">
        <v>77</v>
      </c>
      <c r="D119" s="1" t="s">
        <v>61</v>
      </c>
      <c r="E119" s="2">
        <v>0</v>
      </c>
      <c r="F119" s="26">
        <v>0</v>
      </c>
      <c r="G119" s="26">
        <v>0</v>
      </c>
      <c r="H119" s="26">
        <v>0</v>
      </c>
      <c r="I119" s="26">
        <v>0</v>
      </c>
      <c r="J119" s="9">
        <f t="shared" si="11"/>
        <v>0</v>
      </c>
      <c r="K119" s="8"/>
      <c r="L119" s="19"/>
      <c r="M119" s="19"/>
      <c r="N119" s="19"/>
      <c r="O119" s="19"/>
      <c r="P119" s="109"/>
      <c r="Q119" s="19"/>
      <c r="R119" s="19"/>
      <c r="S119" s="19"/>
      <c r="T119" s="19"/>
    </row>
    <row r="120" spans="2:20" hidden="1" x14ac:dyDescent="0.25">
      <c r="B120" s="8" t="s">
        <v>30</v>
      </c>
      <c r="C120" s="1" t="s">
        <v>77</v>
      </c>
      <c r="D120" s="1" t="s">
        <v>62</v>
      </c>
      <c r="E120" s="2">
        <v>0</v>
      </c>
      <c r="F120" s="26">
        <v>0</v>
      </c>
      <c r="G120" s="26">
        <v>0</v>
      </c>
      <c r="H120" s="26">
        <v>0</v>
      </c>
      <c r="I120" s="26">
        <v>0</v>
      </c>
      <c r="J120" s="9">
        <f t="shared" si="11"/>
        <v>0</v>
      </c>
      <c r="K120" s="8"/>
      <c r="L120" s="19"/>
      <c r="M120" s="19"/>
      <c r="N120" s="19"/>
      <c r="O120" s="19"/>
      <c r="P120" s="109"/>
      <c r="Q120" s="19"/>
      <c r="R120" s="19"/>
      <c r="S120" s="19"/>
      <c r="T120" s="19"/>
    </row>
    <row r="121" spans="2:20" hidden="1" x14ac:dyDescent="0.25">
      <c r="B121" s="8" t="s">
        <v>30</v>
      </c>
      <c r="C121" s="1" t="s">
        <v>77</v>
      </c>
      <c r="D121" s="1" t="s">
        <v>72</v>
      </c>
      <c r="E121" s="2">
        <v>0</v>
      </c>
      <c r="F121" s="26">
        <v>0</v>
      </c>
      <c r="G121" s="26">
        <v>0</v>
      </c>
      <c r="H121" s="26">
        <v>0</v>
      </c>
      <c r="I121" s="26">
        <v>0</v>
      </c>
      <c r="J121" s="9">
        <f t="shared" si="11"/>
        <v>0</v>
      </c>
      <c r="K121" s="8"/>
      <c r="L121" s="19"/>
      <c r="M121" s="19"/>
      <c r="N121" s="19"/>
      <c r="O121" s="19"/>
      <c r="P121" s="109"/>
      <c r="Q121" s="19"/>
      <c r="R121" s="19"/>
      <c r="S121" s="19"/>
      <c r="T121" s="19"/>
    </row>
    <row r="122" spans="2:20" hidden="1" x14ac:dyDescent="0.25">
      <c r="B122" s="8" t="s">
        <v>30</v>
      </c>
      <c r="C122" s="1" t="s">
        <v>77</v>
      </c>
      <c r="D122" s="1" t="s">
        <v>81</v>
      </c>
      <c r="E122" s="2">
        <v>0.51458895967741924</v>
      </c>
      <c r="F122" s="26">
        <v>0.31811059907834111</v>
      </c>
      <c r="G122" s="26">
        <v>0.95677880184331809</v>
      </c>
      <c r="H122" s="26">
        <v>2.5428456221198164</v>
      </c>
      <c r="I122" s="26">
        <v>1.9983870967741943E-2</v>
      </c>
      <c r="J122" s="9">
        <f t="shared" si="11"/>
        <v>4.3523078536866375</v>
      </c>
      <c r="K122" s="8"/>
      <c r="L122" s="19"/>
      <c r="M122" s="19"/>
      <c r="N122" s="19"/>
      <c r="O122" s="19"/>
      <c r="P122" s="109"/>
      <c r="Q122" s="19"/>
      <c r="R122" s="19"/>
      <c r="S122" s="19"/>
      <c r="T122" s="19"/>
    </row>
    <row r="123" spans="2:20" hidden="1" x14ac:dyDescent="0.25">
      <c r="B123" s="8" t="s">
        <v>30</v>
      </c>
      <c r="C123" s="1" t="s">
        <v>77</v>
      </c>
      <c r="D123" s="1" t="s">
        <v>48</v>
      </c>
      <c r="E123" s="2">
        <v>5.8145645161290314E-3</v>
      </c>
      <c r="F123" s="26">
        <v>3.5944700460829506E-3</v>
      </c>
      <c r="G123" s="26">
        <v>1.0811059907834104E-2</v>
      </c>
      <c r="H123" s="26">
        <v>2.8732718894009225E-2</v>
      </c>
      <c r="I123" s="26">
        <v>2.2580645161290332E-4</v>
      </c>
      <c r="J123" s="9">
        <f t="shared" si="11"/>
        <v>4.9178619815668213E-2</v>
      </c>
      <c r="K123" s="8"/>
      <c r="L123" s="19"/>
      <c r="M123" s="19"/>
      <c r="N123" s="19"/>
      <c r="O123" s="19"/>
      <c r="P123" s="109"/>
      <c r="Q123" s="19"/>
      <c r="R123" s="19"/>
      <c r="S123" s="19"/>
      <c r="T123" s="19"/>
    </row>
    <row r="124" spans="2:20" hidden="1" x14ac:dyDescent="0.25">
      <c r="B124" s="8" t="s">
        <v>30</v>
      </c>
      <c r="C124" s="1" t="s">
        <v>77</v>
      </c>
      <c r="D124" s="1" t="s">
        <v>117</v>
      </c>
      <c r="E124" s="2">
        <v>0</v>
      </c>
      <c r="F124" s="26">
        <v>0</v>
      </c>
      <c r="G124" s="26">
        <v>0</v>
      </c>
      <c r="H124" s="26">
        <v>0</v>
      </c>
      <c r="I124" s="26">
        <v>0</v>
      </c>
      <c r="J124" s="9">
        <f t="shared" si="11"/>
        <v>0</v>
      </c>
      <c r="K124" s="8"/>
      <c r="L124" s="19"/>
      <c r="M124" s="19"/>
      <c r="N124" s="19"/>
      <c r="O124" s="19"/>
      <c r="P124" s="109"/>
      <c r="Q124" s="19"/>
      <c r="R124" s="19"/>
      <c r="S124" s="19"/>
      <c r="T124" s="19"/>
    </row>
    <row r="125" spans="2:20" hidden="1" x14ac:dyDescent="0.25">
      <c r="B125" s="8" t="s">
        <v>30</v>
      </c>
      <c r="C125" s="1" t="s">
        <v>77</v>
      </c>
      <c r="D125" s="1" t="s">
        <v>118</v>
      </c>
      <c r="E125" s="2">
        <v>5.8145645161290314E-3</v>
      </c>
      <c r="F125" s="26">
        <v>3.5944700460829506E-3</v>
      </c>
      <c r="G125" s="26">
        <v>1.0811059907834104E-2</v>
      </c>
      <c r="H125" s="26">
        <v>2.8732718894009225E-2</v>
      </c>
      <c r="I125" s="26">
        <v>2.2580645161290332E-4</v>
      </c>
      <c r="J125" s="9">
        <f t="shared" si="11"/>
        <v>4.9178619815668213E-2</v>
      </c>
      <c r="K125" s="8"/>
      <c r="L125" s="19"/>
      <c r="M125" s="19"/>
      <c r="N125" s="19"/>
      <c r="O125" s="19"/>
      <c r="P125" s="109"/>
      <c r="Q125" s="19"/>
      <c r="R125" s="19"/>
      <c r="S125" s="19"/>
      <c r="T125" s="19"/>
    </row>
    <row r="126" spans="2:20" hidden="1" x14ac:dyDescent="0.25">
      <c r="B126" s="8" t="s">
        <v>30</v>
      </c>
      <c r="C126" s="1" t="s">
        <v>77</v>
      </c>
      <c r="D126" s="1" t="s">
        <v>46</v>
      </c>
      <c r="E126" s="2">
        <v>2.3468745300000005</v>
      </c>
      <c r="F126" s="2">
        <v>0.27</v>
      </c>
      <c r="G126" s="2">
        <v>1.6560000000000001</v>
      </c>
      <c r="H126" s="2">
        <v>2.61</v>
      </c>
      <c r="I126" s="2">
        <v>2.8999999999999998E-2</v>
      </c>
      <c r="J126" s="9">
        <f>SUM(E126:I126)</f>
        <v>6.9118745300000004</v>
      </c>
      <c r="K126" s="8"/>
      <c r="L126" s="19"/>
      <c r="M126" s="19"/>
      <c r="N126" s="19"/>
      <c r="O126" s="19"/>
      <c r="P126" s="109"/>
      <c r="Q126" s="19"/>
      <c r="R126" s="19"/>
      <c r="S126" s="19"/>
      <c r="T126" s="19"/>
    </row>
    <row r="127" spans="2:20" x14ac:dyDescent="0.25">
      <c r="B127" s="11" t="s">
        <v>30</v>
      </c>
      <c r="C127" s="12" t="s">
        <v>77</v>
      </c>
      <c r="D127" s="12" t="s">
        <v>20</v>
      </c>
      <c r="E127" s="15">
        <v>3.6086350300000003</v>
      </c>
      <c r="F127" s="15">
        <v>1.0500000000000003</v>
      </c>
      <c r="G127" s="15">
        <v>4.0020000000000007</v>
      </c>
      <c r="H127" s="15">
        <v>8.8450000000000006</v>
      </c>
      <c r="I127" s="15">
        <v>7.8000000000000014E-2</v>
      </c>
      <c r="J127" s="14">
        <f t="shared" ref="J127" si="14">SUM(J117:J126)</f>
        <v>17.583635030000003</v>
      </c>
      <c r="K127" s="124">
        <v>3.6086350300000007</v>
      </c>
      <c r="L127" s="127">
        <v>0.60799200000000009</v>
      </c>
      <c r="M127" s="127">
        <v>1.1448360000000002</v>
      </c>
      <c r="N127" s="127">
        <v>3.7070879999999997</v>
      </c>
      <c r="O127" s="127">
        <v>4.3428000000000001E-2</v>
      </c>
      <c r="P127" s="126">
        <f>SUM(K127:O127)</f>
        <v>9.1119790300000023</v>
      </c>
      <c r="Q127" s="19"/>
      <c r="R127" s="19"/>
      <c r="S127" s="19"/>
      <c r="T127" s="19"/>
    </row>
    <row r="128" spans="2:20" hidden="1" x14ac:dyDescent="0.25">
      <c r="B128" s="8" t="s">
        <v>31</v>
      </c>
      <c r="C128" s="1" t="s">
        <v>77</v>
      </c>
      <c r="D128" s="1" t="s">
        <v>99</v>
      </c>
      <c r="E128" s="2">
        <v>0</v>
      </c>
      <c r="F128" s="26">
        <v>0</v>
      </c>
      <c r="G128" s="26">
        <v>0</v>
      </c>
      <c r="H128" s="26">
        <v>0</v>
      </c>
      <c r="I128" s="26">
        <v>0</v>
      </c>
      <c r="J128" s="9">
        <f t="shared" si="11"/>
        <v>0</v>
      </c>
      <c r="K128" s="8"/>
      <c r="L128" s="19"/>
      <c r="M128" s="19"/>
      <c r="N128" s="19"/>
      <c r="O128" s="19"/>
      <c r="P128" s="109"/>
      <c r="Q128" s="19"/>
      <c r="R128" s="19"/>
      <c r="S128" s="19"/>
      <c r="T128" s="19"/>
    </row>
    <row r="129" spans="2:20" hidden="1" x14ac:dyDescent="0.25">
      <c r="B129" s="8" t="s">
        <v>31</v>
      </c>
      <c r="C129" s="1" t="s">
        <v>77</v>
      </c>
      <c r="D129" s="1" t="s">
        <v>115</v>
      </c>
      <c r="E129" s="2">
        <v>0</v>
      </c>
      <c r="F129" s="26">
        <v>0</v>
      </c>
      <c r="G129" s="26">
        <v>0</v>
      </c>
      <c r="H129" s="26">
        <v>0</v>
      </c>
      <c r="I129" s="26">
        <v>0</v>
      </c>
      <c r="J129" s="9">
        <f t="shared" si="11"/>
        <v>0</v>
      </c>
      <c r="K129" s="8"/>
      <c r="L129" s="19"/>
      <c r="M129" s="19"/>
      <c r="N129" s="19"/>
      <c r="O129" s="19"/>
      <c r="P129" s="109"/>
      <c r="Q129" s="19"/>
      <c r="R129" s="19"/>
      <c r="S129" s="19"/>
      <c r="T129" s="19"/>
    </row>
    <row r="130" spans="2:20" hidden="1" x14ac:dyDescent="0.25">
      <c r="B130" s="8" t="s">
        <v>31</v>
      </c>
      <c r="C130" s="1" t="s">
        <v>77</v>
      </c>
      <c r="D130" s="1" t="s">
        <v>61</v>
      </c>
      <c r="E130" s="2">
        <v>0</v>
      </c>
      <c r="F130" s="26">
        <v>0</v>
      </c>
      <c r="G130" s="26">
        <v>0</v>
      </c>
      <c r="H130" s="26">
        <v>0</v>
      </c>
      <c r="I130" s="26">
        <v>0</v>
      </c>
      <c r="J130" s="9">
        <f t="shared" si="11"/>
        <v>0</v>
      </c>
      <c r="K130" s="8"/>
      <c r="L130" s="10"/>
      <c r="M130" s="10"/>
      <c r="N130" s="10"/>
      <c r="O130" s="10"/>
      <c r="P130" s="9"/>
      <c r="Q130" s="10"/>
      <c r="R130" s="10"/>
      <c r="S130" s="10"/>
      <c r="T130" s="10"/>
    </row>
    <row r="131" spans="2:20" hidden="1" x14ac:dyDescent="0.25">
      <c r="B131" s="8" t="s">
        <v>31</v>
      </c>
      <c r="C131" s="1" t="s">
        <v>77</v>
      </c>
      <c r="D131" s="1" t="s">
        <v>62</v>
      </c>
      <c r="E131" s="2">
        <v>0.29874938271604939</v>
      </c>
      <c r="F131" s="26">
        <v>0.25845925925925928</v>
      </c>
      <c r="G131" s="26">
        <v>0.47625185185185176</v>
      </c>
      <c r="H131" s="26">
        <v>1.298546913580247</v>
      </c>
      <c r="I131" s="26">
        <v>1.8450617283950622E-2</v>
      </c>
      <c r="J131" s="9">
        <f t="shared" si="11"/>
        <v>2.350458024691358</v>
      </c>
      <c r="K131" s="8"/>
      <c r="L131" s="19"/>
      <c r="M131" s="19"/>
      <c r="N131" s="19"/>
      <c r="O131" s="19"/>
      <c r="P131" s="109"/>
      <c r="Q131" s="19"/>
      <c r="R131" s="19"/>
      <c r="S131" s="19"/>
      <c r="T131" s="19"/>
    </row>
    <row r="132" spans="2:20" hidden="1" x14ac:dyDescent="0.25">
      <c r="B132" s="8" t="s">
        <v>31</v>
      </c>
      <c r="C132" s="1" t="s">
        <v>77</v>
      </c>
      <c r="D132" s="1" t="s">
        <v>72</v>
      </c>
      <c r="E132" s="2">
        <v>4.8975308641975308E-2</v>
      </c>
      <c r="F132" s="26">
        <v>4.2370370370370371E-2</v>
      </c>
      <c r="G132" s="26">
        <v>7.807407407407406E-2</v>
      </c>
      <c r="H132" s="26">
        <v>0.21287654320987653</v>
      </c>
      <c r="I132" s="26">
        <v>3.0246913580246918E-3</v>
      </c>
      <c r="J132" s="9">
        <f t="shared" si="11"/>
        <v>0.38532098765432093</v>
      </c>
      <c r="K132" s="8"/>
      <c r="L132" s="19"/>
      <c r="M132" s="19"/>
      <c r="N132" s="19"/>
      <c r="O132" s="19"/>
      <c r="P132" s="109"/>
      <c r="Q132" s="19"/>
      <c r="R132" s="19"/>
      <c r="S132" s="19"/>
      <c r="T132" s="19"/>
    </row>
    <row r="133" spans="2:20" hidden="1" x14ac:dyDescent="0.25">
      <c r="B133" s="8" t="s">
        <v>31</v>
      </c>
      <c r="C133" s="1" t="s">
        <v>77</v>
      </c>
      <c r="D133" s="1" t="s">
        <v>81</v>
      </c>
      <c r="E133" s="2">
        <v>3.4478617283950612</v>
      </c>
      <c r="F133" s="26">
        <v>2.9828740740740738</v>
      </c>
      <c r="G133" s="26">
        <v>5.4964148148148135</v>
      </c>
      <c r="H133" s="26">
        <v>14.986508641975307</v>
      </c>
      <c r="I133" s="26">
        <v>0.21293827160493828</v>
      </c>
      <c r="J133" s="9">
        <f t="shared" si="11"/>
        <v>27.126597530864192</v>
      </c>
      <c r="K133" s="8"/>
      <c r="L133" s="19"/>
      <c r="M133" s="19"/>
      <c r="N133" s="19"/>
      <c r="O133" s="19"/>
      <c r="P133" s="109"/>
      <c r="Q133" s="19"/>
      <c r="R133" s="19"/>
      <c r="S133" s="19"/>
      <c r="T133" s="19"/>
    </row>
    <row r="134" spans="2:20" hidden="1" x14ac:dyDescent="0.25">
      <c r="B134" s="8" t="s">
        <v>31</v>
      </c>
      <c r="C134" s="1" t="s">
        <v>77</v>
      </c>
      <c r="D134" s="1" t="s">
        <v>48</v>
      </c>
      <c r="E134" s="2">
        <v>0.17141358024691358</v>
      </c>
      <c r="F134" s="26">
        <v>0.14829629629629631</v>
      </c>
      <c r="G134" s="26">
        <v>0.2732592592592592</v>
      </c>
      <c r="H134" s="26">
        <v>0.7450679012345679</v>
      </c>
      <c r="I134" s="26">
        <v>1.0586419753086421E-2</v>
      </c>
      <c r="J134" s="9">
        <f t="shared" si="11"/>
        <v>1.3486234567901234</v>
      </c>
      <c r="K134" s="8"/>
      <c r="L134" s="19"/>
      <c r="M134" s="19"/>
      <c r="N134" s="19"/>
      <c r="O134" s="19"/>
      <c r="P134" s="109"/>
      <c r="Q134" s="19"/>
      <c r="R134" s="19"/>
      <c r="S134" s="19"/>
      <c r="T134" s="19"/>
    </row>
    <row r="135" spans="2:20" hidden="1" x14ac:dyDescent="0.25">
      <c r="B135" s="8" t="s">
        <v>31</v>
      </c>
      <c r="C135" s="1" t="s">
        <v>77</v>
      </c>
      <c r="D135" s="1" t="s">
        <v>117</v>
      </c>
      <c r="E135" s="2">
        <v>0</v>
      </c>
      <c r="F135" s="26">
        <v>0</v>
      </c>
      <c r="G135" s="26">
        <v>0</v>
      </c>
      <c r="H135" s="26">
        <v>0</v>
      </c>
      <c r="I135" s="26">
        <v>0</v>
      </c>
      <c r="J135" s="9">
        <f t="shared" si="11"/>
        <v>0</v>
      </c>
      <c r="K135" s="8"/>
      <c r="L135" s="19"/>
      <c r="M135" s="19"/>
      <c r="N135" s="19"/>
      <c r="O135" s="19"/>
      <c r="P135" s="109"/>
      <c r="Q135" s="19"/>
      <c r="R135" s="19"/>
      <c r="S135" s="19"/>
      <c r="T135" s="19"/>
    </row>
    <row r="136" spans="2:20" hidden="1" x14ac:dyDescent="0.25">
      <c r="B136" s="8" t="s">
        <v>31</v>
      </c>
      <c r="C136" s="1" t="s">
        <v>77</v>
      </c>
      <c r="D136" s="1" t="s">
        <v>118</v>
      </c>
      <c r="E136" s="2">
        <v>0</v>
      </c>
      <c r="F136" s="26">
        <v>0</v>
      </c>
      <c r="G136" s="26">
        <v>0</v>
      </c>
      <c r="H136" s="26">
        <v>0</v>
      </c>
      <c r="I136" s="26">
        <v>0</v>
      </c>
      <c r="J136" s="9">
        <f t="shared" si="11"/>
        <v>0</v>
      </c>
      <c r="K136" s="8"/>
      <c r="L136" s="19"/>
      <c r="M136" s="19"/>
      <c r="N136" s="19"/>
      <c r="O136" s="19"/>
      <c r="P136" s="109"/>
      <c r="Q136" s="19"/>
      <c r="R136" s="19"/>
      <c r="S136" s="19"/>
      <c r="T136" s="19"/>
    </row>
    <row r="137" spans="2:20" hidden="1" x14ac:dyDescent="0.25">
      <c r="B137" s="8" t="s">
        <v>31</v>
      </c>
      <c r="C137" s="1" t="s">
        <v>77</v>
      </c>
      <c r="D137" s="1" t="s">
        <v>46</v>
      </c>
      <c r="E137" s="2">
        <v>4.7366199999999994</v>
      </c>
      <c r="F137" s="2">
        <v>1.1880000000000002</v>
      </c>
      <c r="G137" s="2">
        <v>4.4640000000000004</v>
      </c>
      <c r="H137" s="2">
        <v>7.218</v>
      </c>
      <c r="I137" s="2">
        <v>0.14499999999999999</v>
      </c>
      <c r="J137" s="9">
        <f>SUM(E137:I137)</f>
        <v>17.751619999999999</v>
      </c>
      <c r="K137" s="8"/>
      <c r="P137" s="108"/>
    </row>
    <row r="138" spans="2:20" x14ac:dyDescent="0.25">
      <c r="B138" s="11" t="s">
        <v>31</v>
      </c>
      <c r="C138" s="12" t="s">
        <v>77</v>
      </c>
      <c r="D138" s="12" t="s">
        <v>20</v>
      </c>
      <c r="E138" s="15">
        <v>8.703619999999999</v>
      </c>
      <c r="F138" s="15">
        <v>4.6199999999999992</v>
      </c>
      <c r="G138" s="15">
        <v>10.787999999999998</v>
      </c>
      <c r="H138" s="15">
        <v>24.460999999999999</v>
      </c>
      <c r="I138" s="15">
        <v>0.39</v>
      </c>
      <c r="J138" s="14">
        <f t="shared" ref="J138" si="15">SUM(J128:J137)</f>
        <v>48.962619999999987</v>
      </c>
      <c r="K138" s="124">
        <v>7.4698074999999999</v>
      </c>
      <c r="L138" s="127">
        <v>0.1369368</v>
      </c>
      <c r="M138" s="127">
        <v>0.42226800000000003</v>
      </c>
      <c r="N138" s="127">
        <v>1.3367508000000001</v>
      </c>
      <c r="O138" s="127">
        <v>8.4084000000000016E-3</v>
      </c>
      <c r="P138" s="126">
        <f>SUM(K138:O138)</f>
        <v>9.374171500000001</v>
      </c>
      <c r="Q138" s="19"/>
      <c r="R138" s="19"/>
      <c r="S138" s="19"/>
      <c r="T138" s="19"/>
    </row>
    <row r="139" spans="2:20" hidden="1" x14ac:dyDescent="0.25">
      <c r="B139" s="8" t="s">
        <v>32</v>
      </c>
      <c r="C139" s="1" t="s">
        <v>77</v>
      </c>
      <c r="D139" s="1" t="s">
        <v>99</v>
      </c>
      <c r="E139" s="2">
        <v>44.881004659173122</v>
      </c>
      <c r="F139" s="26">
        <v>28.65253746770026</v>
      </c>
      <c r="G139" s="26">
        <v>2.604531782945736</v>
      </c>
      <c r="H139" s="26">
        <v>19.582177777777773</v>
      </c>
      <c r="I139" s="26">
        <v>0.31985478036175713</v>
      </c>
      <c r="J139" s="9">
        <f t="shared" si="11"/>
        <v>96.040106467958651</v>
      </c>
      <c r="K139" s="8"/>
      <c r="L139" s="19"/>
      <c r="M139" s="19"/>
      <c r="N139" s="19"/>
      <c r="O139" s="19"/>
      <c r="P139" s="109"/>
      <c r="Q139" s="19"/>
      <c r="R139" s="19"/>
      <c r="S139" s="19"/>
      <c r="T139" s="19"/>
    </row>
    <row r="140" spans="2:20" hidden="1" x14ac:dyDescent="0.25">
      <c r="B140" s="8" t="s">
        <v>32</v>
      </c>
      <c r="C140" s="1" t="s">
        <v>77</v>
      </c>
      <c r="D140" s="1" t="s">
        <v>115</v>
      </c>
      <c r="E140" s="2">
        <v>59.056072976830315</v>
      </c>
      <c r="F140" s="26">
        <v>37.702060292850994</v>
      </c>
      <c r="G140" s="26">
        <v>3.4271385012919895</v>
      </c>
      <c r="H140" s="26">
        <v>25.766948148148145</v>
      </c>
      <c r="I140" s="26">
        <v>0.4208766580534023</v>
      </c>
      <c r="J140" s="9">
        <f t="shared" si="11"/>
        <v>126.37309657717485</v>
      </c>
      <c r="K140" s="8"/>
      <c r="L140" s="19"/>
      <c r="M140" s="19"/>
      <c r="N140" s="19"/>
      <c r="O140" s="19"/>
      <c r="P140" s="109"/>
      <c r="Q140" s="19"/>
      <c r="R140" s="19"/>
      <c r="S140" s="19"/>
      <c r="T140" s="19"/>
    </row>
    <row r="141" spans="2:20" hidden="1" x14ac:dyDescent="0.25">
      <c r="B141" s="8" t="s">
        <v>32</v>
      </c>
      <c r="C141" s="1" t="s">
        <v>77</v>
      </c>
      <c r="D141" s="1" t="s">
        <v>61</v>
      </c>
      <c r="E141" s="2">
        <v>8.0540160895779492E-2</v>
      </c>
      <c r="F141" s="26">
        <v>5.1417743324720072E-2</v>
      </c>
      <c r="G141" s="26">
        <v>4.6739018087855293E-3</v>
      </c>
      <c r="H141" s="26">
        <v>3.5140740740740736E-2</v>
      </c>
      <c r="I141" s="26">
        <v>5.7398794142980193E-4</v>
      </c>
      <c r="J141" s="9">
        <f t="shared" si="11"/>
        <v>0.17234653471145564</v>
      </c>
      <c r="K141" s="8"/>
      <c r="L141" s="19"/>
      <c r="M141" s="19"/>
      <c r="N141" s="19"/>
      <c r="O141" s="19"/>
      <c r="P141" s="109"/>
      <c r="Q141" s="19"/>
      <c r="R141" s="19"/>
      <c r="S141" s="19"/>
      <c r="T141" s="19"/>
    </row>
    <row r="142" spans="2:20" hidden="1" x14ac:dyDescent="0.25">
      <c r="B142" s="8" t="s">
        <v>32</v>
      </c>
      <c r="C142" s="1" t="s">
        <v>77</v>
      </c>
      <c r="D142" s="1" t="s">
        <v>62</v>
      </c>
      <c r="E142" s="2">
        <v>1.8322886603789836</v>
      </c>
      <c r="F142" s="26">
        <v>1.1697536606373817</v>
      </c>
      <c r="G142" s="26">
        <v>0.1063312661498708</v>
      </c>
      <c r="H142" s="26">
        <v>0.79945185185185175</v>
      </c>
      <c r="I142" s="26">
        <v>1.3058225667527996E-2</v>
      </c>
      <c r="J142" s="9">
        <f t="shared" si="11"/>
        <v>3.9208836646856158</v>
      </c>
      <c r="K142" s="8"/>
      <c r="L142" s="19"/>
      <c r="M142" s="19"/>
      <c r="N142" s="19"/>
      <c r="O142" s="19"/>
      <c r="P142" s="109"/>
      <c r="Q142" s="19"/>
      <c r="R142" s="19"/>
      <c r="S142" s="19"/>
      <c r="T142" s="19"/>
    </row>
    <row r="143" spans="2:20" hidden="1" x14ac:dyDescent="0.25">
      <c r="B143" s="8" t="s">
        <v>32</v>
      </c>
      <c r="C143" s="1" t="s">
        <v>77</v>
      </c>
      <c r="D143" s="1" t="s">
        <v>72</v>
      </c>
      <c r="E143" s="2">
        <v>0.34229568380706288</v>
      </c>
      <c r="F143" s="26">
        <v>0.21852540913006033</v>
      </c>
      <c r="G143" s="26">
        <v>1.98640826873385E-2</v>
      </c>
      <c r="H143" s="26">
        <v>0.14934814814814812</v>
      </c>
      <c r="I143" s="26">
        <v>2.4394487510766582E-3</v>
      </c>
      <c r="J143" s="9">
        <f t="shared" si="11"/>
        <v>0.73247277252368659</v>
      </c>
      <c r="K143" s="8"/>
      <c r="L143" s="19"/>
      <c r="M143" s="19"/>
      <c r="N143" s="19"/>
      <c r="O143" s="19"/>
      <c r="P143" s="109"/>
      <c r="Q143" s="19"/>
      <c r="R143" s="19"/>
      <c r="S143" s="19"/>
      <c r="T143" s="19"/>
    </row>
    <row r="144" spans="2:20" hidden="1" x14ac:dyDescent="0.25">
      <c r="B144" s="8" t="s">
        <v>32</v>
      </c>
      <c r="C144" s="1" t="s">
        <v>77</v>
      </c>
      <c r="D144" s="1" t="s">
        <v>81</v>
      </c>
      <c r="E144" s="2">
        <v>8.235231451593453</v>
      </c>
      <c r="F144" s="26">
        <v>5.2574642549526267</v>
      </c>
      <c r="G144" s="26">
        <v>0.47790645994832032</v>
      </c>
      <c r="H144" s="26">
        <v>3.5931407407407394</v>
      </c>
      <c r="I144" s="26">
        <v>5.8690267011197242E-2</v>
      </c>
      <c r="J144" s="9">
        <f t="shared" si="11"/>
        <v>17.622433174246336</v>
      </c>
      <c r="K144" s="8"/>
      <c r="L144" s="19"/>
      <c r="M144" s="19"/>
      <c r="N144" s="19"/>
      <c r="O144" s="19"/>
      <c r="P144" s="109"/>
      <c r="Q144" s="19"/>
      <c r="R144" s="19"/>
      <c r="S144" s="19"/>
      <c r="T144" s="19"/>
    </row>
    <row r="145" spans="2:20" hidden="1" x14ac:dyDescent="0.25">
      <c r="B145" s="8" t="s">
        <v>32</v>
      </c>
      <c r="C145" s="1" t="s">
        <v>77</v>
      </c>
      <c r="D145" s="1" t="s">
        <v>48</v>
      </c>
      <c r="E145" s="2">
        <v>2.4564749073212746</v>
      </c>
      <c r="F145" s="26">
        <v>1.5682411714039621</v>
      </c>
      <c r="G145" s="26">
        <v>0.14255400516795866</v>
      </c>
      <c r="H145" s="26">
        <v>1.0717925925925924</v>
      </c>
      <c r="I145" s="26">
        <v>1.7506632213608958E-2</v>
      </c>
      <c r="J145" s="9">
        <f t="shared" si="11"/>
        <v>5.2565693086993965</v>
      </c>
      <c r="K145" s="8"/>
      <c r="L145" s="19"/>
      <c r="M145" s="19"/>
      <c r="N145" s="19"/>
      <c r="O145" s="19"/>
      <c r="P145" s="109"/>
      <c r="Q145" s="19"/>
      <c r="R145" s="19"/>
      <c r="S145" s="19"/>
      <c r="T145" s="19"/>
    </row>
    <row r="146" spans="2:20" hidden="1" x14ac:dyDescent="0.25">
      <c r="B146" s="8" t="s">
        <v>32</v>
      </c>
      <c r="C146" s="1" t="s">
        <v>77</v>
      </c>
      <c r="D146" s="1" t="s">
        <v>117</v>
      </c>
      <c r="E146" s="2">
        <v>0</v>
      </c>
      <c r="F146" s="26">
        <v>0</v>
      </c>
      <c r="G146" s="26">
        <v>0</v>
      </c>
      <c r="H146" s="26">
        <v>0</v>
      </c>
      <c r="I146" s="26">
        <v>0</v>
      </c>
      <c r="J146" s="9">
        <f t="shared" si="11"/>
        <v>0</v>
      </c>
      <c r="K146" s="8"/>
      <c r="L146" s="19"/>
      <c r="M146" s="19"/>
      <c r="N146" s="19"/>
      <c r="O146" s="19"/>
      <c r="P146" s="109"/>
      <c r="Q146" s="19"/>
      <c r="R146" s="19"/>
      <c r="S146" s="19"/>
      <c r="T146" s="19"/>
    </row>
    <row r="147" spans="2:20" hidden="1" x14ac:dyDescent="0.25">
      <c r="B147" s="8" t="s">
        <v>32</v>
      </c>
      <c r="C147" s="1" t="s">
        <v>77</v>
      </c>
      <c r="D147" s="1" t="s">
        <v>118</v>
      </c>
      <c r="E147" s="2">
        <v>0</v>
      </c>
      <c r="F147" s="26">
        <v>0</v>
      </c>
      <c r="G147" s="26">
        <v>0</v>
      </c>
      <c r="H147" s="26">
        <v>0</v>
      </c>
      <c r="I147" s="26">
        <v>0</v>
      </c>
      <c r="J147" s="9">
        <f t="shared" si="11"/>
        <v>0</v>
      </c>
      <c r="K147" s="8"/>
      <c r="L147" s="19"/>
      <c r="M147" s="19"/>
      <c r="N147" s="19"/>
      <c r="O147" s="19"/>
      <c r="P147" s="109"/>
      <c r="Q147" s="19"/>
      <c r="R147" s="19"/>
      <c r="S147" s="19"/>
      <c r="T147" s="19"/>
    </row>
    <row r="148" spans="2:20" hidden="1" x14ac:dyDescent="0.25">
      <c r="B148" s="8" t="s">
        <v>32</v>
      </c>
      <c r="C148" s="1" t="s">
        <v>77</v>
      </c>
      <c r="D148" s="1" t="s">
        <v>46</v>
      </c>
      <c r="E148" s="2">
        <v>32.250540209999997</v>
      </c>
      <c r="F148" s="2">
        <v>25.83</v>
      </c>
      <c r="G148" s="2">
        <v>4.7880000000000003</v>
      </c>
      <c r="H148" s="2">
        <v>21.347999999999999</v>
      </c>
      <c r="I148" s="2">
        <v>0.49299999999999999</v>
      </c>
      <c r="J148" s="9">
        <f>SUM(E148:I148)</f>
        <v>84.709540209999986</v>
      </c>
      <c r="K148" s="8"/>
      <c r="L148" s="19"/>
      <c r="M148" s="19"/>
      <c r="N148" s="19"/>
      <c r="O148" s="19"/>
      <c r="P148" s="109"/>
      <c r="Q148" s="19"/>
      <c r="R148" s="19"/>
      <c r="S148" s="19"/>
      <c r="T148" s="19"/>
    </row>
    <row r="149" spans="2:20" x14ac:dyDescent="0.25">
      <c r="B149" s="11" t="s">
        <v>32</v>
      </c>
      <c r="C149" s="12" t="s">
        <v>77</v>
      </c>
      <c r="D149" s="12" t="s">
        <v>20</v>
      </c>
      <c r="E149" s="15">
        <v>149.13444870999999</v>
      </c>
      <c r="F149" s="15">
        <v>100.45000000000002</v>
      </c>
      <c r="G149" s="15">
        <v>11.571</v>
      </c>
      <c r="H149" s="15">
        <v>72.345999999999989</v>
      </c>
      <c r="I149" s="15">
        <v>1.3260000000000001</v>
      </c>
      <c r="J149" s="14">
        <f t="shared" ref="J149" si="16">SUM(J139:J148)</f>
        <v>334.82744871</v>
      </c>
      <c r="K149" s="124">
        <v>57.88448291000001</v>
      </c>
      <c r="L149" s="127">
        <v>13.256796168000001</v>
      </c>
      <c r="M149" s="127">
        <v>1.228376688</v>
      </c>
      <c r="N149" s="127">
        <v>10.960931520000001</v>
      </c>
      <c r="O149" s="127">
        <v>0.161225064</v>
      </c>
      <c r="P149" s="126">
        <f>SUM(K149:O149)</f>
        <v>83.491812350000018</v>
      </c>
      <c r="Q149" s="19"/>
      <c r="R149" s="19"/>
      <c r="S149" s="19"/>
      <c r="T149" s="19"/>
    </row>
    <row r="150" spans="2:20" hidden="1" x14ac:dyDescent="0.25">
      <c r="B150" s="8" t="s">
        <v>33</v>
      </c>
      <c r="C150" s="1" t="s">
        <v>77</v>
      </c>
      <c r="D150" s="1" t="s">
        <v>99</v>
      </c>
      <c r="E150" s="2">
        <v>0</v>
      </c>
      <c r="F150" s="2">
        <v>11.066908227848101</v>
      </c>
      <c r="G150" s="2">
        <v>1.6562088607594936</v>
      </c>
      <c r="H150" s="2">
        <v>17.903988924050633</v>
      </c>
      <c r="I150" s="2">
        <v>0.36939952531645576</v>
      </c>
      <c r="J150" s="9">
        <f t="shared" si="11"/>
        <v>30.996505537974684</v>
      </c>
      <c r="K150" s="8"/>
      <c r="L150" s="19"/>
      <c r="M150" s="19"/>
      <c r="N150" s="19"/>
      <c r="O150" s="19"/>
      <c r="P150" s="109"/>
      <c r="Q150" s="19"/>
      <c r="R150" s="19"/>
      <c r="S150" s="19"/>
      <c r="T150" s="19"/>
    </row>
    <row r="151" spans="2:20" hidden="1" x14ac:dyDescent="0.25">
      <c r="B151" s="8" t="s">
        <v>33</v>
      </c>
      <c r="C151" s="1" t="s">
        <v>77</v>
      </c>
      <c r="D151" s="1" t="s">
        <v>115</v>
      </c>
      <c r="E151" s="2">
        <v>0</v>
      </c>
      <c r="F151" s="2">
        <v>0</v>
      </c>
      <c r="G151" s="2">
        <v>0</v>
      </c>
      <c r="H151" s="2">
        <v>0</v>
      </c>
      <c r="I151" s="2">
        <v>0</v>
      </c>
      <c r="J151" s="9">
        <f t="shared" si="11"/>
        <v>0</v>
      </c>
      <c r="K151" s="8"/>
      <c r="L151" s="19"/>
      <c r="M151" s="19"/>
      <c r="N151" s="19"/>
      <c r="O151" s="19"/>
      <c r="P151" s="109"/>
      <c r="Q151" s="19"/>
      <c r="R151" s="19"/>
      <c r="S151" s="19"/>
      <c r="T151" s="19"/>
    </row>
    <row r="152" spans="2:20" hidden="1" x14ac:dyDescent="0.25">
      <c r="B152" s="8" t="s">
        <v>33</v>
      </c>
      <c r="C152" s="1" t="s">
        <v>77</v>
      </c>
      <c r="D152" s="1" t="s">
        <v>61</v>
      </c>
      <c r="E152" s="2">
        <v>0</v>
      </c>
      <c r="F152" s="2">
        <v>3.9104082278481007</v>
      </c>
      <c r="G152" s="2">
        <v>0.58520886075949363</v>
      </c>
      <c r="H152" s="2">
        <v>6.3262389240506325</v>
      </c>
      <c r="I152" s="2">
        <v>0.1305245253164557</v>
      </c>
      <c r="J152" s="9">
        <f t="shared" si="11"/>
        <v>10.952380537974683</v>
      </c>
      <c r="K152" s="8"/>
      <c r="L152" s="10"/>
      <c r="M152" s="10"/>
      <c r="N152" s="10"/>
      <c r="O152" s="10"/>
      <c r="P152" s="9"/>
      <c r="Q152" s="10"/>
      <c r="R152" s="10"/>
      <c r="S152" s="10"/>
      <c r="T152" s="10"/>
    </row>
    <row r="153" spans="2:20" hidden="1" x14ac:dyDescent="0.25">
      <c r="B153" s="8" t="s">
        <v>33</v>
      </c>
      <c r="C153" s="1" t="s">
        <v>77</v>
      </c>
      <c r="D153" s="1" t="s">
        <v>62</v>
      </c>
      <c r="E153" s="2">
        <v>0</v>
      </c>
      <c r="F153" s="2">
        <v>0.42274683544303787</v>
      </c>
      <c r="G153" s="2">
        <v>6.3265822784810119E-2</v>
      </c>
      <c r="H153" s="2">
        <v>0.68391772151898722</v>
      </c>
      <c r="I153" s="2">
        <v>1.4110759493670886E-2</v>
      </c>
      <c r="J153" s="9">
        <f t="shared" si="11"/>
        <v>1.1840411392405061</v>
      </c>
      <c r="K153" s="8"/>
      <c r="L153" s="19"/>
      <c r="M153" s="19"/>
      <c r="N153" s="19"/>
      <c r="O153" s="19"/>
      <c r="P153" s="109"/>
      <c r="Q153" s="19"/>
      <c r="R153" s="19"/>
      <c r="S153" s="19"/>
      <c r="T153" s="19"/>
    </row>
    <row r="154" spans="2:20" hidden="1" x14ac:dyDescent="0.25">
      <c r="B154" s="8" t="s">
        <v>33</v>
      </c>
      <c r="C154" s="1" t="s">
        <v>77</v>
      </c>
      <c r="D154" s="1" t="s">
        <v>72</v>
      </c>
      <c r="E154" s="2">
        <v>0</v>
      </c>
      <c r="F154" s="2">
        <v>9.0588607594936699E-2</v>
      </c>
      <c r="G154" s="2">
        <v>1.3556962025316453E-2</v>
      </c>
      <c r="H154" s="2">
        <v>0.14655379746835442</v>
      </c>
      <c r="I154" s="2">
        <v>3.0237341772151901E-3</v>
      </c>
      <c r="J154" s="9">
        <f>SUM(E154:I154)</f>
        <v>0.25372310126582276</v>
      </c>
      <c r="K154" s="8"/>
      <c r="L154" s="19"/>
      <c r="M154" s="19"/>
      <c r="N154" s="19"/>
      <c r="O154" s="19"/>
      <c r="P154" s="109"/>
      <c r="Q154" s="19"/>
      <c r="R154" s="19"/>
      <c r="S154" s="19"/>
      <c r="T154" s="19"/>
    </row>
    <row r="155" spans="2:20" hidden="1" x14ac:dyDescent="0.25">
      <c r="B155" s="8" t="s">
        <v>33</v>
      </c>
      <c r="C155" s="1" t="s">
        <v>77</v>
      </c>
      <c r="D155" s="1" t="s">
        <v>81</v>
      </c>
      <c r="E155" s="2">
        <v>0</v>
      </c>
      <c r="F155" s="2">
        <v>3.5480537974683539</v>
      </c>
      <c r="G155" s="2">
        <v>0.53098101265822784</v>
      </c>
      <c r="H155" s="2">
        <v>5.7400237341772149</v>
      </c>
      <c r="I155" s="2">
        <v>0.11842958860759495</v>
      </c>
      <c r="J155" s="9">
        <f t="shared" si="11"/>
        <v>9.9374881329113922</v>
      </c>
      <c r="K155" s="8"/>
      <c r="L155" s="19"/>
      <c r="M155" s="19"/>
      <c r="N155" s="19"/>
      <c r="O155" s="19"/>
      <c r="P155" s="109"/>
      <c r="Q155" s="19"/>
      <c r="R155" s="19"/>
      <c r="S155" s="19"/>
      <c r="T155" s="19"/>
    </row>
    <row r="156" spans="2:20" hidden="1" x14ac:dyDescent="0.25">
      <c r="B156" s="8" t="s">
        <v>33</v>
      </c>
      <c r="C156" s="1" t="s">
        <v>77</v>
      </c>
      <c r="D156" s="1" t="s">
        <v>48</v>
      </c>
      <c r="E156" s="2">
        <v>0</v>
      </c>
      <c r="F156" s="2">
        <v>4.5294303797468349E-2</v>
      </c>
      <c r="G156" s="2">
        <v>6.7784810126582263E-3</v>
      </c>
      <c r="H156" s="2">
        <v>7.3276898734177212E-2</v>
      </c>
      <c r="I156" s="2">
        <v>1.5118670886075951E-3</v>
      </c>
      <c r="J156" s="9">
        <f t="shared" si="11"/>
        <v>0.12686155063291138</v>
      </c>
      <c r="K156" s="8"/>
      <c r="L156" s="19"/>
      <c r="M156" s="19"/>
      <c r="N156" s="19"/>
      <c r="O156" s="19"/>
      <c r="P156" s="109"/>
      <c r="Q156" s="19"/>
      <c r="R156" s="19"/>
      <c r="S156" s="19"/>
      <c r="T156" s="19"/>
    </row>
    <row r="157" spans="2:20" hidden="1" x14ac:dyDescent="0.25">
      <c r="B157" s="8" t="s">
        <v>33</v>
      </c>
      <c r="C157" s="1" t="s">
        <v>77</v>
      </c>
      <c r="D157" s="1" t="s">
        <v>117</v>
      </c>
      <c r="E157" s="2">
        <v>0</v>
      </c>
      <c r="F157" s="2">
        <v>0</v>
      </c>
      <c r="G157" s="2">
        <v>0</v>
      </c>
      <c r="H157" s="2">
        <v>0</v>
      </c>
      <c r="I157" s="2">
        <v>0</v>
      </c>
      <c r="J157" s="9">
        <f t="shared" si="11"/>
        <v>0</v>
      </c>
      <c r="K157" s="8"/>
      <c r="L157" s="19"/>
      <c r="M157" s="19"/>
      <c r="N157" s="19"/>
      <c r="O157" s="19"/>
      <c r="P157" s="109"/>
      <c r="Q157" s="19"/>
      <c r="R157" s="19"/>
      <c r="S157" s="19"/>
      <c r="T157" s="19"/>
    </row>
    <row r="158" spans="2:20" hidden="1" x14ac:dyDescent="0.25">
      <c r="B158" s="8" t="s">
        <v>33</v>
      </c>
      <c r="C158" s="1" t="s">
        <v>77</v>
      </c>
      <c r="D158" s="1" t="s">
        <v>118</v>
      </c>
      <c r="E158" s="2">
        <v>0</v>
      </c>
      <c r="F158" s="1">
        <v>0</v>
      </c>
      <c r="G158" s="1">
        <v>0</v>
      </c>
      <c r="H158" s="1">
        <v>0</v>
      </c>
      <c r="I158" s="1">
        <v>0</v>
      </c>
      <c r="J158" s="9">
        <f t="shared" si="11"/>
        <v>0</v>
      </c>
      <c r="K158" s="8"/>
      <c r="L158" s="19"/>
      <c r="M158" s="19"/>
      <c r="N158" s="19"/>
      <c r="O158" s="19"/>
      <c r="P158" s="109"/>
      <c r="Q158" s="19"/>
      <c r="R158" s="19"/>
      <c r="S158" s="19"/>
      <c r="T158" s="19"/>
    </row>
    <row r="159" spans="2:20" hidden="1" x14ac:dyDescent="0.25">
      <c r="B159" s="8" t="s">
        <v>33</v>
      </c>
      <c r="C159" s="1" t="s">
        <v>77</v>
      </c>
      <c r="D159" s="1" t="s">
        <v>46</v>
      </c>
      <c r="E159" s="2">
        <v>0</v>
      </c>
      <c r="F159" s="2">
        <v>6.6059999999999999</v>
      </c>
      <c r="G159" s="2">
        <v>2.0160000000000005</v>
      </c>
      <c r="H159" s="2">
        <v>12.923999999999999</v>
      </c>
      <c r="I159" s="2">
        <v>0.377</v>
      </c>
      <c r="J159" s="9">
        <f>SUM(E159:I159)</f>
        <v>21.922999999999998</v>
      </c>
      <c r="K159" s="8"/>
      <c r="P159" s="108"/>
    </row>
    <row r="160" spans="2:20" x14ac:dyDescent="0.25">
      <c r="B160" s="11" t="s">
        <v>33</v>
      </c>
      <c r="C160" s="12" t="s">
        <v>77</v>
      </c>
      <c r="D160" s="12" t="s">
        <v>20</v>
      </c>
      <c r="E160" s="15">
        <v>0</v>
      </c>
      <c r="F160" s="15">
        <v>25.689999999999998</v>
      </c>
      <c r="G160" s="15">
        <v>4.8719999999999999</v>
      </c>
      <c r="H160" s="15">
        <v>43.798000000000002</v>
      </c>
      <c r="I160" s="15">
        <v>1.0140000000000002</v>
      </c>
      <c r="J160" s="14">
        <f t="shared" ref="J160" si="17">SUM(J150:J159)</f>
        <v>75.373999999999995</v>
      </c>
      <c r="K160" s="124">
        <v>0</v>
      </c>
      <c r="L160" s="127">
        <v>3.387384</v>
      </c>
      <c r="M160" s="127">
        <v>0.51374400000000009</v>
      </c>
      <c r="N160" s="127">
        <v>6.6352440000000001</v>
      </c>
      <c r="O160" s="127">
        <v>0.116424</v>
      </c>
      <c r="P160" s="126">
        <f>SUM(K160:O160)</f>
        <v>10.652796</v>
      </c>
      <c r="Q160" s="19"/>
      <c r="R160" s="19"/>
      <c r="S160" s="19"/>
      <c r="T160" s="19"/>
    </row>
    <row r="161" spans="2:20" hidden="1" x14ac:dyDescent="0.25">
      <c r="B161" s="8" t="s">
        <v>34</v>
      </c>
      <c r="C161" s="1" t="s">
        <v>77</v>
      </c>
      <c r="D161" s="1" t="s">
        <v>99</v>
      </c>
      <c r="E161" s="2">
        <v>441.48035299090145</v>
      </c>
      <c r="F161" s="26">
        <v>49.844122731070101</v>
      </c>
      <c r="G161" s="26">
        <v>26.195435178856226</v>
      </c>
      <c r="H161" s="26">
        <v>157.65520718462821</v>
      </c>
      <c r="I161" s="26">
        <v>4.9249930887825624</v>
      </c>
      <c r="J161" s="9">
        <f t="shared" si="11"/>
        <v>680.10011117423858</v>
      </c>
      <c r="K161" s="8"/>
      <c r="L161" s="19"/>
      <c r="M161" s="19"/>
      <c r="N161" s="19"/>
      <c r="O161" s="19"/>
      <c r="P161" s="109"/>
      <c r="Q161" s="19"/>
      <c r="R161" s="19"/>
      <c r="S161" s="19"/>
      <c r="T161" s="19"/>
    </row>
    <row r="162" spans="2:20" hidden="1" x14ac:dyDescent="0.25">
      <c r="B162" s="8" t="s">
        <v>34</v>
      </c>
      <c r="C162" s="1" t="s">
        <v>77</v>
      </c>
      <c r="D162" s="1" t="s">
        <v>115</v>
      </c>
      <c r="E162" s="2">
        <v>17.829799478514467</v>
      </c>
      <c r="F162" s="26">
        <v>2.0130243791296425</v>
      </c>
      <c r="G162" s="26">
        <v>1.0579391660970605</v>
      </c>
      <c r="H162" s="26">
        <v>6.3671253132832071</v>
      </c>
      <c r="I162" s="26">
        <v>0.19890271132376397</v>
      </c>
      <c r="J162" s="9">
        <f t="shared" si="11"/>
        <v>27.466791048348142</v>
      </c>
      <c r="K162" s="8"/>
      <c r="L162" s="19"/>
      <c r="M162" s="19"/>
      <c r="N162" s="19"/>
      <c r="O162" s="19"/>
      <c r="P162" s="109"/>
      <c r="Q162" s="19"/>
      <c r="R162" s="19"/>
      <c r="S162" s="19"/>
      <c r="T162" s="19"/>
    </row>
    <row r="163" spans="2:20" hidden="1" x14ac:dyDescent="0.25">
      <c r="B163" s="8" t="s">
        <v>34</v>
      </c>
      <c r="C163" s="1" t="s">
        <v>77</v>
      </c>
      <c r="D163" s="1" t="s">
        <v>61</v>
      </c>
      <c r="E163" s="2">
        <v>6.9111266850560744</v>
      </c>
      <c r="F163" s="26">
        <v>0.78028171438697758</v>
      </c>
      <c r="G163" s="26">
        <v>0.41007480823270293</v>
      </c>
      <c r="H163" s="26">
        <v>2.4680036201615145</v>
      </c>
      <c r="I163" s="26">
        <v>7.7097997519050165E-2</v>
      </c>
      <c r="J163" s="9">
        <f t="shared" ref="J163:J180" si="18">SUM(E163:I163)</f>
        <v>10.646584825356321</v>
      </c>
      <c r="K163" s="8"/>
      <c r="L163" s="19"/>
      <c r="M163" s="19"/>
      <c r="N163" s="19"/>
      <c r="O163" s="19"/>
      <c r="P163" s="109"/>
      <c r="Q163" s="19"/>
      <c r="R163" s="19"/>
      <c r="S163" s="19"/>
      <c r="T163" s="19"/>
    </row>
    <row r="164" spans="2:20" hidden="1" x14ac:dyDescent="0.25">
      <c r="B164" s="8" t="s">
        <v>34</v>
      </c>
      <c r="C164" s="1" t="s">
        <v>77</v>
      </c>
      <c r="D164" s="1" t="s">
        <v>62</v>
      </c>
      <c r="E164" s="2">
        <v>0.68052669765322393</v>
      </c>
      <c r="F164" s="26">
        <v>7.683299156983367E-2</v>
      </c>
      <c r="G164" s="26">
        <v>4.0379357484620633E-2</v>
      </c>
      <c r="H164" s="26">
        <v>0.24302005012531325</v>
      </c>
      <c r="I164" s="26">
        <v>7.591706539074961E-3</v>
      </c>
      <c r="J164" s="9">
        <f t="shared" si="18"/>
        <v>1.0483508033720663</v>
      </c>
      <c r="K164" s="8"/>
      <c r="L164" s="19"/>
      <c r="M164" s="19"/>
      <c r="N164" s="19"/>
      <c r="O164" s="19"/>
      <c r="P164" s="109"/>
      <c r="Q164" s="19"/>
      <c r="R164" s="19"/>
      <c r="S164" s="19"/>
      <c r="T164" s="19"/>
    </row>
    <row r="165" spans="2:20" hidden="1" x14ac:dyDescent="0.25">
      <c r="B165" s="8" t="s">
        <v>34</v>
      </c>
      <c r="C165" s="1" t="s">
        <v>77</v>
      </c>
      <c r="D165" s="1" t="s">
        <v>72</v>
      </c>
      <c r="E165" s="2">
        <v>1.1039655317485635</v>
      </c>
      <c r="F165" s="26">
        <v>0.12464018632439687</v>
      </c>
      <c r="G165" s="26">
        <v>6.5504291030606815E-2</v>
      </c>
      <c r="H165" s="26">
        <v>0.39423252575884155</v>
      </c>
      <c r="I165" s="26">
        <v>1.231543505227716E-2</v>
      </c>
      <c r="J165" s="9">
        <f t="shared" si="18"/>
        <v>1.7006579699146858</v>
      </c>
      <c r="K165" s="8"/>
      <c r="L165" s="19"/>
      <c r="M165" s="19"/>
      <c r="N165" s="19"/>
      <c r="O165" s="19"/>
      <c r="P165" s="109"/>
      <c r="Q165" s="19"/>
      <c r="R165" s="19"/>
      <c r="S165" s="19"/>
      <c r="T165" s="19"/>
    </row>
    <row r="166" spans="2:20" hidden="1" x14ac:dyDescent="0.25">
      <c r="B166" s="8" t="s">
        <v>34</v>
      </c>
      <c r="C166" s="1" t="s">
        <v>77</v>
      </c>
      <c r="D166" s="1" t="s">
        <v>81</v>
      </c>
      <c r="E166" s="2">
        <v>128.30196673088781</v>
      </c>
      <c r="F166" s="26">
        <v>14.485580010632642</v>
      </c>
      <c r="G166" s="26">
        <v>7.6128548644338103</v>
      </c>
      <c r="H166" s="26">
        <v>45.817380116959058</v>
      </c>
      <c r="I166" s="26">
        <v>1.4312897395002659</v>
      </c>
      <c r="J166" s="9">
        <f t="shared" si="18"/>
        <v>197.64907146241362</v>
      </c>
      <c r="K166" s="8"/>
      <c r="L166" s="19"/>
      <c r="M166" s="19"/>
      <c r="N166" s="19"/>
      <c r="O166" s="19"/>
      <c r="P166" s="109"/>
      <c r="Q166" s="19"/>
      <c r="R166" s="19"/>
      <c r="S166" s="19"/>
      <c r="T166" s="19"/>
    </row>
    <row r="167" spans="2:20" hidden="1" x14ac:dyDescent="0.25">
      <c r="B167" s="8" t="s">
        <v>34</v>
      </c>
      <c r="C167" s="1" t="s">
        <v>77</v>
      </c>
      <c r="D167" s="1" t="s">
        <v>48</v>
      </c>
      <c r="E167" s="2">
        <v>0.7561407751702488</v>
      </c>
      <c r="F167" s="26">
        <v>8.5369990633148526E-2</v>
      </c>
      <c r="G167" s="26">
        <v>4.4865952760689595E-2</v>
      </c>
      <c r="H167" s="26">
        <v>0.27002227791701472</v>
      </c>
      <c r="I167" s="26">
        <v>8.4352294878610665E-3</v>
      </c>
      <c r="J167" s="9">
        <f t="shared" si="18"/>
        <v>1.1648342259689628</v>
      </c>
      <c r="K167" s="8"/>
      <c r="L167" s="19"/>
      <c r="M167" s="19"/>
      <c r="N167" s="19"/>
      <c r="O167" s="19"/>
      <c r="P167" s="109"/>
      <c r="Q167" s="19"/>
      <c r="R167" s="19"/>
      <c r="S167" s="19"/>
      <c r="T167" s="19"/>
    </row>
    <row r="168" spans="2:20" hidden="1" x14ac:dyDescent="0.25">
      <c r="B168" s="8" t="s">
        <v>34</v>
      </c>
      <c r="C168" s="1" t="s">
        <v>77</v>
      </c>
      <c r="D168" s="1" t="s">
        <v>117</v>
      </c>
      <c r="E168" s="2">
        <v>0</v>
      </c>
      <c r="F168" s="26">
        <v>0</v>
      </c>
      <c r="G168" s="26">
        <v>0</v>
      </c>
      <c r="H168" s="26">
        <v>0</v>
      </c>
      <c r="I168" s="26">
        <v>0</v>
      </c>
      <c r="J168" s="9">
        <f t="shared" si="18"/>
        <v>0</v>
      </c>
      <c r="K168" s="8"/>
      <c r="L168" s="19"/>
      <c r="M168" s="19"/>
      <c r="N168" s="19"/>
      <c r="O168" s="19"/>
      <c r="P168" s="109"/>
      <c r="Q168" s="19"/>
      <c r="R168" s="19"/>
      <c r="S168" s="19"/>
      <c r="T168" s="19"/>
    </row>
    <row r="169" spans="2:20" hidden="1" x14ac:dyDescent="0.25">
      <c r="B169" s="8" t="s">
        <v>34</v>
      </c>
      <c r="C169" s="1" t="s">
        <v>77</v>
      </c>
      <c r="D169" s="1" t="s">
        <v>118</v>
      </c>
      <c r="E169" s="2">
        <v>0.30245631006809953</v>
      </c>
      <c r="F169" s="26">
        <v>3.4147996253259413E-2</v>
      </c>
      <c r="G169" s="26">
        <v>1.7946381104275839E-2</v>
      </c>
      <c r="H169" s="26">
        <v>0.10800891116680589</v>
      </c>
      <c r="I169" s="26">
        <v>3.3740917951444269E-3</v>
      </c>
      <c r="J169" s="9">
        <f t="shared" si="18"/>
        <v>0.46593369038758509</v>
      </c>
      <c r="K169" s="8"/>
      <c r="L169" s="19"/>
      <c r="M169" s="19"/>
      <c r="N169" s="19"/>
      <c r="O169" s="19"/>
      <c r="P169" s="109"/>
      <c r="Q169" s="19"/>
      <c r="R169" s="19"/>
      <c r="S169" s="19"/>
      <c r="T169" s="19"/>
    </row>
    <row r="170" spans="2:20" hidden="1" x14ac:dyDescent="0.25">
      <c r="B170" s="8" t="s">
        <v>34</v>
      </c>
      <c r="C170" s="1" t="s">
        <v>77</v>
      </c>
      <c r="D170" s="1" t="s">
        <v>46</v>
      </c>
      <c r="E170" s="2">
        <v>194.96770559999999</v>
      </c>
      <c r="F170" s="2">
        <v>23.346</v>
      </c>
      <c r="G170" s="2">
        <v>25.02</v>
      </c>
      <c r="H170" s="2">
        <v>89.298000000000002</v>
      </c>
      <c r="I170" s="2">
        <v>3.944</v>
      </c>
      <c r="J170" s="9">
        <f>SUM(E170:I170)</f>
        <v>336.57570560000005</v>
      </c>
      <c r="K170" s="8"/>
      <c r="L170" s="19"/>
      <c r="M170" s="19"/>
      <c r="N170" s="19"/>
      <c r="O170" s="19"/>
      <c r="P170" s="109"/>
      <c r="Q170" s="19"/>
      <c r="R170" s="19"/>
      <c r="S170" s="19"/>
      <c r="T170" s="19"/>
    </row>
    <row r="171" spans="2:20" x14ac:dyDescent="0.25">
      <c r="B171" s="11" t="s">
        <v>34</v>
      </c>
      <c r="C171" s="12" t="s">
        <v>77</v>
      </c>
      <c r="D171" s="12" t="s">
        <v>20</v>
      </c>
      <c r="E171" s="15">
        <v>792.33404079999991</v>
      </c>
      <c r="F171" s="15">
        <v>90.79</v>
      </c>
      <c r="G171" s="15">
        <v>60.464999999999989</v>
      </c>
      <c r="H171" s="15">
        <v>302.62099999999992</v>
      </c>
      <c r="I171" s="15">
        <v>10.608000000000001</v>
      </c>
      <c r="J171" s="14">
        <f t="shared" ref="J171" si="19">SUM(J161:J170)</f>
        <v>1256.8180408000001</v>
      </c>
      <c r="K171" s="124">
        <v>305.86730310900003</v>
      </c>
      <c r="L171" s="127">
        <v>11.985141168000002</v>
      </c>
      <c r="M171" s="127">
        <v>6.4217482560000008</v>
      </c>
      <c r="N171" s="127">
        <v>45.838259544000003</v>
      </c>
      <c r="O171" s="127">
        <v>1.2581969400000002</v>
      </c>
      <c r="P171" s="126">
        <f>SUM(K171:O171)</f>
        <v>371.37064901700001</v>
      </c>
      <c r="Q171" s="19"/>
      <c r="R171" s="19"/>
      <c r="S171" s="19"/>
      <c r="T171" s="19"/>
    </row>
    <row r="172" spans="2:20" hidden="1" x14ac:dyDescent="0.25">
      <c r="B172" s="8" t="s">
        <v>35</v>
      </c>
      <c r="C172" s="1" t="s">
        <v>77</v>
      </c>
      <c r="D172" s="1" t="s">
        <v>99</v>
      </c>
      <c r="E172" s="2">
        <v>186.61343613859123</v>
      </c>
      <c r="F172" s="26">
        <v>72.021741400840057</v>
      </c>
      <c r="G172" s="26">
        <v>13.506000170280391</v>
      </c>
      <c r="H172" s="26">
        <v>76.568626802134176</v>
      </c>
      <c r="I172" s="26">
        <v>6.6295653876716978</v>
      </c>
      <c r="J172" s="9">
        <f t="shared" si="18"/>
        <v>355.33936989951758</v>
      </c>
      <c r="K172" s="8"/>
      <c r="L172" s="19"/>
      <c r="M172" s="19"/>
      <c r="N172" s="19"/>
      <c r="O172" s="19"/>
      <c r="P172" s="109"/>
      <c r="Q172" s="19"/>
      <c r="R172" s="19"/>
      <c r="S172" s="19"/>
      <c r="T172" s="19"/>
    </row>
    <row r="173" spans="2:20" hidden="1" x14ac:dyDescent="0.25">
      <c r="B173" s="8" t="s">
        <v>35</v>
      </c>
      <c r="C173" s="1" t="s">
        <v>77</v>
      </c>
      <c r="D173" s="1" t="s">
        <v>115</v>
      </c>
      <c r="E173" s="2">
        <v>6.4588699238903402</v>
      </c>
      <c r="F173" s="26">
        <v>2.492741514360314</v>
      </c>
      <c r="G173" s="26">
        <v>0.46745561357702337</v>
      </c>
      <c r="H173" s="26">
        <v>2.6501135770234989</v>
      </c>
      <c r="I173" s="26">
        <v>0.22945561357702346</v>
      </c>
      <c r="J173" s="9">
        <f t="shared" si="18"/>
        <v>12.2986362424282</v>
      </c>
      <c r="K173" s="8"/>
      <c r="P173" s="108"/>
    </row>
    <row r="174" spans="2:20" hidden="1" x14ac:dyDescent="0.25">
      <c r="B174" s="8" t="s">
        <v>35</v>
      </c>
      <c r="C174" s="1" t="s">
        <v>77</v>
      </c>
      <c r="D174" s="1" t="s">
        <v>61</v>
      </c>
      <c r="E174" s="2">
        <v>21.111088907242596</v>
      </c>
      <c r="F174" s="26">
        <v>8.1476308321035322</v>
      </c>
      <c r="G174" s="26">
        <v>1.5278983993642863</v>
      </c>
      <c r="H174" s="26">
        <v>8.6620080599386995</v>
      </c>
      <c r="I174" s="26">
        <v>0.74998535588602555</v>
      </c>
      <c r="J174" s="9">
        <f t="shared" si="18"/>
        <v>40.198611554535134</v>
      </c>
      <c r="K174" s="8"/>
      <c r="L174" s="19"/>
      <c r="M174" s="19"/>
      <c r="N174" s="19"/>
      <c r="O174" s="19"/>
      <c r="P174" s="109"/>
      <c r="Q174" s="19"/>
      <c r="R174" s="19"/>
      <c r="S174" s="19"/>
      <c r="T174" s="19"/>
    </row>
    <row r="175" spans="2:20" hidden="1" x14ac:dyDescent="0.25">
      <c r="B175" s="8" t="s">
        <v>35</v>
      </c>
      <c r="C175" s="1" t="s">
        <v>77</v>
      </c>
      <c r="D175" s="1" t="s">
        <v>62</v>
      </c>
      <c r="E175" s="2">
        <v>5.7650782696617107</v>
      </c>
      <c r="F175" s="26">
        <v>2.2249789987512778</v>
      </c>
      <c r="G175" s="26">
        <v>0.417242990123737</v>
      </c>
      <c r="H175" s="26">
        <v>2.3654466454762177</v>
      </c>
      <c r="I175" s="26">
        <v>0.20480820751504142</v>
      </c>
      <c r="J175" s="9">
        <f t="shared" si="18"/>
        <v>10.977555111527986</v>
      </c>
      <c r="K175" s="8"/>
      <c r="L175" s="19"/>
      <c r="M175" s="19"/>
      <c r="N175" s="19"/>
      <c r="O175" s="19"/>
      <c r="P175" s="109"/>
      <c r="Q175" s="19"/>
      <c r="R175" s="19"/>
      <c r="S175" s="19"/>
      <c r="T175" s="19"/>
    </row>
    <row r="176" spans="2:20" hidden="1" x14ac:dyDescent="0.25">
      <c r="B176" s="8" t="s">
        <v>35</v>
      </c>
      <c r="C176" s="1" t="s">
        <v>77</v>
      </c>
      <c r="D176" s="1" t="s">
        <v>72</v>
      </c>
      <c r="E176" s="2">
        <v>2.048337264865479</v>
      </c>
      <c r="F176" s="26">
        <v>0.79053695084572617</v>
      </c>
      <c r="G176" s="26">
        <v>0.14824679305255986</v>
      </c>
      <c r="H176" s="26">
        <v>0.84044522647292541</v>
      </c>
      <c r="I176" s="26">
        <v>7.2768532182994658E-2</v>
      </c>
      <c r="J176" s="9">
        <f t="shared" si="18"/>
        <v>3.9003347674196851</v>
      </c>
      <c r="K176" s="8"/>
      <c r="L176" s="19"/>
      <c r="M176" s="19"/>
      <c r="N176" s="19"/>
      <c r="O176" s="19"/>
      <c r="P176" s="109"/>
      <c r="Q176" s="19"/>
      <c r="R176" s="19"/>
      <c r="S176" s="19"/>
      <c r="T176" s="19"/>
    </row>
    <row r="177" spans="2:20" hidden="1" x14ac:dyDescent="0.25">
      <c r="B177" s="8" t="s">
        <v>35</v>
      </c>
      <c r="C177" s="1" t="s">
        <v>77</v>
      </c>
      <c r="D177" s="1" t="s">
        <v>81</v>
      </c>
      <c r="E177" s="2">
        <v>66.587479957038269</v>
      </c>
      <c r="F177" s="26">
        <v>25.698826200476791</v>
      </c>
      <c r="G177" s="26">
        <v>4.8192163128618448</v>
      </c>
      <c r="H177" s="26">
        <v>27.321247644454534</v>
      </c>
      <c r="I177" s="26">
        <v>2.3655641389488022</v>
      </c>
      <c r="J177" s="9">
        <f t="shared" si="18"/>
        <v>126.79233425378023</v>
      </c>
      <c r="K177" s="8"/>
      <c r="L177" s="19"/>
      <c r="M177" s="19"/>
      <c r="N177" s="19"/>
      <c r="O177" s="19"/>
      <c r="P177" s="109"/>
      <c r="Q177" s="19"/>
      <c r="R177" s="19"/>
      <c r="S177" s="19"/>
      <c r="T177" s="19"/>
    </row>
    <row r="178" spans="2:20" hidden="1" x14ac:dyDescent="0.25">
      <c r="B178" s="8" t="s">
        <v>35</v>
      </c>
      <c r="C178" s="1" t="s">
        <v>77</v>
      </c>
      <c r="D178" s="1" t="s">
        <v>48</v>
      </c>
      <c r="E178" s="2">
        <v>2.44478963871041</v>
      </c>
      <c r="F178" s="26">
        <v>0.94354410262231825</v>
      </c>
      <c r="G178" s="26">
        <v>0.17693972074015207</v>
      </c>
      <c r="H178" s="26">
        <v>1.0031120444999433</v>
      </c>
      <c r="I178" s="26">
        <v>8.6852764218412967E-2</v>
      </c>
      <c r="J178" s="9">
        <f t="shared" si="18"/>
        <v>4.6552382707912372</v>
      </c>
      <c r="K178" s="8"/>
      <c r="L178" s="19"/>
      <c r="M178" s="19"/>
      <c r="N178" s="19"/>
      <c r="O178" s="19"/>
      <c r="P178" s="109"/>
      <c r="Q178" s="19"/>
      <c r="R178" s="19"/>
      <c r="S178" s="19"/>
      <c r="T178" s="19"/>
    </row>
    <row r="179" spans="2:20" hidden="1" x14ac:dyDescent="0.25">
      <c r="B179" s="8" t="s">
        <v>35</v>
      </c>
      <c r="C179" s="1" t="s">
        <v>77</v>
      </c>
      <c r="D179" s="1" t="s">
        <v>117</v>
      </c>
      <c r="E179" s="2">
        <v>0</v>
      </c>
      <c r="F179" s="26">
        <v>0</v>
      </c>
      <c r="G179" s="26">
        <v>0</v>
      </c>
      <c r="H179" s="26">
        <v>0</v>
      </c>
      <c r="I179" s="26">
        <v>0</v>
      </c>
      <c r="J179" s="9">
        <f t="shared" si="18"/>
        <v>0</v>
      </c>
      <c r="K179" s="8"/>
      <c r="L179" s="19"/>
      <c r="M179" s="19"/>
      <c r="N179" s="19"/>
      <c r="O179" s="19"/>
      <c r="P179" s="109"/>
      <c r="Q179" s="19"/>
      <c r="R179" s="19"/>
      <c r="S179" s="19"/>
      <c r="T179" s="19"/>
    </row>
    <row r="180" spans="2:20" hidden="1" x14ac:dyDescent="0.25">
      <c r="B180" s="8" t="s">
        <v>35</v>
      </c>
      <c r="C180" s="1" t="s">
        <v>77</v>
      </c>
      <c r="D180" s="1" t="s">
        <v>118</v>
      </c>
      <c r="E180" s="2">
        <v>0</v>
      </c>
      <c r="F180" s="26">
        <v>0</v>
      </c>
      <c r="G180" s="26">
        <v>0</v>
      </c>
      <c r="H180" s="26">
        <v>0</v>
      </c>
      <c r="I180" s="26">
        <v>0</v>
      </c>
      <c r="J180" s="9">
        <f t="shared" si="18"/>
        <v>0</v>
      </c>
      <c r="K180" s="8"/>
      <c r="L180" s="19"/>
      <c r="M180" s="19"/>
      <c r="N180" s="19"/>
      <c r="O180" s="19"/>
      <c r="P180" s="109"/>
      <c r="Q180" s="19"/>
      <c r="R180" s="19"/>
      <c r="S180" s="19"/>
      <c r="T180" s="19"/>
    </row>
    <row r="181" spans="2:20" hidden="1" x14ac:dyDescent="0.25">
      <c r="B181" s="8" t="s">
        <v>35</v>
      </c>
      <c r="C181" s="1" t="s">
        <v>77</v>
      </c>
      <c r="D181" s="1" t="s">
        <v>46</v>
      </c>
      <c r="E181" s="2">
        <v>143.48479644999998</v>
      </c>
      <c r="F181" s="2">
        <v>38.880000000000003</v>
      </c>
      <c r="G181" s="2">
        <v>14.868</v>
      </c>
      <c r="H181" s="2">
        <v>49.985999999999997</v>
      </c>
      <c r="I181" s="2">
        <v>6.1189999999999998</v>
      </c>
      <c r="J181" s="9">
        <f>SUM(E181:I181)</f>
        <v>253.33779644999996</v>
      </c>
      <c r="K181" s="8"/>
      <c r="L181" s="10"/>
      <c r="M181" s="10"/>
      <c r="N181" s="10"/>
      <c r="O181" s="10"/>
      <c r="P181" s="9"/>
      <c r="Q181" s="10"/>
      <c r="R181" s="10"/>
      <c r="S181" s="10"/>
      <c r="T181" s="10"/>
    </row>
    <row r="182" spans="2:20" x14ac:dyDescent="0.25">
      <c r="B182" s="11" t="s">
        <v>35</v>
      </c>
      <c r="C182" s="12" t="s">
        <v>77</v>
      </c>
      <c r="D182" s="12" t="s">
        <v>20</v>
      </c>
      <c r="E182" s="15">
        <v>434.51387654999996</v>
      </c>
      <c r="F182" s="15">
        <v>151.20000000000002</v>
      </c>
      <c r="G182" s="15">
        <v>35.93099999999999</v>
      </c>
      <c r="H182" s="15">
        <v>169.39699999999999</v>
      </c>
      <c r="I182" s="15">
        <v>16.457999999999998</v>
      </c>
      <c r="J182" s="14">
        <f>SUM(J172:J181)</f>
        <v>807.49987654999995</v>
      </c>
      <c r="K182" s="124">
        <v>160.4121891515</v>
      </c>
      <c r="L182" s="127">
        <v>19.956853224</v>
      </c>
      <c r="M182" s="127">
        <v>3.8184429360000007</v>
      </c>
      <c r="N182" s="127">
        <v>25.656086148</v>
      </c>
      <c r="O182" s="127">
        <v>1.9456538640000001</v>
      </c>
      <c r="P182" s="126">
        <f>SUM(K182:O182)</f>
        <v>211.78922532349998</v>
      </c>
      <c r="Q182" s="19"/>
      <c r="R182" s="19"/>
      <c r="S182" s="19"/>
      <c r="T182" s="19"/>
    </row>
    <row r="183" spans="2:20" hidden="1" x14ac:dyDescent="0.25">
      <c r="F183" s="26"/>
      <c r="G183" s="26"/>
      <c r="I183" s="26"/>
      <c r="J183" s="10"/>
      <c r="L183" s="19"/>
      <c r="M183" s="19"/>
      <c r="N183" s="19"/>
      <c r="O183" s="19"/>
      <c r="P183" s="19"/>
      <c r="Q183" s="19"/>
      <c r="R183" s="19"/>
      <c r="S183" s="19"/>
      <c r="T183" s="19"/>
    </row>
    <row r="184" spans="2:20" hidden="1" x14ac:dyDescent="0.25">
      <c r="F184" s="26"/>
      <c r="G184" s="26"/>
      <c r="I184" s="26"/>
      <c r="J184" s="10"/>
      <c r="L184" s="19"/>
      <c r="M184" s="19"/>
      <c r="N184" s="19"/>
      <c r="O184" s="19"/>
      <c r="P184" s="19"/>
      <c r="Q184" s="19"/>
      <c r="R184" s="19"/>
      <c r="S184" s="19"/>
      <c r="T184" s="19"/>
    </row>
    <row r="185" spans="2:20" hidden="1" x14ac:dyDescent="0.25">
      <c r="F185" s="26"/>
      <c r="G185" s="26"/>
      <c r="I185" s="26"/>
      <c r="J185" s="10"/>
      <c r="L185" s="19"/>
      <c r="M185" s="19"/>
      <c r="N185" s="19"/>
      <c r="O185" s="19"/>
      <c r="P185" s="19"/>
      <c r="Q185" s="19"/>
      <c r="R185" s="19"/>
      <c r="S185" s="19"/>
      <c r="T185" s="19"/>
    </row>
    <row r="186" spans="2:20" hidden="1" x14ac:dyDescent="0.25">
      <c r="F186" s="26"/>
      <c r="G186" s="26"/>
      <c r="I186" s="26"/>
      <c r="J186" s="10"/>
      <c r="L186" s="19"/>
      <c r="M186" s="19"/>
      <c r="N186" s="19"/>
      <c r="O186" s="19"/>
      <c r="P186" s="19"/>
      <c r="Q186" s="19"/>
      <c r="R186" s="19"/>
      <c r="S186" s="19"/>
      <c r="T186" s="19"/>
    </row>
    <row r="187" spans="2:20" hidden="1" x14ac:dyDescent="0.25">
      <c r="F187" s="26"/>
      <c r="G187" s="26"/>
      <c r="I187" s="26"/>
      <c r="J187" s="10"/>
      <c r="L187" s="19"/>
      <c r="M187" s="19"/>
      <c r="N187" s="19"/>
      <c r="O187" s="19"/>
      <c r="P187" s="19"/>
      <c r="Q187" s="19"/>
      <c r="R187" s="19"/>
      <c r="S187" s="19"/>
      <c r="T187" s="19"/>
    </row>
    <row r="188" spans="2:20" hidden="1" x14ac:dyDescent="0.25">
      <c r="G188" s="26"/>
      <c r="I188" s="26"/>
      <c r="J188" s="10"/>
      <c r="L188" s="19"/>
      <c r="M188" s="19"/>
      <c r="N188" s="19"/>
      <c r="O188" s="19"/>
      <c r="P188" s="19"/>
      <c r="Q188" s="19"/>
      <c r="R188" s="19"/>
      <c r="S188" s="19"/>
      <c r="T188" s="19"/>
    </row>
    <row r="189" spans="2:20" hidden="1" x14ac:dyDescent="0.25">
      <c r="F189" s="26"/>
      <c r="G189" s="26"/>
      <c r="I189" s="26"/>
      <c r="J189" s="10"/>
      <c r="L189" s="19"/>
      <c r="M189" s="19"/>
      <c r="N189" s="19"/>
      <c r="O189" s="19"/>
      <c r="P189" s="19"/>
      <c r="Q189" s="19"/>
      <c r="R189" s="19"/>
      <c r="S189" s="19"/>
      <c r="T189" s="19"/>
    </row>
    <row r="190" spans="2:20" hidden="1" x14ac:dyDescent="0.25">
      <c r="F190" s="26"/>
      <c r="G190" s="26"/>
      <c r="I190" s="26"/>
      <c r="J190" s="10"/>
      <c r="L190" s="19"/>
      <c r="M190" s="19"/>
      <c r="N190" s="19"/>
      <c r="O190" s="19"/>
      <c r="P190" s="19"/>
      <c r="Q190" s="19"/>
      <c r="R190" s="19"/>
      <c r="S190" s="19"/>
      <c r="T190" s="19"/>
    </row>
    <row r="191" spans="2:20" hidden="1" x14ac:dyDescent="0.25">
      <c r="F191" s="26"/>
      <c r="G191" s="26"/>
      <c r="I191" s="26"/>
      <c r="J191" s="10"/>
      <c r="L191" s="19"/>
      <c r="M191" s="19"/>
      <c r="N191" s="19"/>
      <c r="O191" s="19"/>
      <c r="P191" s="19"/>
      <c r="Q191" s="19"/>
      <c r="R191" s="19"/>
      <c r="S191" s="19"/>
      <c r="T191" s="19"/>
    </row>
    <row r="192" spans="2:20" hidden="1" x14ac:dyDescent="0.25">
      <c r="F192" s="26"/>
      <c r="G192" s="26"/>
      <c r="I192" s="26"/>
      <c r="J192" s="10"/>
      <c r="L192" s="19"/>
      <c r="M192" s="19"/>
      <c r="N192" s="19"/>
      <c r="O192" s="19"/>
      <c r="P192" s="19"/>
      <c r="Q192" s="19"/>
      <c r="R192" s="19"/>
      <c r="S192" s="19"/>
      <c r="T192" s="19"/>
    </row>
    <row r="193" spans="3:20" hidden="1" x14ac:dyDescent="0.25">
      <c r="F193" s="26"/>
      <c r="G193" s="26"/>
      <c r="I193" s="26"/>
      <c r="J193" s="10"/>
    </row>
    <row r="194" spans="3:20" hidden="1" x14ac:dyDescent="0.25">
      <c r="F194" s="26"/>
      <c r="G194" s="26"/>
      <c r="I194" s="26"/>
      <c r="J194" s="10"/>
      <c r="L194" s="10"/>
      <c r="M194" s="10"/>
      <c r="N194" s="10"/>
      <c r="O194" s="10"/>
      <c r="P194" s="10"/>
      <c r="Q194" s="10"/>
      <c r="R194" s="10"/>
      <c r="S194" s="10"/>
      <c r="T194" s="10"/>
    </row>
    <row r="195" spans="3:20" hidden="1" x14ac:dyDescent="0.25">
      <c r="F195" s="26"/>
      <c r="G195" s="26"/>
      <c r="I195" s="26"/>
      <c r="J195" s="10"/>
      <c r="L195" s="19"/>
      <c r="M195" s="19"/>
      <c r="N195" s="19"/>
      <c r="O195" s="19"/>
      <c r="P195" s="19"/>
      <c r="Q195" s="19"/>
      <c r="R195" s="19"/>
      <c r="S195" s="19"/>
      <c r="T195" s="19"/>
    </row>
    <row r="196" spans="3:20" hidden="1" x14ac:dyDescent="0.25">
      <c r="F196" s="26"/>
      <c r="G196" s="26"/>
      <c r="I196" s="26"/>
      <c r="J196" s="10"/>
      <c r="L196" s="19"/>
      <c r="M196" s="19"/>
      <c r="N196" s="19"/>
      <c r="O196" s="19"/>
      <c r="P196" s="19"/>
      <c r="Q196" s="19"/>
      <c r="R196" s="19"/>
      <c r="S196" s="19"/>
      <c r="T196" s="19"/>
    </row>
    <row r="197" spans="3:20" hidden="1" x14ac:dyDescent="0.25">
      <c r="F197" s="26"/>
      <c r="G197" s="26"/>
      <c r="I197" s="26"/>
      <c r="J197" s="10"/>
      <c r="L197" s="19"/>
      <c r="M197" s="19"/>
      <c r="N197" s="19"/>
      <c r="O197" s="19"/>
      <c r="P197" s="19"/>
      <c r="Q197" s="19"/>
      <c r="R197" s="19"/>
      <c r="S197" s="19"/>
      <c r="T197" s="19"/>
    </row>
    <row r="198" spans="3:20" hidden="1" x14ac:dyDescent="0.25">
      <c r="F198" s="26"/>
      <c r="G198" s="26"/>
      <c r="I198" s="26"/>
      <c r="J198" s="10"/>
      <c r="L198" s="19"/>
      <c r="M198" s="19"/>
      <c r="N198" s="19"/>
      <c r="O198" s="19"/>
      <c r="P198" s="19"/>
      <c r="Q198" s="19"/>
      <c r="R198" s="19"/>
      <c r="S198" s="19"/>
      <c r="T198" s="19"/>
    </row>
    <row r="199" spans="3:20" hidden="1" x14ac:dyDescent="0.25">
      <c r="F199" s="26"/>
      <c r="G199" s="26"/>
      <c r="I199" s="26"/>
      <c r="J199" s="10"/>
      <c r="L199" s="19"/>
      <c r="M199" s="19"/>
      <c r="N199" s="19"/>
      <c r="O199" s="19"/>
      <c r="P199" s="19"/>
      <c r="Q199" s="19"/>
      <c r="R199" s="19"/>
      <c r="S199" s="19"/>
      <c r="T199" s="19"/>
    </row>
    <row r="200" spans="3:20" hidden="1" x14ac:dyDescent="0.25">
      <c r="F200" s="10"/>
      <c r="J200" s="10"/>
      <c r="L200" s="19"/>
      <c r="M200" s="19"/>
      <c r="N200" s="19"/>
      <c r="O200" s="19"/>
      <c r="P200" s="19"/>
      <c r="Q200" s="19"/>
      <c r="R200" s="19"/>
      <c r="S200" s="19"/>
      <c r="T200" s="19"/>
    </row>
    <row r="201" spans="3:20" hidden="1" x14ac:dyDescent="0.25">
      <c r="C201" s="169"/>
      <c r="D201" s="169"/>
      <c r="F201" s="10"/>
      <c r="G201" s="10"/>
      <c r="H201" s="10"/>
      <c r="I201" s="10"/>
      <c r="J201" s="10"/>
      <c r="L201" s="19"/>
      <c r="M201" s="19"/>
      <c r="N201" s="19"/>
      <c r="O201" s="19"/>
      <c r="P201" s="19"/>
      <c r="Q201" s="19"/>
      <c r="R201" s="19"/>
      <c r="S201" s="19"/>
      <c r="T201" s="19"/>
    </row>
    <row r="202" spans="3:20" hidden="1" x14ac:dyDescent="0.25">
      <c r="D202" s="25"/>
      <c r="E202" s="30"/>
      <c r="F202" s="26"/>
      <c r="G202" s="31"/>
      <c r="I202" s="26"/>
      <c r="J202" s="10"/>
      <c r="L202" s="19"/>
      <c r="M202" s="19"/>
      <c r="N202" s="19"/>
      <c r="O202" s="19"/>
      <c r="P202" s="19"/>
      <c r="Q202" s="19"/>
      <c r="R202" s="19"/>
      <c r="S202" s="19"/>
      <c r="T202" s="19"/>
    </row>
    <row r="203" spans="3:20" hidden="1" x14ac:dyDescent="0.25">
      <c r="F203" s="26"/>
      <c r="G203" s="26"/>
      <c r="I203" s="26"/>
      <c r="J203" s="10"/>
      <c r="L203" s="19"/>
      <c r="M203" s="19"/>
      <c r="N203" s="19"/>
      <c r="O203" s="19"/>
      <c r="P203" s="19"/>
      <c r="Q203" s="19"/>
      <c r="R203" s="19"/>
      <c r="S203" s="19"/>
      <c r="T203" s="19"/>
    </row>
    <row r="204" spans="3:20" hidden="1" x14ac:dyDescent="0.25">
      <c r="F204" s="26"/>
      <c r="G204" s="26"/>
      <c r="I204" s="26"/>
      <c r="J204" s="10"/>
      <c r="L204" s="19"/>
      <c r="M204" s="19"/>
      <c r="N204" s="19"/>
      <c r="O204" s="19"/>
      <c r="P204" s="19"/>
      <c r="Q204" s="19"/>
      <c r="R204" s="19"/>
      <c r="S204" s="19"/>
      <c r="T204" s="19"/>
    </row>
    <row r="205" spans="3:20" hidden="1" x14ac:dyDescent="0.25">
      <c r="F205" s="26"/>
      <c r="G205" s="26"/>
      <c r="I205" s="26"/>
      <c r="J205" s="10"/>
      <c r="L205" s="19"/>
      <c r="M205" s="19"/>
      <c r="N205" s="19"/>
      <c r="O205" s="19"/>
      <c r="P205" s="19"/>
      <c r="Q205" s="19"/>
      <c r="R205" s="19"/>
      <c r="S205" s="19"/>
      <c r="T205" s="19"/>
    </row>
    <row r="206" spans="3:20" hidden="1" x14ac:dyDescent="0.25">
      <c r="F206" s="26"/>
      <c r="G206" s="26"/>
      <c r="I206" s="26"/>
      <c r="J206" s="10"/>
      <c r="L206" s="19"/>
      <c r="M206" s="19"/>
      <c r="N206" s="19"/>
      <c r="O206" s="19"/>
      <c r="P206" s="19"/>
      <c r="Q206" s="19"/>
      <c r="R206" s="19"/>
      <c r="S206" s="19"/>
      <c r="T206" s="19"/>
    </row>
    <row r="207" spans="3:20" hidden="1" x14ac:dyDescent="0.25">
      <c r="F207" s="26"/>
      <c r="G207" s="26"/>
      <c r="I207" s="26"/>
      <c r="J207" s="10"/>
      <c r="L207" s="19"/>
      <c r="M207" s="19"/>
      <c r="N207" s="19"/>
      <c r="O207" s="19"/>
      <c r="P207" s="19"/>
      <c r="Q207" s="19"/>
      <c r="R207" s="19"/>
      <c r="S207" s="19"/>
      <c r="T207" s="19"/>
    </row>
    <row r="208" spans="3:20" hidden="1" x14ac:dyDescent="0.25">
      <c r="F208" s="26"/>
      <c r="G208" s="31"/>
      <c r="I208" s="26"/>
      <c r="J208" s="10"/>
      <c r="L208" s="19"/>
      <c r="M208" s="19"/>
      <c r="N208" s="19"/>
      <c r="O208" s="19"/>
      <c r="P208" s="19"/>
      <c r="Q208" s="19"/>
      <c r="R208" s="19"/>
      <c r="S208" s="19"/>
      <c r="T208" s="19"/>
    </row>
    <row r="209" spans="4:20" hidden="1" x14ac:dyDescent="0.25">
      <c r="F209" s="26"/>
      <c r="G209" s="26"/>
      <c r="I209" s="26"/>
      <c r="J209" s="10"/>
      <c r="L209" s="19"/>
      <c r="M209" s="19"/>
      <c r="N209" s="19"/>
      <c r="O209" s="19"/>
      <c r="P209" s="19"/>
      <c r="Q209" s="19"/>
      <c r="R209" s="19"/>
      <c r="S209" s="19"/>
      <c r="T209" s="19"/>
    </row>
    <row r="210" spans="4:20" hidden="1" x14ac:dyDescent="0.25">
      <c r="F210" s="26"/>
      <c r="G210" s="26"/>
      <c r="I210" s="26"/>
      <c r="J210" s="10"/>
      <c r="L210" s="19"/>
      <c r="M210" s="19"/>
      <c r="N210" s="19"/>
      <c r="O210" s="19"/>
      <c r="P210" s="19"/>
      <c r="Q210" s="19"/>
      <c r="R210" s="19"/>
      <c r="S210" s="19"/>
      <c r="T210" s="19"/>
    </row>
    <row r="211" spans="4:20" hidden="1" x14ac:dyDescent="0.25">
      <c r="F211" s="26"/>
      <c r="G211" s="26"/>
      <c r="I211" s="26"/>
      <c r="J211" s="10"/>
      <c r="L211" s="19"/>
      <c r="M211" s="19"/>
      <c r="N211" s="19"/>
      <c r="O211" s="19"/>
      <c r="P211" s="19"/>
      <c r="Q211" s="19"/>
      <c r="R211" s="19"/>
      <c r="S211" s="19"/>
      <c r="T211" s="19"/>
    </row>
    <row r="212" spans="4:20" hidden="1" x14ac:dyDescent="0.25">
      <c r="F212" s="26"/>
      <c r="G212" s="26"/>
      <c r="I212" s="26"/>
      <c r="J212" s="10"/>
    </row>
    <row r="213" spans="4:20" hidden="1" x14ac:dyDescent="0.25">
      <c r="F213" s="26"/>
      <c r="G213" s="26"/>
      <c r="I213" s="26"/>
      <c r="J213" s="10"/>
      <c r="L213" s="10"/>
      <c r="M213" s="10"/>
      <c r="N213" s="10"/>
      <c r="O213" s="10"/>
      <c r="P213" s="10"/>
      <c r="Q213" s="10"/>
      <c r="R213" s="10"/>
      <c r="S213" s="10"/>
      <c r="T213" s="10"/>
    </row>
    <row r="214" spans="4:20" hidden="1" x14ac:dyDescent="0.25">
      <c r="F214" s="26"/>
      <c r="G214" s="26"/>
      <c r="I214" s="26"/>
      <c r="J214" s="10"/>
      <c r="L214" s="19"/>
      <c r="M214" s="19"/>
      <c r="N214" s="19"/>
      <c r="O214" s="19"/>
      <c r="P214" s="19"/>
      <c r="Q214" s="19"/>
      <c r="R214" s="19"/>
      <c r="S214" s="19"/>
      <c r="T214" s="19"/>
    </row>
    <row r="215" spans="4:20" hidden="1" x14ac:dyDescent="0.25">
      <c r="F215" s="26"/>
      <c r="G215" s="26"/>
      <c r="I215" s="26"/>
      <c r="J215" s="10"/>
      <c r="L215" s="19"/>
      <c r="M215" s="19"/>
      <c r="N215" s="19"/>
      <c r="O215" s="19"/>
      <c r="P215" s="19"/>
      <c r="Q215" s="19"/>
      <c r="R215" s="19"/>
      <c r="S215" s="19"/>
      <c r="T215" s="19"/>
    </row>
    <row r="216" spans="4:20" hidden="1" x14ac:dyDescent="0.25">
      <c r="F216" s="10"/>
      <c r="J216" s="10"/>
      <c r="L216" s="19"/>
      <c r="M216" s="19"/>
      <c r="N216" s="19"/>
      <c r="O216" s="19"/>
      <c r="P216" s="19"/>
      <c r="Q216" s="19"/>
      <c r="R216" s="19"/>
      <c r="S216" s="19"/>
      <c r="T216" s="19"/>
    </row>
    <row r="217" spans="4:20" hidden="1" x14ac:dyDescent="0.25">
      <c r="D217" s="25"/>
      <c r="E217" s="30"/>
      <c r="F217" s="10"/>
      <c r="G217" s="10"/>
      <c r="H217" s="10"/>
      <c r="I217" s="10"/>
      <c r="J217" s="10"/>
      <c r="L217" s="19"/>
      <c r="M217" s="19"/>
      <c r="N217" s="19"/>
      <c r="O217" s="19"/>
      <c r="P217" s="19"/>
      <c r="Q217" s="19"/>
      <c r="R217" s="19"/>
      <c r="S217" s="19"/>
      <c r="T217" s="19"/>
    </row>
    <row r="218" spans="4:20" hidden="1" x14ac:dyDescent="0.25">
      <c r="F218" s="10"/>
      <c r="G218" s="10"/>
      <c r="I218" s="10"/>
      <c r="J218" s="10"/>
      <c r="L218" s="19"/>
      <c r="M218" s="19"/>
      <c r="N218" s="19"/>
      <c r="O218" s="19"/>
      <c r="P218" s="19"/>
      <c r="Q218" s="19"/>
      <c r="R218" s="19"/>
      <c r="S218" s="19"/>
      <c r="T218" s="19"/>
    </row>
    <row r="219" spans="4:20" hidden="1" x14ac:dyDescent="0.25">
      <c r="F219" s="26"/>
      <c r="G219" s="26"/>
      <c r="I219" s="26"/>
      <c r="J219" s="10"/>
      <c r="L219" s="19"/>
      <c r="M219" s="19"/>
      <c r="N219" s="19"/>
      <c r="O219" s="19"/>
      <c r="P219" s="19"/>
      <c r="Q219" s="19"/>
      <c r="R219" s="19"/>
      <c r="S219" s="19"/>
      <c r="T219" s="19"/>
    </row>
    <row r="220" spans="4:20" hidden="1" x14ac:dyDescent="0.25">
      <c r="F220" s="26"/>
      <c r="G220" s="26"/>
      <c r="I220" s="26"/>
      <c r="J220" s="10"/>
      <c r="L220" s="19"/>
      <c r="M220" s="19"/>
      <c r="N220" s="19"/>
      <c r="O220" s="19"/>
      <c r="P220" s="19"/>
      <c r="Q220" s="19"/>
      <c r="R220" s="19"/>
      <c r="S220" s="19"/>
      <c r="T220" s="19"/>
    </row>
    <row r="221" spans="4:20" hidden="1" x14ac:dyDescent="0.25">
      <c r="F221" s="26"/>
      <c r="G221" s="26"/>
      <c r="I221" s="26"/>
      <c r="J221" s="10"/>
      <c r="L221" s="19"/>
      <c r="M221" s="19"/>
      <c r="N221" s="19"/>
      <c r="O221" s="19"/>
      <c r="P221" s="19"/>
      <c r="Q221" s="19"/>
      <c r="R221" s="19"/>
      <c r="S221" s="19"/>
      <c r="T221" s="19"/>
    </row>
    <row r="222" spans="4:20" hidden="1" x14ac:dyDescent="0.25">
      <c r="F222" s="26"/>
      <c r="G222" s="26"/>
      <c r="I222" s="26"/>
      <c r="J222" s="10"/>
      <c r="L222" s="19"/>
      <c r="M222" s="19"/>
      <c r="N222" s="19"/>
      <c r="O222" s="19"/>
      <c r="P222" s="19"/>
      <c r="Q222" s="19"/>
      <c r="R222" s="19"/>
      <c r="S222" s="19"/>
      <c r="T222" s="19"/>
    </row>
    <row r="223" spans="4:20" hidden="1" x14ac:dyDescent="0.25">
      <c r="F223" s="26"/>
      <c r="G223" s="26"/>
      <c r="I223" s="26"/>
      <c r="J223" s="10"/>
      <c r="L223" s="19"/>
      <c r="M223" s="19"/>
      <c r="N223" s="19"/>
      <c r="O223" s="19"/>
      <c r="P223" s="19"/>
      <c r="Q223" s="19"/>
      <c r="R223" s="19"/>
      <c r="S223" s="19"/>
      <c r="T223" s="19"/>
    </row>
    <row r="224" spans="4:20" hidden="1" x14ac:dyDescent="0.25">
      <c r="G224" s="31"/>
      <c r="I224" s="26"/>
      <c r="J224" s="10"/>
      <c r="L224" s="19"/>
      <c r="M224" s="19"/>
      <c r="N224" s="19"/>
      <c r="O224" s="19"/>
      <c r="P224" s="19"/>
      <c r="Q224" s="19"/>
      <c r="R224" s="19"/>
      <c r="S224" s="19"/>
      <c r="T224" s="19"/>
    </row>
    <row r="225" spans="3:20" hidden="1" x14ac:dyDescent="0.25">
      <c r="F225" s="26"/>
      <c r="G225" s="26"/>
      <c r="I225" s="26"/>
      <c r="J225" s="10"/>
      <c r="L225" s="19"/>
      <c r="M225" s="19"/>
      <c r="N225" s="19"/>
      <c r="O225" s="19"/>
      <c r="P225" s="19"/>
      <c r="Q225" s="19"/>
      <c r="R225" s="19"/>
      <c r="S225" s="19"/>
      <c r="T225" s="19"/>
    </row>
    <row r="226" spans="3:20" hidden="1" x14ac:dyDescent="0.25">
      <c r="F226" s="26"/>
      <c r="G226" s="26"/>
      <c r="I226" s="26"/>
      <c r="J226" s="10"/>
      <c r="L226" s="19"/>
      <c r="M226" s="19"/>
      <c r="N226" s="19"/>
      <c r="O226" s="19"/>
      <c r="P226" s="19"/>
      <c r="Q226" s="19"/>
      <c r="R226" s="19"/>
      <c r="S226" s="19"/>
      <c r="T226" s="19"/>
    </row>
    <row r="227" spans="3:20" hidden="1" x14ac:dyDescent="0.25">
      <c r="F227" s="26"/>
      <c r="G227" s="26"/>
      <c r="I227" s="26"/>
      <c r="J227" s="10"/>
      <c r="L227" s="19"/>
      <c r="M227" s="19"/>
      <c r="N227" s="19"/>
      <c r="O227" s="19"/>
      <c r="P227" s="19"/>
      <c r="Q227" s="19"/>
      <c r="R227" s="19"/>
      <c r="S227" s="19"/>
      <c r="T227" s="19"/>
    </row>
    <row r="228" spans="3:20" hidden="1" x14ac:dyDescent="0.25">
      <c r="F228" s="26"/>
      <c r="G228" s="26"/>
      <c r="I228" s="26"/>
      <c r="J228" s="10"/>
      <c r="L228" s="19"/>
      <c r="M228" s="19"/>
      <c r="N228" s="19"/>
      <c r="O228" s="19"/>
      <c r="P228" s="19"/>
      <c r="Q228" s="19"/>
      <c r="R228" s="19"/>
      <c r="S228" s="19"/>
      <c r="T228" s="19"/>
    </row>
    <row r="229" spans="3:20" hidden="1" x14ac:dyDescent="0.25">
      <c r="F229" s="26"/>
      <c r="G229" s="26"/>
      <c r="I229" s="26"/>
      <c r="J229" s="10"/>
      <c r="L229" s="19"/>
      <c r="M229" s="19"/>
      <c r="N229" s="19"/>
      <c r="O229" s="19"/>
      <c r="P229" s="19"/>
      <c r="Q229" s="19"/>
      <c r="R229" s="19"/>
      <c r="S229" s="19"/>
      <c r="T229" s="19"/>
    </row>
    <row r="230" spans="3:20" hidden="1" x14ac:dyDescent="0.25">
      <c r="F230" s="26"/>
      <c r="G230" s="26"/>
      <c r="I230" s="26"/>
      <c r="J230" s="10"/>
      <c r="L230" s="19"/>
      <c r="M230" s="19"/>
      <c r="N230" s="19"/>
      <c r="O230" s="19"/>
      <c r="P230" s="19"/>
      <c r="Q230" s="19"/>
      <c r="R230" s="19"/>
      <c r="S230" s="19"/>
      <c r="T230" s="19"/>
    </row>
    <row r="231" spans="3:20" hidden="1" x14ac:dyDescent="0.25">
      <c r="F231" s="26"/>
      <c r="G231" s="26"/>
      <c r="I231" s="26"/>
      <c r="J231" s="10"/>
      <c r="L231" s="19"/>
      <c r="M231" s="19"/>
      <c r="N231" s="19"/>
      <c r="O231" s="19"/>
      <c r="P231" s="19"/>
      <c r="Q231" s="19"/>
      <c r="R231" s="19"/>
      <c r="S231" s="19"/>
      <c r="T231" s="19"/>
    </row>
    <row r="232" spans="3:20" hidden="1" x14ac:dyDescent="0.25">
      <c r="F232" s="26"/>
      <c r="G232" s="26"/>
      <c r="I232" s="26"/>
      <c r="J232" s="10"/>
    </row>
    <row r="233" spans="3:20" hidden="1" x14ac:dyDescent="0.25">
      <c r="F233" s="26"/>
      <c r="G233" s="26"/>
      <c r="I233" s="26"/>
      <c r="J233" s="10"/>
      <c r="L233" s="10"/>
      <c r="M233" s="10"/>
      <c r="N233" s="10"/>
      <c r="O233" s="10"/>
      <c r="P233" s="10"/>
      <c r="Q233" s="10"/>
      <c r="R233" s="10"/>
      <c r="S233" s="10"/>
      <c r="T233" s="10"/>
    </row>
    <row r="234" spans="3:20" hidden="1" x14ac:dyDescent="0.25">
      <c r="F234" s="26"/>
      <c r="G234" s="26"/>
      <c r="I234" s="26"/>
      <c r="J234" s="10"/>
      <c r="L234" s="19"/>
      <c r="M234" s="19"/>
      <c r="N234" s="19"/>
      <c r="O234" s="19"/>
      <c r="P234" s="19"/>
      <c r="Q234" s="19"/>
      <c r="R234" s="19"/>
      <c r="S234" s="19"/>
      <c r="T234" s="19"/>
    </row>
    <row r="235" spans="3:20" hidden="1" x14ac:dyDescent="0.25">
      <c r="F235" s="26"/>
      <c r="G235" s="26"/>
      <c r="I235" s="26"/>
      <c r="J235" s="10"/>
      <c r="L235" s="19"/>
      <c r="M235" s="19"/>
      <c r="N235" s="19"/>
      <c r="O235" s="19"/>
      <c r="P235" s="19"/>
      <c r="Q235" s="19"/>
      <c r="R235" s="19"/>
      <c r="S235" s="19"/>
      <c r="T235" s="19"/>
    </row>
    <row r="236" spans="3:20" hidden="1" x14ac:dyDescent="0.25">
      <c r="F236" s="10"/>
      <c r="J236" s="10"/>
      <c r="L236" s="19"/>
      <c r="M236" s="19"/>
      <c r="N236" s="19"/>
      <c r="O236" s="19"/>
      <c r="P236" s="19"/>
      <c r="Q236" s="19"/>
      <c r="R236" s="19"/>
      <c r="S236" s="19"/>
      <c r="T236" s="19"/>
    </row>
    <row r="237" spans="3:20" hidden="1" x14ac:dyDescent="0.25">
      <c r="C237" s="169"/>
      <c r="D237" s="169"/>
      <c r="F237" s="10"/>
      <c r="G237" s="2"/>
      <c r="H237" s="10"/>
      <c r="I237" s="10"/>
      <c r="J237" s="10"/>
      <c r="L237" s="19"/>
      <c r="M237" s="19"/>
      <c r="N237" s="19"/>
      <c r="O237" s="19"/>
      <c r="P237" s="19"/>
      <c r="Q237" s="19"/>
      <c r="R237" s="19"/>
      <c r="S237" s="19"/>
      <c r="T237" s="19"/>
    </row>
    <row r="238" spans="3:20" hidden="1" x14ac:dyDescent="0.25">
      <c r="D238" s="25"/>
      <c r="E238" s="30"/>
      <c r="F238" s="26"/>
      <c r="G238" s="26"/>
      <c r="I238" s="26"/>
      <c r="J238" s="10"/>
      <c r="L238" s="19"/>
      <c r="M238" s="19"/>
      <c r="N238" s="19"/>
      <c r="O238" s="19"/>
      <c r="P238" s="19"/>
      <c r="Q238" s="19"/>
      <c r="R238" s="19"/>
      <c r="S238" s="19"/>
      <c r="T238" s="19"/>
    </row>
    <row r="239" spans="3:20" hidden="1" x14ac:dyDescent="0.25">
      <c r="F239" s="26"/>
      <c r="G239" s="26"/>
      <c r="I239" s="26"/>
      <c r="J239" s="10"/>
      <c r="L239" s="19"/>
      <c r="M239" s="19"/>
      <c r="N239" s="19"/>
      <c r="O239" s="19"/>
      <c r="P239" s="19"/>
      <c r="Q239" s="19"/>
      <c r="R239" s="19"/>
      <c r="S239" s="19"/>
      <c r="T239" s="19"/>
    </row>
    <row r="240" spans="3:20" hidden="1" x14ac:dyDescent="0.25">
      <c r="F240" s="26"/>
      <c r="G240" s="26"/>
      <c r="I240" s="26"/>
      <c r="J240" s="10"/>
      <c r="L240" s="19"/>
      <c r="M240" s="19"/>
      <c r="N240" s="19"/>
      <c r="O240" s="19"/>
      <c r="P240" s="19"/>
      <c r="Q240" s="19"/>
      <c r="R240" s="19"/>
      <c r="S240" s="19"/>
      <c r="T240" s="19"/>
    </row>
    <row r="241" spans="4:20" hidden="1" x14ac:dyDescent="0.25">
      <c r="F241" s="26"/>
      <c r="G241" s="26"/>
      <c r="I241" s="26"/>
      <c r="J241" s="10"/>
      <c r="L241" s="19"/>
      <c r="M241" s="19"/>
      <c r="N241" s="19"/>
      <c r="O241" s="19"/>
      <c r="P241" s="19"/>
      <c r="Q241" s="19"/>
      <c r="R241" s="19"/>
      <c r="S241" s="19"/>
      <c r="T241" s="19"/>
    </row>
    <row r="242" spans="4:20" hidden="1" x14ac:dyDescent="0.25">
      <c r="F242" s="26"/>
      <c r="G242" s="26"/>
      <c r="I242" s="26"/>
      <c r="J242" s="10"/>
      <c r="L242" s="19"/>
      <c r="M242" s="19"/>
      <c r="N242" s="19"/>
      <c r="O242" s="19"/>
      <c r="P242" s="19"/>
      <c r="Q242" s="19"/>
      <c r="R242" s="19"/>
      <c r="S242" s="19"/>
      <c r="T242" s="19"/>
    </row>
    <row r="243" spans="4:20" hidden="1" x14ac:dyDescent="0.25">
      <c r="F243" s="26"/>
      <c r="G243" s="26"/>
      <c r="I243" s="26"/>
      <c r="J243" s="10"/>
      <c r="L243" s="19"/>
      <c r="M243" s="19"/>
      <c r="N243" s="19"/>
      <c r="O243" s="19"/>
      <c r="P243" s="19"/>
      <c r="Q243" s="19"/>
      <c r="R243" s="19"/>
      <c r="S243" s="19"/>
      <c r="T243" s="19"/>
    </row>
    <row r="244" spans="4:20" hidden="1" x14ac:dyDescent="0.25">
      <c r="F244" s="26"/>
      <c r="G244" s="26"/>
      <c r="I244" s="26"/>
      <c r="J244" s="10"/>
      <c r="L244" s="19"/>
      <c r="M244" s="19"/>
      <c r="N244" s="19"/>
      <c r="O244" s="19"/>
      <c r="P244" s="19"/>
      <c r="Q244" s="19"/>
      <c r="R244" s="19"/>
      <c r="S244" s="19"/>
      <c r="T244" s="19"/>
    </row>
    <row r="245" spans="4:20" hidden="1" x14ac:dyDescent="0.25">
      <c r="F245" s="26"/>
      <c r="G245" s="26"/>
      <c r="I245" s="26"/>
      <c r="J245" s="10"/>
      <c r="L245" s="19"/>
      <c r="M245" s="19"/>
      <c r="N245" s="19"/>
      <c r="O245" s="19"/>
      <c r="P245" s="19"/>
      <c r="Q245" s="19"/>
      <c r="R245" s="19"/>
      <c r="S245" s="19"/>
      <c r="T245" s="19"/>
    </row>
    <row r="246" spans="4:20" hidden="1" x14ac:dyDescent="0.25">
      <c r="F246" s="26"/>
      <c r="G246" s="26"/>
      <c r="I246" s="26"/>
      <c r="J246" s="10"/>
      <c r="L246" s="19"/>
      <c r="M246" s="19"/>
      <c r="N246" s="19"/>
      <c r="O246" s="19"/>
      <c r="P246" s="19"/>
      <c r="Q246" s="19"/>
      <c r="R246" s="19"/>
      <c r="S246" s="19"/>
      <c r="T246" s="19"/>
    </row>
    <row r="247" spans="4:20" hidden="1" x14ac:dyDescent="0.25">
      <c r="F247" s="26"/>
      <c r="G247" s="26"/>
      <c r="I247" s="26"/>
      <c r="J247" s="10"/>
      <c r="L247" s="19"/>
      <c r="M247" s="19"/>
      <c r="N247" s="19"/>
      <c r="O247" s="19"/>
      <c r="P247" s="19"/>
      <c r="Q247" s="19"/>
      <c r="R247" s="19"/>
      <c r="S247" s="19"/>
      <c r="T247" s="19"/>
    </row>
    <row r="248" spans="4:20" hidden="1" x14ac:dyDescent="0.25">
      <c r="F248" s="26"/>
      <c r="G248" s="26"/>
      <c r="I248" s="26"/>
      <c r="J248" s="10"/>
      <c r="L248" s="19"/>
      <c r="M248" s="19"/>
      <c r="N248" s="19"/>
      <c r="O248" s="19"/>
      <c r="P248" s="19"/>
      <c r="Q248" s="19"/>
      <c r="R248" s="19"/>
      <c r="S248" s="19"/>
      <c r="T248" s="19"/>
    </row>
    <row r="249" spans="4:20" hidden="1" x14ac:dyDescent="0.25">
      <c r="F249" s="26"/>
      <c r="G249" s="26"/>
      <c r="I249" s="26"/>
      <c r="J249" s="10"/>
      <c r="L249" s="19"/>
      <c r="M249" s="19"/>
      <c r="N249" s="19"/>
      <c r="O249" s="19"/>
      <c r="P249" s="19"/>
      <c r="Q249" s="19"/>
      <c r="R249" s="19"/>
      <c r="S249" s="19"/>
      <c r="T249" s="19"/>
    </row>
    <row r="250" spans="4:20" hidden="1" x14ac:dyDescent="0.25">
      <c r="F250" s="26"/>
      <c r="G250" s="26"/>
      <c r="I250" s="26"/>
      <c r="J250" s="10"/>
      <c r="L250" s="19"/>
      <c r="M250" s="19"/>
      <c r="N250" s="19"/>
      <c r="O250" s="19"/>
      <c r="P250" s="19"/>
      <c r="Q250" s="19"/>
      <c r="R250" s="19"/>
      <c r="S250" s="19"/>
      <c r="T250" s="19"/>
    </row>
    <row r="251" spans="4:20" hidden="1" x14ac:dyDescent="0.25">
      <c r="F251" s="26"/>
      <c r="G251" s="26"/>
      <c r="I251" s="26"/>
      <c r="J251" s="10"/>
    </row>
    <row r="252" spans="4:20" hidden="1" x14ac:dyDescent="0.25">
      <c r="F252" s="10"/>
      <c r="J252" s="10"/>
      <c r="L252" s="10"/>
      <c r="M252" s="10"/>
      <c r="N252" s="10"/>
      <c r="O252" s="10"/>
      <c r="P252" s="10"/>
      <c r="Q252" s="10"/>
      <c r="R252" s="10"/>
      <c r="S252" s="10"/>
      <c r="T252" s="10"/>
    </row>
    <row r="253" spans="4:20" hidden="1" x14ac:dyDescent="0.25">
      <c r="D253" s="25"/>
      <c r="E253" s="30"/>
      <c r="F253" s="10"/>
      <c r="G253" s="10"/>
      <c r="H253" s="10"/>
      <c r="I253" s="10"/>
      <c r="J253" s="10"/>
      <c r="L253" s="10"/>
      <c r="M253" s="10"/>
      <c r="N253" s="10"/>
      <c r="O253" s="10"/>
      <c r="P253" s="10"/>
      <c r="Q253" s="10"/>
      <c r="R253" s="10"/>
      <c r="S253" s="10"/>
      <c r="T253" s="10"/>
    </row>
    <row r="254" spans="4:20" hidden="1" x14ac:dyDescent="0.25">
      <c r="F254" s="10"/>
      <c r="G254" s="10"/>
      <c r="I254" s="10"/>
      <c r="J254" s="10"/>
      <c r="L254" s="19"/>
      <c r="M254" s="19"/>
      <c r="N254" s="19"/>
      <c r="O254" s="19"/>
      <c r="P254" s="19"/>
      <c r="Q254" s="19"/>
      <c r="R254" s="19"/>
      <c r="S254" s="19"/>
      <c r="T254" s="19"/>
    </row>
    <row r="255" spans="4:20" hidden="1" x14ac:dyDescent="0.25">
      <c r="F255" s="26"/>
      <c r="G255" s="26"/>
      <c r="I255" s="26"/>
      <c r="J255" s="10"/>
      <c r="L255" s="19"/>
      <c r="M255" s="19"/>
      <c r="N255" s="19"/>
      <c r="O255" s="19"/>
      <c r="P255" s="19"/>
      <c r="Q255" s="19"/>
      <c r="R255" s="19"/>
      <c r="S255" s="19"/>
      <c r="T255" s="19"/>
    </row>
    <row r="256" spans="4:20" hidden="1" x14ac:dyDescent="0.25">
      <c r="F256" s="26"/>
      <c r="G256" s="26"/>
      <c r="I256" s="26"/>
      <c r="J256" s="10"/>
      <c r="L256" s="19"/>
      <c r="M256" s="19"/>
      <c r="N256" s="19"/>
      <c r="O256" s="19"/>
      <c r="P256" s="19"/>
      <c r="Q256" s="19"/>
      <c r="R256" s="19"/>
      <c r="S256" s="19"/>
      <c r="T256" s="19"/>
    </row>
    <row r="257" spans="6:20" hidden="1" x14ac:dyDescent="0.25">
      <c r="F257" s="26"/>
      <c r="G257" s="26"/>
      <c r="I257" s="26"/>
      <c r="J257" s="10"/>
      <c r="L257" s="19"/>
      <c r="M257" s="19"/>
      <c r="N257" s="19"/>
      <c r="O257" s="19"/>
      <c r="P257" s="19"/>
      <c r="Q257" s="19"/>
      <c r="R257" s="19"/>
      <c r="S257" s="19"/>
      <c r="T257" s="19"/>
    </row>
    <row r="258" spans="6:20" hidden="1" x14ac:dyDescent="0.25">
      <c r="F258" s="26"/>
      <c r="G258" s="26"/>
      <c r="I258" s="26"/>
      <c r="J258" s="10"/>
      <c r="L258" s="19"/>
      <c r="M258" s="19"/>
      <c r="N258" s="19"/>
      <c r="O258" s="19"/>
      <c r="P258" s="19"/>
      <c r="Q258" s="19"/>
      <c r="R258" s="19"/>
      <c r="S258" s="19"/>
      <c r="T258" s="19"/>
    </row>
    <row r="259" spans="6:20" hidden="1" x14ac:dyDescent="0.25">
      <c r="F259" s="26"/>
      <c r="G259" s="26"/>
      <c r="I259" s="26"/>
      <c r="J259" s="10"/>
      <c r="L259" s="19"/>
      <c r="M259" s="19"/>
      <c r="N259" s="19"/>
      <c r="O259" s="19"/>
      <c r="P259" s="19"/>
      <c r="Q259" s="19"/>
      <c r="R259" s="19"/>
      <c r="S259" s="19"/>
      <c r="T259" s="19"/>
    </row>
    <row r="260" spans="6:20" hidden="1" x14ac:dyDescent="0.25">
      <c r="G260" s="26"/>
      <c r="I260" s="26"/>
      <c r="J260" s="10"/>
      <c r="L260" s="19"/>
      <c r="M260" s="19"/>
      <c r="N260" s="19"/>
      <c r="O260" s="19"/>
      <c r="P260" s="19"/>
      <c r="Q260" s="19"/>
      <c r="R260" s="19"/>
      <c r="S260" s="19"/>
      <c r="T260" s="19"/>
    </row>
    <row r="261" spans="6:20" hidden="1" x14ac:dyDescent="0.25">
      <c r="F261" s="26"/>
      <c r="G261" s="26"/>
      <c r="I261" s="26"/>
      <c r="J261" s="10"/>
      <c r="L261" s="19"/>
      <c r="M261" s="19"/>
      <c r="N261" s="19"/>
      <c r="O261" s="19"/>
      <c r="P261" s="19"/>
      <c r="Q261" s="19"/>
      <c r="R261" s="19"/>
      <c r="S261" s="19"/>
      <c r="T261" s="19"/>
    </row>
    <row r="262" spans="6:20" hidden="1" x14ac:dyDescent="0.25">
      <c r="F262" s="26"/>
      <c r="G262" s="26"/>
      <c r="I262" s="26"/>
      <c r="J262" s="10"/>
      <c r="L262" s="19"/>
      <c r="M262" s="19"/>
      <c r="N262" s="19"/>
      <c r="O262" s="19"/>
      <c r="P262" s="19"/>
      <c r="Q262" s="19"/>
      <c r="R262" s="19"/>
      <c r="S262" s="19"/>
      <c r="T262" s="19"/>
    </row>
    <row r="263" spans="6:20" hidden="1" x14ac:dyDescent="0.25">
      <c r="F263" s="26"/>
      <c r="G263" s="26"/>
      <c r="I263" s="26"/>
      <c r="J263" s="10"/>
      <c r="L263" s="19"/>
      <c r="M263" s="19"/>
      <c r="N263" s="19"/>
      <c r="O263" s="19"/>
      <c r="P263" s="19"/>
      <c r="Q263" s="19"/>
      <c r="R263" s="19"/>
      <c r="S263" s="19"/>
      <c r="T263" s="19"/>
    </row>
    <row r="264" spans="6:20" hidden="1" x14ac:dyDescent="0.25">
      <c r="F264" s="26"/>
      <c r="G264" s="26"/>
      <c r="I264" s="26"/>
      <c r="J264" s="10"/>
      <c r="L264" s="19"/>
      <c r="M264" s="19"/>
      <c r="N264" s="19"/>
      <c r="O264" s="19"/>
      <c r="P264" s="19"/>
      <c r="Q264" s="19"/>
      <c r="R264" s="19"/>
      <c r="S264" s="19"/>
      <c r="T264" s="19"/>
    </row>
    <row r="265" spans="6:20" hidden="1" x14ac:dyDescent="0.25">
      <c r="F265" s="26"/>
      <c r="G265" s="26"/>
      <c r="I265" s="26"/>
      <c r="J265" s="10"/>
      <c r="L265" s="19"/>
      <c r="M265" s="19"/>
      <c r="N265" s="19"/>
      <c r="O265" s="19"/>
      <c r="P265" s="19"/>
      <c r="Q265" s="19"/>
      <c r="R265" s="19"/>
      <c r="S265" s="19"/>
      <c r="T265" s="19"/>
    </row>
    <row r="266" spans="6:20" hidden="1" x14ac:dyDescent="0.25">
      <c r="F266" s="26"/>
      <c r="G266" s="26"/>
      <c r="I266" s="26"/>
      <c r="J266" s="10"/>
      <c r="L266" s="19"/>
      <c r="M266" s="19"/>
      <c r="N266" s="19"/>
      <c r="O266" s="19"/>
      <c r="P266" s="19"/>
      <c r="Q266" s="19"/>
      <c r="R266" s="19"/>
      <c r="S266" s="19"/>
      <c r="T266" s="19"/>
    </row>
    <row r="267" spans="6:20" hidden="1" x14ac:dyDescent="0.25">
      <c r="F267" s="26"/>
      <c r="G267" s="26"/>
      <c r="I267" s="26"/>
      <c r="J267" s="10"/>
      <c r="L267" s="19"/>
      <c r="M267" s="19"/>
      <c r="N267" s="19"/>
      <c r="O267" s="19"/>
      <c r="P267" s="19"/>
      <c r="Q267" s="19"/>
      <c r="R267" s="19"/>
      <c r="S267" s="19"/>
      <c r="T267" s="19"/>
    </row>
    <row r="268" spans="6:20" hidden="1" x14ac:dyDescent="0.25">
      <c r="F268" s="26"/>
      <c r="G268" s="26"/>
      <c r="I268" s="26"/>
      <c r="J268" s="10"/>
      <c r="L268" s="19"/>
      <c r="M268" s="19"/>
      <c r="N268" s="19"/>
      <c r="O268" s="19"/>
      <c r="P268" s="19"/>
      <c r="Q268" s="19"/>
      <c r="R268" s="19"/>
      <c r="S268" s="19"/>
      <c r="T268" s="19"/>
    </row>
    <row r="269" spans="6:20" hidden="1" x14ac:dyDescent="0.25">
      <c r="F269" s="26"/>
      <c r="G269" s="26"/>
      <c r="I269" s="26"/>
      <c r="J269" s="10"/>
      <c r="L269" s="19"/>
      <c r="M269" s="19"/>
      <c r="N269" s="19"/>
      <c r="O269" s="19"/>
      <c r="P269" s="19"/>
      <c r="Q269" s="19"/>
      <c r="R269" s="19"/>
      <c r="S269" s="19"/>
      <c r="T269" s="19"/>
    </row>
    <row r="270" spans="6:20" hidden="1" x14ac:dyDescent="0.25">
      <c r="F270" s="26"/>
      <c r="G270" s="26"/>
      <c r="I270" s="26"/>
      <c r="J270" s="10"/>
      <c r="L270" s="19"/>
      <c r="M270" s="19"/>
      <c r="N270" s="19"/>
      <c r="O270" s="19"/>
      <c r="P270" s="19"/>
      <c r="Q270" s="19"/>
      <c r="R270" s="19"/>
      <c r="S270" s="19"/>
      <c r="T270" s="19"/>
    </row>
    <row r="271" spans="6:20" hidden="1" x14ac:dyDescent="0.25">
      <c r="F271" s="26"/>
      <c r="G271" s="26"/>
      <c r="I271" s="26"/>
      <c r="J271" s="10"/>
    </row>
    <row r="272" spans="6:20" hidden="1" x14ac:dyDescent="0.25">
      <c r="F272" s="10"/>
      <c r="J272" s="10"/>
      <c r="L272" s="10"/>
      <c r="M272" s="10"/>
      <c r="N272" s="10"/>
      <c r="O272" s="10"/>
      <c r="P272" s="10"/>
      <c r="Q272" s="10"/>
      <c r="R272" s="10"/>
      <c r="S272" s="10"/>
      <c r="T272" s="10"/>
    </row>
    <row r="273" spans="2:20" hidden="1" x14ac:dyDescent="0.25">
      <c r="C273" s="169"/>
      <c r="D273" s="169"/>
      <c r="F273" s="10"/>
      <c r="G273" s="10"/>
      <c r="H273" s="10"/>
      <c r="I273" s="10"/>
      <c r="J273" s="10"/>
      <c r="L273" s="19"/>
      <c r="M273" s="19"/>
      <c r="N273" s="19"/>
      <c r="O273" s="19"/>
      <c r="P273" s="19"/>
      <c r="Q273" s="19"/>
      <c r="R273" s="19"/>
      <c r="S273" s="19"/>
      <c r="T273" s="19"/>
    </row>
    <row r="274" spans="2:20" hidden="1" x14ac:dyDescent="0.25">
      <c r="B274" s="25"/>
      <c r="D274" s="25"/>
      <c r="E274" s="30"/>
      <c r="F274" s="26"/>
      <c r="G274" s="26"/>
      <c r="I274" s="26"/>
      <c r="J274" s="10"/>
      <c r="L274" s="19"/>
      <c r="M274" s="19"/>
      <c r="N274" s="19"/>
      <c r="O274" s="19"/>
      <c r="P274" s="19"/>
      <c r="Q274" s="19"/>
      <c r="R274" s="19"/>
      <c r="S274" s="19"/>
      <c r="T274" s="19"/>
    </row>
    <row r="275" spans="2:20" hidden="1" x14ac:dyDescent="0.25">
      <c r="B275" s="25"/>
      <c r="F275" s="26"/>
      <c r="G275" s="26"/>
      <c r="I275" s="26"/>
      <c r="J275" s="10"/>
      <c r="L275" s="19"/>
      <c r="M275" s="19"/>
      <c r="N275" s="19"/>
      <c r="O275" s="19"/>
      <c r="P275" s="19"/>
      <c r="Q275" s="19"/>
      <c r="R275" s="19"/>
      <c r="S275" s="19"/>
      <c r="T275" s="19"/>
    </row>
    <row r="276" spans="2:20" hidden="1" x14ac:dyDescent="0.25">
      <c r="B276" s="25"/>
      <c r="F276" s="26"/>
      <c r="G276" s="26"/>
      <c r="I276" s="26"/>
      <c r="J276" s="10"/>
      <c r="L276" s="19"/>
      <c r="M276" s="19"/>
      <c r="N276" s="19"/>
      <c r="O276" s="19"/>
      <c r="P276" s="19"/>
      <c r="Q276" s="19"/>
      <c r="R276" s="19"/>
      <c r="S276" s="19"/>
      <c r="T276" s="19"/>
    </row>
    <row r="277" spans="2:20" hidden="1" x14ac:dyDescent="0.25">
      <c r="B277" s="25"/>
      <c r="F277" s="26"/>
      <c r="G277" s="26"/>
      <c r="I277" s="26"/>
      <c r="J277" s="10"/>
      <c r="L277" s="19"/>
      <c r="M277" s="19"/>
      <c r="N277" s="19"/>
      <c r="O277" s="19"/>
      <c r="P277" s="19"/>
      <c r="Q277" s="19"/>
      <c r="R277" s="19"/>
      <c r="S277" s="19"/>
      <c r="T277" s="19"/>
    </row>
    <row r="278" spans="2:20" hidden="1" x14ac:dyDescent="0.25">
      <c r="B278" s="25"/>
      <c r="F278" s="26"/>
      <c r="G278" s="26"/>
      <c r="I278" s="26"/>
      <c r="J278" s="10"/>
      <c r="L278" s="19"/>
      <c r="M278" s="19"/>
      <c r="N278" s="19"/>
      <c r="O278" s="19"/>
      <c r="P278" s="19"/>
      <c r="Q278" s="19"/>
      <c r="R278" s="19"/>
      <c r="S278" s="19"/>
      <c r="T278" s="19"/>
    </row>
    <row r="279" spans="2:20" hidden="1" x14ac:dyDescent="0.25">
      <c r="B279" s="25"/>
      <c r="F279" s="26"/>
      <c r="G279" s="26"/>
      <c r="I279" s="26"/>
      <c r="J279" s="10"/>
      <c r="L279" s="19"/>
      <c r="M279" s="19"/>
      <c r="N279" s="19"/>
      <c r="O279" s="19"/>
      <c r="P279" s="19"/>
      <c r="Q279" s="19"/>
      <c r="R279" s="19"/>
      <c r="S279" s="19"/>
      <c r="T279" s="19"/>
    </row>
    <row r="280" spans="2:20" hidden="1" x14ac:dyDescent="0.25">
      <c r="B280" s="25"/>
      <c r="F280" s="26"/>
      <c r="G280" s="26"/>
      <c r="I280" s="26"/>
      <c r="J280" s="10"/>
      <c r="L280" s="19"/>
      <c r="M280" s="19"/>
      <c r="N280" s="19"/>
      <c r="O280" s="19"/>
      <c r="P280" s="19"/>
      <c r="Q280" s="19"/>
      <c r="R280" s="19"/>
      <c r="S280" s="19"/>
      <c r="T280" s="19"/>
    </row>
    <row r="281" spans="2:20" hidden="1" x14ac:dyDescent="0.25">
      <c r="B281" s="25"/>
      <c r="F281" s="26"/>
      <c r="G281" s="26"/>
      <c r="I281" s="26"/>
      <c r="J281" s="10"/>
      <c r="L281" s="19"/>
      <c r="M281" s="19"/>
      <c r="N281" s="19"/>
      <c r="O281" s="19"/>
      <c r="P281" s="19"/>
      <c r="Q281" s="19"/>
      <c r="R281" s="19"/>
      <c r="S281" s="19"/>
      <c r="T281" s="19"/>
    </row>
    <row r="282" spans="2:20" hidden="1" x14ac:dyDescent="0.25">
      <c r="B282" s="25"/>
      <c r="F282" s="26"/>
      <c r="G282" s="26"/>
      <c r="I282" s="26"/>
      <c r="J282" s="10"/>
      <c r="L282" s="19"/>
      <c r="M282" s="19"/>
      <c r="N282" s="19"/>
      <c r="O282" s="19"/>
      <c r="P282" s="19"/>
      <c r="Q282" s="19"/>
      <c r="R282" s="19"/>
      <c r="S282" s="19"/>
      <c r="T282" s="19"/>
    </row>
    <row r="283" spans="2:20" hidden="1" x14ac:dyDescent="0.25">
      <c r="B283" s="25"/>
      <c r="F283" s="26"/>
      <c r="G283" s="26"/>
      <c r="I283" s="26"/>
      <c r="J283" s="10"/>
      <c r="L283" s="19"/>
      <c r="M283" s="19"/>
      <c r="N283" s="19"/>
      <c r="O283" s="19"/>
      <c r="P283" s="19"/>
      <c r="Q283" s="19"/>
      <c r="R283" s="19"/>
      <c r="S283" s="19"/>
      <c r="T283" s="19"/>
    </row>
    <row r="284" spans="2:20" hidden="1" x14ac:dyDescent="0.25">
      <c r="B284" s="25"/>
      <c r="F284" s="26"/>
      <c r="G284" s="26"/>
      <c r="I284" s="26"/>
      <c r="J284" s="10"/>
      <c r="L284" s="19"/>
      <c r="M284" s="19"/>
      <c r="N284" s="19"/>
      <c r="O284" s="19"/>
      <c r="P284" s="19"/>
      <c r="Q284" s="19"/>
      <c r="R284" s="19"/>
      <c r="S284" s="19"/>
      <c r="T284" s="19"/>
    </row>
    <row r="285" spans="2:20" hidden="1" x14ac:dyDescent="0.25">
      <c r="B285" s="25"/>
      <c r="F285" s="26"/>
      <c r="G285" s="26"/>
      <c r="I285" s="26"/>
      <c r="J285" s="10"/>
      <c r="L285" s="19"/>
      <c r="M285" s="19"/>
      <c r="N285" s="19"/>
      <c r="O285" s="19"/>
      <c r="P285" s="19"/>
      <c r="Q285" s="19"/>
      <c r="R285" s="19"/>
      <c r="S285" s="19"/>
      <c r="T285" s="19"/>
    </row>
    <row r="286" spans="2:20" hidden="1" x14ac:dyDescent="0.25">
      <c r="B286" s="25"/>
      <c r="F286" s="26"/>
      <c r="G286" s="26"/>
      <c r="I286" s="26"/>
      <c r="J286" s="10"/>
      <c r="L286" s="19"/>
      <c r="M286" s="19"/>
      <c r="N286" s="19"/>
      <c r="O286" s="19"/>
      <c r="P286" s="19"/>
      <c r="Q286" s="19"/>
      <c r="R286" s="19"/>
      <c r="S286" s="19"/>
      <c r="T286" s="19"/>
    </row>
    <row r="287" spans="2:20" hidden="1" x14ac:dyDescent="0.25">
      <c r="B287" s="25"/>
      <c r="F287" s="26"/>
      <c r="G287" s="26"/>
      <c r="I287" s="26"/>
      <c r="J287" s="10"/>
      <c r="L287" s="19"/>
      <c r="M287" s="19"/>
      <c r="N287" s="19"/>
      <c r="O287" s="19"/>
      <c r="P287" s="19"/>
      <c r="Q287" s="19"/>
      <c r="R287" s="19"/>
      <c r="S287" s="19"/>
      <c r="T287" s="19"/>
    </row>
    <row r="288" spans="2:20" hidden="1" x14ac:dyDescent="0.25">
      <c r="B288" s="25"/>
      <c r="F288" s="10"/>
      <c r="J288" s="10"/>
      <c r="L288" s="19"/>
      <c r="M288" s="19"/>
      <c r="N288" s="19"/>
      <c r="O288" s="19"/>
      <c r="P288" s="19"/>
      <c r="Q288" s="19"/>
      <c r="R288" s="19"/>
      <c r="S288" s="19"/>
      <c r="T288" s="19"/>
    </row>
    <row r="289" spans="2:20" hidden="1" x14ac:dyDescent="0.25">
      <c r="B289" s="25"/>
      <c r="D289" s="25"/>
      <c r="E289" s="30"/>
      <c r="F289" s="10"/>
      <c r="G289" s="10"/>
      <c r="H289" s="10"/>
      <c r="I289" s="10"/>
      <c r="J289" s="10"/>
      <c r="L289" s="19"/>
      <c r="M289" s="19"/>
      <c r="N289" s="19"/>
      <c r="O289" s="19"/>
      <c r="P289" s="19"/>
      <c r="Q289" s="19"/>
      <c r="R289" s="19"/>
      <c r="S289" s="19"/>
      <c r="T289" s="19"/>
    </row>
    <row r="290" spans="2:20" hidden="1" x14ac:dyDescent="0.25">
      <c r="B290" s="25"/>
      <c r="F290" s="10"/>
      <c r="G290" s="10"/>
      <c r="I290" s="10"/>
      <c r="J290" s="10"/>
      <c r="L290" s="19"/>
      <c r="M290" s="19"/>
      <c r="N290" s="19"/>
      <c r="O290" s="19"/>
      <c r="P290" s="19"/>
      <c r="Q290" s="19"/>
      <c r="R290" s="19"/>
      <c r="S290" s="19"/>
      <c r="T290" s="19"/>
    </row>
    <row r="291" spans="2:20" hidden="1" x14ac:dyDescent="0.25">
      <c r="B291" s="25"/>
      <c r="F291" s="26"/>
      <c r="G291" s="26"/>
      <c r="I291" s="26"/>
      <c r="J291" s="10"/>
    </row>
    <row r="292" spans="2:20" hidden="1" x14ac:dyDescent="0.25">
      <c r="B292" s="25"/>
      <c r="F292" s="26"/>
      <c r="G292" s="26"/>
      <c r="I292" s="26"/>
      <c r="J292" s="10"/>
      <c r="L292" s="10"/>
      <c r="M292" s="10"/>
      <c r="N292" s="10"/>
      <c r="O292" s="10"/>
      <c r="P292" s="10"/>
      <c r="Q292" s="10"/>
      <c r="R292" s="10"/>
      <c r="S292" s="10"/>
      <c r="T292" s="10"/>
    </row>
    <row r="293" spans="2:20" hidden="1" x14ac:dyDescent="0.25">
      <c r="B293" s="25"/>
      <c r="F293" s="26"/>
      <c r="G293" s="26"/>
      <c r="I293" s="26"/>
      <c r="J293" s="10"/>
      <c r="L293" s="19"/>
      <c r="M293" s="19"/>
      <c r="N293" s="19"/>
      <c r="O293" s="19"/>
      <c r="P293" s="19"/>
      <c r="Q293" s="19"/>
      <c r="R293" s="19"/>
      <c r="S293" s="19"/>
      <c r="T293" s="19"/>
    </row>
    <row r="294" spans="2:20" hidden="1" x14ac:dyDescent="0.25">
      <c r="B294" s="25"/>
      <c r="F294" s="26"/>
      <c r="G294" s="26"/>
      <c r="I294" s="26"/>
      <c r="J294" s="10"/>
      <c r="L294" s="19"/>
      <c r="M294" s="19"/>
      <c r="N294" s="19"/>
      <c r="O294" s="19"/>
      <c r="P294" s="19"/>
      <c r="Q294" s="19"/>
      <c r="R294" s="19"/>
      <c r="S294" s="19"/>
      <c r="T294" s="19"/>
    </row>
    <row r="295" spans="2:20" hidden="1" x14ac:dyDescent="0.25">
      <c r="B295" s="25"/>
      <c r="F295" s="26"/>
      <c r="G295" s="26"/>
      <c r="I295" s="26"/>
      <c r="J295" s="10"/>
      <c r="L295" s="19"/>
      <c r="M295" s="19"/>
      <c r="N295" s="19"/>
      <c r="O295" s="19"/>
      <c r="P295" s="19"/>
      <c r="Q295" s="19"/>
      <c r="R295" s="19"/>
      <c r="S295" s="19"/>
      <c r="T295" s="19"/>
    </row>
    <row r="296" spans="2:20" hidden="1" x14ac:dyDescent="0.25">
      <c r="B296" s="25"/>
      <c r="G296" s="26"/>
      <c r="I296" s="26"/>
      <c r="J296" s="10"/>
      <c r="L296" s="19"/>
      <c r="M296" s="19"/>
      <c r="N296" s="19"/>
      <c r="O296" s="19"/>
      <c r="P296" s="19"/>
      <c r="Q296" s="19"/>
      <c r="R296" s="19"/>
      <c r="S296" s="19"/>
      <c r="T296" s="19"/>
    </row>
    <row r="297" spans="2:20" hidden="1" x14ac:dyDescent="0.25">
      <c r="B297" s="25"/>
      <c r="F297" s="26"/>
      <c r="G297" s="26"/>
      <c r="I297" s="26"/>
      <c r="J297" s="10"/>
      <c r="L297" s="19"/>
      <c r="M297" s="19"/>
      <c r="N297" s="19"/>
      <c r="O297" s="19"/>
      <c r="P297" s="19"/>
      <c r="Q297" s="19"/>
      <c r="R297" s="19"/>
      <c r="S297" s="19"/>
      <c r="T297" s="19"/>
    </row>
    <row r="298" spans="2:20" hidden="1" x14ac:dyDescent="0.25">
      <c r="B298" s="25"/>
      <c r="F298" s="26"/>
      <c r="G298" s="26"/>
      <c r="I298" s="26"/>
      <c r="J298" s="10"/>
      <c r="L298" s="19"/>
      <c r="M298" s="19"/>
      <c r="N298" s="19"/>
      <c r="O298" s="19"/>
      <c r="P298" s="19"/>
      <c r="Q298" s="19"/>
      <c r="R298" s="19"/>
      <c r="S298" s="19"/>
      <c r="T298" s="19"/>
    </row>
    <row r="299" spans="2:20" hidden="1" x14ac:dyDescent="0.25">
      <c r="B299" s="25"/>
      <c r="F299" s="26"/>
      <c r="G299" s="26"/>
      <c r="I299" s="26"/>
      <c r="J299" s="10"/>
      <c r="L299" s="19"/>
      <c r="M299" s="19"/>
      <c r="N299" s="19"/>
      <c r="O299" s="19"/>
      <c r="P299" s="19"/>
      <c r="Q299" s="19"/>
      <c r="R299" s="19"/>
      <c r="S299" s="19"/>
      <c r="T299" s="19"/>
    </row>
    <row r="300" spans="2:20" hidden="1" x14ac:dyDescent="0.25">
      <c r="B300" s="25"/>
      <c r="F300" s="26"/>
      <c r="G300" s="26"/>
      <c r="I300" s="26"/>
      <c r="J300" s="10"/>
      <c r="L300" s="19"/>
      <c r="M300" s="19"/>
      <c r="N300" s="19"/>
      <c r="O300" s="19"/>
      <c r="P300" s="19"/>
      <c r="Q300" s="19"/>
      <c r="R300" s="19"/>
      <c r="S300" s="19"/>
      <c r="T300" s="19"/>
    </row>
    <row r="301" spans="2:20" hidden="1" x14ac:dyDescent="0.25">
      <c r="B301" s="25"/>
      <c r="F301" s="26"/>
      <c r="G301" s="26"/>
      <c r="I301" s="26"/>
      <c r="J301" s="10"/>
      <c r="L301" s="19"/>
      <c r="M301" s="19"/>
      <c r="N301" s="19"/>
      <c r="O301" s="19"/>
      <c r="P301" s="19"/>
      <c r="Q301" s="19"/>
      <c r="R301" s="19"/>
      <c r="S301" s="19"/>
      <c r="T301" s="19"/>
    </row>
    <row r="302" spans="2:20" hidden="1" x14ac:dyDescent="0.25">
      <c r="B302" s="25"/>
      <c r="F302" s="26"/>
      <c r="G302" s="26"/>
      <c r="I302" s="26"/>
      <c r="J302" s="10"/>
      <c r="L302" s="19"/>
      <c r="M302" s="19"/>
      <c r="N302" s="19"/>
      <c r="O302" s="19"/>
      <c r="P302" s="19"/>
      <c r="Q302" s="19"/>
      <c r="R302" s="19"/>
      <c r="S302" s="19"/>
      <c r="T302" s="19"/>
    </row>
    <row r="303" spans="2:20" hidden="1" x14ac:dyDescent="0.25">
      <c r="B303" s="25"/>
      <c r="F303" s="26"/>
      <c r="G303" s="26"/>
      <c r="I303" s="26"/>
      <c r="J303" s="10"/>
      <c r="L303" s="19"/>
      <c r="M303" s="19"/>
      <c r="N303" s="19"/>
      <c r="O303" s="19"/>
      <c r="P303" s="19"/>
      <c r="Q303" s="19"/>
      <c r="R303" s="19"/>
      <c r="S303" s="19"/>
      <c r="T303" s="19"/>
    </row>
    <row r="304" spans="2:20" hidden="1" x14ac:dyDescent="0.25">
      <c r="B304" s="25"/>
      <c r="F304" s="26"/>
      <c r="G304" s="26"/>
      <c r="I304" s="26"/>
      <c r="J304" s="10"/>
      <c r="L304" s="19"/>
      <c r="M304" s="19"/>
      <c r="N304" s="19"/>
      <c r="O304" s="19"/>
      <c r="P304" s="19"/>
      <c r="Q304" s="19"/>
      <c r="R304" s="19"/>
      <c r="S304" s="19"/>
      <c r="T304" s="19"/>
    </row>
    <row r="305" spans="2:20" hidden="1" x14ac:dyDescent="0.25">
      <c r="B305" s="25"/>
      <c r="F305" s="26"/>
      <c r="G305" s="26"/>
      <c r="I305" s="26"/>
      <c r="J305" s="10"/>
      <c r="L305" s="19"/>
      <c r="M305" s="19"/>
      <c r="N305" s="19"/>
      <c r="O305" s="19"/>
      <c r="P305" s="19"/>
      <c r="Q305" s="19"/>
      <c r="R305" s="19"/>
      <c r="S305" s="19"/>
      <c r="T305" s="19"/>
    </row>
    <row r="306" spans="2:20" hidden="1" x14ac:dyDescent="0.25">
      <c r="B306" s="25"/>
      <c r="F306" s="26"/>
      <c r="G306" s="26"/>
      <c r="I306" s="26"/>
      <c r="J306" s="10"/>
      <c r="L306" s="19"/>
      <c r="M306" s="19"/>
      <c r="N306" s="19"/>
      <c r="O306" s="19"/>
      <c r="P306" s="19"/>
      <c r="Q306" s="19"/>
      <c r="R306" s="19"/>
      <c r="S306" s="19"/>
      <c r="T306" s="19"/>
    </row>
    <row r="307" spans="2:20" hidden="1" x14ac:dyDescent="0.25">
      <c r="B307" s="25"/>
      <c r="F307" s="26"/>
      <c r="G307" s="26"/>
      <c r="I307" s="26"/>
      <c r="J307" s="10"/>
      <c r="L307" s="19"/>
      <c r="M307" s="19"/>
      <c r="N307" s="19"/>
      <c r="O307" s="19"/>
      <c r="P307" s="19"/>
      <c r="Q307" s="19"/>
      <c r="R307" s="19"/>
      <c r="S307" s="19"/>
      <c r="T307" s="19"/>
    </row>
    <row r="308" spans="2:20" hidden="1" x14ac:dyDescent="0.25">
      <c r="B308" s="25"/>
      <c r="F308" s="10"/>
      <c r="J308" s="10"/>
      <c r="L308" s="19"/>
      <c r="M308" s="19"/>
      <c r="N308" s="19"/>
      <c r="O308" s="19"/>
      <c r="P308" s="19"/>
      <c r="Q308" s="19"/>
      <c r="R308" s="19"/>
      <c r="S308" s="19"/>
      <c r="T308" s="19"/>
    </row>
    <row r="309" spans="2:20" hidden="1" x14ac:dyDescent="0.25">
      <c r="B309" s="25"/>
      <c r="C309" s="169"/>
      <c r="D309" s="169"/>
      <c r="F309" s="10"/>
      <c r="G309" s="10"/>
      <c r="H309" s="10"/>
      <c r="I309" s="10"/>
      <c r="J309" s="10"/>
      <c r="L309" s="19"/>
      <c r="M309" s="19"/>
      <c r="N309" s="19"/>
      <c r="O309" s="19"/>
      <c r="P309" s="19"/>
      <c r="Q309" s="19"/>
      <c r="R309" s="19"/>
      <c r="S309" s="19"/>
      <c r="T309" s="19"/>
    </row>
    <row r="310" spans="2:20" hidden="1" x14ac:dyDescent="0.25">
      <c r="B310" s="25"/>
      <c r="D310" s="25"/>
      <c r="E310" s="30"/>
      <c r="F310" s="26"/>
      <c r="G310" s="26"/>
      <c r="I310" s="26"/>
      <c r="J310" s="10"/>
    </row>
    <row r="311" spans="2:20" hidden="1" x14ac:dyDescent="0.25">
      <c r="B311" s="25"/>
      <c r="F311" s="26"/>
      <c r="G311" s="26"/>
      <c r="I311" s="26"/>
      <c r="J311" s="10"/>
      <c r="L311" s="10"/>
      <c r="M311" s="10"/>
      <c r="N311" s="10"/>
      <c r="O311" s="10"/>
      <c r="P311" s="10"/>
      <c r="Q311" s="10"/>
      <c r="R311" s="10"/>
      <c r="S311" s="10"/>
      <c r="T311" s="10"/>
    </row>
    <row r="312" spans="2:20" hidden="1" x14ac:dyDescent="0.25">
      <c r="B312" s="25"/>
      <c r="F312" s="26"/>
      <c r="G312" s="26"/>
      <c r="I312" s="26"/>
      <c r="J312" s="10"/>
      <c r="L312" s="19"/>
      <c r="M312" s="19"/>
      <c r="N312" s="19"/>
      <c r="O312" s="19"/>
      <c r="P312" s="19"/>
      <c r="Q312" s="19"/>
      <c r="R312" s="19"/>
      <c r="S312" s="19"/>
      <c r="T312" s="19"/>
    </row>
    <row r="313" spans="2:20" hidden="1" x14ac:dyDescent="0.25">
      <c r="B313" s="25"/>
      <c r="F313" s="26"/>
      <c r="G313" s="26"/>
      <c r="I313" s="26"/>
      <c r="J313" s="10"/>
      <c r="L313" s="19"/>
      <c r="M313" s="19"/>
      <c r="N313" s="19"/>
      <c r="O313" s="19"/>
      <c r="P313" s="19"/>
      <c r="Q313" s="19"/>
      <c r="R313" s="19"/>
      <c r="S313" s="19"/>
      <c r="T313" s="19"/>
    </row>
    <row r="314" spans="2:20" hidden="1" x14ac:dyDescent="0.25">
      <c r="B314" s="25"/>
      <c r="F314" s="26"/>
      <c r="G314" s="26"/>
      <c r="I314" s="26"/>
      <c r="J314" s="10"/>
      <c r="L314" s="19"/>
      <c r="M314" s="19"/>
      <c r="N314" s="19"/>
      <c r="O314" s="19"/>
      <c r="P314" s="19"/>
      <c r="Q314" s="19"/>
      <c r="R314" s="19"/>
      <c r="S314" s="19"/>
      <c r="T314" s="19"/>
    </row>
    <row r="315" spans="2:20" hidden="1" x14ac:dyDescent="0.25">
      <c r="B315" s="25"/>
      <c r="F315" s="26"/>
      <c r="G315" s="26"/>
      <c r="I315" s="26"/>
      <c r="J315" s="10"/>
      <c r="L315" s="19"/>
      <c r="M315" s="19"/>
      <c r="N315" s="19"/>
      <c r="O315" s="19"/>
      <c r="P315" s="19"/>
      <c r="Q315" s="19"/>
      <c r="R315" s="19"/>
      <c r="S315" s="19"/>
      <c r="T315" s="19"/>
    </row>
    <row r="316" spans="2:20" hidden="1" x14ac:dyDescent="0.25">
      <c r="B316" s="25"/>
      <c r="F316" s="26"/>
      <c r="G316" s="26"/>
      <c r="I316" s="26"/>
      <c r="J316" s="10"/>
      <c r="L316" s="19"/>
      <c r="M316" s="19"/>
      <c r="N316" s="19"/>
      <c r="O316" s="19"/>
      <c r="P316" s="19"/>
      <c r="Q316" s="19"/>
      <c r="R316" s="19"/>
      <c r="S316" s="19"/>
      <c r="T316" s="19"/>
    </row>
    <row r="317" spans="2:20" hidden="1" x14ac:dyDescent="0.25">
      <c r="B317" s="25"/>
      <c r="F317" s="26"/>
      <c r="G317" s="26"/>
      <c r="I317" s="26"/>
      <c r="J317" s="10"/>
      <c r="L317" s="19"/>
      <c r="M317" s="19"/>
      <c r="N317" s="19"/>
      <c r="O317" s="19"/>
      <c r="P317" s="19"/>
      <c r="Q317" s="19"/>
      <c r="R317" s="19"/>
      <c r="S317" s="19"/>
      <c r="T317" s="19"/>
    </row>
    <row r="318" spans="2:20" hidden="1" x14ac:dyDescent="0.25">
      <c r="B318" s="25"/>
      <c r="F318" s="26"/>
      <c r="G318" s="26"/>
      <c r="I318" s="26"/>
      <c r="J318" s="10"/>
      <c r="L318" s="19"/>
      <c r="M318" s="19"/>
      <c r="N318" s="19"/>
      <c r="O318" s="19"/>
      <c r="P318" s="19"/>
      <c r="Q318" s="19"/>
      <c r="R318" s="19"/>
      <c r="S318" s="19"/>
      <c r="T318" s="19"/>
    </row>
    <row r="319" spans="2:20" hidden="1" x14ac:dyDescent="0.25">
      <c r="B319" s="25"/>
      <c r="F319" s="32"/>
      <c r="G319" s="26"/>
      <c r="I319" s="26"/>
      <c r="J319" s="10"/>
      <c r="L319" s="19"/>
      <c r="M319" s="19"/>
      <c r="N319" s="19"/>
      <c r="O319" s="19"/>
      <c r="P319" s="19"/>
      <c r="Q319" s="19"/>
      <c r="R319" s="19"/>
      <c r="S319" s="19"/>
      <c r="T319" s="19"/>
    </row>
    <row r="320" spans="2:20" hidden="1" x14ac:dyDescent="0.25">
      <c r="B320" s="25"/>
      <c r="G320" s="26"/>
      <c r="I320" s="26"/>
      <c r="J320" s="10"/>
      <c r="L320" s="19"/>
      <c r="M320" s="19"/>
      <c r="N320" s="19"/>
      <c r="O320" s="19"/>
      <c r="P320" s="19"/>
      <c r="Q320" s="19"/>
      <c r="R320" s="19"/>
      <c r="S320" s="19"/>
      <c r="T320" s="19"/>
    </row>
    <row r="321" spans="2:20" hidden="1" x14ac:dyDescent="0.25">
      <c r="B321" s="25"/>
      <c r="F321" s="26"/>
      <c r="G321" s="26"/>
      <c r="H321" s="26"/>
      <c r="I321" s="26"/>
      <c r="J321" s="10"/>
      <c r="L321" s="19"/>
      <c r="M321" s="19"/>
      <c r="N321" s="19"/>
      <c r="O321" s="19"/>
      <c r="P321" s="19"/>
      <c r="Q321" s="19"/>
      <c r="R321" s="19"/>
      <c r="S321" s="19"/>
      <c r="T321" s="19"/>
    </row>
    <row r="322" spans="2:20" hidden="1" x14ac:dyDescent="0.25">
      <c r="B322" s="25"/>
      <c r="F322" s="26"/>
      <c r="G322" s="26"/>
      <c r="H322" s="26"/>
      <c r="I322" s="26"/>
      <c r="J322" s="10"/>
      <c r="L322" s="19"/>
      <c r="M322" s="19"/>
      <c r="N322" s="19"/>
      <c r="O322" s="19"/>
      <c r="P322" s="19"/>
      <c r="Q322" s="19"/>
      <c r="R322" s="19"/>
      <c r="S322" s="19"/>
      <c r="T322" s="19"/>
    </row>
    <row r="323" spans="2:20" hidden="1" x14ac:dyDescent="0.25">
      <c r="B323" s="25"/>
      <c r="F323" s="26"/>
      <c r="G323" s="26"/>
      <c r="H323" s="26"/>
      <c r="I323" s="26"/>
      <c r="J323" s="10"/>
      <c r="L323" s="19"/>
      <c r="M323" s="19"/>
      <c r="N323" s="19"/>
      <c r="O323" s="19"/>
      <c r="P323" s="19"/>
      <c r="Q323" s="19"/>
      <c r="R323" s="19"/>
      <c r="S323" s="19"/>
      <c r="T323" s="19"/>
    </row>
    <row r="324" spans="2:20" hidden="1" x14ac:dyDescent="0.25">
      <c r="B324" s="25"/>
      <c r="F324" s="10"/>
      <c r="J324" s="10"/>
      <c r="L324" s="19"/>
      <c r="M324" s="19"/>
      <c r="N324" s="19"/>
      <c r="O324" s="19"/>
      <c r="P324" s="19"/>
      <c r="Q324" s="19"/>
      <c r="R324" s="19"/>
      <c r="S324" s="19"/>
      <c r="T324" s="19"/>
    </row>
    <row r="325" spans="2:20" hidden="1" x14ac:dyDescent="0.25">
      <c r="B325" s="25"/>
      <c r="D325" s="25"/>
      <c r="E325" s="30"/>
      <c r="F325" s="10"/>
      <c r="G325" s="10"/>
      <c r="H325" s="10"/>
      <c r="I325" s="10"/>
      <c r="J325" s="10"/>
      <c r="L325" s="19"/>
      <c r="M325" s="19"/>
      <c r="N325" s="19"/>
      <c r="O325" s="19"/>
      <c r="P325" s="19"/>
      <c r="Q325" s="19"/>
      <c r="R325" s="19"/>
      <c r="S325" s="19"/>
      <c r="T325" s="19"/>
    </row>
    <row r="326" spans="2:20" hidden="1" x14ac:dyDescent="0.25">
      <c r="B326" s="25"/>
      <c r="F326" s="10"/>
      <c r="G326" s="10"/>
      <c r="H326" s="10"/>
      <c r="I326" s="10"/>
      <c r="J326" s="10"/>
      <c r="L326" s="19"/>
      <c r="M326" s="19"/>
      <c r="N326" s="19"/>
      <c r="O326" s="19"/>
      <c r="P326" s="19"/>
      <c r="Q326" s="19"/>
      <c r="R326" s="19"/>
      <c r="S326" s="19"/>
      <c r="T326" s="19"/>
    </row>
    <row r="327" spans="2:20" hidden="1" x14ac:dyDescent="0.25">
      <c r="B327" s="25"/>
      <c r="F327" s="26"/>
      <c r="G327" s="26"/>
      <c r="H327" s="26"/>
      <c r="I327" s="26"/>
      <c r="J327" s="10"/>
      <c r="L327" s="19"/>
      <c r="M327" s="19"/>
      <c r="N327" s="19"/>
      <c r="O327" s="19"/>
      <c r="P327" s="19"/>
      <c r="Q327" s="19"/>
      <c r="R327" s="19"/>
      <c r="S327" s="19"/>
      <c r="T327" s="19"/>
    </row>
    <row r="328" spans="2:20" hidden="1" x14ac:dyDescent="0.25">
      <c r="B328" s="25"/>
      <c r="F328" s="26"/>
      <c r="G328" s="26"/>
      <c r="H328" s="26"/>
      <c r="I328" s="26"/>
      <c r="J328" s="10"/>
      <c r="L328" s="19"/>
      <c r="M328" s="19"/>
      <c r="N328" s="19"/>
      <c r="O328" s="19"/>
      <c r="P328" s="19"/>
      <c r="Q328" s="19"/>
      <c r="R328" s="19"/>
      <c r="S328" s="19"/>
      <c r="T328" s="19"/>
    </row>
    <row r="329" spans="2:20" hidden="1" x14ac:dyDescent="0.25">
      <c r="B329" s="25"/>
      <c r="F329" s="26"/>
      <c r="G329" s="26"/>
      <c r="H329" s="26"/>
      <c r="I329" s="26"/>
      <c r="J329" s="10"/>
      <c r="L329" s="19"/>
      <c r="M329" s="19"/>
      <c r="N329" s="19"/>
      <c r="O329" s="19"/>
      <c r="P329" s="19"/>
      <c r="Q329" s="19"/>
      <c r="R329" s="19"/>
      <c r="S329" s="19"/>
      <c r="T329" s="19"/>
    </row>
    <row r="330" spans="2:20" hidden="1" x14ac:dyDescent="0.25">
      <c r="B330" s="25"/>
      <c r="F330" s="26"/>
      <c r="G330" s="26"/>
      <c r="H330" s="26"/>
      <c r="I330" s="26"/>
      <c r="J330" s="10"/>
    </row>
    <row r="331" spans="2:20" hidden="1" x14ac:dyDescent="0.25">
      <c r="B331" s="25"/>
      <c r="F331" s="26"/>
      <c r="G331" s="26"/>
      <c r="H331" s="26"/>
      <c r="I331" s="26"/>
      <c r="J331" s="10"/>
      <c r="L331" s="10"/>
      <c r="M331" s="10"/>
      <c r="N331" s="10"/>
      <c r="O331" s="10"/>
      <c r="P331" s="10"/>
      <c r="Q331" s="10"/>
      <c r="R331" s="10"/>
      <c r="S331" s="10"/>
      <c r="T331" s="10"/>
    </row>
    <row r="332" spans="2:20" hidden="1" x14ac:dyDescent="0.25">
      <c r="B332" s="25"/>
      <c r="G332" s="26"/>
      <c r="H332" s="26"/>
      <c r="I332" s="26"/>
      <c r="J332" s="10"/>
      <c r="L332" s="19"/>
      <c r="M332" s="19"/>
      <c r="N332" s="19"/>
      <c r="O332" s="19"/>
      <c r="P332" s="19"/>
      <c r="Q332" s="19"/>
      <c r="R332" s="19"/>
      <c r="S332" s="19"/>
      <c r="T332" s="19"/>
    </row>
    <row r="333" spans="2:20" hidden="1" x14ac:dyDescent="0.25">
      <c r="B333" s="25"/>
      <c r="F333" s="26"/>
      <c r="G333" s="26"/>
      <c r="H333" s="26"/>
      <c r="I333" s="26"/>
      <c r="J333" s="10"/>
    </row>
    <row r="334" spans="2:20" hidden="1" x14ac:dyDescent="0.25">
      <c r="B334" s="25"/>
      <c r="F334" s="26"/>
      <c r="G334" s="26"/>
      <c r="H334" s="26"/>
      <c r="I334" s="26"/>
      <c r="J334" s="10"/>
    </row>
    <row r="335" spans="2:20" hidden="1" x14ac:dyDescent="0.25">
      <c r="B335" s="25"/>
      <c r="F335" s="26"/>
      <c r="G335" s="26"/>
      <c r="H335" s="26"/>
      <c r="I335" s="26"/>
      <c r="J335" s="10"/>
      <c r="L335" s="19"/>
      <c r="M335" s="19"/>
      <c r="N335" s="19"/>
      <c r="O335" s="19"/>
      <c r="P335" s="19"/>
      <c r="Q335" s="19"/>
      <c r="R335" s="19"/>
      <c r="S335" s="19"/>
      <c r="T335" s="19"/>
    </row>
    <row r="336" spans="2:20" hidden="1" x14ac:dyDescent="0.25">
      <c r="B336" s="25"/>
      <c r="F336" s="26"/>
      <c r="G336" s="26"/>
      <c r="H336" s="26"/>
      <c r="I336" s="26"/>
      <c r="J336" s="10"/>
      <c r="L336" s="19"/>
      <c r="M336" s="19"/>
      <c r="N336" s="19"/>
      <c r="O336" s="19"/>
      <c r="P336" s="19"/>
      <c r="Q336" s="19"/>
      <c r="R336" s="19"/>
      <c r="S336" s="19"/>
      <c r="T336" s="19"/>
    </row>
    <row r="337" spans="2:20" hidden="1" x14ac:dyDescent="0.25">
      <c r="B337" s="25"/>
      <c r="F337" s="26"/>
      <c r="G337" s="26"/>
      <c r="H337" s="26"/>
      <c r="I337" s="26"/>
      <c r="J337" s="10"/>
      <c r="L337" s="19"/>
      <c r="M337" s="19"/>
      <c r="N337" s="19"/>
      <c r="O337" s="19"/>
      <c r="P337" s="19"/>
      <c r="Q337" s="19"/>
      <c r="R337" s="19"/>
      <c r="S337" s="19"/>
      <c r="T337" s="19"/>
    </row>
    <row r="338" spans="2:20" hidden="1" x14ac:dyDescent="0.25">
      <c r="B338" s="25"/>
      <c r="F338" s="26"/>
      <c r="G338" s="26"/>
      <c r="H338" s="26"/>
      <c r="I338" s="26"/>
      <c r="J338" s="10"/>
      <c r="L338" s="19"/>
      <c r="M338" s="19"/>
      <c r="N338" s="19"/>
      <c r="O338" s="19"/>
      <c r="P338" s="19"/>
      <c r="Q338" s="19"/>
      <c r="R338" s="19"/>
      <c r="S338" s="19"/>
      <c r="T338" s="19"/>
    </row>
    <row r="339" spans="2:20" hidden="1" x14ac:dyDescent="0.25">
      <c r="B339" s="25"/>
      <c r="F339" s="26"/>
      <c r="G339" s="26"/>
      <c r="H339" s="26"/>
      <c r="I339" s="26"/>
      <c r="J339" s="10"/>
      <c r="L339" s="19"/>
      <c r="M339" s="19"/>
      <c r="N339" s="19"/>
      <c r="O339" s="19"/>
      <c r="P339" s="19"/>
      <c r="Q339" s="19"/>
      <c r="R339" s="19"/>
      <c r="S339" s="19"/>
      <c r="T339" s="19"/>
    </row>
    <row r="340" spans="2:20" hidden="1" x14ac:dyDescent="0.25">
      <c r="B340" s="25"/>
      <c r="F340" s="26"/>
      <c r="G340" s="26"/>
      <c r="H340" s="26"/>
      <c r="I340" s="26"/>
      <c r="J340" s="10"/>
      <c r="L340" s="19"/>
      <c r="M340" s="19"/>
      <c r="N340" s="19"/>
      <c r="O340" s="19"/>
      <c r="P340" s="19"/>
      <c r="Q340" s="19"/>
      <c r="R340" s="19"/>
      <c r="S340" s="19"/>
      <c r="T340" s="19"/>
    </row>
    <row r="341" spans="2:20" hidden="1" x14ac:dyDescent="0.25">
      <c r="B341" s="25"/>
      <c r="F341" s="26"/>
      <c r="G341" s="26"/>
      <c r="H341" s="26"/>
      <c r="I341" s="26"/>
      <c r="J341" s="10"/>
    </row>
    <row r="342" spans="2:20" hidden="1" x14ac:dyDescent="0.25">
      <c r="B342" s="25"/>
      <c r="F342" s="26"/>
      <c r="G342" s="26"/>
      <c r="H342" s="26"/>
      <c r="I342" s="26"/>
      <c r="J342" s="10"/>
    </row>
    <row r="343" spans="2:20" hidden="1" x14ac:dyDescent="0.25">
      <c r="B343" s="25"/>
      <c r="F343" s="26"/>
      <c r="G343" s="26"/>
      <c r="H343" s="26"/>
      <c r="I343" s="26"/>
      <c r="J343" s="10"/>
    </row>
    <row r="344" spans="2:20" hidden="1" x14ac:dyDescent="0.25">
      <c r="B344" s="25"/>
      <c r="F344" s="10"/>
      <c r="J344" s="10"/>
    </row>
    <row r="345" spans="2:20" hidden="1" x14ac:dyDescent="0.25">
      <c r="B345" s="25"/>
      <c r="C345" s="169"/>
      <c r="D345" s="169"/>
      <c r="F345" s="10"/>
      <c r="G345" s="10"/>
      <c r="H345" s="10"/>
      <c r="I345" s="10"/>
      <c r="J345" s="10"/>
    </row>
    <row r="346" spans="2:20" hidden="1" x14ac:dyDescent="0.25">
      <c r="B346" s="25"/>
      <c r="D346" s="25"/>
      <c r="E346" s="30"/>
      <c r="F346" s="26"/>
      <c r="G346" s="26"/>
      <c r="H346" s="26"/>
      <c r="I346" s="26"/>
      <c r="J346" s="10"/>
    </row>
    <row r="347" spans="2:20" hidden="1" x14ac:dyDescent="0.25">
      <c r="B347" s="25"/>
      <c r="F347" s="26"/>
      <c r="G347" s="26"/>
      <c r="H347" s="26"/>
      <c r="I347" s="26"/>
      <c r="J347" s="10"/>
    </row>
    <row r="348" spans="2:20" hidden="1" x14ac:dyDescent="0.25">
      <c r="B348" s="25"/>
      <c r="F348" s="26"/>
      <c r="G348" s="26"/>
      <c r="H348" s="26"/>
      <c r="I348" s="26"/>
      <c r="J348" s="10"/>
    </row>
    <row r="349" spans="2:20" hidden="1" x14ac:dyDescent="0.25">
      <c r="B349" s="25"/>
      <c r="F349" s="26"/>
      <c r="G349" s="26"/>
      <c r="H349" s="26"/>
      <c r="I349" s="26"/>
      <c r="J349" s="10"/>
    </row>
    <row r="350" spans="2:20" hidden="1" x14ac:dyDescent="0.25">
      <c r="B350" s="25"/>
      <c r="F350" s="26"/>
      <c r="G350" s="26"/>
      <c r="H350" s="26"/>
      <c r="I350" s="26"/>
      <c r="J350" s="10"/>
    </row>
    <row r="351" spans="2:20" hidden="1" x14ac:dyDescent="0.25">
      <c r="B351" s="25"/>
      <c r="F351" s="26"/>
      <c r="G351" s="26"/>
      <c r="H351" s="26"/>
      <c r="I351" s="26"/>
      <c r="J351" s="10"/>
    </row>
    <row r="352" spans="2:20" hidden="1" x14ac:dyDescent="0.25">
      <c r="B352" s="25"/>
      <c r="F352" s="26"/>
      <c r="G352" s="26"/>
      <c r="H352" s="26"/>
      <c r="I352" s="26"/>
      <c r="J352" s="10"/>
    </row>
    <row r="353" spans="2:10" hidden="1" x14ac:dyDescent="0.25">
      <c r="B353" s="25"/>
      <c r="F353" s="26"/>
      <c r="G353" s="26"/>
      <c r="H353" s="26"/>
      <c r="I353" s="26"/>
      <c r="J353" s="10"/>
    </row>
    <row r="354" spans="2:10" hidden="1" x14ac:dyDescent="0.25">
      <c r="B354" s="25"/>
      <c r="F354" s="26"/>
      <c r="G354" s="26"/>
      <c r="H354" s="26"/>
      <c r="I354" s="26"/>
      <c r="J354" s="10"/>
    </row>
    <row r="355" spans="2:10" hidden="1" x14ac:dyDescent="0.25">
      <c r="B355" s="25"/>
      <c r="F355" s="26"/>
      <c r="G355" s="26"/>
      <c r="H355" s="26"/>
      <c r="I355" s="26"/>
      <c r="J355" s="10"/>
    </row>
    <row r="356" spans="2:10" hidden="1" x14ac:dyDescent="0.25">
      <c r="B356" s="25"/>
      <c r="F356" s="33"/>
      <c r="G356" s="26"/>
      <c r="H356" s="26"/>
      <c r="I356" s="26"/>
      <c r="J356" s="10"/>
    </row>
    <row r="357" spans="2:10" hidden="1" x14ac:dyDescent="0.25">
      <c r="B357" s="25"/>
      <c r="F357" s="26"/>
      <c r="G357" s="26"/>
      <c r="H357" s="26"/>
      <c r="I357" s="26"/>
      <c r="J357" s="10"/>
    </row>
    <row r="358" spans="2:10" hidden="1" x14ac:dyDescent="0.25">
      <c r="B358" s="25"/>
      <c r="F358" s="26"/>
      <c r="G358" s="26"/>
      <c r="H358" s="26"/>
      <c r="I358" s="26"/>
      <c r="J358" s="10"/>
    </row>
    <row r="359" spans="2:10" hidden="1" x14ac:dyDescent="0.25">
      <c r="B359" s="25"/>
      <c r="F359" s="26"/>
      <c r="G359" s="26"/>
      <c r="H359" s="26"/>
      <c r="I359" s="26"/>
      <c r="J359" s="10"/>
    </row>
    <row r="360" spans="2:10" hidden="1" x14ac:dyDescent="0.25">
      <c r="B360" s="25"/>
      <c r="F360" s="10"/>
      <c r="J360" s="10"/>
    </row>
    <row r="361" spans="2:10" hidden="1" x14ac:dyDescent="0.25">
      <c r="B361" s="25"/>
      <c r="D361" s="25"/>
      <c r="E361" s="30"/>
      <c r="F361" s="10"/>
      <c r="G361" s="10"/>
      <c r="H361" s="10"/>
      <c r="I361" s="10"/>
      <c r="J361" s="10"/>
    </row>
    <row r="362" spans="2:10" hidden="1" x14ac:dyDescent="0.25">
      <c r="B362" s="25"/>
      <c r="F362" s="10"/>
      <c r="G362" s="10"/>
      <c r="H362" s="10"/>
      <c r="I362" s="10"/>
      <c r="J362" s="10"/>
    </row>
    <row r="363" spans="2:10" hidden="1" x14ac:dyDescent="0.25">
      <c r="B363" s="25"/>
      <c r="F363" s="26"/>
      <c r="G363" s="26"/>
      <c r="H363" s="26"/>
      <c r="I363" s="26"/>
      <c r="J363" s="10"/>
    </row>
    <row r="364" spans="2:10" hidden="1" x14ac:dyDescent="0.25">
      <c r="B364" s="25"/>
      <c r="G364" s="26"/>
      <c r="H364" s="26"/>
      <c r="I364" s="26"/>
      <c r="J364" s="10"/>
    </row>
    <row r="365" spans="2:10" hidden="1" x14ac:dyDescent="0.25">
      <c r="B365" s="25"/>
      <c r="F365" s="26"/>
      <c r="G365" s="26"/>
      <c r="H365" s="26"/>
      <c r="I365" s="26"/>
      <c r="J365" s="10"/>
    </row>
    <row r="366" spans="2:10" hidden="1" x14ac:dyDescent="0.25">
      <c r="B366" s="25"/>
      <c r="F366" s="26"/>
      <c r="G366" s="26"/>
      <c r="H366" s="26"/>
      <c r="I366" s="26"/>
      <c r="J366" s="10"/>
    </row>
    <row r="367" spans="2:10" hidden="1" x14ac:dyDescent="0.25">
      <c r="B367" s="25"/>
      <c r="F367" s="26"/>
      <c r="G367" s="26"/>
      <c r="H367" s="26"/>
      <c r="I367" s="26"/>
      <c r="J367" s="10"/>
    </row>
    <row r="368" spans="2:10" hidden="1" x14ac:dyDescent="0.25">
      <c r="B368" s="25"/>
      <c r="G368" s="34"/>
      <c r="H368" s="26"/>
      <c r="I368" s="26"/>
      <c r="J368" s="10"/>
    </row>
    <row r="369" spans="2:10" hidden="1" x14ac:dyDescent="0.25">
      <c r="B369" s="25"/>
      <c r="F369" s="26"/>
      <c r="G369" s="26"/>
      <c r="H369" s="26"/>
      <c r="I369" s="26"/>
      <c r="J369" s="10"/>
    </row>
    <row r="370" spans="2:10" hidden="1" x14ac:dyDescent="0.25">
      <c r="B370" s="25"/>
      <c r="F370" s="26"/>
      <c r="G370" s="26"/>
      <c r="H370" s="26"/>
      <c r="I370" s="26"/>
      <c r="J370" s="10"/>
    </row>
    <row r="371" spans="2:10" hidden="1" x14ac:dyDescent="0.25">
      <c r="B371" s="25"/>
      <c r="F371" s="26"/>
      <c r="G371" s="26"/>
      <c r="H371" s="26"/>
      <c r="I371" s="26"/>
      <c r="J371" s="10"/>
    </row>
    <row r="372" spans="2:10" hidden="1" x14ac:dyDescent="0.25">
      <c r="B372" s="25"/>
      <c r="F372" s="26"/>
      <c r="G372" s="26"/>
      <c r="H372" s="26"/>
      <c r="I372" s="26"/>
      <c r="J372" s="10"/>
    </row>
    <row r="373" spans="2:10" hidden="1" x14ac:dyDescent="0.25">
      <c r="B373" s="25"/>
      <c r="F373" s="26"/>
      <c r="G373" s="26"/>
      <c r="H373" s="26"/>
      <c r="I373" s="26"/>
      <c r="J373" s="10"/>
    </row>
    <row r="374" spans="2:10" hidden="1" x14ac:dyDescent="0.25">
      <c r="B374" s="25"/>
      <c r="F374" s="26"/>
      <c r="G374" s="26"/>
      <c r="H374" s="26"/>
      <c r="I374" s="26"/>
      <c r="J374" s="10"/>
    </row>
    <row r="375" spans="2:10" hidden="1" x14ac:dyDescent="0.25">
      <c r="B375" s="25"/>
      <c r="F375" s="26"/>
      <c r="G375" s="26"/>
      <c r="H375" s="26"/>
      <c r="I375" s="26"/>
      <c r="J375" s="10"/>
    </row>
    <row r="376" spans="2:10" hidden="1" x14ac:dyDescent="0.25">
      <c r="B376" s="25"/>
      <c r="F376" s="26"/>
      <c r="G376" s="26"/>
      <c r="H376" s="26"/>
      <c r="I376" s="26"/>
      <c r="J376" s="10"/>
    </row>
    <row r="377" spans="2:10" hidden="1" x14ac:dyDescent="0.25">
      <c r="B377" s="25"/>
      <c r="F377" s="26"/>
      <c r="G377" s="26"/>
      <c r="H377" s="26"/>
      <c r="I377" s="26"/>
      <c r="J377" s="10"/>
    </row>
    <row r="378" spans="2:10" hidden="1" x14ac:dyDescent="0.25">
      <c r="B378" s="25"/>
      <c r="F378" s="26"/>
      <c r="G378" s="26"/>
      <c r="H378" s="26"/>
      <c r="I378" s="26"/>
      <c r="J378" s="10"/>
    </row>
    <row r="379" spans="2:10" hidden="1" x14ac:dyDescent="0.25">
      <c r="B379" s="25"/>
      <c r="F379" s="26"/>
      <c r="G379" s="26"/>
      <c r="H379" s="26"/>
      <c r="I379" s="26"/>
      <c r="J379" s="10"/>
    </row>
    <row r="380" spans="2:10" hidden="1" x14ac:dyDescent="0.25">
      <c r="B380" s="25"/>
      <c r="F380" s="10"/>
      <c r="J380" s="10"/>
    </row>
    <row r="381" spans="2:10" hidden="1" x14ac:dyDescent="0.25">
      <c r="B381" s="25"/>
      <c r="C381" s="169"/>
      <c r="D381" s="169"/>
      <c r="F381" s="10"/>
      <c r="G381" s="10"/>
      <c r="H381" s="10"/>
      <c r="I381" s="10"/>
      <c r="J381" s="10"/>
    </row>
    <row r="382" spans="2:10" hidden="1" x14ac:dyDescent="0.25">
      <c r="B382" s="25"/>
      <c r="D382" s="25"/>
      <c r="E382" s="30"/>
      <c r="F382" s="26"/>
      <c r="G382" s="26"/>
      <c r="H382" s="26"/>
      <c r="I382" s="26"/>
      <c r="J382" s="10"/>
    </row>
    <row r="383" spans="2:10" hidden="1" x14ac:dyDescent="0.25">
      <c r="B383" s="25"/>
      <c r="F383" s="26"/>
      <c r="G383" s="26"/>
      <c r="H383" s="26"/>
      <c r="I383" s="26"/>
      <c r="J383" s="10"/>
    </row>
    <row r="384" spans="2:10" hidden="1" x14ac:dyDescent="0.25">
      <c r="B384" s="25"/>
      <c r="F384" s="26"/>
      <c r="G384" s="26"/>
      <c r="H384" s="26"/>
      <c r="I384" s="26"/>
      <c r="J384" s="10"/>
    </row>
    <row r="385" spans="2:10" hidden="1" x14ac:dyDescent="0.25">
      <c r="B385" s="25"/>
      <c r="F385" s="26"/>
      <c r="G385" s="26"/>
      <c r="H385" s="26"/>
      <c r="I385" s="26"/>
      <c r="J385" s="10"/>
    </row>
    <row r="386" spans="2:10" hidden="1" x14ac:dyDescent="0.25">
      <c r="B386" s="25"/>
      <c r="F386" s="26"/>
      <c r="G386" s="26"/>
      <c r="H386" s="26"/>
      <c r="I386" s="26"/>
      <c r="J386" s="10"/>
    </row>
    <row r="387" spans="2:10" hidden="1" x14ac:dyDescent="0.25">
      <c r="B387" s="25"/>
      <c r="F387" s="26"/>
      <c r="G387" s="26"/>
      <c r="H387" s="26"/>
      <c r="I387" s="26"/>
      <c r="J387" s="10"/>
    </row>
    <row r="388" spans="2:10" hidden="1" x14ac:dyDescent="0.25">
      <c r="B388" s="25"/>
      <c r="F388" s="26"/>
      <c r="G388" s="26"/>
      <c r="H388" s="26"/>
      <c r="I388" s="26"/>
      <c r="J388" s="10"/>
    </row>
    <row r="389" spans="2:10" hidden="1" x14ac:dyDescent="0.25">
      <c r="B389" s="25"/>
      <c r="F389" s="26"/>
      <c r="G389" s="26"/>
      <c r="H389" s="26"/>
      <c r="I389" s="26"/>
      <c r="J389" s="10"/>
    </row>
    <row r="390" spans="2:10" hidden="1" x14ac:dyDescent="0.25">
      <c r="B390" s="25"/>
      <c r="F390" s="26"/>
      <c r="G390" s="26"/>
      <c r="H390" s="26"/>
      <c r="I390" s="26"/>
      <c r="J390" s="10"/>
    </row>
    <row r="391" spans="2:10" hidden="1" x14ac:dyDescent="0.25">
      <c r="B391" s="25"/>
      <c r="F391" s="26"/>
      <c r="G391" s="26"/>
      <c r="H391" s="26"/>
      <c r="I391" s="26"/>
      <c r="J391" s="10"/>
    </row>
    <row r="392" spans="2:10" hidden="1" x14ac:dyDescent="0.25">
      <c r="B392" s="25"/>
      <c r="F392" s="26"/>
      <c r="G392" s="26"/>
      <c r="H392" s="26"/>
      <c r="I392" s="26"/>
      <c r="J392" s="10"/>
    </row>
    <row r="393" spans="2:10" hidden="1" x14ac:dyDescent="0.25">
      <c r="B393" s="25"/>
      <c r="F393" s="26"/>
      <c r="G393" s="26"/>
      <c r="H393" s="26"/>
      <c r="I393" s="26"/>
      <c r="J393" s="10"/>
    </row>
    <row r="394" spans="2:10" hidden="1" x14ac:dyDescent="0.25">
      <c r="B394" s="25"/>
      <c r="F394" s="26"/>
      <c r="G394" s="26"/>
      <c r="H394" s="26"/>
      <c r="I394" s="26"/>
      <c r="J394" s="10"/>
    </row>
    <row r="395" spans="2:10" hidden="1" x14ac:dyDescent="0.25">
      <c r="B395" s="25"/>
      <c r="F395" s="26"/>
      <c r="G395" s="26"/>
      <c r="H395" s="26"/>
      <c r="I395" s="26"/>
      <c r="J395" s="10"/>
    </row>
    <row r="396" spans="2:10" hidden="1" x14ac:dyDescent="0.25">
      <c r="B396" s="25"/>
      <c r="F396" s="10"/>
      <c r="J396" s="10"/>
    </row>
    <row r="397" spans="2:10" hidden="1" x14ac:dyDescent="0.25">
      <c r="B397" s="25"/>
      <c r="D397" s="25"/>
      <c r="E397" s="30"/>
      <c r="F397" s="10"/>
      <c r="G397" s="10"/>
      <c r="H397" s="10"/>
      <c r="I397" s="10"/>
      <c r="J397" s="10"/>
    </row>
    <row r="398" spans="2:10" hidden="1" x14ac:dyDescent="0.25">
      <c r="B398" s="25"/>
      <c r="F398" s="10"/>
      <c r="G398" s="10"/>
      <c r="H398" s="10"/>
      <c r="I398" s="10"/>
      <c r="J398" s="10"/>
    </row>
    <row r="399" spans="2:10" hidden="1" x14ac:dyDescent="0.25">
      <c r="B399" s="25"/>
      <c r="F399" s="26"/>
      <c r="G399" s="26"/>
      <c r="H399" s="26"/>
      <c r="I399" s="26"/>
      <c r="J399" s="10"/>
    </row>
    <row r="400" spans="2:10" hidden="1" x14ac:dyDescent="0.25">
      <c r="B400" s="25"/>
      <c r="F400" s="26"/>
      <c r="G400" s="26"/>
      <c r="H400" s="26"/>
      <c r="I400" s="26"/>
      <c r="J400" s="10"/>
    </row>
    <row r="401" spans="2:10" hidden="1" x14ac:dyDescent="0.25">
      <c r="B401" s="25"/>
      <c r="F401" s="26"/>
      <c r="G401" s="26"/>
      <c r="H401" s="26"/>
      <c r="I401" s="26"/>
      <c r="J401" s="10"/>
    </row>
    <row r="402" spans="2:10" hidden="1" x14ac:dyDescent="0.25">
      <c r="B402" s="25"/>
      <c r="F402" s="26"/>
      <c r="G402" s="26"/>
      <c r="H402" s="26"/>
      <c r="I402" s="26"/>
      <c r="J402" s="10"/>
    </row>
    <row r="403" spans="2:10" hidden="1" x14ac:dyDescent="0.25">
      <c r="B403" s="25"/>
      <c r="F403" s="26"/>
      <c r="G403" s="26"/>
      <c r="H403" s="26"/>
      <c r="I403" s="26"/>
      <c r="J403" s="10"/>
    </row>
    <row r="404" spans="2:10" hidden="1" x14ac:dyDescent="0.25">
      <c r="B404" s="25"/>
      <c r="G404" s="26"/>
      <c r="H404" s="26"/>
      <c r="I404" s="26"/>
      <c r="J404" s="10"/>
    </row>
    <row r="405" spans="2:10" hidden="1" x14ac:dyDescent="0.25">
      <c r="B405" s="25"/>
      <c r="F405" s="26"/>
      <c r="G405" s="26"/>
      <c r="H405" s="26"/>
      <c r="I405" s="26"/>
      <c r="J405" s="10"/>
    </row>
    <row r="406" spans="2:10" hidden="1" x14ac:dyDescent="0.25">
      <c r="B406" s="25"/>
      <c r="F406" s="26"/>
      <c r="G406" s="26"/>
      <c r="H406" s="26"/>
      <c r="I406" s="26"/>
      <c r="J406" s="10"/>
    </row>
    <row r="407" spans="2:10" hidden="1" x14ac:dyDescent="0.25">
      <c r="B407" s="25"/>
      <c r="F407" s="26"/>
      <c r="G407" s="26"/>
      <c r="H407" s="26"/>
      <c r="I407" s="26"/>
      <c r="J407" s="10"/>
    </row>
    <row r="408" spans="2:10" hidden="1" x14ac:dyDescent="0.25">
      <c r="B408" s="25"/>
      <c r="F408" s="26"/>
      <c r="G408" s="26"/>
      <c r="H408" s="26"/>
      <c r="I408" s="26"/>
      <c r="J408" s="10"/>
    </row>
    <row r="409" spans="2:10" hidden="1" x14ac:dyDescent="0.25">
      <c r="B409" s="25"/>
      <c r="F409" s="26"/>
      <c r="G409" s="26"/>
      <c r="H409" s="26"/>
      <c r="I409" s="26"/>
      <c r="J409" s="10"/>
    </row>
    <row r="410" spans="2:10" hidden="1" x14ac:dyDescent="0.25">
      <c r="B410" s="25"/>
      <c r="F410" s="26"/>
      <c r="G410" s="26"/>
      <c r="H410" s="26"/>
      <c r="I410" s="26"/>
      <c r="J410" s="10"/>
    </row>
    <row r="411" spans="2:10" hidden="1" x14ac:dyDescent="0.25">
      <c r="B411" s="25"/>
      <c r="F411" s="26"/>
      <c r="G411" s="26"/>
      <c r="H411" s="26"/>
      <c r="I411" s="26"/>
      <c r="J411" s="10"/>
    </row>
    <row r="412" spans="2:10" hidden="1" x14ac:dyDescent="0.25">
      <c r="B412" s="25"/>
      <c r="F412" s="26"/>
      <c r="G412" s="26"/>
      <c r="H412" s="26"/>
      <c r="I412" s="26"/>
      <c r="J412" s="10"/>
    </row>
    <row r="413" spans="2:10" hidden="1" x14ac:dyDescent="0.25">
      <c r="B413" s="25"/>
      <c r="F413" s="26"/>
      <c r="G413" s="26"/>
      <c r="H413" s="26"/>
      <c r="I413" s="26"/>
      <c r="J413" s="10"/>
    </row>
    <row r="414" spans="2:10" hidden="1" x14ac:dyDescent="0.25">
      <c r="B414" s="25"/>
      <c r="F414" s="26"/>
      <c r="G414" s="26"/>
      <c r="H414" s="26"/>
      <c r="I414" s="26"/>
      <c r="J414" s="10"/>
    </row>
    <row r="415" spans="2:10" hidden="1" x14ac:dyDescent="0.25">
      <c r="B415" s="25"/>
      <c r="F415" s="26"/>
      <c r="G415" s="26"/>
      <c r="H415" s="26"/>
      <c r="I415" s="26"/>
      <c r="J415" s="10"/>
    </row>
    <row r="416" spans="2:10" hidden="1" x14ac:dyDescent="0.25">
      <c r="B416" s="25"/>
      <c r="F416" s="10"/>
      <c r="J416" s="10"/>
    </row>
    <row r="417" spans="2:10" hidden="1" x14ac:dyDescent="0.25">
      <c r="B417" s="25"/>
      <c r="C417" s="169"/>
      <c r="D417" s="169"/>
      <c r="F417" s="10"/>
      <c r="G417" s="10"/>
      <c r="H417" s="10"/>
      <c r="I417" s="10"/>
      <c r="J417" s="10"/>
    </row>
    <row r="418" spans="2:10" hidden="1" x14ac:dyDescent="0.25">
      <c r="B418" s="25"/>
      <c r="D418" s="25"/>
      <c r="E418" s="30"/>
      <c r="F418" s="26"/>
      <c r="G418" s="31"/>
      <c r="H418" s="26"/>
      <c r="I418" s="26"/>
      <c r="J418" s="10"/>
    </row>
    <row r="419" spans="2:10" hidden="1" x14ac:dyDescent="0.25">
      <c r="B419" s="25"/>
      <c r="F419" s="26"/>
      <c r="G419" s="31"/>
      <c r="H419" s="26"/>
      <c r="I419" s="26"/>
      <c r="J419" s="10"/>
    </row>
    <row r="420" spans="2:10" hidden="1" x14ac:dyDescent="0.25">
      <c r="B420" s="25"/>
      <c r="F420" s="26"/>
      <c r="G420" s="31"/>
      <c r="H420" s="26"/>
      <c r="I420" s="26"/>
      <c r="J420" s="10"/>
    </row>
    <row r="421" spans="2:10" hidden="1" x14ac:dyDescent="0.25">
      <c r="B421" s="25"/>
      <c r="F421" s="26"/>
      <c r="G421" s="31"/>
      <c r="H421" s="26"/>
      <c r="I421" s="26"/>
      <c r="J421" s="10"/>
    </row>
    <row r="422" spans="2:10" hidden="1" x14ac:dyDescent="0.25">
      <c r="B422" s="25"/>
      <c r="F422" s="26"/>
      <c r="G422" s="31"/>
      <c r="H422" s="26"/>
      <c r="I422" s="26"/>
      <c r="J422" s="10"/>
    </row>
    <row r="423" spans="2:10" hidden="1" x14ac:dyDescent="0.25">
      <c r="B423" s="25"/>
      <c r="F423" s="26"/>
      <c r="G423" s="31"/>
      <c r="H423" s="26"/>
      <c r="I423" s="26"/>
      <c r="J423" s="10"/>
    </row>
    <row r="424" spans="2:10" hidden="1" x14ac:dyDescent="0.25">
      <c r="B424" s="25"/>
      <c r="F424" s="26"/>
      <c r="G424" s="31"/>
      <c r="H424" s="26"/>
      <c r="I424" s="26"/>
      <c r="J424" s="10"/>
    </row>
    <row r="425" spans="2:10" hidden="1" x14ac:dyDescent="0.25">
      <c r="B425" s="25"/>
      <c r="F425" s="26"/>
      <c r="G425" s="31"/>
      <c r="H425" s="26"/>
      <c r="I425" s="26"/>
      <c r="J425" s="10"/>
    </row>
    <row r="426" spans="2:10" hidden="1" x14ac:dyDescent="0.25">
      <c r="B426" s="25"/>
      <c r="F426" s="26"/>
      <c r="G426" s="31"/>
      <c r="H426" s="26"/>
      <c r="I426" s="26"/>
      <c r="J426" s="10"/>
    </row>
    <row r="427" spans="2:10" hidden="1" x14ac:dyDescent="0.25">
      <c r="B427" s="25"/>
      <c r="F427" s="26"/>
      <c r="G427" s="31"/>
      <c r="H427" s="26"/>
      <c r="I427" s="26"/>
      <c r="J427" s="10"/>
    </row>
    <row r="428" spans="2:10" hidden="1" x14ac:dyDescent="0.25">
      <c r="B428" s="25"/>
      <c r="F428" s="26"/>
      <c r="G428" s="31"/>
      <c r="H428" s="26"/>
      <c r="I428" s="26"/>
      <c r="J428" s="10"/>
    </row>
    <row r="429" spans="2:10" hidden="1" x14ac:dyDescent="0.25">
      <c r="B429" s="25"/>
      <c r="F429" s="26"/>
      <c r="G429" s="31"/>
      <c r="H429" s="26"/>
      <c r="I429" s="26"/>
      <c r="J429" s="10"/>
    </row>
    <row r="430" spans="2:10" hidden="1" x14ac:dyDescent="0.25">
      <c r="B430" s="25"/>
      <c r="F430" s="26"/>
      <c r="G430" s="31"/>
      <c r="H430" s="26"/>
      <c r="I430" s="26"/>
      <c r="J430" s="10"/>
    </row>
    <row r="431" spans="2:10" hidden="1" x14ac:dyDescent="0.25">
      <c r="B431" s="25"/>
      <c r="F431" s="26"/>
      <c r="G431" s="31"/>
      <c r="H431" s="26"/>
      <c r="I431" s="26"/>
      <c r="J431" s="10"/>
    </row>
    <row r="432" spans="2:10" hidden="1" x14ac:dyDescent="0.25">
      <c r="B432" s="25"/>
      <c r="F432" s="10"/>
      <c r="G432" s="2"/>
      <c r="J432" s="10"/>
    </row>
    <row r="433" spans="2:10" hidden="1" x14ac:dyDescent="0.25">
      <c r="B433" s="25"/>
      <c r="D433" s="25"/>
      <c r="E433" s="30"/>
      <c r="F433" s="10"/>
      <c r="G433" s="10"/>
      <c r="H433" s="10"/>
      <c r="I433" s="10"/>
      <c r="J433" s="10"/>
    </row>
    <row r="434" spans="2:10" hidden="1" x14ac:dyDescent="0.25">
      <c r="B434" s="25"/>
      <c r="F434" s="10"/>
      <c r="G434" s="2"/>
      <c r="H434" s="10"/>
      <c r="I434" s="10"/>
      <c r="J434" s="10"/>
    </row>
    <row r="435" spans="2:10" hidden="1" x14ac:dyDescent="0.25">
      <c r="B435" s="25"/>
      <c r="F435" s="26"/>
      <c r="G435" s="31"/>
      <c r="H435" s="26"/>
      <c r="I435" s="26"/>
      <c r="J435" s="10"/>
    </row>
    <row r="436" spans="2:10" hidden="1" x14ac:dyDescent="0.25">
      <c r="B436" s="25"/>
      <c r="F436" s="26"/>
      <c r="G436" s="31"/>
      <c r="H436" s="26"/>
      <c r="I436" s="26"/>
      <c r="J436" s="10"/>
    </row>
    <row r="437" spans="2:10" hidden="1" x14ac:dyDescent="0.25">
      <c r="B437" s="25"/>
      <c r="F437" s="26"/>
      <c r="G437" s="31"/>
      <c r="H437" s="26"/>
      <c r="I437" s="26"/>
      <c r="J437" s="10"/>
    </row>
    <row r="438" spans="2:10" hidden="1" x14ac:dyDescent="0.25">
      <c r="B438" s="25"/>
      <c r="F438" s="26"/>
      <c r="G438" s="31"/>
      <c r="H438" s="26"/>
      <c r="I438" s="26"/>
      <c r="J438" s="10"/>
    </row>
    <row r="439" spans="2:10" hidden="1" x14ac:dyDescent="0.25">
      <c r="B439" s="25"/>
      <c r="F439" s="26"/>
      <c r="G439" s="31"/>
      <c r="H439" s="26"/>
      <c r="I439" s="26"/>
      <c r="J439" s="10"/>
    </row>
    <row r="440" spans="2:10" hidden="1" x14ac:dyDescent="0.25">
      <c r="B440" s="25"/>
      <c r="G440" s="31"/>
      <c r="H440" s="26"/>
      <c r="I440" s="26"/>
      <c r="J440" s="10"/>
    </row>
    <row r="441" spans="2:10" hidden="1" x14ac:dyDescent="0.25">
      <c r="B441" s="25"/>
      <c r="F441" s="26"/>
      <c r="G441" s="31"/>
      <c r="H441" s="26"/>
      <c r="I441" s="26"/>
      <c r="J441" s="10"/>
    </row>
    <row r="442" spans="2:10" hidden="1" x14ac:dyDescent="0.25">
      <c r="B442" s="25"/>
      <c r="F442" s="26"/>
      <c r="G442" s="31"/>
      <c r="H442" s="26"/>
      <c r="I442" s="26"/>
      <c r="J442" s="10"/>
    </row>
    <row r="443" spans="2:10" hidden="1" x14ac:dyDescent="0.25">
      <c r="B443" s="25"/>
      <c r="F443" s="26"/>
      <c r="G443" s="31"/>
      <c r="H443" s="26"/>
      <c r="I443" s="26"/>
      <c r="J443" s="10"/>
    </row>
    <row r="444" spans="2:10" hidden="1" x14ac:dyDescent="0.25">
      <c r="B444" s="25"/>
      <c r="F444" s="26"/>
      <c r="G444" s="31"/>
      <c r="H444" s="26"/>
      <c r="I444" s="26"/>
      <c r="J444" s="10"/>
    </row>
    <row r="445" spans="2:10" hidden="1" x14ac:dyDescent="0.25">
      <c r="B445" s="25"/>
      <c r="F445" s="26"/>
      <c r="G445" s="26"/>
      <c r="H445" s="26"/>
      <c r="I445" s="26"/>
      <c r="J445" s="10"/>
    </row>
    <row r="446" spans="2:10" hidden="1" x14ac:dyDescent="0.25">
      <c r="B446" s="25"/>
      <c r="F446" s="26"/>
      <c r="G446" s="26"/>
      <c r="H446" s="26"/>
      <c r="I446" s="26"/>
      <c r="J446" s="10"/>
    </row>
    <row r="447" spans="2:10" hidden="1" x14ac:dyDescent="0.25">
      <c r="B447" s="25"/>
      <c r="F447" s="26"/>
      <c r="G447" s="26"/>
      <c r="H447" s="26"/>
      <c r="I447" s="26"/>
      <c r="J447" s="10"/>
    </row>
    <row r="448" spans="2:10" hidden="1" x14ac:dyDescent="0.25">
      <c r="B448" s="25"/>
      <c r="F448" s="26"/>
      <c r="G448" s="26"/>
      <c r="H448" s="26"/>
      <c r="I448" s="26"/>
      <c r="J448" s="10"/>
    </row>
    <row r="449" spans="2:10" hidden="1" x14ac:dyDescent="0.25">
      <c r="B449" s="25"/>
      <c r="F449" s="26"/>
      <c r="G449" s="26"/>
      <c r="H449" s="26"/>
      <c r="I449" s="26"/>
      <c r="J449" s="10"/>
    </row>
    <row r="450" spans="2:10" hidden="1" x14ac:dyDescent="0.25">
      <c r="B450" s="25"/>
      <c r="F450" s="26"/>
      <c r="G450" s="26"/>
      <c r="H450" s="26"/>
      <c r="I450" s="26"/>
      <c r="J450" s="10"/>
    </row>
    <row r="451" spans="2:10" hidden="1" x14ac:dyDescent="0.25">
      <c r="B451" s="25"/>
      <c r="F451" s="26"/>
      <c r="G451" s="26"/>
      <c r="H451" s="26"/>
      <c r="I451" s="26"/>
      <c r="J451" s="10"/>
    </row>
    <row r="452" spans="2:10" hidden="1" x14ac:dyDescent="0.25">
      <c r="B452" s="25"/>
      <c r="F452" s="10"/>
      <c r="J452" s="10"/>
    </row>
    <row r="453" spans="2:10" hidden="1" x14ac:dyDescent="0.25">
      <c r="B453" s="25"/>
      <c r="C453" s="169"/>
      <c r="D453" s="169"/>
      <c r="F453" s="10"/>
      <c r="G453" s="2"/>
      <c r="H453" s="10"/>
      <c r="I453" s="10"/>
      <c r="J453" s="10"/>
    </row>
    <row r="454" spans="2:10" hidden="1" x14ac:dyDescent="0.25">
      <c r="B454" s="25"/>
      <c r="D454" s="25"/>
      <c r="E454" s="30"/>
      <c r="F454" s="26"/>
      <c r="G454" s="26"/>
      <c r="H454" s="26"/>
      <c r="I454" s="26"/>
      <c r="J454" s="10"/>
    </row>
    <row r="455" spans="2:10" hidden="1" x14ac:dyDescent="0.25">
      <c r="B455" s="25"/>
      <c r="F455" s="26"/>
      <c r="G455" s="26"/>
      <c r="H455" s="26"/>
      <c r="I455" s="26"/>
      <c r="J455" s="10"/>
    </row>
    <row r="456" spans="2:10" hidden="1" x14ac:dyDescent="0.25">
      <c r="B456" s="25"/>
      <c r="F456" s="26"/>
      <c r="G456" s="26"/>
      <c r="H456" s="26"/>
      <c r="I456" s="26"/>
      <c r="J456" s="10"/>
    </row>
    <row r="457" spans="2:10" hidden="1" x14ac:dyDescent="0.25">
      <c r="B457" s="25"/>
      <c r="F457" s="26"/>
      <c r="G457" s="26"/>
      <c r="H457" s="26"/>
      <c r="I457" s="26"/>
      <c r="J457" s="10"/>
    </row>
    <row r="458" spans="2:10" hidden="1" x14ac:dyDescent="0.25">
      <c r="B458" s="25"/>
      <c r="F458" s="26"/>
      <c r="G458" s="26"/>
      <c r="H458" s="26"/>
      <c r="I458" s="26"/>
      <c r="J458" s="10"/>
    </row>
    <row r="459" spans="2:10" hidden="1" x14ac:dyDescent="0.25">
      <c r="B459" s="25"/>
      <c r="F459" s="26"/>
      <c r="G459" s="26"/>
      <c r="H459" s="26"/>
      <c r="I459" s="26"/>
      <c r="J459" s="10"/>
    </row>
    <row r="460" spans="2:10" hidden="1" x14ac:dyDescent="0.25">
      <c r="B460" s="25"/>
      <c r="F460" s="26"/>
      <c r="G460" s="26"/>
      <c r="H460" s="26"/>
      <c r="I460" s="26"/>
      <c r="J460" s="10"/>
    </row>
    <row r="461" spans="2:10" hidden="1" x14ac:dyDescent="0.25">
      <c r="B461" s="25"/>
      <c r="F461" s="26"/>
      <c r="G461" s="26"/>
      <c r="H461" s="26"/>
      <c r="I461" s="26"/>
      <c r="J461" s="10"/>
    </row>
    <row r="462" spans="2:10" hidden="1" x14ac:dyDescent="0.25">
      <c r="B462" s="25"/>
      <c r="F462" s="26"/>
      <c r="G462" s="26"/>
      <c r="H462" s="26"/>
      <c r="I462" s="26"/>
      <c r="J462" s="10"/>
    </row>
    <row r="463" spans="2:10" hidden="1" x14ac:dyDescent="0.25">
      <c r="B463" s="25"/>
      <c r="F463" s="26"/>
      <c r="G463" s="26"/>
      <c r="H463" s="26"/>
      <c r="I463" s="26"/>
      <c r="J463" s="10"/>
    </row>
    <row r="464" spans="2:10" hidden="1" x14ac:dyDescent="0.25">
      <c r="B464" s="25"/>
      <c r="F464" s="35"/>
      <c r="G464" s="26"/>
      <c r="H464" s="26"/>
      <c r="I464" s="26"/>
      <c r="J464" s="10"/>
    </row>
    <row r="465" spans="2:10" hidden="1" x14ac:dyDescent="0.25">
      <c r="B465" s="25"/>
      <c r="F465" s="26"/>
      <c r="G465" s="26"/>
      <c r="H465" s="26"/>
      <c r="I465" s="26"/>
      <c r="J465" s="10"/>
    </row>
    <row r="466" spans="2:10" hidden="1" x14ac:dyDescent="0.25">
      <c r="B466" s="25"/>
      <c r="F466" s="26"/>
      <c r="G466" s="26"/>
      <c r="H466" s="26"/>
      <c r="I466" s="26"/>
      <c r="J466" s="10"/>
    </row>
    <row r="467" spans="2:10" hidden="1" x14ac:dyDescent="0.25">
      <c r="B467" s="25"/>
      <c r="F467" s="26"/>
      <c r="G467" s="26"/>
      <c r="H467" s="26"/>
      <c r="I467" s="26"/>
      <c r="J467" s="10"/>
    </row>
    <row r="468" spans="2:10" hidden="1" x14ac:dyDescent="0.25">
      <c r="B468" s="25"/>
      <c r="F468" s="10"/>
      <c r="J468" s="10"/>
    </row>
    <row r="469" spans="2:10" hidden="1" x14ac:dyDescent="0.25">
      <c r="B469" s="25"/>
      <c r="D469" s="25"/>
      <c r="E469" s="30"/>
      <c r="F469" s="10"/>
      <c r="G469" s="10"/>
      <c r="H469" s="10"/>
      <c r="I469" s="10"/>
      <c r="J469" s="10"/>
    </row>
    <row r="470" spans="2:10" hidden="1" x14ac:dyDescent="0.25">
      <c r="B470" s="25"/>
      <c r="F470" s="10"/>
      <c r="G470" s="10"/>
      <c r="H470" s="10"/>
      <c r="I470" s="10"/>
      <c r="J470" s="10"/>
    </row>
    <row r="471" spans="2:10" hidden="1" x14ac:dyDescent="0.25">
      <c r="B471" s="25"/>
      <c r="F471" s="26"/>
      <c r="G471" s="26"/>
      <c r="H471" s="26"/>
      <c r="I471" s="26"/>
      <c r="J471" s="10"/>
    </row>
    <row r="472" spans="2:10" hidden="1" x14ac:dyDescent="0.25">
      <c r="B472" s="25"/>
      <c r="F472" s="26"/>
      <c r="G472" s="26"/>
      <c r="H472" s="26"/>
      <c r="I472" s="26"/>
      <c r="J472" s="10"/>
    </row>
    <row r="473" spans="2:10" hidden="1" x14ac:dyDescent="0.25">
      <c r="B473" s="25"/>
      <c r="F473" s="26"/>
      <c r="G473" s="26"/>
      <c r="H473" s="26"/>
      <c r="I473" s="26"/>
      <c r="J473" s="10"/>
    </row>
    <row r="474" spans="2:10" hidden="1" x14ac:dyDescent="0.25">
      <c r="B474" s="25"/>
      <c r="F474" s="26"/>
      <c r="G474" s="26"/>
      <c r="H474" s="26"/>
      <c r="I474" s="26"/>
      <c r="J474" s="10"/>
    </row>
    <row r="475" spans="2:10" hidden="1" x14ac:dyDescent="0.25">
      <c r="B475" s="25"/>
      <c r="F475" s="26"/>
      <c r="G475" s="26"/>
      <c r="H475" s="26"/>
      <c r="I475" s="26"/>
      <c r="J475" s="10"/>
    </row>
    <row r="476" spans="2:10" hidden="1" x14ac:dyDescent="0.25">
      <c r="B476" s="25"/>
      <c r="G476" s="34"/>
      <c r="H476" s="26"/>
      <c r="I476" s="26"/>
      <c r="J476" s="10"/>
    </row>
    <row r="477" spans="2:10" hidden="1" x14ac:dyDescent="0.25">
      <c r="B477" s="25"/>
      <c r="F477" s="26"/>
      <c r="G477" s="26"/>
      <c r="H477" s="26"/>
      <c r="I477" s="26"/>
      <c r="J477" s="10"/>
    </row>
    <row r="478" spans="2:10" hidden="1" x14ac:dyDescent="0.25">
      <c r="B478" s="25"/>
      <c r="F478" s="26"/>
      <c r="G478" s="26"/>
      <c r="H478" s="26"/>
      <c r="I478" s="26"/>
      <c r="J478" s="10"/>
    </row>
    <row r="479" spans="2:10" hidden="1" x14ac:dyDescent="0.25">
      <c r="B479" s="25"/>
      <c r="F479" s="26"/>
      <c r="G479" s="26"/>
      <c r="H479" s="26"/>
      <c r="I479" s="26"/>
      <c r="J479" s="10"/>
    </row>
    <row r="480" spans="2:10" hidden="1" x14ac:dyDescent="0.25">
      <c r="B480" s="25"/>
      <c r="F480" s="26"/>
      <c r="G480" s="26"/>
      <c r="H480" s="26"/>
      <c r="I480" s="26"/>
      <c r="J480" s="10"/>
    </row>
    <row r="481" spans="2:10" hidden="1" x14ac:dyDescent="0.25">
      <c r="B481" s="25"/>
      <c r="F481" s="26"/>
      <c r="G481" s="26"/>
      <c r="H481" s="26"/>
      <c r="I481" s="26"/>
      <c r="J481" s="10"/>
    </row>
    <row r="482" spans="2:10" hidden="1" x14ac:dyDescent="0.25">
      <c r="B482" s="25"/>
      <c r="F482" s="26"/>
      <c r="G482" s="26"/>
      <c r="H482" s="26"/>
      <c r="I482" s="26"/>
      <c r="J482" s="10"/>
    </row>
    <row r="483" spans="2:10" hidden="1" x14ac:dyDescent="0.25">
      <c r="B483" s="25"/>
      <c r="F483" s="26"/>
      <c r="G483" s="26"/>
      <c r="H483" s="26"/>
      <c r="I483" s="26"/>
      <c r="J483" s="10"/>
    </row>
    <row r="484" spans="2:10" hidden="1" x14ac:dyDescent="0.25">
      <c r="B484" s="25"/>
      <c r="F484" s="26"/>
      <c r="G484" s="26"/>
      <c r="H484" s="26"/>
      <c r="I484" s="26"/>
      <c r="J484" s="10"/>
    </row>
    <row r="485" spans="2:10" hidden="1" x14ac:dyDescent="0.25">
      <c r="B485" s="25"/>
      <c r="F485" s="26"/>
      <c r="G485" s="26"/>
      <c r="H485" s="26"/>
      <c r="I485" s="26"/>
      <c r="J485" s="10"/>
    </row>
    <row r="486" spans="2:10" hidden="1" x14ac:dyDescent="0.25">
      <c r="B486" s="25"/>
      <c r="F486" s="26"/>
      <c r="G486" s="26"/>
      <c r="H486" s="26"/>
      <c r="I486" s="26"/>
      <c r="J486" s="10"/>
    </row>
    <row r="487" spans="2:10" hidden="1" x14ac:dyDescent="0.25">
      <c r="B487" s="25"/>
      <c r="F487" s="26"/>
      <c r="G487" s="26"/>
      <c r="H487" s="26"/>
      <c r="I487" s="26"/>
      <c r="J487" s="10"/>
    </row>
    <row r="488" spans="2:10" hidden="1" x14ac:dyDescent="0.25">
      <c r="B488" s="25"/>
      <c r="F488" s="10"/>
      <c r="J488" s="10"/>
    </row>
    <row r="489" spans="2:10" hidden="1" x14ac:dyDescent="0.25">
      <c r="B489" s="25"/>
      <c r="C489" s="169"/>
      <c r="D489" s="169"/>
      <c r="F489" s="10"/>
      <c r="G489" s="10"/>
      <c r="H489" s="10"/>
      <c r="I489" s="10"/>
      <c r="J489" s="10"/>
    </row>
    <row r="490" spans="2:10" hidden="1" x14ac:dyDescent="0.25">
      <c r="B490" s="25"/>
      <c r="D490" s="25"/>
      <c r="E490" s="30"/>
      <c r="F490" s="26"/>
      <c r="G490" s="26"/>
      <c r="H490" s="26"/>
      <c r="I490" s="26"/>
      <c r="J490" s="10"/>
    </row>
    <row r="491" spans="2:10" hidden="1" x14ac:dyDescent="0.25">
      <c r="B491" s="25"/>
      <c r="F491" s="26"/>
      <c r="G491" s="26"/>
      <c r="H491" s="26"/>
      <c r="I491" s="26"/>
      <c r="J491" s="10"/>
    </row>
    <row r="492" spans="2:10" hidden="1" x14ac:dyDescent="0.25">
      <c r="B492" s="25"/>
      <c r="F492" s="26"/>
      <c r="G492" s="26"/>
      <c r="H492" s="26"/>
      <c r="I492" s="26"/>
      <c r="J492" s="10"/>
    </row>
    <row r="493" spans="2:10" hidden="1" x14ac:dyDescent="0.25">
      <c r="B493" s="25"/>
      <c r="F493" s="26"/>
      <c r="G493" s="26"/>
      <c r="H493" s="26"/>
      <c r="I493" s="26"/>
      <c r="J493" s="10"/>
    </row>
    <row r="494" spans="2:10" hidden="1" x14ac:dyDescent="0.25">
      <c r="B494" s="25"/>
      <c r="F494" s="26"/>
      <c r="G494" s="26"/>
      <c r="H494" s="26"/>
      <c r="I494" s="26"/>
      <c r="J494" s="10"/>
    </row>
    <row r="495" spans="2:10" hidden="1" x14ac:dyDescent="0.25">
      <c r="B495" s="25"/>
      <c r="F495" s="26"/>
      <c r="G495" s="26"/>
      <c r="H495" s="26"/>
      <c r="I495" s="26"/>
      <c r="J495" s="10"/>
    </row>
    <row r="496" spans="2:10" hidden="1" x14ac:dyDescent="0.25">
      <c r="B496" s="25"/>
      <c r="F496" s="26"/>
      <c r="G496" s="26"/>
      <c r="H496" s="26"/>
      <c r="I496" s="26"/>
      <c r="J496" s="10"/>
    </row>
    <row r="497" spans="2:10" hidden="1" x14ac:dyDescent="0.25">
      <c r="B497" s="25"/>
      <c r="F497" s="26"/>
      <c r="G497" s="26"/>
      <c r="H497" s="26"/>
      <c r="I497" s="26"/>
      <c r="J497" s="10"/>
    </row>
    <row r="498" spans="2:10" hidden="1" x14ac:dyDescent="0.25">
      <c r="B498" s="25"/>
      <c r="F498" s="26"/>
      <c r="G498" s="26"/>
      <c r="H498" s="26"/>
      <c r="I498" s="26"/>
      <c r="J498" s="10"/>
    </row>
    <row r="499" spans="2:10" hidden="1" x14ac:dyDescent="0.25">
      <c r="B499" s="25"/>
      <c r="F499" s="26"/>
      <c r="G499" s="26"/>
      <c r="H499" s="26"/>
      <c r="I499" s="26"/>
      <c r="J499" s="10"/>
    </row>
    <row r="500" spans="2:10" hidden="1" x14ac:dyDescent="0.25">
      <c r="B500" s="25"/>
      <c r="F500" s="26"/>
      <c r="G500" s="26"/>
      <c r="H500" s="26"/>
      <c r="I500" s="26"/>
      <c r="J500" s="10"/>
    </row>
    <row r="501" spans="2:10" hidden="1" x14ac:dyDescent="0.25">
      <c r="B501" s="25"/>
      <c r="F501" s="26"/>
      <c r="G501" s="26"/>
      <c r="H501" s="26"/>
      <c r="I501" s="26"/>
      <c r="J501" s="10"/>
    </row>
    <row r="502" spans="2:10" hidden="1" x14ac:dyDescent="0.25">
      <c r="B502" s="25"/>
      <c r="F502" s="26"/>
      <c r="G502" s="26"/>
      <c r="H502" s="26"/>
      <c r="I502" s="26"/>
      <c r="J502" s="10"/>
    </row>
    <row r="503" spans="2:10" hidden="1" x14ac:dyDescent="0.25">
      <c r="B503" s="25"/>
      <c r="F503" s="26"/>
      <c r="G503" s="26"/>
      <c r="H503" s="26"/>
      <c r="I503" s="26"/>
      <c r="J503" s="10"/>
    </row>
    <row r="504" spans="2:10" hidden="1" x14ac:dyDescent="0.25">
      <c r="B504" s="25"/>
      <c r="F504" s="10"/>
      <c r="J504" s="10"/>
    </row>
    <row r="505" spans="2:10" hidden="1" x14ac:dyDescent="0.25">
      <c r="B505" s="25"/>
      <c r="D505" s="25"/>
      <c r="E505" s="30"/>
      <c r="F505" s="10"/>
      <c r="G505" s="10"/>
      <c r="H505" s="10"/>
      <c r="I505" s="10"/>
      <c r="J505" s="10"/>
    </row>
    <row r="506" spans="2:10" hidden="1" x14ac:dyDescent="0.25">
      <c r="B506" s="25"/>
      <c r="F506" s="10"/>
      <c r="G506" s="10"/>
      <c r="H506" s="10"/>
      <c r="I506" s="10"/>
      <c r="J506" s="10"/>
    </row>
    <row r="507" spans="2:10" hidden="1" x14ac:dyDescent="0.25">
      <c r="B507" s="25"/>
      <c r="F507" s="26"/>
      <c r="G507" s="26"/>
      <c r="H507" s="26"/>
      <c r="I507" s="26"/>
      <c r="J507" s="10"/>
    </row>
    <row r="508" spans="2:10" hidden="1" x14ac:dyDescent="0.25">
      <c r="B508" s="25"/>
      <c r="F508" s="26"/>
      <c r="G508" s="26"/>
      <c r="H508" s="26"/>
      <c r="I508" s="26"/>
      <c r="J508" s="10"/>
    </row>
    <row r="509" spans="2:10" hidden="1" x14ac:dyDescent="0.25">
      <c r="B509" s="25"/>
      <c r="F509" s="26"/>
      <c r="G509" s="26"/>
      <c r="H509" s="26"/>
      <c r="I509" s="26"/>
      <c r="J509" s="10"/>
    </row>
    <row r="510" spans="2:10" hidden="1" x14ac:dyDescent="0.25">
      <c r="B510" s="25"/>
      <c r="F510" s="26"/>
      <c r="G510" s="26"/>
      <c r="H510" s="26"/>
      <c r="I510" s="26"/>
      <c r="J510" s="10"/>
    </row>
    <row r="511" spans="2:10" hidden="1" x14ac:dyDescent="0.25">
      <c r="B511" s="25"/>
      <c r="F511" s="26"/>
      <c r="G511" s="26"/>
      <c r="H511" s="26"/>
      <c r="I511" s="26"/>
      <c r="J511" s="10"/>
    </row>
    <row r="512" spans="2:10" hidden="1" x14ac:dyDescent="0.25">
      <c r="B512" s="25"/>
      <c r="G512" s="26"/>
      <c r="H512" s="26"/>
      <c r="I512" s="26"/>
      <c r="J512" s="10"/>
    </row>
    <row r="513" spans="2:10" hidden="1" x14ac:dyDescent="0.25">
      <c r="B513" s="25"/>
      <c r="F513" s="26"/>
      <c r="G513" s="26"/>
      <c r="H513" s="26"/>
      <c r="I513" s="26"/>
      <c r="J513" s="10"/>
    </row>
    <row r="514" spans="2:10" hidden="1" x14ac:dyDescent="0.25">
      <c r="B514" s="25"/>
      <c r="F514" s="26"/>
      <c r="G514" s="26"/>
      <c r="H514" s="26"/>
      <c r="I514" s="26"/>
      <c r="J514" s="10"/>
    </row>
    <row r="515" spans="2:10" hidden="1" x14ac:dyDescent="0.25">
      <c r="B515" s="25"/>
      <c r="F515" s="26"/>
      <c r="G515" s="26"/>
      <c r="H515" s="26"/>
      <c r="I515" s="26"/>
      <c r="J515" s="10"/>
    </row>
    <row r="516" spans="2:10" hidden="1" x14ac:dyDescent="0.25">
      <c r="B516" s="25"/>
      <c r="F516" s="26"/>
      <c r="G516" s="26"/>
      <c r="H516" s="26"/>
      <c r="I516" s="26"/>
      <c r="J516" s="10"/>
    </row>
    <row r="517" spans="2:10" hidden="1" x14ac:dyDescent="0.25">
      <c r="B517" s="25"/>
      <c r="F517" s="26"/>
      <c r="G517" s="26"/>
      <c r="H517" s="26"/>
      <c r="I517" s="26"/>
      <c r="J517" s="10"/>
    </row>
    <row r="518" spans="2:10" hidden="1" x14ac:dyDescent="0.25">
      <c r="B518" s="25"/>
      <c r="F518" s="26"/>
      <c r="G518" s="26"/>
      <c r="H518" s="26"/>
      <c r="I518" s="26"/>
      <c r="J518" s="10"/>
    </row>
    <row r="519" spans="2:10" hidden="1" x14ac:dyDescent="0.25">
      <c r="B519" s="25"/>
      <c r="F519" s="26"/>
      <c r="G519" s="26"/>
      <c r="H519" s="26"/>
      <c r="I519" s="26"/>
      <c r="J519" s="10"/>
    </row>
    <row r="520" spans="2:10" hidden="1" x14ac:dyDescent="0.25">
      <c r="B520" s="25"/>
      <c r="F520" s="26"/>
      <c r="G520" s="26"/>
      <c r="H520" s="26"/>
      <c r="I520" s="26"/>
      <c r="J520" s="10"/>
    </row>
    <row r="521" spans="2:10" hidden="1" x14ac:dyDescent="0.25">
      <c r="B521" s="25"/>
      <c r="F521" s="26"/>
      <c r="G521" s="26"/>
      <c r="H521" s="26"/>
      <c r="I521" s="26"/>
      <c r="J521" s="10"/>
    </row>
    <row r="522" spans="2:10" hidden="1" x14ac:dyDescent="0.25">
      <c r="B522" s="25"/>
      <c r="F522" s="26"/>
      <c r="G522" s="26"/>
      <c r="H522" s="26"/>
      <c r="I522" s="26"/>
      <c r="J522" s="10"/>
    </row>
    <row r="523" spans="2:10" hidden="1" x14ac:dyDescent="0.25">
      <c r="B523" s="25"/>
      <c r="F523" s="26"/>
      <c r="G523" s="26"/>
      <c r="H523" s="26"/>
      <c r="I523" s="26"/>
      <c r="J523" s="10"/>
    </row>
    <row r="524" spans="2:10" hidden="1" x14ac:dyDescent="0.25">
      <c r="B524" s="25"/>
      <c r="F524" s="10"/>
      <c r="J524" s="10"/>
    </row>
    <row r="525" spans="2:10" hidden="1" x14ac:dyDescent="0.25">
      <c r="B525" s="25"/>
      <c r="C525" s="169"/>
      <c r="D525" s="169"/>
      <c r="F525" s="10"/>
      <c r="G525" s="10"/>
      <c r="H525" s="10"/>
      <c r="I525" s="10"/>
      <c r="J525" s="10"/>
    </row>
    <row r="526" spans="2:10" hidden="1" x14ac:dyDescent="0.25">
      <c r="B526" s="25"/>
      <c r="D526" s="25"/>
      <c r="E526" s="30"/>
      <c r="F526" s="26"/>
      <c r="G526" s="26"/>
      <c r="H526" s="26"/>
      <c r="I526" s="26"/>
      <c r="J526" s="10"/>
    </row>
    <row r="527" spans="2:10" hidden="1" x14ac:dyDescent="0.25">
      <c r="B527" s="25"/>
      <c r="F527" s="26"/>
      <c r="G527" s="26"/>
      <c r="H527" s="26"/>
      <c r="I527" s="26"/>
      <c r="J527" s="10"/>
    </row>
    <row r="528" spans="2:10" hidden="1" x14ac:dyDescent="0.25">
      <c r="B528" s="25"/>
      <c r="F528" s="26"/>
      <c r="G528" s="26"/>
      <c r="H528" s="26"/>
      <c r="I528" s="26"/>
      <c r="J528" s="10"/>
    </row>
    <row r="529" spans="2:10" hidden="1" x14ac:dyDescent="0.25">
      <c r="B529" s="25"/>
      <c r="F529" s="26"/>
      <c r="G529" s="26"/>
      <c r="H529" s="26"/>
      <c r="I529" s="26"/>
      <c r="J529" s="10"/>
    </row>
    <row r="530" spans="2:10" hidden="1" x14ac:dyDescent="0.25">
      <c r="B530" s="25"/>
      <c r="F530" s="26"/>
      <c r="G530" s="26"/>
      <c r="H530" s="26"/>
      <c r="I530" s="26"/>
      <c r="J530" s="10"/>
    </row>
    <row r="531" spans="2:10" hidden="1" x14ac:dyDescent="0.25">
      <c r="B531" s="25"/>
      <c r="F531" s="26"/>
      <c r="G531" s="26"/>
      <c r="H531" s="26"/>
      <c r="I531" s="26"/>
      <c r="J531" s="10"/>
    </row>
    <row r="532" spans="2:10" hidden="1" x14ac:dyDescent="0.25">
      <c r="B532" s="25"/>
      <c r="F532" s="26"/>
      <c r="G532" s="26"/>
      <c r="H532" s="26"/>
      <c r="I532" s="26"/>
      <c r="J532" s="10"/>
    </row>
    <row r="533" spans="2:10" hidden="1" x14ac:dyDescent="0.25">
      <c r="B533" s="25"/>
      <c r="F533" s="26"/>
      <c r="G533" s="26"/>
      <c r="H533" s="26"/>
      <c r="I533" s="26"/>
      <c r="J533" s="10"/>
    </row>
    <row r="534" spans="2:10" hidden="1" x14ac:dyDescent="0.25">
      <c r="B534" s="25"/>
      <c r="F534" s="26"/>
      <c r="G534" s="26"/>
      <c r="H534" s="26"/>
      <c r="I534" s="26"/>
      <c r="J534" s="10"/>
    </row>
    <row r="535" spans="2:10" hidden="1" x14ac:dyDescent="0.25">
      <c r="B535" s="25"/>
      <c r="F535" s="26"/>
      <c r="G535" s="26"/>
      <c r="H535" s="26"/>
      <c r="I535" s="26"/>
      <c r="J535" s="10"/>
    </row>
    <row r="536" spans="2:10" hidden="1" x14ac:dyDescent="0.25">
      <c r="B536" s="25"/>
      <c r="F536" s="26"/>
      <c r="G536" s="26"/>
      <c r="H536" s="26"/>
      <c r="I536" s="26"/>
      <c r="J536" s="10"/>
    </row>
    <row r="537" spans="2:10" hidden="1" x14ac:dyDescent="0.25">
      <c r="B537" s="25"/>
      <c r="F537" s="26"/>
      <c r="G537" s="26"/>
      <c r="H537" s="26"/>
      <c r="I537" s="26"/>
      <c r="J537" s="10"/>
    </row>
    <row r="538" spans="2:10" hidden="1" x14ac:dyDescent="0.25">
      <c r="B538" s="25"/>
      <c r="F538" s="26"/>
      <c r="G538" s="26"/>
      <c r="H538" s="26"/>
      <c r="I538" s="26"/>
      <c r="J538" s="10"/>
    </row>
    <row r="539" spans="2:10" hidden="1" x14ac:dyDescent="0.25">
      <c r="B539" s="25"/>
      <c r="F539" s="26"/>
      <c r="G539" s="26"/>
      <c r="H539" s="26"/>
      <c r="I539" s="26"/>
      <c r="J539" s="10"/>
    </row>
    <row r="540" spans="2:10" hidden="1" x14ac:dyDescent="0.25">
      <c r="B540" s="25"/>
      <c r="F540" s="10"/>
      <c r="J540" s="10"/>
    </row>
    <row r="541" spans="2:10" hidden="1" x14ac:dyDescent="0.25">
      <c r="B541" s="25"/>
      <c r="D541" s="25"/>
      <c r="E541" s="30"/>
      <c r="F541" s="10"/>
      <c r="G541" s="10"/>
      <c r="H541" s="10"/>
      <c r="I541" s="10"/>
      <c r="J541" s="10"/>
    </row>
    <row r="542" spans="2:10" hidden="1" x14ac:dyDescent="0.25">
      <c r="B542" s="25"/>
      <c r="F542" s="10"/>
      <c r="G542" s="10"/>
      <c r="H542" s="10"/>
      <c r="I542" s="10"/>
      <c r="J542" s="10"/>
    </row>
    <row r="543" spans="2:10" hidden="1" x14ac:dyDescent="0.25">
      <c r="B543" s="25"/>
      <c r="F543" s="26"/>
      <c r="G543" s="26"/>
      <c r="H543" s="26"/>
      <c r="I543" s="26"/>
      <c r="J543" s="10"/>
    </row>
    <row r="544" spans="2:10" hidden="1" x14ac:dyDescent="0.25">
      <c r="B544" s="25"/>
      <c r="F544" s="26"/>
      <c r="G544" s="26"/>
      <c r="H544" s="26"/>
      <c r="I544" s="26"/>
      <c r="J544" s="10"/>
    </row>
    <row r="545" spans="2:10" hidden="1" x14ac:dyDescent="0.25">
      <c r="B545" s="25"/>
      <c r="F545" s="26"/>
      <c r="G545" s="26"/>
      <c r="H545" s="26"/>
      <c r="I545" s="26"/>
      <c r="J545" s="10"/>
    </row>
    <row r="546" spans="2:10" hidden="1" x14ac:dyDescent="0.25">
      <c r="B546" s="25"/>
      <c r="F546" s="26"/>
      <c r="G546" s="26"/>
      <c r="H546" s="26"/>
      <c r="I546" s="26"/>
      <c r="J546" s="10"/>
    </row>
    <row r="547" spans="2:10" hidden="1" x14ac:dyDescent="0.25">
      <c r="B547" s="25"/>
      <c r="F547" s="26"/>
      <c r="G547" s="26"/>
      <c r="H547" s="26"/>
      <c r="I547" s="26"/>
      <c r="J547" s="10"/>
    </row>
    <row r="548" spans="2:10" hidden="1" x14ac:dyDescent="0.25">
      <c r="B548" s="25"/>
      <c r="G548" s="26"/>
      <c r="H548" s="26"/>
      <c r="I548" s="26"/>
      <c r="J548" s="10"/>
    </row>
    <row r="549" spans="2:10" hidden="1" x14ac:dyDescent="0.25">
      <c r="B549" s="25"/>
      <c r="F549" s="26"/>
      <c r="G549" s="26"/>
      <c r="H549" s="26"/>
      <c r="I549" s="26"/>
      <c r="J549" s="10"/>
    </row>
    <row r="550" spans="2:10" hidden="1" x14ac:dyDescent="0.25">
      <c r="B550" s="25"/>
      <c r="F550" s="26"/>
      <c r="G550" s="26"/>
      <c r="H550" s="26"/>
      <c r="I550" s="26"/>
      <c r="J550" s="10"/>
    </row>
    <row r="551" spans="2:10" hidden="1" x14ac:dyDescent="0.25">
      <c r="B551" s="25"/>
      <c r="F551" s="26"/>
      <c r="G551" s="26"/>
      <c r="H551" s="26"/>
      <c r="I551" s="26"/>
      <c r="J551" s="10"/>
    </row>
    <row r="552" spans="2:10" hidden="1" x14ac:dyDescent="0.25">
      <c r="B552" s="25"/>
      <c r="F552" s="26"/>
      <c r="G552" s="26"/>
      <c r="H552" s="26"/>
      <c r="I552" s="26"/>
      <c r="J552" s="10"/>
    </row>
    <row r="553" spans="2:10" hidden="1" x14ac:dyDescent="0.25">
      <c r="B553" s="25"/>
      <c r="F553" s="26"/>
      <c r="G553" s="26"/>
      <c r="H553" s="26"/>
      <c r="I553" s="26"/>
      <c r="J553" s="10"/>
    </row>
    <row r="554" spans="2:10" hidden="1" x14ac:dyDescent="0.25">
      <c r="B554" s="25"/>
      <c r="F554" s="26"/>
      <c r="G554" s="26"/>
      <c r="H554" s="26"/>
      <c r="I554" s="26"/>
      <c r="J554" s="10"/>
    </row>
    <row r="555" spans="2:10" hidden="1" x14ac:dyDescent="0.25">
      <c r="B555" s="25"/>
      <c r="F555" s="26"/>
      <c r="G555" s="26"/>
      <c r="H555" s="26"/>
      <c r="I555" s="26"/>
      <c r="J555" s="10"/>
    </row>
    <row r="556" spans="2:10" hidden="1" x14ac:dyDescent="0.25">
      <c r="B556" s="25"/>
      <c r="F556" s="26"/>
      <c r="G556" s="26"/>
      <c r="H556" s="26"/>
      <c r="I556" s="26"/>
      <c r="J556" s="10"/>
    </row>
    <row r="557" spans="2:10" hidden="1" x14ac:dyDescent="0.25">
      <c r="B557" s="25"/>
      <c r="F557" s="26"/>
      <c r="G557" s="26"/>
      <c r="H557" s="26"/>
      <c r="I557" s="26"/>
      <c r="J557" s="10"/>
    </row>
    <row r="558" spans="2:10" hidden="1" x14ac:dyDescent="0.25">
      <c r="B558" s="25"/>
      <c r="F558" s="26"/>
      <c r="G558" s="26"/>
      <c r="H558" s="26"/>
      <c r="I558" s="26"/>
      <c r="J558" s="10"/>
    </row>
    <row r="559" spans="2:10" hidden="1" x14ac:dyDescent="0.25">
      <c r="B559" s="25"/>
      <c r="F559" s="26"/>
      <c r="G559" s="26"/>
      <c r="H559" s="26"/>
      <c r="I559" s="26"/>
      <c r="J559" s="10"/>
    </row>
    <row r="560" spans="2:10" hidden="1" x14ac:dyDescent="0.25">
      <c r="B560" s="25"/>
      <c r="F560" s="10"/>
      <c r="J560" s="10"/>
    </row>
    <row r="561" spans="2:10" hidden="1" x14ac:dyDescent="0.25">
      <c r="B561" s="25"/>
      <c r="C561" s="169"/>
      <c r="D561" s="169"/>
      <c r="F561" s="10"/>
      <c r="G561" s="10"/>
      <c r="H561" s="10"/>
      <c r="I561" s="10"/>
      <c r="J561" s="10"/>
    </row>
    <row r="562" spans="2:10" hidden="1" x14ac:dyDescent="0.25">
      <c r="B562" s="25"/>
      <c r="D562" s="25"/>
      <c r="E562" s="30"/>
      <c r="F562" s="26"/>
      <c r="G562" s="26"/>
      <c r="H562" s="26"/>
      <c r="I562" s="26"/>
      <c r="J562" s="10"/>
    </row>
    <row r="563" spans="2:10" hidden="1" x14ac:dyDescent="0.25">
      <c r="B563" s="25"/>
      <c r="F563" s="26"/>
      <c r="G563" s="26"/>
      <c r="H563" s="26"/>
      <c r="I563" s="26"/>
      <c r="J563" s="10"/>
    </row>
    <row r="564" spans="2:10" hidden="1" x14ac:dyDescent="0.25">
      <c r="B564" s="25"/>
      <c r="F564" s="26"/>
      <c r="G564" s="26"/>
      <c r="H564" s="26"/>
      <c r="I564" s="26"/>
      <c r="J564" s="10"/>
    </row>
    <row r="565" spans="2:10" hidden="1" x14ac:dyDescent="0.25">
      <c r="B565" s="25"/>
      <c r="F565" s="26"/>
      <c r="G565" s="26"/>
      <c r="H565" s="26"/>
      <c r="I565" s="26"/>
      <c r="J565" s="10"/>
    </row>
    <row r="566" spans="2:10" hidden="1" x14ac:dyDescent="0.25">
      <c r="B566" s="25"/>
      <c r="F566" s="26"/>
      <c r="G566" s="26"/>
      <c r="H566" s="26"/>
      <c r="I566" s="26"/>
      <c r="J566" s="10"/>
    </row>
    <row r="567" spans="2:10" hidden="1" x14ac:dyDescent="0.25">
      <c r="B567" s="25"/>
      <c r="F567" s="26"/>
      <c r="G567" s="26"/>
      <c r="H567" s="26"/>
      <c r="I567" s="26"/>
      <c r="J567" s="10"/>
    </row>
    <row r="568" spans="2:10" hidden="1" x14ac:dyDescent="0.25">
      <c r="B568" s="25"/>
      <c r="F568" s="26"/>
      <c r="G568" s="26"/>
      <c r="H568" s="26"/>
      <c r="I568" s="26"/>
      <c r="J568" s="10"/>
    </row>
    <row r="569" spans="2:10" hidden="1" x14ac:dyDescent="0.25">
      <c r="B569" s="25"/>
      <c r="F569" s="26"/>
      <c r="G569" s="26"/>
      <c r="H569" s="26"/>
      <c r="I569" s="26"/>
      <c r="J569" s="10"/>
    </row>
    <row r="570" spans="2:10" hidden="1" x14ac:dyDescent="0.25">
      <c r="B570" s="25"/>
      <c r="F570" s="26"/>
      <c r="G570" s="26"/>
      <c r="H570" s="26"/>
      <c r="I570" s="26"/>
      <c r="J570" s="10"/>
    </row>
    <row r="571" spans="2:10" hidden="1" x14ac:dyDescent="0.25">
      <c r="B571" s="25"/>
      <c r="F571" s="26"/>
      <c r="G571" s="26"/>
      <c r="H571" s="26"/>
      <c r="I571" s="26"/>
      <c r="J571" s="10"/>
    </row>
    <row r="572" spans="2:10" hidden="1" x14ac:dyDescent="0.25">
      <c r="B572" s="25"/>
      <c r="F572" s="26"/>
      <c r="G572" s="26"/>
      <c r="H572" s="26"/>
      <c r="I572" s="26"/>
      <c r="J572" s="10"/>
    </row>
    <row r="573" spans="2:10" hidden="1" x14ac:dyDescent="0.25">
      <c r="B573" s="25"/>
      <c r="F573" s="26"/>
      <c r="G573" s="26"/>
      <c r="H573" s="26"/>
      <c r="I573" s="26"/>
      <c r="J573" s="10"/>
    </row>
    <row r="574" spans="2:10" hidden="1" x14ac:dyDescent="0.25">
      <c r="B574" s="25"/>
      <c r="F574" s="26"/>
      <c r="G574" s="26"/>
      <c r="H574" s="26"/>
      <c r="I574" s="26"/>
      <c r="J574" s="10"/>
    </row>
    <row r="575" spans="2:10" hidden="1" x14ac:dyDescent="0.25">
      <c r="B575" s="25"/>
      <c r="F575" s="26"/>
      <c r="G575" s="26"/>
      <c r="H575" s="26"/>
      <c r="I575" s="26"/>
      <c r="J575" s="10"/>
    </row>
    <row r="576" spans="2:10" hidden="1" x14ac:dyDescent="0.25">
      <c r="B576" s="25"/>
      <c r="F576" s="10"/>
      <c r="J576" s="10"/>
    </row>
    <row r="577" spans="2:10" hidden="1" x14ac:dyDescent="0.25">
      <c r="B577" s="25"/>
      <c r="D577" s="25"/>
      <c r="E577" s="30"/>
      <c r="F577" s="10"/>
      <c r="G577" s="10"/>
      <c r="H577" s="10"/>
      <c r="I577" s="10"/>
      <c r="J577" s="10"/>
    </row>
    <row r="578" spans="2:10" hidden="1" x14ac:dyDescent="0.25">
      <c r="B578" s="25"/>
      <c r="F578" s="10"/>
      <c r="G578" s="10"/>
      <c r="H578" s="10"/>
      <c r="I578" s="10"/>
      <c r="J578" s="10"/>
    </row>
    <row r="579" spans="2:10" hidden="1" x14ac:dyDescent="0.25">
      <c r="B579" s="25"/>
      <c r="F579" s="26"/>
      <c r="G579" s="26"/>
      <c r="H579" s="26"/>
      <c r="I579" s="26"/>
      <c r="J579" s="10"/>
    </row>
    <row r="580" spans="2:10" hidden="1" x14ac:dyDescent="0.25">
      <c r="B580" s="25"/>
      <c r="F580" s="26"/>
      <c r="G580" s="26"/>
      <c r="H580" s="26"/>
      <c r="I580" s="26"/>
      <c r="J580" s="10"/>
    </row>
    <row r="581" spans="2:10" hidden="1" x14ac:dyDescent="0.25">
      <c r="B581" s="25"/>
      <c r="F581" s="26"/>
      <c r="G581" s="26"/>
      <c r="H581" s="26"/>
      <c r="I581" s="26"/>
      <c r="J581" s="10"/>
    </row>
    <row r="582" spans="2:10" hidden="1" x14ac:dyDescent="0.25">
      <c r="B582" s="25"/>
      <c r="F582" s="26"/>
      <c r="G582" s="26"/>
      <c r="H582" s="26"/>
      <c r="I582" s="26"/>
      <c r="J582" s="10"/>
    </row>
    <row r="583" spans="2:10" hidden="1" x14ac:dyDescent="0.25">
      <c r="B583" s="25"/>
      <c r="F583" s="26"/>
      <c r="G583" s="26"/>
      <c r="H583" s="26"/>
      <c r="I583" s="26"/>
      <c r="J583" s="10"/>
    </row>
    <row r="584" spans="2:10" hidden="1" x14ac:dyDescent="0.25">
      <c r="B584" s="25"/>
      <c r="G584" s="26"/>
      <c r="H584" s="26"/>
      <c r="I584" s="26"/>
      <c r="J584" s="10"/>
    </row>
    <row r="585" spans="2:10" hidden="1" x14ac:dyDescent="0.25">
      <c r="B585" s="25"/>
      <c r="F585" s="26"/>
      <c r="G585" s="26"/>
      <c r="H585" s="26"/>
      <c r="I585" s="26"/>
      <c r="J585" s="10"/>
    </row>
    <row r="586" spans="2:10" hidden="1" x14ac:dyDescent="0.25">
      <c r="B586" s="25"/>
      <c r="F586" s="26"/>
      <c r="G586" s="26"/>
      <c r="H586" s="26"/>
      <c r="I586" s="26"/>
      <c r="J586" s="10"/>
    </row>
    <row r="587" spans="2:10" hidden="1" x14ac:dyDescent="0.25">
      <c r="B587" s="25"/>
      <c r="F587" s="26"/>
      <c r="G587" s="26"/>
      <c r="H587" s="26"/>
      <c r="I587" s="26"/>
      <c r="J587" s="10"/>
    </row>
    <row r="588" spans="2:10" hidden="1" x14ac:dyDescent="0.25">
      <c r="B588" s="25"/>
      <c r="F588" s="26"/>
      <c r="G588" s="26"/>
      <c r="H588" s="26"/>
      <c r="I588" s="26"/>
      <c r="J588" s="10"/>
    </row>
    <row r="589" spans="2:10" hidden="1" x14ac:dyDescent="0.25">
      <c r="B589" s="25"/>
      <c r="F589" s="26"/>
      <c r="G589" s="26"/>
      <c r="H589" s="26"/>
      <c r="I589" s="26"/>
      <c r="J589" s="10"/>
    </row>
    <row r="590" spans="2:10" hidden="1" x14ac:dyDescent="0.25">
      <c r="B590" s="25"/>
      <c r="F590" s="26"/>
      <c r="G590" s="26"/>
      <c r="H590" s="26"/>
      <c r="I590" s="26"/>
      <c r="J590" s="10"/>
    </row>
    <row r="591" spans="2:10" hidden="1" x14ac:dyDescent="0.25">
      <c r="B591" s="25"/>
      <c r="F591" s="26"/>
      <c r="G591" s="26"/>
      <c r="H591" s="26"/>
      <c r="I591" s="26"/>
      <c r="J591" s="10"/>
    </row>
    <row r="592" spans="2:10" hidden="1" x14ac:dyDescent="0.25">
      <c r="B592" s="25"/>
      <c r="F592" s="26"/>
      <c r="G592" s="26"/>
      <c r="H592" s="26"/>
      <c r="I592" s="26"/>
      <c r="J592" s="10"/>
    </row>
    <row r="593" spans="2:15" hidden="1" x14ac:dyDescent="0.25">
      <c r="B593" s="25"/>
      <c r="F593" s="26"/>
      <c r="G593" s="26"/>
      <c r="H593" s="26"/>
      <c r="I593" s="26"/>
      <c r="J593" s="10"/>
    </row>
    <row r="594" spans="2:15" hidden="1" x14ac:dyDescent="0.25">
      <c r="B594" s="25"/>
      <c r="F594" s="26"/>
      <c r="G594" s="26"/>
      <c r="H594" s="26"/>
      <c r="I594" s="26"/>
      <c r="J594" s="10"/>
    </row>
    <row r="595" spans="2:15" hidden="1" x14ac:dyDescent="0.25">
      <c r="B595" s="25"/>
      <c r="F595" s="26"/>
      <c r="G595" s="26"/>
      <c r="H595" s="26"/>
      <c r="I595" s="26"/>
      <c r="J595" s="10"/>
    </row>
    <row r="596" spans="2:15" hidden="1" x14ac:dyDescent="0.25">
      <c r="B596" s="25"/>
      <c r="F596" s="10"/>
      <c r="J596" s="10"/>
    </row>
    <row r="597" spans="2:15" hidden="1" x14ac:dyDescent="0.25">
      <c r="B597" s="25"/>
      <c r="C597" s="169"/>
      <c r="D597" s="169"/>
      <c r="F597" s="10"/>
      <c r="G597" s="10"/>
      <c r="H597" s="10"/>
      <c r="I597" s="10"/>
      <c r="J597" s="10"/>
    </row>
    <row r="598" spans="2:15" x14ac:dyDescent="0.25">
      <c r="K598" s="2"/>
      <c r="L598" s="2"/>
      <c r="M598" s="2"/>
      <c r="N598" s="2"/>
      <c r="O598" s="2"/>
    </row>
  </sheetData>
  <autoFilter ref="B6:J597" xr:uid="{98FE3E9C-BDF3-4B12-B0FD-561039F20090}">
    <filterColumn colId="2">
      <filters>
        <filter val="Total energy"/>
      </filters>
    </filterColumn>
  </autoFilter>
  <mergeCells count="14">
    <mergeCell ref="E5:J5"/>
    <mergeCell ref="K5:P5"/>
    <mergeCell ref="C597:D597"/>
    <mergeCell ref="C201:D201"/>
    <mergeCell ref="C237:D237"/>
    <mergeCell ref="C273:D273"/>
    <mergeCell ref="C309:D309"/>
    <mergeCell ref="C345:D345"/>
    <mergeCell ref="C381:D381"/>
    <mergeCell ref="C417:D417"/>
    <mergeCell ref="C453:D453"/>
    <mergeCell ref="C489:D489"/>
    <mergeCell ref="C525:D525"/>
    <mergeCell ref="C561:D561"/>
  </mergeCells>
  <pageMargins left="0.7" right="0.7" top="0.78740157500000008" bottom="0.78740157500000008"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3127-7FD8-4423-906D-625B3287B402}">
  <dimension ref="B1:T234"/>
  <sheetViews>
    <sheetView zoomScale="85" zoomScaleNormal="85" workbookViewId="0">
      <pane xSplit="5" ySplit="6" topLeftCell="F7" activePane="bottomRight" state="frozen"/>
      <selection pane="topRight" activeCell="F1" sqref="F1"/>
      <selection pane="bottomLeft" activeCell="A7" sqref="A7"/>
      <selection pane="bottomRight" activeCell="L11" sqref="L7:L11"/>
    </sheetView>
  </sheetViews>
  <sheetFormatPr baseColWidth="10" defaultColWidth="10.85546875" defaultRowHeight="15" x14ac:dyDescent="0.25"/>
  <cols>
    <col min="1" max="1" width="5.5703125" bestFit="1" customWidth="1"/>
    <col min="2" max="2" width="10.42578125" customWidth="1"/>
    <col min="3" max="3" width="24.85546875" customWidth="1"/>
    <col min="4" max="4" width="22.85546875" bestFit="1" customWidth="1"/>
    <col min="5" max="5" width="16.5703125" customWidth="1"/>
    <col min="6" max="6" width="12.140625" bestFit="1" customWidth="1"/>
    <col min="7" max="7" width="12.85546875" bestFit="1" customWidth="1"/>
    <col min="8" max="8" width="13.140625" bestFit="1" customWidth="1"/>
    <col min="9" max="9" width="11.5703125" style="16" bestFit="1" customWidth="1"/>
    <col min="10" max="10" width="11.140625" style="16" bestFit="1" customWidth="1"/>
    <col min="11" max="11" width="11.140625" style="82" customWidth="1"/>
    <col min="12" max="12" width="12.85546875" customWidth="1"/>
    <col min="13" max="13" width="13.7109375" customWidth="1"/>
    <col min="14" max="15" width="14.42578125" bestFit="1" customWidth="1"/>
    <col min="16" max="17" width="14.42578125" style="16" bestFit="1" customWidth="1"/>
    <col min="18" max="20" width="14.42578125" bestFit="1" customWidth="1"/>
    <col min="22" max="22" width="10.85546875" bestFit="1" customWidth="1"/>
  </cols>
  <sheetData>
    <row r="1" spans="2:20" x14ac:dyDescent="0.25">
      <c r="B1" s="36" t="s">
        <v>0</v>
      </c>
    </row>
    <row r="2" spans="2:20" x14ac:dyDescent="0.25">
      <c r="B2" s="37" t="s">
        <v>1</v>
      </c>
      <c r="F2" s="43"/>
      <c r="G2" s="36"/>
      <c r="H2" s="44"/>
      <c r="K2" s="83"/>
      <c r="L2" s="44"/>
      <c r="M2" s="44"/>
      <c r="N2" s="44"/>
      <c r="O2" s="44"/>
      <c r="P2" s="45"/>
      <c r="Q2" s="45"/>
      <c r="R2" s="44"/>
      <c r="S2" s="44"/>
      <c r="T2" s="44"/>
    </row>
    <row r="4" spans="2:20" x14ac:dyDescent="0.25">
      <c r="F4" s="17"/>
      <c r="G4" s="17"/>
      <c r="H4" s="17"/>
      <c r="I4" s="47"/>
      <c r="J4" s="47"/>
      <c r="K4" s="84"/>
      <c r="L4" s="17"/>
      <c r="M4" s="17"/>
      <c r="N4" s="17"/>
      <c r="O4" s="17"/>
      <c r="P4" s="47"/>
      <c r="Q4" s="47"/>
      <c r="R4" s="17"/>
      <c r="S4" s="17"/>
      <c r="T4" s="17"/>
    </row>
    <row r="5" spans="2:20" x14ac:dyDescent="0.25">
      <c r="B5" s="36"/>
      <c r="D5" s="36"/>
      <c r="E5" s="36"/>
      <c r="F5" s="162" t="s">
        <v>127</v>
      </c>
      <c r="G5" s="163"/>
      <c r="H5" s="163"/>
      <c r="I5" s="163"/>
      <c r="J5" s="163"/>
      <c r="K5" s="163"/>
      <c r="L5" s="164"/>
      <c r="M5" s="162" t="s">
        <v>128</v>
      </c>
      <c r="N5" s="163"/>
      <c r="O5" s="163"/>
      <c r="P5" s="163"/>
      <c r="Q5" s="163"/>
      <c r="R5" s="163"/>
      <c r="S5" s="164"/>
      <c r="T5" s="44"/>
    </row>
    <row r="6" spans="2:20" x14ac:dyDescent="0.25">
      <c r="B6" s="39" t="s">
        <v>2</v>
      </c>
      <c r="C6" s="21" t="s">
        <v>3</v>
      </c>
      <c r="D6" s="100" t="s">
        <v>123</v>
      </c>
      <c r="E6" s="22" t="s">
        <v>4</v>
      </c>
      <c r="F6" s="48" t="s">
        <v>54</v>
      </c>
      <c r="G6" s="48" t="s">
        <v>55</v>
      </c>
      <c r="H6" s="49" t="s">
        <v>56</v>
      </c>
      <c r="I6" s="50" t="s">
        <v>129</v>
      </c>
      <c r="J6" s="50" t="s">
        <v>57</v>
      </c>
      <c r="K6" s="86" t="s">
        <v>58</v>
      </c>
      <c r="L6" s="51" t="s">
        <v>45</v>
      </c>
      <c r="M6" s="48" t="s">
        <v>54</v>
      </c>
      <c r="N6" s="48" t="s">
        <v>55</v>
      </c>
      <c r="O6" s="49" t="s">
        <v>56</v>
      </c>
      <c r="P6" s="50" t="s">
        <v>129</v>
      </c>
      <c r="Q6" s="50" t="s">
        <v>57</v>
      </c>
      <c r="R6" s="86" t="s">
        <v>58</v>
      </c>
      <c r="S6" s="51" t="s">
        <v>45</v>
      </c>
      <c r="T6" s="44"/>
    </row>
    <row r="7" spans="2:20" x14ac:dyDescent="0.25">
      <c r="B7" s="40" t="s">
        <v>6</v>
      </c>
      <c r="C7" s="1" t="s">
        <v>75</v>
      </c>
      <c r="D7" s="1" t="s">
        <v>124</v>
      </c>
      <c r="E7" s="1" t="s">
        <v>9</v>
      </c>
      <c r="F7" s="44"/>
      <c r="G7" s="44"/>
      <c r="H7">
        <v>0</v>
      </c>
      <c r="I7" s="16">
        <v>1.455712788259958E-2</v>
      </c>
      <c r="J7" s="16">
        <v>7.2063118027819863E-4</v>
      </c>
      <c r="K7" s="83">
        <f t="shared" ref="K7:K11" si="0">0.3/0.7*SUM(F7:J7)</f>
        <v>6.5476110269476195E-3</v>
      </c>
      <c r="L7" s="67">
        <f t="shared" ref="L7:L11" si="1">SUM(F7:K7)</f>
        <v>2.1825370089825397E-2</v>
      </c>
      <c r="O7" s="44"/>
      <c r="R7" s="149"/>
      <c r="S7" s="149"/>
      <c r="T7" s="44"/>
    </row>
    <row r="8" spans="2:20" x14ac:dyDescent="0.25">
      <c r="B8" s="40" t="s">
        <v>6</v>
      </c>
      <c r="C8" s="1" t="s">
        <v>75</v>
      </c>
      <c r="D8" s="1" t="s">
        <v>109</v>
      </c>
      <c r="E8" s="1" t="s">
        <v>10</v>
      </c>
      <c r="F8" s="44"/>
      <c r="G8" s="44"/>
      <c r="H8">
        <v>0</v>
      </c>
      <c r="K8" s="83">
        <f t="shared" si="0"/>
        <v>0</v>
      </c>
      <c r="L8" s="67">
        <f t="shared" si="1"/>
        <v>0</v>
      </c>
      <c r="O8" s="44"/>
      <c r="R8" s="149"/>
      <c r="S8" s="149"/>
      <c r="T8" s="44"/>
    </row>
    <row r="9" spans="2:20" x14ac:dyDescent="0.25">
      <c r="B9" s="40" t="s">
        <v>6</v>
      </c>
      <c r="C9" s="1" t="s">
        <v>75</v>
      </c>
      <c r="D9" s="1" t="s">
        <v>46</v>
      </c>
      <c r="E9" s="1" t="s">
        <v>19</v>
      </c>
      <c r="F9" s="44">
        <f>7.2*F20</f>
        <v>8.0640000000000018</v>
      </c>
      <c r="G9" s="44">
        <v>1.4</v>
      </c>
      <c r="H9">
        <v>2.3205</v>
      </c>
      <c r="I9" s="16">
        <v>2.5249999999999999</v>
      </c>
      <c r="J9" s="16">
        <v>7.0193372262773709E-2</v>
      </c>
      <c r="K9" s="83">
        <f t="shared" si="0"/>
        <v>6.1627257309697612</v>
      </c>
      <c r="L9" s="67">
        <f t="shared" si="1"/>
        <v>20.542419103232536</v>
      </c>
      <c r="O9" s="44"/>
      <c r="R9" s="149"/>
      <c r="S9" s="149"/>
      <c r="T9" s="44"/>
    </row>
    <row r="10" spans="2:20" x14ac:dyDescent="0.25">
      <c r="B10" s="40" t="s">
        <v>6</v>
      </c>
      <c r="C10" s="1" t="s">
        <v>75</v>
      </c>
      <c r="D10" s="1" t="s">
        <v>126</v>
      </c>
      <c r="E10" s="1" t="s">
        <v>15</v>
      </c>
      <c r="F10" s="44"/>
      <c r="G10" s="44">
        <v>48.87</v>
      </c>
      <c r="H10">
        <v>85.858500000000006</v>
      </c>
      <c r="I10" s="16">
        <v>27.06170073375262</v>
      </c>
      <c r="J10" s="16">
        <v>1.3396533641371711</v>
      </c>
      <c r="K10" s="83">
        <f t="shared" si="0"/>
        <v>69.912794613381351</v>
      </c>
      <c r="L10" s="67">
        <f t="shared" si="1"/>
        <v>233.04264871127114</v>
      </c>
      <c r="O10" s="44"/>
      <c r="R10" s="149"/>
      <c r="S10" s="149"/>
      <c r="T10" s="44"/>
    </row>
    <row r="11" spans="2:20" x14ac:dyDescent="0.25">
      <c r="B11" s="40" t="s">
        <v>6</v>
      </c>
      <c r="C11" s="1" t="s">
        <v>75</v>
      </c>
      <c r="D11" s="1" t="s">
        <v>125</v>
      </c>
      <c r="E11" s="1" t="s">
        <v>16</v>
      </c>
      <c r="F11" s="44"/>
      <c r="G11" s="44"/>
      <c r="H11">
        <v>0</v>
      </c>
      <c r="I11" s="16">
        <v>0.69874213836477972</v>
      </c>
      <c r="J11" s="16">
        <v>3.4590296653353517E-2</v>
      </c>
      <c r="K11" s="83">
        <f t="shared" si="0"/>
        <v>0.31428532929348574</v>
      </c>
      <c r="L11" s="67">
        <f t="shared" si="1"/>
        <v>1.0476177643116191</v>
      </c>
      <c r="O11" s="44"/>
      <c r="R11" s="149"/>
      <c r="S11" s="149"/>
      <c r="T11" s="44"/>
    </row>
    <row r="12" spans="2:20" x14ac:dyDescent="0.25">
      <c r="B12" s="40" t="s">
        <v>6</v>
      </c>
      <c r="C12" s="1" t="s">
        <v>75</v>
      </c>
      <c r="D12" s="1" t="s">
        <v>63</v>
      </c>
      <c r="E12" s="1" t="s">
        <v>63</v>
      </c>
      <c r="F12" s="10">
        <f>SUM(F7:F11)</f>
        <v>8.0640000000000018</v>
      </c>
      <c r="G12" s="10">
        <f>SUM(G7:G11)</f>
        <v>50.269999999999996</v>
      </c>
      <c r="H12" s="10">
        <f>SUM(H7:H11)</f>
        <v>88.179000000000002</v>
      </c>
      <c r="I12" s="16">
        <v>30.3</v>
      </c>
      <c r="J12" s="16">
        <v>1.4451576642335771</v>
      </c>
      <c r="K12" s="83">
        <f>0.3/0.7*SUM(F12:J12)</f>
        <v>76.396353284671548</v>
      </c>
      <c r="L12" s="60">
        <f t="shared" ref="L12:L18" si="2">SUM(F12:K12)</f>
        <v>254.65451094890517</v>
      </c>
      <c r="M12" s="16">
        <v>6.6836139303482573</v>
      </c>
      <c r="P12" s="16">
        <v>9.5950000000000006</v>
      </c>
      <c r="Q12" s="16">
        <v>0</v>
      </c>
      <c r="R12" s="149"/>
      <c r="S12" s="149"/>
    </row>
    <row r="13" spans="2:20" x14ac:dyDescent="0.25">
      <c r="B13" s="40" t="s">
        <v>6</v>
      </c>
      <c r="C13" s="69" t="s">
        <v>59</v>
      </c>
      <c r="D13" s="1" t="s">
        <v>110</v>
      </c>
      <c r="E13" s="1" t="s">
        <v>64</v>
      </c>
      <c r="F13" s="41"/>
      <c r="G13" s="41"/>
      <c r="H13">
        <v>0</v>
      </c>
      <c r="K13" s="83">
        <f t="shared" ref="K13:K18" si="3">0.3/0.7*SUM(F13:J13)</f>
        <v>0</v>
      </c>
      <c r="L13" s="67">
        <f t="shared" si="2"/>
        <v>0</v>
      </c>
      <c r="O13" s="41"/>
      <c r="R13" s="149"/>
      <c r="S13" s="149"/>
      <c r="T13" s="41"/>
    </row>
    <row r="14" spans="2:20" x14ac:dyDescent="0.25">
      <c r="B14" s="40" t="s">
        <v>6</v>
      </c>
      <c r="C14" s="69" t="s">
        <v>59</v>
      </c>
      <c r="D14" s="1" t="s">
        <v>110</v>
      </c>
      <c r="E14" s="1" t="s">
        <v>66</v>
      </c>
      <c r="F14" s="44"/>
      <c r="G14" s="44"/>
      <c r="H14">
        <v>0</v>
      </c>
      <c r="I14" s="16">
        <v>8.1793064024390247</v>
      </c>
      <c r="J14" s="16">
        <v>0.66876307414990233</v>
      </c>
      <c r="K14" s="83">
        <f t="shared" si="3"/>
        <v>3.7920297756809691</v>
      </c>
      <c r="L14" s="67">
        <f t="shared" si="2"/>
        <v>12.640099252269897</v>
      </c>
      <c r="O14" s="44"/>
      <c r="R14" s="149"/>
      <c r="S14" s="149"/>
      <c r="T14" s="44"/>
    </row>
    <row r="15" spans="2:20" x14ac:dyDescent="0.25">
      <c r="B15" s="40" t="s">
        <v>6</v>
      </c>
      <c r="C15" s="69" t="s">
        <v>59</v>
      </c>
      <c r="D15" s="1" t="s">
        <v>113</v>
      </c>
      <c r="E15" s="1" t="s">
        <v>67</v>
      </c>
      <c r="F15" s="44"/>
      <c r="G15" s="44"/>
      <c r="H15">
        <v>0</v>
      </c>
      <c r="K15" s="83">
        <f t="shared" si="3"/>
        <v>0</v>
      </c>
      <c r="L15" s="67">
        <f t="shared" si="2"/>
        <v>0</v>
      </c>
      <c r="O15" s="44"/>
      <c r="R15" s="149"/>
      <c r="S15" s="149"/>
      <c r="T15" s="44"/>
    </row>
    <row r="16" spans="2:20" x14ac:dyDescent="0.25">
      <c r="B16" s="40" t="s">
        <v>6</v>
      </c>
      <c r="C16" s="69" t="s">
        <v>59</v>
      </c>
      <c r="D16" s="1" t="s">
        <v>112</v>
      </c>
      <c r="E16" s="1" t="s">
        <v>68</v>
      </c>
      <c r="F16" s="44"/>
      <c r="G16" s="44"/>
      <c r="H16">
        <v>0</v>
      </c>
      <c r="I16" s="16">
        <v>92.909959619875465</v>
      </c>
      <c r="J16" s="16">
        <v>7.596579362279785</v>
      </c>
      <c r="K16" s="83">
        <f>0.3/0.7*SUM(F16:J16)</f>
        <v>43.074230992352255</v>
      </c>
      <c r="L16" s="67">
        <f t="shared" si="2"/>
        <v>143.58076997450752</v>
      </c>
      <c r="O16" s="44"/>
      <c r="R16" s="149"/>
      <c r="S16" s="149"/>
      <c r="T16" s="44"/>
    </row>
    <row r="17" spans="2:20" x14ac:dyDescent="0.25">
      <c r="B17" s="40" t="s">
        <v>6</v>
      </c>
      <c r="C17" s="69" t="s">
        <v>59</v>
      </c>
      <c r="D17" s="1" t="s">
        <v>114</v>
      </c>
      <c r="E17" s="1" t="s">
        <v>69</v>
      </c>
      <c r="G17" s="46">
        <v>26.9</v>
      </c>
      <c r="H17">
        <v>162.435</v>
      </c>
      <c r="K17" s="83">
        <f t="shared" si="3"/>
        <v>81.143571428571434</v>
      </c>
      <c r="L17" s="67">
        <f t="shared" si="2"/>
        <v>270.47857142857146</v>
      </c>
      <c r="N17" s="41">
        <f>G17</f>
        <v>26.9</v>
      </c>
      <c r="O17" s="44"/>
      <c r="R17" s="149"/>
      <c r="S17" s="149"/>
      <c r="T17" s="44"/>
    </row>
    <row r="18" spans="2:20" x14ac:dyDescent="0.25">
      <c r="B18" s="40" t="s">
        <v>6</v>
      </c>
      <c r="C18" s="69" t="s">
        <v>59</v>
      </c>
      <c r="D18" s="1" t="s">
        <v>111</v>
      </c>
      <c r="E18" s="1" t="s">
        <v>71</v>
      </c>
      <c r="F18" s="44"/>
      <c r="G18" s="44"/>
      <c r="H18">
        <v>0</v>
      </c>
      <c r="I18" s="16">
        <v>6.2232339776855223</v>
      </c>
      <c r="J18" s="16">
        <v>0.50882909641703211</v>
      </c>
      <c r="K18" s="83">
        <f>0.3/0.7*SUM(F18:J18)</f>
        <v>2.8851698889010948</v>
      </c>
      <c r="L18" s="67">
        <f t="shared" si="2"/>
        <v>9.6172329630036497</v>
      </c>
      <c r="O18" s="44"/>
      <c r="P18" s="16">
        <v>107.3125</v>
      </c>
      <c r="Q18" s="16">
        <v>8.7741715328467187</v>
      </c>
      <c r="R18" s="149"/>
      <c r="S18" s="149"/>
      <c r="T18" s="44"/>
    </row>
    <row r="19" spans="2:20" x14ac:dyDescent="0.25">
      <c r="B19" s="40" t="s">
        <v>6</v>
      </c>
      <c r="C19" s="70" t="s">
        <v>76</v>
      </c>
      <c r="D19" s="17" t="s">
        <v>20</v>
      </c>
      <c r="E19" s="17" t="s">
        <v>20</v>
      </c>
      <c r="F19" s="41">
        <f>SUM(F12:F18)</f>
        <v>8.0640000000000018</v>
      </c>
      <c r="G19" s="41">
        <f>SUM(G12:G18)</f>
        <v>77.169999999999987</v>
      </c>
      <c r="H19" s="41">
        <f>SUM(H12:H18)</f>
        <v>250.614</v>
      </c>
      <c r="I19" s="16">
        <v>137.61250000000001</v>
      </c>
      <c r="J19" s="16">
        <v>10.219329197080301</v>
      </c>
      <c r="K19" s="87">
        <f>SUM(K12:K18)</f>
        <v>207.29135537017731</v>
      </c>
      <c r="L19" s="60">
        <f>SUM(L12:L18)</f>
        <v>690.97118456725764</v>
      </c>
      <c r="M19" s="16">
        <f>M12</f>
        <v>6.6836139303482573</v>
      </c>
      <c r="N19" s="41">
        <f>SUM(N12:N18)</f>
        <v>26.9</v>
      </c>
      <c r="O19" s="16">
        <v>157.0205</v>
      </c>
      <c r="P19" s="16">
        <v>116.9075</v>
      </c>
      <c r="Q19" s="16">
        <v>8.7741715328467187</v>
      </c>
      <c r="R19" s="83">
        <f>0.3/0.7*SUM(M19:Q19)</f>
        <v>135.55105091279788</v>
      </c>
      <c r="S19" s="110">
        <f>SUM(M19:R19)</f>
        <v>451.8368363759929</v>
      </c>
    </row>
    <row r="20" spans="2:20" x14ac:dyDescent="0.25">
      <c r="B20" s="40" t="s">
        <v>6</v>
      </c>
      <c r="C20" s="53" t="s">
        <v>73</v>
      </c>
      <c r="D20" s="54"/>
      <c r="E20" s="54"/>
      <c r="F20" s="55">
        <v>1.1200000000000001</v>
      </c>
      <c r="G20" s="55">
        <v>2.5</v>
      </c>
      <c r="H20" s="55">
        <v>7.7350000000000003</v>
      </c>
      <c r="I20" s="65">
        <v>2.5249999999999999</v>
      </c>
      <c r="J20" s="65">
        <v>0.206451094890511</v>
      </c>
      <c r="K20" s="85"/>
      <c r="L20" s="56">
        <f>SUM(F20:J20)</f>
        <v>14.086451094890512</v>
      </c>
      <c r="M20" s="55">
        <f t="shared" ref="M20:S20" si="4">F20</f>
        <v>1.1200000000000001</v>
      </c>
      <c r="N20" s="55">
        <f t="shared" si="4"/>
        <v>2.5</v>
      </c>
      <c r="O20" s="58">
        <f t="shared" si="4"/>
        <v>7.7350000000000003</v>
      </c>
      <c r="P20" s="55">
        <f t="shared" si="4"/>
        <v>2.5249999999999999</v>
      </c>
      <c r="Q20" s="55">
        <f t="shared" si="4"/>
        <v>0.206451094890511</v>
      </c>
      <c r="R20" s="55">
        <f t="shared" si="4"/>
        <v>0</v>
      </c>
      <c r="S20" s="56">
        <f t="shared" si="4"/>
        <v>14.086451094890512</v>
      </c>
      <c r="T20" s="41"/>
    </row>
    <row r="21" spans="2:20" x14ac:dyDescent="0.25">
      <c r="B21" s="40" t="s">
        <v>21</v>
      </c>
      <c r="C21" s="1" t="s">
        <v>75</v>
      </c>
      <c r="D21" s="1" t="s">
        <v>124</v>
      </c>
      <c r="E21" s="1" t="s">
        <v>9</v>
      </c>
      <c r="F21" s="44"/>
      <c r="G21" s="45"/>
      <c r="H21">
        <v>0</v>
      </c>
      <c r="I21" s="16">
        <v>0.51087448438420746</v>
      </c>
      <c r="J21" s="16">
        <v>0</v>
      </c>
      <c r="K21" s="83">
        <f t="shared" ref="K21:K31" si="5">0.3/0.7*SUM(F21:J21)</f>
        <v>0.21894620759323177</v>
      </c>
      <c r="L21" s="67">
        <f t="shared" ref="L21:L32" si="6">SUM(F21:K21)</f>
        <v>0.72982069197743926</v>
      </c>
      <c r="M21" s="44"/>
      <c r="N21" s="44"/>
      <c r="O21" s="45"/>
      <c r="R21" s="149"/>
      <c r="S21" s="149"/>
      <c r="T21" s="44"/>
    </row>
    <row r="22" spans="2:20" x14ac:dyDescent="0.25">
      <c r="B22" s="40" t="s">
        <v>21</v>
      </c>
      <c r="C22" s="1" t="s">
        <v>75</v>
      </c>
      <c r="D22" s="1" t="s">
        <v>109</v>
      </c>
      <c r="E22" s="1" t="s">
        <v>10</v>
      </c>
      <c r="F22" s="44"/>
      <c r="G22" s="45"/>
      <c r="H22">
        <v>0</v>
      </c>
      <c r="K22" s="83">
        <f t="shared" si="5"/>
        <v>0</v>
      </c>
      <c r="L22" s="67">
        <f t="shared" si="6"/>
        <v>0</v>
      </c>
      <c r="M22" s="44"/>
      <c r="N22" s="44"/>
      <c r="O22" s="45"/>
      <c r="R22" s="149"/>
      <c r="S22" s="149"/>
      <c r="T22" s="44"/>
    </row>
    <row r="23" spans="2:20" x14ac:dyDescent="0.25">
      <c r="B23" s="40" t="s">
        <v>21</v>
      </c>
      <c r="C23" s="1" t="s">
        <v>75</v>
      </c>
      <c r="D23" s="1" t="s">
        <v>46</v>
      </c>
      <c r="E23" s="1" t="s">
        <v>19</v>
      </c>
      <c r="F23" s="44">
        <f>7.2*F34</f>
        <v>0.42266409130816507</v>
      </c>
      <c r="G23" s="57">
        <v>0.89600000000000013</v>
      </c>
      <c r="H23">
        <v>0.42749999999999999</v>
      </c>
      <c r="I23" s="16">
        <v>0.502</v>
      </c>
      <c r="J23" s="16">
        <v>0</v>
      </c>
      <c r="K23" s="83">
        <f t="shared" si="5"/>
        <v>0.96349889627492791</v>
      </c>
      <c r="L23" s="67">
        <f t="shared" si="6"/>
        <v>3.2116629875830931</v>
      </c>
      <c r="M23" s="44"/>
      <c r="N23" s="44"/>
      <c r="O23" s="45"/>
      <c r="R23" s="149"/>
      <c r="S23" s="149"/>
      <c r="T23" s="44"/>
    </row>
    <row r="24" spans="2:20" x14ac:dyDescent="0.25">
      <c r="B24" s="40" t="s">
        <v>21</v>
      </c>
      <c r="C24" s="1" t="s">
        <v>75</v>
      </c>
      <c r="D24" s="1" t="s">
        <v>126</v>
      </c>
      <c r="E24" s="1" t="s">
        <v>15</v>
      </c>
      <c r="G24" s="52">
        <v>31.274244000000003</v>
      </c>
      <c r="H24">
        <v>15.817500000000001</v>
      </c>
      <c r="I24" s="16">
        <v>4.6694578668238069</v>
      </c>
      <c r="J24" s="16">
        <v>0</v>
      </c>
      <c r="K24" s="83">
        <f t="shared" si="5"/>
        <v>22.183372228638778</v>
      </c>
      <c r="L24" s="67">
        <f t="shared" si="6"/>
        <v>73.944574095462585</v>
      </c>
      <c r="M24" s="44"/>
      <c r="N24" s="44"/>
      <c r="O24" s="45"/>
      <c r="R24" s="149"/>
      <c r="S24" s="149"/>
      <c r="T24" s="44"/>
    </row>
    <row r="25" spans="2:20" x14ac:dyDescent="0.25">
      <c r="B25" s="40" t="s">
        <v>21</v>
      </c>
      <c r="C25" s="1" t="s">
        <v>75</v>
      </c>
      <c r="D25" s="1" t="s">
        <v>125</v>
      </c>
      <c r="E25" s="1" t="s">
        <v>16</v>
      </c>
      <c r="F25" s="44"/>
      <c r="G25" s="45"/>
      <c r="H25">
        <v>0</v>
      </c>
      <c r="I25" s="16">
        <v>0.34166764879198591</v>
      </c>
      <c r="J25" s="16">
        <v>0</v>
      </c>
      <c r="K25" s="83">
        <f t="shared" si="5"/>
        <v>0.14642899233942255</v>
      </c>
      <c r="L25" s="67">
        <f t="shared" si="6"/>
        <v>0.48809664113140849</v>
      </c>
      <c r="M25" s="44"/>
      <c r="N25" s="44"/>
      <c r="O25" s="45"/>
      <c r="R25" s="149"/>
      <c r="S25" s="149"/>
      <c r="T25" s="44"/>
    </row>
    <row r="26" spans="2:20" x14ac:dyDescent="0.25">
      <c r="B26" s="40" t="s">
        <v>21</v>
      </c>
      <c r="C26" s="1" t="s">
        <v>75</v>
      </c>
      <c r="D26" s="1" t="s">
        <v>63</v>
      </c>
      <c r="E26" s="1" t="s">
        <v>63</v>
      </c>
      <c r="F26" s="41">
        <f>SUM(F21:F25)</f>
        <v>0.42266409130816507</v>
      </c>
      <c r="G26" s="41">
        <f>SUM(G21:G25)</f>
        <v>32.170244000000004</v>
      </c>
      <c r="H26" s="41">
        <f>SUM(H21:H25)</f>
        <v>16.245000000000001</v>
      </c>
      <c r="I26" s="16">
        <v>6.024</v>
      </c>
      <c r="J26" s="16">
        <v>0</v>
      </c>
      <c r="K26" s="83">
        <f t="shared" si="5"/>
        <v>23.512246324846359</v>
      </c>
      <c r="L26" s="60">
        <f t="shared" si="6"/>
        <v>78.374154416154525</v>
      </c>
      <c r="M26" s="45">
        <v>0</v>
      </c>
      <c r="N26" s="44"/>
      <c r="O26" s="45"/>
      <c r="P26" s="16">
        <v>1.9076</v>
      </c>
      <c r="Q26" s="16">
        <v>0</v>
      </c>
      <c r="R26" s="149"/>
      <c r="S26" s="149"/>
      <c r="T26" s="44"/>
    </row>
    <row r="27" spans="2:20" x14ac:dyDescent="0.25">
      <c r="B27" s="40" t="s">
        <v>21</v>
      </c>
      <c r="C27" s="69" t="s">
        <v>59</v>
      </c>
      <c r="D27" s="1" t="s">
        <v>110</v>
      </c>
      <c r="E27" s="1" t="s">
        <v>64</v>
      </c>
      <c r="F27" s="41"/>
      <c r="G27" s="16"/>
      <c r="H27">
        <v>0</v>
      </c>
      <c r="K27" s="83">
        <f t="shared" si="5"/>
        <v>0</v>
      </c>
      <c r="L27" s="67">
        <f t="shared" si="6"/>
        <v>0</v>
      </c>
      <c r="M27" s="44"/>
      <c r="N27" s="44"/>
      <c r="O27" s="45"/>
      <c r="R27" s="149"/>
      <c r="S27" s="149"/>
      <c r="T27" s="44"/>
    </row>
    <row r="28" spans="2:20" x14ac:dyDescent="0.25">
      <c r="B28" s="40" t="s">
        <v>21</v>
      </c>
      <c r="C28" s="69" t="s">
        <v>59</v>
      </c>
      <c r="D28" s="1" t="s">
        <v>110</v>
      </c>
      <c r="E28" s="1" t="s">
        <v>66</v>
      </c>
      <c r="F28" s="44"/>
      <c r="G28" s="45"/>
      <c r="H28">
        <v>0</v>
      </c>
      <c r="I28" s="16">
        <v>0</v>
      </c>
      <c r="J28" s="16">
        <v>0</v>
      </c>
      <c r="K28" s="83">
        <f t="shared" si="5"/>
        <v>0</v>
      </c>
      <c r="L28" s="67">
        <f t="shared" si="6"/>
        <v>0</v>
      </c>
      <c r="O28" s="16"/>
      <c r="R28" s="149"/>
      <c r="S28" s="149"/>
    </row>
    <row r="29" spans="2:20" x14ac:dyDescent="0.25">
      <c r="B29" s="40" t="s">
        <v>21</v>
      </c>
      <c r="C29" s="69" t="s">
        <v>59</v>
      </c>
      <c r="D29" s="1" t="s">
        <v>113</v>
      </c>
      <c r="E29" s="1" t="s">
        <v>67</v>
      </c>
      <c r="F29" s="44"/>
      <c r="G29" s="45"/>
      <c r="H29">
        <v>0</v>
      </c>
      <c r="K29" s="83">
        <f t="shared" si="5"/>
        <v>0</v>
      </c>
      <c r="L29" s="67">
        <f t="shared" si="6"/>
        <v>0</v>
      </c>
      <c r="M29" s="44"/>
      <c r="N29" s="44"/>
      <c r="O29" s="45"/>
      <c r="R29" s="149"/>
      <c r="S29" s="149"/>
      <c r="T29" s="44"/>
    </row>
    <row r="30" spans="2:20" x14ac:dyDescent="0.25">
      <c r="B30" s="40" t="s">
        <v>21</v>
      </c>
      <c r="C30" s="69" t="s">
        <v>59</v>
      </c>
      <c r="D30" s="1" t="s">
        <v>112</v>
      </c>
      <c r="E30" s="1" t="s">
        <v>68</v>
      </c>
      <c r="F30" s="44"/>
      <c r="G30" s="45"/>
      <c r="H30">
        <v>0</v>
      </c>
      <c r="I30" s="16">
        <v>13.037546196819941</v>
      </c>
      <c r="J30" s="16">
        <v>0</v>
      </c>
      <c r="K30" s="83">
        <f t="shared" si="5"/>
        <v>5.5875197986371177</v>
      </c>
      <c r="L30" s="67">
        <f t="shared" si="6"/>
        <v>18.625065995457057</v>
      </c>
      <c r="M30" s="44"/>
      <c r="N30" s="44"/>
      <c r="O30" s="45"/>
      <c r="R30" s="149"/>
      <c r="S30" s="149"/>
      <c r="T30" s="44"/>
    </row>
    <row r="31" spans="2:20" x14ac:dyDescent="0.25">
      <c r="B31" s="40" t="s">
        <v>21</v>
      </c>
      <c r="C31" s="69" t="s">
        <v>59</v>
      </c>
      <c r="D31" s="1" t="s">
        <v>114</v>
      </c>
      <c r="E31" s="1" t="s">
        <v>69</v>
      </c>
      <c r="G31" s="52">
        <v>17.212955999999998</v>
      </c>
      <c r="H31">
        <v>29.925000000000001</v>
      </c>
      <c r="K31" s="83">
        <f t="shared" si="5"/>
        <v>20.201981142857147</v>
      </c>
      <c r="L31" s="67">
        <f t="shared" si="6"/>
        <v>67.339937142857153</v>
      </c>
      <c r="M31" s="44"/>
      <c r="N31" s="44">
        <f>G31</f>
        <v>17.212955999999998</v>
      </c>
      <c r="O31" s="45"/>
      <c r="R31" s="149"/>
      <c r="S31" s="149"/>
      <c r="T31" s="44"/>
    </row>
    <row r="32" spans="2:20" x14ac:dyDescent="0.25">
      <c r="B32" s="40" t="s">
        <v>21</v>
      </c>
      <c r="C32" s="69" t="s">
        <v>59</v>
      </c>
      <c r="D32" s="1" t="s">
        <v>111</v>
      </c>
      <c r="E32" s="1" t="s">
        <v>71</v>
      </c>
      <c r="F32" s="44"/>
      <c r="G32" s="45"/>
      <c r="H32">
        <v>0</v>
      </c>
      <c r="I32" s="16">
        <v>8.2974538031800602</v>
      </c>
      <c r="J32" s="16">
        <v>0</v>
      </c>
      <c r="K32" s="83">
        <v>3.5560516299343119</v>
      </c>
      <c r="L32" s="67">
        <f t="shared" si="6"/>
        <v>11.853505433114371</v>
      </c>
      <c r="M32" s="44"/>
      <c r="N32" s="44"/>
      <c r="O32" s="45"/>
      <c r="P32" s="16">
        <v>21.335000000000001</v>
      </c>
      <c r="Q32" s="16">
        <v>0</v>
      </c>
      <c r="R32" s="149"/>
      <c r="S32" s="149"/>
      <c r="T32" s="44"/>
    </row>
    <row r="33" spans="2:20" x14ac:dyDescent="0.25">
      <c r="B33" s="40" t="s">
        <v>21</v>
      </c>
      <c r="C33" s="70" t="s">
        <v>76</v>
      </c>
      <c r="D33" s="17" t="s">
        <v>20</v>
      </c>
      <c r="E33" s="17" t="s">
        <v>20</v>
      </c>
      <c r="F33" s="41">
        <f>SUM(F26:F32)</f>
        <v>0.42266409130816507</v>
      </c>
      <c r="G33" s="41">
        <f>SUM(G26:G32)</f>
        <v>49.383200000000002</v>
      </c>
      <c r="H33" s="41">
        <f>SUM(H26:H32)</f>
        <v>46.17</v>
      </c>
      <c r="I33" s="16">
        <v>27.359000000000002</v>
      </c>
      <c r="J33" s="16">
        <v>0</v>
      </c>
      <c r="K33" s="87">
        <f>SUM(K26:K32)</f>
        <v>52.857798896274936</v>
      </c>
      <c r="L33" s="60">
        <f>SUM(L26:L32)</f>
        <v>176.19266298758311</v>
      </c>
      <c r="M33" s="45">
        <f>M26</f>
        <v>0</v>
      </c>
      <c r="N33" s="41">
        <f>SUM(N26:N32)</f>
        <v>17.212955999999998</v>
      </c>
      <c r="O33" s="45">
        <v>28.927499999999998</v>
      </c>
      <c r="P33" s="16">
        <v>23.242599999999999</v>
      </c>
      <c r="Q33" s="16">
        <v>0</v>
      </c>
      <c r="R33" s="83">
        <f>0.3/0.7*SUM(M33:Q33)</f>
        <v>29.735595428571429</v>
      </c>
      <c r="S33" s="110">
        <f>SUM(M33:R33)</f>
        <v>99.118651428571425</v>
      </c>
      <c r="T33" s="44"/>
    </row>
    <row r="34" spans="2:20" x14ac:dyDescent="0.25">
      <c r="B34" s="40" t="s">
        <v>21</v>
      </c>
      <c r="C34" s="53" t="s">
        <v>73</v>
      </c>
      <c r="D34" s="54"/>
      <c r="E34" s="54"/>
      <c r="F34" s="55">
        <v>5.8703346015022924E-2</v>
      </c>
      <c r="G34" s="58">
        <v>1.6</v>
      </c>
      <c r="H34" s="55">
        <v>1.425</v>
      </c>
      <c r="I34" s="65">
        <v>0.502</v>
      </c>
      <c r="J34" s="65">
        <v>0</v>
      </c>
      <c r="K34" s="85"/>
      <c r="L34" s="56">
        <f>SUM(F34:J34)</f>
        <v>3.5857033460150234</v>
      </c>
      <c r="M34" s="55">
        <f t="shared" ref="M34:S34" si="7">F34</f>
        <v>5.8703346015022924E-2</v>
      </c>
      <c r="N34" s="55">
        <f t="shared" si="7"/>
        <v>1.6</v>
      </c>
      <c r="O34" s="58">
        <f t="shared" si="7"/>
        <v>1.425</v>
      </c>
      <c r="P34" s="55">
        <f t="shared" si="7"/>
        <v>0.502</v>
      </c>
      <c r="Q34" s="55">
        <f t="shared" si="7"/>
        <v>0</v>
      </c>
      <c r="R34" s="55">
        <f t="shared" si="7"/>
        <v>0</v>
      </c>
      <c r="S34" s="56">
        <f t="shared" si="7"/>
        <v>3.5857033460150234</v>
      </c>
      <c r="T34" s="44"/>
    </row>
    <row r="35" spans="2:20" x14ac:dyDescent="0.25">
      <c r="B35" s="40" t="s">
        <v>22</v>
      </c>
      <c r="C35" s="1" t="s">
        <v>75</v>
      </c>
      <c r="D35" s="1" t="s">
        <v>124</v>
      </c>
      <c r="E35" s="1" t="s">
        <v>9</v>
      </c>
      <c r="F35" s="44"/>
      <c r="G35" s="44"/>
      <c r="H35">
        <v>0</v>
      </c>
      <c r="I35" s="16">
        <v>0</v>
      </c>
      <c r="J35" s="16">
        <v>0</v>
      </c>
      <c r="K35" s="83">
        <f t="shared" ref="K35:K46" si="8">0.3/0.7*SUM(F35:J35)</f>
        <v>0</v>
      </c>
      <c r="L35" s="67">
        <f t="shared" ref="L35:L46" si="9">SUM(F35:K35)</f>
        <v>0</v>
      </c>
      <c r="M35" s="44"/>
      <c r="N35" s="44"/>
      <c r="O35" s="45"/>
      <c r="R35" s="149"/>
      <c r="S35" s="149"/>
      <c r="T35" s="44"/>
    </row>
    <row r="36" spans="2:20" x14ac:dyDescent="0.25">
      <c r="B36" s="40" t="s">
        <v>22</v>
      </c>
      <c r="C36" s="1" t="s">
        <v>75</v>
      </c>
      <c r="D36" s="1" t="s">
        <v>109</v>
      </c>
      <c r="E36" s="1" t="s">
        <v>10</v>
      </c>
      <c r="F36" s="44"/>
      <c r="G36" s="44"/>
      <c r="H36">
        <v>0</v>
      </c>
      <c r="K36" s="83">
        <f t="shared" si="8"/>
        <v>0</v>
      </c>
      <c r="L36" s="67">
        <f t="shared" si="9"/>
        <v>0</v>
      </c>
      <c r="M36" s="44"/>
      <c r="N36" s="44"/>
      <c r="O36" s="45"/>
      <c r="R36" s="149"/>
      <c r="S36" s="149"/>
      <c r="T36" s="44"/>
    </row>
    <row r="37" spans="2:20" x14ac:dyDescent="0.25">
      <c r="B37" s="40" t="s">
        <v>22</v>
      </c>
      <c r="C37" s="1" t="s">
        <v>75</v>
      </c>
      <c r="D37" s="1" t="s">
        <v>46</v>
      </c>
      <c r="E37" s="1" t="s">
        <v>19</v>
      </c>
      <c r="F37" s="44">
        <f>7.2*F48</f>
        <v>5.64313678665496</v>
      </c>
      <c r="G37" s="57">
        <v>0.56000000000000005</v>
      </c>
      <c r="H37">
        <v>1.1496</v>
      </c>
      <c r="I37" s="16">
        <v>6.6057939999999986</v>
      </c>
      <c r="J37" s="16">
        <v>0</v>
      </c>
      <c r="K37" s="83">
        <f t="shared" si="8"/>
        <v>5.9822274799949824</v>
      </c>
      <c r="L37" s="67">
        <f t="shared" si="9"/>
        <v>19.94075826664994</v>
      </c>
      <c r="M37" s="44"/>
      <c r="N37" s="44"/>
      <c r="O37" s="45"/>
      <c r="R37" s="149"/>
      <c r="S37" s="149"/>
      <c r="T37" s="44"/>
    </row>
    <row r="38" spans="2:20" x14ac:dyDescent="0.25">
      <c r="B38" s="40" t="s">
        <v>22</v>
      </c>
      <c r="C38" s="1" t="s">
        <v>75</v>
      </c>
      <c r="D38" s="1" t="s">
        <v>126</v>
      </c>
      <c r="E38" s="1" t="s">
        <v>15</v>
      </c>
      <c r="F38" s="44"/>
      <c r="G38" s="52">
        <v>19.546402499999999</v>
      </c>
      <c r="H38">
        <v>42.535199999999996</v>
      </c>
      <c r="I38" s="16">
        <v>72.663733999999991</v>
      </c>
      <c r="J38" s="16">
        <v>0</v>
      </c>
      <c r="K38" s="83">
        <f t="shared" si="8"/>
        <v>57.748001357142854</v>
      </c>
      <c r="L38" s="67">
        <f t="shared" si="9"/>
        <v>192.49333785714282</v>
      </c>
      <c r="M38" s="44"/>
      <c r="N38" s="44"/>
      <c r="O38" s="45"/>
      <c r="R38" s="149"/>
      <c r="S38" s="149"/>
      <c r="T38" s="44"/>
    </row>
    <row r="39" spans="2:20" x14ac:dyDescent="0.25">
      <c r="B39" s="40" t="s">
        <v>22</v>
      </c>
      <c r="C39" s="1" t="s">
        <v>75</v>
      </c>
      <c r="D39" s="1" t="s">
        <v>125</v>
      </c>
      <c r="E39" s="1" t="s">
        <v>16</v>
      </c>
      <c r="F39" s="44"/>
      <c r="G39" s="44"/>
      <c r="H39">
        <v>0</v>
      </c>
      <c r="I39" s="16">
        <v>0</v>
      </c>
      <c r="J39" s="16">
        <v>0</v>
      </c>
      <c r="K39" s="83">
        <f t="shared" si="8"/>
        <v>0</v>
      </c>
      <c r="L39" s="67">
        <f t="shared" si="9"/>
        <v>0</v>
      </c>
      <c r="M39" s="44"/>
      <c r="N39" s="44"/>
      <c r="O39" s="45"/>
      <c r="R39" s="149"/>
      <c r="S39" s="149"/>
      <c r="T39" s="44"/>
    </row>
    <row r="40" spans="2:20" x14ac:dyDescent="0.25">
      <c r="B40" s="40" t="s">
        <v>22</v>
      </c>
      <c r="C40" s="1" t="s">
        <v>75</v>
      </c>
      <c r="D40" s="1" t="s">
        <v>63</v>
      </c>
      <c r="E40" s="1" t="s">
        <v>63</v>
      </c>
      <c r="F40" s="41">
        <f>SUM(F35:F39)</f>
        <v>5.64313678665496</v>
      </c>
      <c r="G40" s="41">
        <f>SUM(G35:G39)</f>
        <v>20.106402499999998</v>
      </c>
      <c r="H40" s="41">
        <f>SUM(H35:H39)</f>
        <v>43.684799999999996</v>
      </c>
      <c r="I40" s="16">
        <v>79.269527999999994</v>
      </c>
      <c r="J40" s="16">
        <v>0</v>
      </c>
      <c r="K40" s="83">
        <f t="shared" si="8"/>
        <v>63.730228837137837</v>
      </c>
      <c r="L40" s="60">
        <f t="shared" si="9"/>
        <v>212.43409612379278</v>
      </c>
      <c r="M40" s="45">
        <v>4.6634255389718078</v>
      </c>
      <c r="N40" s="44"/>
      <c r="O40" s="45"/>
      <c r="P40" s="16">
        <v>25.102017199999999</v>
      </c>
      <c r="Q40" s="16">
        <v>0</v>
      </c>
      <c r="R40" s="149"/>
      <c r="S40" s="149"/>
      <c r="T40" s="44"/>
    </row>
    <row r="41" spans="2:20" x14ac:dyDescent="0.25">
      <c r="B41" s="40" t="s">
        <v>22</v>
      </c>
      <c r="C41" s="69" t="s">
        <v>59</v>
      </c>
      <c r="D41" s="1" t="s">
        <v>110</v>
      </c>
      <c r="E41" s="1" t="s">
        <v>64</v>
      </c>
      <c r="F41" s="41"/>
      <c r="G41" s="41"/>
      <c r="H41">
        <v>0</v>
      </c>
      <c r="K41" s="83">
        <f t="shared" si="8"/>
        <v>0</v>
      </c>
      <c r="L41" s="67">
        <f t="shared" si="9"/>
        <v>0</v>
      </c>
      <c r="M41" s="44"/>
      <c r="N41" s="44"/>
      <c r="O41" s="45"/>
      <c r="R41" s="149"/>
      <c r="S41" s="149"/>
      <c r="T41" s="44"/>
    </row>
    <row r="42" spans="2:20" x14ac:dyDescent="0.25">
      <c r="B42" s="40" t="s">
        <v>22</v>
      </c>
      <c r="C42" s="69" t="s">
        <v>59</v>
      </c>
      <c r="D42" s="1" t="s">
        <v>110</v>
      </c>
      <c r="E42" s="1" t="s">
        <v>66</v>
      </c>
      <c r="F42" s="44"/>
      <c r="G42" s="44"/>
      <c r="H42">
        <v>0</v>
      </c>
      <c r="I42" s="16">
        <v>0</v>
      </c>
      <c r="J42" s="16">
        <v>0</v>
      </c>
      <c r="K42" s="83">
        <f t="shared" si="8"/>
        <v>0</v>
      </c>
      <c r="L42" s="67">
        <f t="shared" si="9"/>
        <v>0</v>
      </c>
      <c r="M42" s="44"/>
      <c r="N42" s="44"/>
      <c r="O42" s="45"/>
      <c r="R42" s="149"/>
      <c r="S42" s="149"/>
      <c r="T42" s="44"/>
    </row>
    <row r="43" spans="2:20" x14ac:dyDescent="0.25">
      <c r="B43" s="40" t="s">
        <v>22</v>
      </c>
      <c r="C43" s="69" t="s">
        <v>59</v>
      </c>
      <c r="D43" s="1" t="s">
        <v>113</v>
      </c>
      <c r="E43" s="1" t="s">
        <v>67</v>
      </c>
      <c r="F43" s="44"/>
      <c r="G43" s="44"/>
      <c r="H43">
        <v>0</v>
      </c>
      <c r="K43" s="83">
        <f t="shared" si="8"/>
        <v>0</v>
      </c>
      <c r="L43" s="67">
        <f t="shared" si="9"/>
        <v>0</v>
      </c>
      <c r="M43" s="44"/>
      <c r="N43" s="44"/>
      <c r="O43" s="45"/>
      <c r="R43" s="149"/>
      <c r="S43" s="149"/>
      <c r="T43" s="44"/>
    </row>
    <row r="44" spans="2:20" x14ac:dyDescent="0.25">
      <c r="B44" s="40" t="s">
        <v>22</v>
      </c>
      <c r="C44" s="69" t="s">
        <v>59</v>
      </c>
      <c r="D44" s="1" t="s">
        <v>112</v>
      </c>
      <c r="E44" s="1" t="s">
        <v>68</v>
      </c>
      <c r="F44" s="44"/>
      <c r="G44" s="44"/>
      <c r="H44">
        <v>0</v>
      </c>
      <c r="I44" s="16">
        <v>210.3106185929737</v>
      </c>
      <c r="J44" s="16">
        <v>0</v>
      </c>
      <c r="K44" s="83">
        <f t="shared" si="8"/>
        <v>90.133122254131592</v>
      </c>
      <c r="L44" s="67">
        <f t="shared" si="9"/>
        <v>300.44374084710529</v>
      </c>
      <c r="O44" s="16"/>
      <c r="R44" s="149"/>
      <c r="S44" s="149"/>
    </row>
    <row r="45" spans="2:20" x14ac:dyDescent="0.25">
      <c r="B45" s="40" t="s">
        <v>22</v>
      </c>
      <c r="C45" s="69" t="s">
        <v>59</v>
      </c>
      <c r="D45" s="1" t="s">
        <v>114</v>
      </c>
      <c r="E45" s="1" t="s">
        <v>69</v>
      </c>
      <c r="G45" s="52">
        <v>10.758097499999998</v>
      </c>
      <c r="H45">
        <v>80.471999999999994</v>
      </c>
      <c r="K45" s="83">
        <f t="shared" si="8"/>
        <v>39.09861321428572</v>
      </c>
      <c r="L45" s="67">
        <f t="shared" si="9"/>
        <v>130.32871071428571</v>
      </c>
      <c r="M45" s="41"/>
      <c r="N45" s="41">
        <f>G45</f>
        <v>10.758097499999998</v>
      </c>
      <c r="O45" s="16"/>
      <c r="R45" s="149"/>
      <c r="S45" s="149"/>
      <c r="T45" s="41"/>
    </row>
    <row r="46" spans="2:20" x14ac:dyDescent="0.25">
      <c r="B46" s="40" t="s">
        <v>22</v>
      </c>
      <c r="C46" s="69" t="s">
        <v>59</v>
      </c>
      <c r="D46" s="1" t="s">
        <v>111</v>
      </c>
      <c r="E46" s="1" t="s">
        <v>71</v>
      </c>
      <c r="F46" s="44"/>
      <c r="G46" s="44"/>
      <c r="H46">
        <v>0</v>
      </c>
      <c r="I46" s="16">
        <v>70.435626407026277</v>
      </c>
      <c r="J46" s="16">
        <v>0</v>
      </c>
      <c r="K46" s="83">
        <f t="shared" si="8"/>
        <v>30.186697031582693</v>
      </c>
      <c r="L46" s="67">
        <f t="shared" si="9"/>
        <v>100.62232343860897</v>
      </c>
      <c r="M46" s="44"/>
      <c r="N46" s="44"/>
      <c r="O46" s="45"/>
      <c r="P46" s="16">
        <v>280.74624499999999</v>
      </c>
      <c r="Q46" s="16">
        <v>0</v>
      </c>
      <c r="R46" s="149"/>
      <c r="S46" s="149"/>
      <c r="T46" s="44"/>
    </row>
    <row r="47" spans="2:20" x14ac:dyDescent="0.25">
      <c r="B47" s="40" t="s">
        <v>22</v>
      </c>
      <c r="C47" s="70" t="s">
        <v>76</v>
      </c>
      <c r="D47" s="17" t="s">
        <v>20</v>
      </c>
      <c r="E47" s="17" t="s">
        <v>20</v>
      </c>
      <c r="F47" s="41">
        <f>SUM(F40:F46)</f>
        <v>5.64313678665496</v>
      </c>
      <c r="G47" s="41">
        <f>SUM(G40:G46)</f>
        <v>30.864499999999996</v>
      </c>
      <c r="H47" s="41">
        <f>SUM(H40:H46)</f>
        <v>124.15679999999999</v>
      </c>
      <c r="I47" s="16">
        <v>360.01577300000002</v>
      </c>
      <c r="J47" s="16">
        <v>0</v>
      </c>
      <c r="K47" s="87">
        <f>SUM(K40:K46)</f>
        <v>223.14866133713787</v>
      </c>
      <c r="L47" s="60">
        <f>SUM(L40:L46)</f>
        <v>743.82887112379274</v>
      </c>
      <c r="M47" s="45">
        <f>M40</f>
        <v>4.6634255389718078</v>
      </c>
      <c r="N47" s="41">
        <f>SUM(N40:N46)</f>
        <v>10.758097499999998</v>
      </c>
      <c r="O47" s="45">
        <v>77.789600000000007</v>
      </c>
      <c r="P47" s="16">
        <v>305.84826220000002</v>
      </c>
      <c r="Q47" s="16">
        <v>0</v>
      </c>
      <c r="R47" s="83">
        <f>0.3/0.7*SUM(M47:Q47)</f>
        <v>171.0254508167022</v>
      </c>
      <c r="S47" s="110">
        <f>SUM(M47:R47)</f>
        <v>570.08483605567403</v>
      </c>
      <c r="T47" s="44"/>
    </row>
    <row r="48" spans="2:20" x14ac:dyDescent="0.25">
      <c r="B48" s="40" t="s">
        <v>22</v>
      </c>
      <c r="C48" s="53" t="s">
        <v>73</v>
      </c>
      <c r="D48" s="54"/>
      <c r="E48" s="54"/>
      <c r="F48" s="55">
        <v>0.78376899814652223</v>
      </c>
      <c r="G48" s="55">
        <v>1</v>
      </c>
      <c r="H48" s="55">
        <v>3.8319999999999999</v>
      </c>
      <c r="I48" s="65">
        <v>6.6057939999999986</v>
      </c>
      <c r="J48" s="65">
        <v>0</v>
      </c>
      <c r="K48" s="85"/>
      <c r="L48" s="56">
        <f>SUM(F48:J48)</f>
        <v>12.221562998146521</v>
      </c>
      <c r="M48" s="55">
        <f t="shared" ref="M48:S48" si="10">F48</f>
        <v>0.78376899814652223</v>
      </c>
      <c r="N48" s="55">
        <f t="shared" si="10"/>
        <v>1</v>
      </c>
      <c r="O48" s="58">
        <f t="shared" si="10"/>
        <v>3.8319999999999999</v>
      </c>
      <c r="P48" s="55">
        <f t="shared" si="10"/>
        <v>6.6057939999999986</v>
      </c>
      <c r="Q48" s="55">
        <f t="shared" si="10"/>
        <v>0</v>
      </c>
      <c r="R48" s="55">
        <f t="shared" si="10"/>
        <v>0</v>
      </c>
      <c r="S48" s="56">
        <f t="shared" si="10"/>
        <v>12.221562998146521</v>
      </c>
      <c r="T48" s="44"/>
    </row>
    <row r="49" spans="2:20" x14ac:dyDescent="0.25">
      <c r="B49" s="40" t="s">
        <v>23</v>
      </c>
      <c r="C49" s="1" t="s">
        <v>75</v>
      </c>
      <c r="D49" s="1" t="s">
        <v>124</v>
      </c>
      <c r="E49" s="1" t="s">
        <v>9</v>
      </c>
      <c r="F49" s="44"/>
      <c r="G49" s="52">
        <v>548.43471832500006</v>
      </c>
      <c r="H49">
        <v>572.39569999999981</v>
      </c>
      <c r="I49" s="16">
        <v>440.21715822806499</v>
      </c>
      <c r="J49" s="16">
        <v>191.79962646805961</v>
      </c>
      <c r="K49" s="83">
        <f t="shared" ref="K49:K60" si="11">0.3/0.7*SUM(F49:J49)</f>
        <v>751.22022986619618</v>
      </c>
      <c r="L49" s="67">
        <f t="shared" ref="L49:L60" si="12">SUM(F49:K49)</f>
        <v>2504.0674328873206</v>
      </c>
      <c r="M49" s="44"/>
      <c r="N49" s="44"/>
      <c r="O49" s="45"/>
      <c r="R49" s="149"/>
      <c r="S49" s="149"/>
      <c r="T49" s="44"/>
    </row>
    <row r="50" spans="2:20" x14ac:dyDescent="0.25">
      <c r="B50" s="40" t="s">
        <v>23</v>
      </c>
      <c r="C50" s="1" t="s">
        <v>75</v>
      </c>
      <c r="D50" s="1" t="s">
        <v>109</v>
      </c>
      <c r="E50" s="1" t="s">
        <v>10</v>
      </c>
      <c r="F50" s="44"/>
      <c r="G50" s="52">
        <v>101.24948646</v>
      </c>
      <c r="H50">
        <v>0</v>
      </c>
      <c r="K50" s="83">
        <f t="shared" si="11"/>
        <v>43.392637054285714</v>
      </c>
      <c r="L50" s="67">
        <f t="shared" si="12"/>
        <v>144.64212351428571</v>
      </c>
      <c r="O50" s="16"/>
      <c r="R50" s="149"/>
      <c r="S50" s="149"/>
    </row>
    <row r="51" spans="2:20" x14ac:dyDescent="0.25">
      <c r="B51" s="40" t="s">
        <v>23</v>
      </c>
      <c r="C51" s="1" t="s">
        <v>75</v>
      </c>
      <c r="D51" s="1" t="s">
        <v>46</v>
      </c>
      <c r="E51" s="1" t="s">
        <v>19</v>
      </c>
      <c r="F51" s="44">
        <f>7.2*F62</f>
        <v>244.87199999999999</v>
      </c>
      <c r="G51" s="57">
        <v>18.872000000000003</v>
      </c>
      <c r="H51">
        <v>140.2559</v>
      </c>
      <c r="I51" s="16">
        <v>57.424999999999997</v>
      </c>
      <c r="J51" s="16">
        <v>14.050091999999999</v>
      </c>
      <c r="K51" s="83">
        <f t="shared" si="11"/>
        <v>203.77499657142857</v>
      </c>
      <c r="L51" s="67">
        <f t="shared" si="12"/>
        <v>679.2499885714285</v>
      </c>
      <c r="M51" s="44"/>
      <c r="N51" s="44"/>
      <c r="O51" s="45"/>
      <c r="R51" s="149"/>
      <c r="S51" s="149"/>
      <c r="T51" s="44"/>
    </row>
    <row r="52" spans="2:20" x14ac:dyDescent="0.25">
      <c r="B52" s="40" t="s">
        <v>23</v>
      </c>
      <c r="C52" s="1" t="s">
        <v>75</v>
      </c>
      <c r="D52" s="1" t="s">
        <v>126</v>
      </c>
      <c r="E52" s="1" t="s">
        <v>15</v>
      </c>
      <c r="F52" s="44"/>
      <c r="G52" s="52">
        <v>151.50416577750002</v>
      </c>
      <c r="H52">
        <v>0</v>
      </c>
      <c r="I52" s="16">
        <v>133.539232641448</v>
      </c>
      <c r="J52" s="16">
        <v>58.182136840272172</v>
      </c>
      <c r="K52" s="83">
        <f t="shared" si="11"/>
        <v>147.09665796823722</v>
      </c>
      <c r="L52" s="67">
        <f t="shared" si="12"/>
        <v>490.32219322745743</v>
      </c>
      <c r="M52" s="44"/>
      <c r="N52" s="44"/>
      <c r="O52" s="45"/>
      <c r="R52" s="149"/>
      <c r="S52" s="149"/>
      <c r="T52" s="44"/>
    </row>
    <row r="53" spans="2:20" x14ac:dyDescent="0.25">
      <c r="B53" s="40" t="s">
        <v>23</v>
      </c>
      <c r="C53" s="1" t="s">
        <v>75</v>
      </c>
      <c r="D53" s="1" t="s">
        <v>125</v>
      </c>
      <c r="E53" s="1" t="s">
        <v>16</v>
      </c>
      <c r="F53" s="44"/>
      <c r="G53" s="44"/>
      <c r="H53">
        <v>0</v>
      </c>
      <c r="I53" s="16">
        <v>57.918609130486942</v>
      </c>
      <c r="J53" s="16">
        <v>25.234744691668229</v>
      </c>
      <c r="K53" s="83">
        <f t="shared" si="11"/>
        <v>35.637151638066506</v>
      </c>
      <c r="L53" s="67">
        <f t="shared" si="12"/>
        <v>118.79050546022168</v>
      </c>
      <c r="M53" s="44"/>
      <c r="N53" s="44"/>
      <c r="O53" s="45"/>
      <c r="R53" s="149"/>
      <c r="S53" s="149"/>
      <c r="T53" s="44"/>
    </row>
    <row r="54" spans="2:20" x14ac:dyDescent="0.25">
      <c r="B54" s="40" t="s">
        <v>23</v>
      </c>
      <c r="C54" s="1" t="s">
        <v>75</v>
      </c>
      <c r="D54" s="1" t="s">
        <v>63</v>
      </c>
      <c r="E54" s="1" t="s">
        <v>63</v>
      </c>
      <c r="F54" s="41">
        <f>SUM(F49:F53)</f>
        <v>244.87199999999999</v>
      </c>
      <c r="G54" s="41">
        <f>SUM(G49:G53)</f>
        <v>820.0603705625</v>
      </c>
      <c r="H54" s="41">
        <f>SUM(H49:H53)</f>
        <v>712.6515999999998</v>
      </c>
      <c r="I54" s="16">
        <v>689.1</v>
      </c>
      <c r="J54" s="16">
        <v>289.26659999999998</v>
      </c>
      <c r="K54" s="83">
        <f t="shared" si="11"/>
        <v>1181.1216730982142</v>
      </c>
      <c r="L54" s="60">
        <f t="shared" si="12"/>
        <v>3937.0722436607139</v>
      </c>
      <c r="M54" s="45">
        <v>202.37158857512441</v>
      </c>
      <c r="N54" s="44"/>
      <c r="O54" s="45"/>
      <c r="P54" s="16">
        <v>218.215</v>
      </c>
      <c r="Q54" s="16">
        <v>0</v>
      </c>
      <c r="R54" s="149"/>
      <c r="S54" s="149"/>
      <c r="T54" s="44"/>
    </row>
    <row r="55" spans="2:20" x14ac:dyDescent="0.25">
      <c r="B55" s="40" t="s">
        <v>23</v>
      </c>
      <c r="C55" s="69" t="s">
        <v>59</v>
      </c>
      <c r="D55" s="1" t="s">
        <v>110</v>
      </c>
      <c r="E55" s="1" t="s">
        <v>64</v>
      </c>
      <c r="F55" s="41"/>
      <c r="G55" s="52">
        <v>301.85166667500005</v>
      </c>
      <c r="H55">
        <v>705.0702</v>
      </c>
      <c r="K55" s="83">
        <f t="shared" si="11"/>
        <v>431.53794286071434</v>
      </c>
      <c r="L55" s="67">
        <f t="shared" si="12"/>
        <v>1438.4598095357144</v>
      </c>
      <c r="M55" s="44"/>
      <c r="N55" s="44">
        <f>G55</f>
        <v>301.85166667500005</v>
      </c>
      <c r="O55" s="45"/>
      <c r="R55" s="149"/>
      <c r="S55" s="149"/>
      <c r="T55" s="44"/>
    </row>
    <row r="56" spans="2:20" x14ac:dyDescent="0.25">
      <c r="B56" s="40" t="s">
        <v>23</v>
      </c>
      <c r="C56" s="69" t="s">
        <v>59</v>
      </c>
      <c r="D56" s="1" t="s">
        <v>110</v>
      </c>
      <c r="E56" s="1" t="s">
        <v>66</v>
      </c>
      <c r="F56" s="44"/>
      <c r="G56" s="44"/>
      <c r="H56">
        <v>0</v>
      </c>
      <c r="I56" s="16">
        <v>0</v>
      </c>
      <c r="J56" s="16">
        <v>0</v>
      </c>
      <c r="K56" s="83">
        <f t="shared" si="11"/>
        <v>0</v>
      </c>
      <c r="L56" s="67">
        <f t="shared" si="12"/>
        <v>0</v>
      </c>
      <c r="M56" s="44"/>
      <c r="N56" s="44"/>
      <c r="O56" s="45"/>
      <c r="R56" s="149"/>
      <c r="S56" s="149"/>
      <c r="T56" s="44"/>
    </row>
    <row r="57" spans="2:20" x14ac:dyDescent="0.25">
      <c r="B57" s="40" t="s">
        <v>23</v>
      </c>
      <c r="C57" s="69" t="s">
        <v>59</v>
      </c>
      <c r="D57" s="1" t="s">
        <v>113</v>
      </c>
      <c r="E57" s="1" t="s">
        <v>67</v>
      </c>
      <c r="F57" s="44"/>
      <c r="G57" s="52">
        <v>55.726461539999988</v>
      </c>
      <c r="H57">
        <v>0</v>
      </c>
      <c r="K57" s="83">
        <f t="shared" si="11"/>
        <v>23.882769231428568</v>
      </c>
      <c r="L57" s="67">
        <f t="shared" si="12"/>
        <v>79.609230771428557</v>
      </c>
      <c r="M57" s="44"/>
      <c r="N57" s="44">
        <f>G57</f>
        <v>55.726461539999988</v>
      </c>
      <c r="O57" s="45"/>
      <c r="R57" s="149"/>
      <c r="S57" s="149"/>
      <c r="T57" s="44"/>
    </row>
    <row r="58" spans="2:20" x14ac:dyDescent="0.25">
      <c r="B58" s="40" t="s">
        <v>23</v>
      </c>
      <c r="C58" s="69" t="s">
        <v>59</v>
      </c>
      <c r="D58" s="1" t="s">
        <v>112</v>
      </c>
      <c r="E58" s="1" t="s">
        <v>68</v>
      </c>
      <c r="F58" s="44"/>
      <c r="G58" s="44"/>
      <c r="H58">
        <v>0</v>
      </c>
      <c r="I58" s="16">
        <v>305.85024520345019</v>
      </c>
      <c r="J58" s="16">
        <v>220.09393753135981</v>
      </c>
      <c r="K58" s="83">
        <f t="shared" si="11"/>
        <v>225.40464974349004</v>
      </c>
      <c r="L58" s="67">
        <f t="shared" si="12"/>
        <v>751.3488324783001</v>
      </c>
      <c r="M58" s="44"/>
      <c r="N58" s="44"/>
      <c r="O58" s="45"/>
      <c r="R58" s="149"/>
      <c r="S58" s="149"/>
      <c r="T58" s="44"/>
    </row>
    <row r="59" spans="2:20" x14ac:dyDescent="0.25">
      <c r="B59" s="40" t="s">
        <v>23</v>
      </c>
      <c r="C59" s="69" t="s">
        <v>59</v>
      </c>
      <c r="D59" s="1" t="s">
        <v>114</v>
      </c>
      <c r="E59" s="1" t="s">
        <v>69</v>
      </c>
      <c r="G59" s="52">
        <v>83.386013722499996</v>
      </c>
      <c r="H59">
        <v>0</v>
      </c>
      <c r="K59" s="83">
        <f t="shared" si="11"/>
        <v>35.736863023928571</v>
      </c>
      <c r="L59" s="67">
        <f t="shared" si="12"/>
        <v>119.12287674642857</v>
      </c>
      <c r="M59" s="44"/>
      <c r="N59" s="44">
        <f>G59</f>
        <v>83.386013722499996</v>
      </c>
      <c r="O59" s="45"/>
      <c r="R59" s="149"/>
      <c r="S59" s="149"/>
      <c r="T59" s="44"/>
    </row>
    <row r="60" spans="2:20" x14ac:dyDescent="0.25">
      <c r="B60" s="40" t="s">
        <v>23</v>
      </c>
      <c r="C60" s="69" t="s">
        <v>59</v>
      </c>
      <c r="D60" s="1" t="s">
        <v>111</v>
      </c>
      <c r="E60" s="1" t="s">
        <v>71</v>
      </c>
      <c r="F60" s="44"/>
      <c r="G60" s="44"/>
      <c r="H60">
        <v>0</v>
      </c>
      <c r="I60" s="16">
        <v>2134.71225479655</v>
      </c>
      <c r="J60" s="16">
        <v>1536.16756246864</v>
      </c>
      <c r="K60" s="83">
        <f t="shared" si="11"/>
        <v>1573.2342073993673</v>
      </c>
      <c r="L60" s="67">
        <f t="shared" si="12"/>
        <v>5244.1140246645573</v>
      </c>
      <c r="M60" s="44"/>
      <c r="N60" s="44"/>
      <c r="O60" s="45"/>
      <c r="P60" s="16">
        <v>2440.5625</v>
      </c>
      <c r="Q60" s="16">
        <v>1756.2615000000001</v>
      </c>
      <c r="R60" s="149"/>
      <c r="S60" s="149"/>
      <c r="T60" s="44"/>
    </row>
    <row r="61" spans="2:20" x14ac:dyDescent="0.25">
      <c r="B61" s="40" t="s">
        <v>23</v>
      </c>
      <c r="C61" s="70" t="s">
        <v>76</v>
      </c>
      <c r="D61" s="17" t="s">
        <v>20</v>
      </c>
      <c r="E61" s="17" t="s">
        <v>20</v>
      </c>
      <c r="F61" s="41">
        <f>SUM(F54:F60)</f>
        <v>244.87199999999999</v>
      </c>
      <c r="G61" s="41">
        <f>SUM(G54:G60)</f>
        <v>1261.0245124999999</v>
      </c>
      <c r="H61" s="41">
        <f>SUM(H54:H60)</f>
        <v>1417.7217999999998</v>
      </c>
      <c r="I61" s="16">
        <v>3129.6624999999999</v>
      </c>
      <c r="J61" s="16">
        <v>2045.5281</v>
      </c>
      <c r="K61" s="87">
        <f>SUM(K54:K60)</f>
        <v>3470.9181053571428</v>
      </c>
      <c r="L61" s="60">
        <f>SUM(L54:L60)</f>
        <v>11569.727017857143</v>
      </c>
      <c r="M61" s="45">
        <f>M54</f>
        <v>202.37158857512441</v>
      </c>
      <c r="N61" s="41">
        <f>SUM(N54:N60)</f>
        <v>440.96414193750002</v>
      </c>
      <c r="O61" s="45">
        <v>769.51210000000003</v>
      </c>
      <c r="P61" s="16">
        <v>2658.7775000000001</v>
      </c>
      <c r="Q61" s="16">
        <v>1756.2615000000001</v>
      </c>
      <c r="R61" s="83">
        <f>0.3/0.7*SUM(M61:Q61)</f>
        <v>2497.665784505411</v>
      </c>
      <c r="S61" s="110">
        <f>SUM(M61:R61)</f>
        <v>8325.5526150180358</v>
      </c>
      <c r="T61" s="44"/>
    </row>
    <row r="62" spans="2:20" x14ac:dyDescent="0.25">
      <c r="B62" s="40" t="s">
        <v>23</v>
      </c>
      <c r="C62" s="53" t="s">
        <v>73</v>
      </c>
      <c r="D62" s="54"/>
      <c r="E62" s="54"/>
      <c r="F62" s="55">
        <v>34.01</v>
      </c>
      <c r="G62" s="55">
        <v>33.700000000000003</v>
      </c>
      <c r="H62" s="55">
        <v>37.906999999999996</v>
      </c>
      <c r="I62" s="65">
        <v>57.424999999999997</v>
      </c>
      <c r="J62" s="65">
        <v>41.323800000000013</v>
      </c>
      <c r="K62" s="85"/>
      <c r="L62" s="56">
        <f>SUM(F62:J62)</f>
        <v>204.36580000000001</v>
      </c>
      <c r="M62" s="55">
        <f t="shared" ref="M62:S62" si="13">F62</f>
        <v>34.01</v>
      </c>
      <c r="N62" s="55">
        <f t="shared" si="13"/>
        <v>33.700000000000003</v>
      </c>
      <c r="O62" s="58">
        <f t="shared" si="13"/>
        <v>37.906999999999996</v>
      </c>
      <c r="P62" s="55">
        <f t="shared" si="13"/>
        <v>57.424999999999997</v>
      </c>
      <c r="Q62" s="55">
        <f t="shared" si="13"/>
        <v>41.323800000000013</v>
      </c>
      <c r="R62" s="55">
        <f t="shared" si="13"/>
        <v>0</v>
      </c>
      <c r="S62" s="56">
        <f t="shared" si="13"/>
        <v>204.36580000000001</v>
      </c>
      <c r="T62" s="44"/>
    </row>
    <row r="63" spans="2:20" x14ac:dyDescent="0.25">
      <c r="B63" s="40" t="s">
        <v>24</v>
      </c>
      <c r="C63" s="1" t="s">
        <v>75</v>
      </c>
      <c r="D63" s="1" t="s">
        <v>124</v>
      </c>
      <c r="E63" s="1" t="s">
        <v>9</v>
      </c>
      <c r="F63" s="44"/>
      <c r="G63" s="44"/>
      <c r="H63">
        <v>0</v>
      </c>
      <c r="I63" s="16">
        <v>2.1409214711729621</v>
      </c>
      <c r="J63" s="16">
        <v>0.284882420272696</v>
      </c>
      <c r="K63" s="83">
        <f t="shared" ref="K63:K74" si="14">0.3/0.7*SUM(F63:J63)</f>
        <v>1.0396302391909964</v>
      </c>
      <c r="L63" s="67">
        <f t="shared" ref="L63:L74" si="15">SUM(F63:K63)</f>
        <v>3.4654341306366545</v>
      </c>
      <c r="M63" s="44"/>
      <c r="N63" s="44"/>
      <c r="O63" s="45"/>
      <c r="R63" s="149"/>
      <c r="S63" s="149"/>
      <c r="T63" s="44"/>
    </row>
    <row r="64" spans="2:20" x14ac:dyDescent="0.25">
      <c r="B64" s="40" t="s">
        <v>24</v>
      </c>
      <c r="C64" s="1" t="s">
        <v>75</v>
      </c>
      <c r="D64" s="1" t="s">
        <v>109</v>
      </c>
      <c r="E64" s="1" t="s">
        <v>10</v>
      </c>
      <c r="F64" s="44"/>
      <c r="G64" s="44"/>
      <c r="H64">
        <v>0</v>
      </c>
      <c r="K64" s="83">
        <f t="shared" si="14"/>
        <v>0</v>
      </c>
      <c r="L64" s="67">
        <f t="shared" si="15"/>
        <v>0</v>
      </c>
      <c r="M64" s="44"/>
      <c r="N64" s="44"/>
      <c r="O64" s="45"/>
      <c r="R64" s="149"/>
      <c r="S64" s="149"/>
      <c r="T64" s="44"/>
    </row>
    <row r="65" spans="2:20" x14ac:dyDescent="0.25">
      <c r="B65" s="40" t="s">
        <v>24</v>
      </c>
      <c r="C65" s="1" t="s">
        <v>75</v>
      </c>
      <c r="D65" s="1" t="s">
        <v>46</v>
      </c>
      <c r="E65" s="1" t="s">
        <v>19</v>
      </c>
      <c r="F65" s="44">
        <f>7.2*F76</f>
        <v>20.808</v>
      </c>
      <c r="G65" s="57">
        <v>4.3680000000000003</v>
      </c>
      <c r="H65">
        <v>0.4899</v>
      </c>
      <c r="I65" s="16">
        <v>4.9385000000000003</v>
      </c>
      <c r="J65" s="16">
        <v>0.36902632116788292</v>
      </c>
      <c r="K65" s="83">
        <f t="shared" si="14"/>
        <v>13.274325566214809</v>
      </c>
      <c r="L65" s="67">
        <f t="shared" si="15"/>
        <v>44.247751887382691</v>
      </c>
      <c r="M65" s="44"/>
      <c r="N65" s="44"/>
      <c r="O65" s="45"/>
      <c r="R65" s="149"/>
      <c r="S65" s="149"/>
      <c r="T65" s="44"/>
    </row>
    <row r="66" spans="2:20" x14ac:dyDescent="0.25">
      <c r="B66" s="40" t="s">
        <v>24</v>
      </c>
      <c r="C66" s="1" t="s">
        <v>75</v>
      </c>
      <c r="D66" s="1" t="s">
        <v>126</v>
      </c>
      <c r="E66" s="1" t="s">
        <v>15</v>
      </c>
      <c r="F66" s="44"/>
      <c r="G66" s="52">
        <v>152.4619395</v>
      </c>
      <c r="H66">
        <v>18.126300000000001</v>
      </c>
      <c r="I66" s="16">
        <v>41.706674950298208</v>
      </c>
      <c r="J66" s="16">
        <v>5.5497124305348651</v>
      </c>
      <c r="K66" s="83">
        <f t="shared" si="14"/>
        <v>93.361982948928457</v>
      </c>
      <c r="L66" s="67">
        <f t="shared" si="15"/>
        <v>311.20660982976153</v>
      </c>
      <c r="M66" s="44"/>
      <c r="N66" s="44"/>
      <c r="O66" s="45"/>
      <c r="R66" s="149"/>
      <c r="S66" s="149"/>
      <c r="T66" s="44"/>
    </row>
    <row r="67" spans="2:20" x14ac:dyDescent="0.25">
      <c r="B67" s="40" t="s">
        <v>24</v>
      </c>
      <c r="C67" s="1" t="s">
        <v>75</v>
      </c>
      <c r="D67" s="1" t="s">
        <v>125</v>
      </c>
      <c r="E67" s="1" t="s">
        <v>16</v>
      </c>
      <c r="F67" s="44"/>
      <c r="G67" s="44"/>
      <c r="H67">
        <v>0</v>
      </c>
      <c r="I67" s="16">
        <v>10.47590357852882</v>
      </c>
      <c r="J67" s="16">
        <v>1.3939795579515599</v>
      </c>
      <c r="K67" s="83">
        <f t="shared" si="14"/>
        <v>5.0870927727773063</v>
      </c>
      <c r="L67" s="67">
        <f t="shared" si="15"/>
        <v>16.956975909257686</v>
      </c>
      <c r="M67" s="44"/>
      <c r="N67" s="44"/>
      <c r="O67" s="45"/>
      <c r="R67" s="149"/>
      <c r="S67" s="149"/>
      <c r="T67" s="44"/>
    </row>
    <row r="68" spans="2:20" x14ac:dyDescent="0.25">
      <c r="B68" s="40" t="s">
        <v>24</v>
      </c>
      <c r="C68" s="1" t="s">
        <v>75</v>
      </c>
      <c r="D68" s="1" t="s">
        <v>63</v>
      </c>
      <c r="E68" s="1" t="s">
        <v>63</v>
      </c>
      <c r="F68" s="41">
        <f>SUM(F63:F67)</f>
        <v>20.808</v>
      </c>
      <c r="G68" s="41">
        <f>SUM(G63:G67)</f>
        <v>156.82993949999999</v>
      </c>
      <c r="H68" s="41">
        <f>SUM(H63:H67)</f>
        <v>18.616199999999999</v>
      </c>
      <c r="I68" s="16">
        <v>59.262</v>
      </c>
      <c r="J68" s="16">
        <v>7.5976007299270032</v>
      </c>
      <c r="K68" s="83">
        <f t="shared" si="14"/>
        <v>112.76303152711156</v>
      </c>
      <c r="L68" s="60">
        <f t="shared" si="15"/>
        <v>375.87677175703857</v>
      </c>
      <c r="M68" s="45">
        <v>17.190481592039795</v>
      </c>
      <c r="N68" s="44"/>
      <c r="O68" s="45"/>
      <c r="P68" s="16">
        <v>18.766300000000001</v>
      </c>
      <c r="Q68" s="16">
        <v>0</v>
      </c>
      <c r="R68" s="149"/>
      <c r="S68" s="149"/>
      <c r="T68" s="44"/>
    </row>
    <row r="69" spans="2:20" x14ac:dyDescent="0.25">
      <c r="B69" s="40" t="s">
        <v>24</v>
      </c>
      <c r="C69" s="69" t="s">
        <v>59</v>
      </c>
      <c r="D69" s="1" t="s">
        <v>110</v>
      </c>
      <c r="E69" s="1" t="s">
        <v>64</v>
      </c>
      <c r="F69" s="41"/>
      <c r="G69" s="41"/>
      <c r="H69">
        <v>0</v>
      </c>
      <c r="K69" s="83">
        <f t="shared" si="14"/>
        <v>0</v>
      </c>
      <c r="L69" s="67">
        <f t="shared" si="15"/>
        <v>0</v>
      </c>
      <c r="M69" s="44"/>
      <c r="N69" s="44"/>
      <c r="O69" s="45"/>
      <c r="R69" s="149"/>
      <c r="S69" s="149"/>
      <c r="T69" s="44"/>
    </row>
    <row r="70" spans="2:20" x14ac:dyDescent="0.25">
      <c r="B70" s="40" t="s">
        <v>24</v>
      </c>
      <c r="C70" s="69" t="s">
        <v>59</v>
      </c>
      <c r="D70" s="1" t="s">
        <v>110</v>
      </c>
      <c r="E70" s="1" t="s">
        <v>66</v>
      </c>
      <c r="F70" s="44"/>
      <c r="G70" s="44"/>
      <c r="H70">
        <v>0</v>
      </c>
      <c r="I70" s="16">
        <v>0</v>
      </c>
      <c r="J70" s="16">
        <v>0</v>
      </c>
      <c r="K70" s="83">
        <f t="shared" si="14"/>
        <v>0</v>
      </c>
      <c r="L70" s="67">
        <f t="shared" si="15"/>
        <v>0</v>
      </c>
      <c r="M70" s="44"/>
      <c r="N70" s="44"/>
      <c r="O70" s="45"/>
      <c r="R70" s="149"/>
      <c r="S70" s="149"/>
      <c r="T70" s="44"/>
    </row>
    <row r="71" spans="2:20" x14ac:dyDescent="0.25">
      <c r="B71" s="40" t="s">
        <v>24</v>
      </c>
      <c r="C71" s="69" t="s">
        <v>59</v>
      </c>
      <c r="D71" s="1" t="s">
        <v>113</v>
      </c>
      <c r="E71" s="1" t="s">
        <v>67</v>
      </c>
      <c r="F71" s="44"/>
      <c r="G71" s="44"/>
      <c r="H71">
        <v>0</v>
      </c>
      <c r="K71" s="83">
        <f t="shared" si="14"/>
        <v>0</v>
      </c>
      <c r="L71" s="67">
        <f t="shared" si="15"/>
        <v>0</v>
      </c>
      <c r="M71" s="44"/>
      <c r="N71" s="44"/>
      <c r="O71" s="45"/>
      <c r="R71" s="149"/>
      <c r="S71" s="149"/>
      <c r="T71" s="44"/>
    </row>
    <row r="72" spans="2:20" x14ac:dyDescent="0.25">
      <c r="B72" s="40" t="s">
        <v>24</v>
      </c>
      <c r="C72" s="69" t="s">
        <v>59</v>
      </c>
      <c r="D72" s="1" t="s">
        <v>112</v>
      </c>
      <c r="E72" s="1" t="s">
        <v>68</v>
      </c>
      <c r="F72" s="44"/>
      <c r="G72" s="44"/>
      <c r="H72">
        <v>0</v>
      </c>
      <c r="I72" s="16">
        <v>128.9420625971062</v>
      </c>
      <c r="J72" s="16">
        <v>28.33857327719717</v>
      </c>
      <c r="K72" s="83">
        <f t="shared" si="14"/>
        <v>67.405986803272867</v>
      </c>
      <c r="L72" s="67">
        <f t="shared" si="15"/>
        <v>224.68662267757622</v>
      </c>
      <c r="M72" s="44"/>
      <c r="N72" s="44"/>
      <c r="O72" s="45"/>
      <c r="R72" s="149"/>
      <c r="S72" s="149"/>
      <c r="T72" s="44"/>
    </row>
    <row r="73" spans="2:20" x14ac:dyDescent="0.25">
      <c r="B73" s="40" t="s">
        <v>24</v>
      </c>
      <c r="C73" s="69" t="s">
        <v>59</v>
      </c>
      <c r="D73" s="1" t="s">
        <v>114</v>
      </c>
      <c r="E73" s="1" t="s">
        <v>69</v>
      </c>
      <c r="G73" s="52">
        <v>83.913160500000004</v>
      </c>
      <c r="H73">
        <v>34.292999999999999</v>
      </c>
      <c r="K73" s="83">
        <f t="shared" si="14"/>
        <v>50.659783071428578</v>
      </c>
      <c r="L73" s="67">
        <f t="shared" si="15"/>
        <v>168.8659435714286</v>
      </c>
      <c r="M73" s="44"/>
      <c r="N73" s="44">
        <f>G73</f>
        <v>83.913160500000004</v>
      </c>
      <c r="O73" s="45"/>
      <c r="R73" s="149"/>
      <c r="S73" s="149"/>
      <c r="T73" s="44"/>
    </row>
    <row r="74" spans="2:20" x14ac:dyDescent="0.25">
      <c r="B74" s="40" t="s">
        <v>24</v>
      </c>
      <c r="C74" s="69" t="s">
        <v>59</v>
      </c>
      <c r="D74" s="1" t="s">
        <v>111</v>
      </c>
      <c r="E74" s="1" t="s">
        <v>71</v>
      </c>
      <c r="F74" s="44"/>
      <c r="G74" s="44"/>
      <c r="H74">
        <v>0</v>
      </c>
      <c r="I74" s="16">
        <v>80.94418740289376</v>
      </c>
      <c r="J74" s="16">
        <v>17.789716868788201</v>
      </c>
      <c r="K74" s="83">
        <f t="shared" si="14"/>
        <v>42.314530402149416</v>
      </c>
      <c r="L74" s="67">
        <f t="shared" si="15"/>
        <v>141.04843467383137</v>
      </c>
      <c r="M74" s="44"/>
      <c r="N74" s="44"/>
      <c r="O74" s="45"/>
      <c r="P74" s="16">
        <v>209.88624999999999</v>
      </c>
      <c r="Q74" s="16">
        <v>46.128290145985382</v>
      </c>
      <c r="R74" s="149"/>
      <c r="S74" s="149"/>
      <c r="T74" s="44"/>
    </row>
    <row r="75" spans="2:20" x14ac:dyDescent="0.25">
      <c r="B75" s="40" t="s">
        <v>24</v>
      </c>
      <c r="C75" s="70" t="s">
        <v>76</v>
      </c>
      <c r="D75" s="17" t="s">
        <v>20</v>
      </c>
      <c r="E75" s="17" t="s">
        <v>20</v>
      </c>
      <c r="F75" s="41">
        <f>SUM(F68:F74)</f>
        <v>20.808</v>
      </c>
      <c r="G75" s="41">
        <f>SUM(G68:G74)</f>
        <v>240.7431</v>
      </c>
      <c r="H75" s="41">
        <f>SUM(H68:H74)</f>
        <v>52.909199999999998</v>
      </c>
      <c r="I75" s="16">
        <v>269.14825000000002</v>
      </c>
      <c r="J75" s="16">
        <v>53.725890875912377</v>
      </c>
      <c r="K75" s="87">
        <f>SUM(K68:K74)</f>
        <v>273.14333180396238</v>
      </c>
      <c r="L75" s="60">
        <f>SUM(L68:L74)</f>
        <v>910.47777267987476</v>
      </c>
      <c r="M75" s="45">
        <f>M68</f>
        <v>17.190481592039795</v>
      </c>
      <c r="N75" s="41">
        <f>SUM(N68:N74)</f>
        <v>83.913160500000004</v>
      </c>
      <c r="O75" s="45">
        <v>33.149900000000002</v>
      </c>
      <c r="P75" s="16">
        <v>228.65254999999999</v>
      </c>
      <c r="Q75" s="16">
        <v>46.128290145985382</v>
      </c>
      <c r="R75" s="83">
        <f>0.3/0.7*SUM(M75:Q75)</f>
        <v>175.30044953058223</v>
      </c>
      <c r="S75" s="110">
        <f>SUM(M75:R75)</f>
        <v>584.33483176860739</v>
      </c>
      <c r="T75" s="44"/>
    </row>
    <row r="76" spans="2:20" x14ac:dyDescent="0.25">
      <c r="B76" s="40" t="s">
        <v>24</v>
      </c>
      <c r="C76" s="53" t="s">
        <v>73</v>
      </c>
      <c r="D76" s="54"/>
      <c r="E76" s="54"/>
      <c r="F76" s="55">
        <v>2.89</v>
      </c>
      <c r="G76" s="55">
        <v>7.8</v>
      </c>
      <c r="H76" s="55">
        <v>1.633</v>
      </c>
      <c r="I76" s="65">
        <v>4.9385000000000003</v>
      </c>
      <c r="J76" s="65">
        <v>1.0853715328467151</v>
      </c>
      <c r="K76" s="85"/>
      <c r="L76" s="56">
        <f t="shared" ref="L76:L88" si="16">SUM(F76:K76)</f>
        <v>18.346871532846716</v>
      </c>
      <c r="M76" s="55">
        <f t="shared" ref="M76:S76" si="17">F76</f>
        <v>2.89</v>
      </c>
      <c r="N76" s="55">
        <f t="shared" si="17"/>
        <v>7.8</v>
      </c>
      <c r="O76" s="58">
        <f t="shared" si="17"/>
        <v>1.633</v>
      </c>
      <c r="P76" s="55">
        <f t="shared" si="17"/>
        <v>4.9385000000000003</v>
      </c>
      <c r="Q76" s="55">
        <f t="shared" si="17"/>
        <v>1.0853715328467151</v>
      </c>
      <c r="R76" s="55">
        <f t="shared" si="17"/>
        <v>0</v>
      </c>
      <c r="S76" s="56">
        <f t="shared" si="17"/>
        <v>18.346871532846716</v>
      </c>
      <c r="T76" s="44"/>
    </row>
    <row r="77" spans="2:20" x14ac:dyDescent="0.25">
      <c r="B77" s="40" t="s">
        <v>25</v>
      </c>
      <c r="C77" s="1" t="s">
        <v>75</v>
      </c>
      <c r="D77" s="1" t="s">
        <v>124</v>
      </c>
      <c r="E77" s="1" t="s">
        <v>9</v>
      </c>
      <c r="F77" s="44"/>
      <c r="G77" s="44"/>
      <c r="H77">
        <v>0</v>
      </c>
      <c r="I77" s="16">
        <v>8.124587001515982</v>
      </c>
      <c r="J77" s="16">
        <v>2.6995613811018901</v>
      </c>
      <c r="K77" s="83">
        <f t="shared" ref="K77:K88" si="18">0.3/0.7*SUM(F77:J77)</f>
        <v>4.6389207354076598</v>
      </c>
      <c r="L77" s="67">
        <f t="shared" si="16"/>
        <v>15.463069118025533</v>
      </c>
      <c r="M77" s="44"/>
      <c r="N77" s="44"/>
      <c r="O77" s="45"/>
      <c r="R77" s="149"/>
      <c r="S77" s="149"/>
      <c r="T77" s="44"/>
    </row>
    <row r="78" spans="2:20" x14ac:dyDescent="0.25">
      <c r="B78" s="40" t="s">
        <v>25</v>
      </c>
      <c r="C78" s="1" t="s">
        <v>75</v>
      </c>
      <c r="D78" s="1" t="s">
        <v>109</v>
      </c>
      <c r="E78" s="1" t="s">
        <v>10</v>
      </c>
      <c r="F78" s="44"/>
      <c r="G78" s="44"/>
      <c r="H78">
        <v>0</v>
      </c>
      <c r="K78" s="83">
        <f t="shared" si="18"/>
        <v>0</v>
      </c>
      <c r="L78" s="67">
        <f t="shared" si="16"/>
        <v>0</v>
      </c>
      <c r="M78" s="44"/>
      <c r="N78" s="44"/>
      <c r="O78" s="45"/>
      <c r="R78" s="149"/>
      <c r="S78" s="149"/>
      <c r="T78" s="44"/>
    </row>
    <row r="79" spans="2:20" x14ac:dyDescent="0.25">
      <c r="B79" s="40" t="s">
        <v>25</v>
      </c>
      <c r="C79" s="1" t="s">
        <v>75</v>
      </c>
      <c r="D79" s="1" t="s">
        <v>46</v>
      </c>
      <c r="E79" s="1" t="s">
        <v>19</v>
      </c>
      <c r="F79" s="44">
        <f>7.2*F90</f>
        <v>7.8480000000000008</v>
      </c>
      <c r="G79" s="57">
        <v>0.16800000000000001</v>
      </c>
      <c r="H79">
        <v>1.1415</v>
      </c>
      <c r="I79" s="16">
        <v>2.0726952999999999</v>
      </c>
      <c r="J79" s="16">
        <v>0.38674503649635023</v>
      </c>
      <c r="K79" s="83">
        <f t="shared" si="18"/>
        <v>4.9786887156412938</v>
      </c>
      <c r="L79" s="67">
        <f t="shared" si="16"/>
        <v>16.595629052137646</v>
      </c>
      <c r="M79" s="44"/>
      <c r="N79" s="44"/>
      <c r="O79" s="45"/>
      <c r="R79" s="149"/>
      <c r="S79" s="149"/>
      <c r="T79" s="44"/>
    </row>
    <row r="80" spans="2:20" x14ac:dyDescent="0.25">
      <c r="B80" s="40" t="s">
        <v>25</v>
      </c>
      <c r="C80" s="1" t="s">
        <v>75</v>
      </c>
      <c r="D80" s="1" t="s">
        <v>126</v>
      </c>
      <c r="E80" s="1" t="s">
        <v>15</v>
      </c>
      <c r="F80" s="44"/>
      <c r="G80" s="52">
        <v>5.8639207499999992</v>
      </c>
      <c r="H80">
        <v>42.235500000000002</v>
      </c>
      <c r="I80" s="16">
        <v>13.267521366904109</v>
      </c>
      <c r="J80" s="16">
        <v>4.4084072579142086</v>
      </c>
      <c r="K80" s="83">
        <f t="shared" si="18"/>
        <v>28.189435446350711</v>
      </c>
      <c r="L80" s="67">
        <f t="shared" si="16"/>
        <v>93.964784821169033</v>
      </c>
      <c r="O80" s="16"/>
      <c r="R80" s="149"/>
      <c r="S80" s="149"/>
    </row>
    <row r="81" spans="2:20" x14ac:dyDescent="0.25">
      <c r="B81" s="40" t="s">
        <v>25</v>
      </c>
      <c r="C81" s="1" t="s">
        <v>75</v>
      </c>
      <c r="D81" s="1" t="s">
        <v>125</v>
      </c>
      <c r="E81" s="1" t="s">
        <v>16</v>
      </c>
      <c r="F81" s="44"/>
      <c r="G81" s="44"/>
      <c r="H81">
        <v>0</v>
      </c>
      <c r="I81" s="16">
        <v>1.407539931579908</v>
      </c>
      <c r="J81" s="16">
        <v>0.46768413470652931</v>
      </c>
      <c r="K81" s="83">
        <f t="shared" si="18"/>
        <v>0.80366745697990172</v>
      </c>
      <c r="L81" s="67">
        <f t="shared" si="16"/>
        <v>2.6788915232663388</v>
      </c>
      <c r="M81" s="41"/>
      <c r="N81" s="41"/>
      <c r="O81" s="16"/>
      <c r="R81" s="149"/>
      <c r="S81" s="149"/>
      <c r="T81" s="41"/>
    </row>
    <row r="82" spans="2:20" x14ac:dyDescent="0.25">
      <c r="B82" s="40" t="s">
        <v>25</v>
      </c>
      <c r="C82" s="1" t="s">
        <v>75</v>
      </c>
      <c r="D82" s="1" t="s">
        <v>63</v>
      </c>
      <c r="E82" s="1" t="s">
        <v>63</v>
      </c>
      <c r="F82" s="41">
        <f>SUM(F77:F81)</f>
        <v>7.8480000000000008</v>
      </c>
      <c r="G82" s="41">
        <f>SUM(G77:G81)</f>
        <v>6.0319207499999994</v>
      </c>
      <c r="H82" s="41">
        <f>SUM(H77:H81)</f>
        <v>43.377000000000002</v>
      </c>
      <c r="I82" s="16">
        <v>24.872343600000001</v>
      </c>
      <c r="J82" s="16">
        <v>7.9623978102189774</v>
      </c>
      <c r="K82" s="83">
        <f t="shared" si="18"/>
        <v>38.610712354379565</v>
      </c>
      <c r="L82" s="60">
        <f t="shared" si="16"/>
        <v>128.70237451459855</v>
      </c>
      <c r="M82" s="45">
        <v>6.4853711442786075</v>
      </c>
      <c r="N82" s="44"/>
      <c r="O82" s="45"/>
      <c r="P82" s="16">
        <v>7.8762421399999996</v>
      </c>
      <c r="Q82" s="16">
        <v>0</v>
      </c>
      <c r="R82" s="149"/>
      <c r="S82" s="149"/>
      <c r="T82" s="44"/>
    </row>
    <row r="83" spans="2:20" x14ac:dyDescent="0.25">
      <c r="B83" s="40" t="s">
        <v>25</v>
      </c>
      <c r="C83" s="69" t="s">
        <v>59</v>
      </c>
      <c r="D83" s="1" t="s">
        <v>110</v>
      </c>
      <c r="E83" s="1" t="s">
        <v>64</v>
      </c>
      <c r="F83" s="41"/>
      <c r="G83" s="41"/>
      <c r="H83">
        <v>0</v>
      </c>
      <c r="K83" s="83">
        <f t="shared" si="18"/>
        <v>0</v>
      </c>
      <c r="L83" s="67">
        <f t="shared" si="16"/>
        <v>0</v>
      </c>
      <c r="M83" s="44"/>
      <c r="N83" s="44"/>
      <c r="O83" s="45"/>
      <c r="R83" s="149"/>
      <c r="S83" s="149"/>
      <c r="T83" s="44"/>
    </row>
    <row r="84" spans="2:20" x14ac:dyDescent="0.25">
      <c r="B84" s="40" t="s">
        <v>25</v>
      </c>
      <c r="C84" s="69" t="s">
        <v>59</v>
      </c>
      <c r="D84" s="1" t="s">
        <v>110</v>
      </c>
      <c r="E84" s="1" t="s">
        <v>66</v>
      </c>
      <c r="F84" s="44"/>
      <c r="G84" s="44"/>
      <c r="H84">
        <v>0</v>
      </c>
      <c r="I84" s="16">
        <v>2.7562226515883652</v>
      </c>
      <c r="J84" s="16">
        <v>1.512601987062322</v>
      </c>
      <c r="K84" s="83">
        <f t="shared" si="18"/>
        <v>1.8294962737074376</v>
      </c>
      <c r="L84" s="67">
        <f t="shared" si="16"/>
        <v>6.0983209123581252</v>
      </c>
      <c r="M84" s="44"/>
      <c r="N84" s="44"/>
      <c r="O84" s="45"/>
      <c r="R84" s="149"/>
      <c r="S84" s="149"/>
      <c r="T84" s="44"/>
    </row>
    <row r="85" spans="2:20" x14ac:dyDescent="0.25">
      <c r="B85" s="40" t="s">
        <v>25</v>
      </c>
      <c r="C85" s="69" t="s">
        <v>59</v>
      </c>
      <c r="D85" s="1" t="s">
        <v>113</v>
      </c>
      <c r="E85" s="1" t="s">
        <v>67</v>
      </c>
      <c r="F85" s="44"/>
      <c r="G85" s="44"/>
      <c r="H85">
        <v>0</v>
      </c>
      <c r="K85" s="83">
        <f t="shared" si="18"/>
        <v>0</v>
      </c>
      <c r="L85" s="67">
        <f t="shared" si="16"/>
        <v>0</v>
      </c>
      <c r="M85" s="44"/>
      <c r="N85" s="44"/>
      <c r="O85" s="45"/>
      <c r="R85" s="149"/>
      <c r="S85" s="149"/>
      <c r="T85" s="44"/>
    </row>
    <row r="86" spans="2:20" x14ac:dyDescent="0.25">
      <c r="B86" s="40" t="s">
        <v>25</v>
      </c>
      <c r="C86" s="69" t="s">
        <v>59</v>
      </c>
      <c r="D86" s="1" t="s">
        <v>112</v>
      </c>
      <c r="E86" s="1" t="s">
        <v>68</v>
      </c>
      <c r="F86" s="44"/>
      <c r="G86" s="44"/>
      <c r="H86">
        <v>0</v>
      </c>
      <c r="I86" s="16">
        <v>34.819436616854851</v>
      </c>
      <c r="J86" s="16">
        <v>19.10874253380566</v>
      </c>
      <c r="K86" s="83">
        <f t="shared" si="18"/>
        <v>23.112076778854508</v>
      </c>
      <c r="L86" s="67">
        <f t="shared" si="16"/>
        <v>77.040255929515013</v>
      </c>
      <c r="M86" s="44"/>
      <c r="N86" s="44"/>
      <c r="O86" s="45"/>
      <c r="R86" s="149"/>
      <c r="S86" s="149"/>
      <c r="T86" s="44"/>
    </row>
    <row r="87" spans="2:20" x14ac:dyDescent="0.25">
      <c r="B87" s="40" t="s">
        <v>25</v>
      </c>
      <c r="C87" s="69" t="s">
        <v>59</v>
      </c>
      <c r="D87" s="1" t="s">
        <v>114</v>
      </c>
      <c r="E87" s="1" t="s">
        <v>69</v>
      </c>
      <c r="G87" s="52">
        <v>3.2274292499999993</v>
      </c>
      <c r="H87">
        <v>79.905000000000001</v>
      </c>
      <c r="K87" s="83">
        <f t="shared" si="18"/>
        <v>35.628183964285718</v>
      </c>
      <c r="L87" s="67">
        <f t="shared" si="16"/>
        <v>118.76061321428571</v>
      </c>
      <c r="M87" s="44"/>
      <c r="N87" s="44">
        <f>G87</f>
        <v>3.2274292499999993</v>
      </c>
      <c r="O87" s="45"/>
      <c r="R87" s="149"/>
      <c r="S87" s="149"/>
      <c r="T87" s="44"/>
    </row>
    <row r="88" spans="2:20" x14ac:dyDescent="0.25">
      <c r="B88" s="40" t="s">
        <v>25</v>
      </c>
      <c r="C88" s="69" t="s">
        <v>59</v>
      </c>
      <c r="D88" s="1" t="s">
        <v>111</v>
      </c>
      <c r="E88" s="1" t="s">
        <v>71</v>
      </c>
      <c r="F88" s="44"/>
      <c r="G88" s="44"/>
      <c r="H88">
        <v>0</v>
      </c>
      <c r="I88" s="16">
        <v>50.513890981556777</v>
      </c>
      <c r="J88" s="16">
        <v>27.721785041175821</v>
      </c>
      <c r="K88" s="83">
        <f t="shared" si="18"/>
        <v>33.529575438313977</v>
      </c>
      <c r="L88" s="67">
        <f t="shared" si="16"/>
        <v>111.76525146104657</v>
      </c>
      <c r="M88" s="41"/>
      <c r="N88" s="41"/>
      <c r="O88" s="16"/>
      <c r="P88" s="16">
        <v>88.089550250000002</v>
      </c>
      <c r="Q88" s="16">
        <v>48.343129562043799</v>
      </c>
      <c r="R88" s="149"/>
      <c r="S88" s="149"/>
      <c r="T88" s="41"/>
    </row>
    <row r="89" spans="2:20" x14ac:dyDescent="0.25">
      <c r="B89" s="40" t="s">
        <v>25</v>
      </c>
      <c r="C89" s="70" t="s">
        <v>76</v>
      </c>
      <c r="D89" s="17" t="s">
        <v>20</v>
      </c>
      <c r="E89" s="17" t="s">
        <v>20</v>
      </c>
      <c r="F89" s="41">
        <f>SUM(F82:F88)</f>
        <v>7.8480000000000008</v>
      </c>
      <c r="G89" s="41">
        <f>SUM(G82:G88)</f>
        <v>9.2593499999999977</v>
      </c>
      <c r="H89" s="41">
        <f>SUM(H82:H88)</f>
        <v>123.28200000000001</v>
      </c>
      <c r="I89" s="16">
        <v>112.96189385</v>
      </c>
      <c r="J89" s="16">
        <v>56.30552737226278</v>
      </c>
      <c r="K89" s="87">
        <f>SUM(K82:K88)</f>
        <v>132.71004480954119</v>
      </c>
      <c r="L89" s="60">
        <f>SUM(L82:L88)</f>
        <v>442.36681603180398</v>
      </c>
      <c r="M89" s="45">
        <f>M82</f>
        <v>6.4853711442786075</v>
      </c>
      <c r="N89" s="41">
        <f>SUM(N82:N88)</f>
        <v>3.2274292499999993</v>
      </c>
      <c r="O89" s="45">
        <v>77.241500000000002</v>
      </c>
      <c r="P89" s="16">
        <v>95.965792390000004</v>
      </c>
      <c r="Q89" s="16">
        <v>48.343129562043799</v>
      </c>
      <c r="R89" s="83">
        <f>0.3/0.7*SUM(M89:Q89)</f>
        <v>99.112809576995332</v>
      </c>
      <c r="S89" s="110">
        <f>SUM(M89:R89)</f>
        <v>330.37603192331773</v>
      </c>
      <c r="T89" s="44"/>
    </row>
    <row r="90" spans="2:20" x14ac:dyDescent="0.25">
      <c r="B90" s="40" t="s">
        <v>25</v>
      </c>
      <c r="C90" s="53" t="s">
        <v>73</v>
      </c>
      <c r="D90" s="54"/>
      <c r="E90" s="54"/>
      <c r="F90" s="55">
        <v>1.0900000000000001</v>
      </c>
      <c r="G90" s="58">
        <v>0.3</v>
      </c>
      <c r="H90" s="55">
        <v>3.8050000000000002</v>
      </c>
      <c r="I90" s="65">
        <v>2.0726952999999999</v>
      </c>
      <c r="J90" s="65">
        <v>1.1374854014598541</v>
      </c>
      <c r="K90" s="85"/>
      <c r="L90" s="66">
        <f>SUM(F90:J90)</f>
        <v>8.4051807014598534</v>
      </c>
      <c r="M90" s="55">
        <f t="shared" ref="M90:S90" si="19">F90</f>
        <v>1.0900000000000001</v>
      </c>
      <c r="N90" s="55">
        <f t="shared" si="19"/>
        <v>0.3</v>
      </c>
      <c r="O90" s="58">
        <f t="shared" si="19"/>
        <v>3.8050000000000002</v>
      </c>
      <c r="P90" s="55">
        <f t="shared" si="19"/>
        <v>2.0726952999999999</v>
      </c>
      <c r="Q90" s="55">
        <f t="shared" si="19"/>
        <v>1.1374854014598541</v>
      </c>
      <c r="R90" s="55">
        <f t="shared" si="19"/>
        <v>0</v>
      </c>
      <c r="S90" s="56">
        <f t="shared" si="19"/>
        <v>8.4051807014598534</v>
      </c>
      <c r="T90" s="44"/>
    </row>
    <row r="91" spans="2:20" x14ac:dyDescent="0.25">
      <c r="B91" s="40" t="s">
        <v>26</v>
      </c>
      <c r="C91" s="1" t="s">
        <v>75</v>
      </c>
      <c r="D91" s="1" t="s">
        <v>124</v>
      </c>
      <c r="E91" s="1" t="s">
        <v>9</v>
      </c>
      <c r="F91" s="44"/>
      <c r="G91" s="44"/>
      <c r="H91">
        <v>0</v>
      </c>
      <c r="I91" s="16">
        <v>3.2005145319580719</v>
      </c>
      <c r="J91" s="16">
        <v>0.48885143326113373</v>
      </c>
      <c r="K91" s="83">
        <f t="shared" ref="K91:K102" si="20">0.3/0.7*SUM(F91:J91)</f>
        <v>1.5811568422368025</v>
      </c>
      <c r="L91" s="67">
        <f t="shared" ref="L91:L102" si="21">SUM(F91:K91)</f>
        <v>5.2705228074560075</v>
      </c>
      <c r="M91" s="44"/>
      <c r="N91" s="44"/>
      <c r="O91" s="45"/>
      <c r="R91" s="149"/>
      <c r="S91" s="149"/>
      <c r="T91" s="44"/>
    </row>
    <row r="92" spans="2:20" x14ac:dyDescent="0.25">
      <c r="B92" s="40" t="s">
        <v>26</v>
      </c>
      <c r="C92" s="1" t="s">
        <v>75</v>
      </c>
      <c r="D92" s="1" t="s">
        <v>109</v>
      </c>
      <c r="E92" s="1" t="s">
        <v>10</v>
      </c>
      <c r="F92" s="44"/>
      <c r="G92" s="44"/>
      <c r="H92">
        <v>0</v>
      </c>
      <c r="K92" s="83">
        <f t="shared" si="20"/>
        <v>0</v>
      </c>
      <c r="L92" s="67">
        <f t="shared" si="21"/>
        <v>0</v>
      </c>
      <c r="M92" s="44"/>
      <c r="N92" s="44"/>
      <c r="O92" s="45"/>
      <c r="R92" s="149"/>
      <c r="S92" s="149"/>
      <c r="T92" s="44"/>
    </row>
    <row r="93" spans="2:20" x14ac:dyDescent="0.25">
      <c r="B93" s="40" t="s">
        <v>26</v>
      </c>
      <c r="C93" s="1" t="s">
        <v>75</v>
      </c>
      <c r="D93" s="1" t="s">
        <v>46</v>
      </c>
      <c r="E93" s="1" t="s">
        <v>19</v>
      </c>
      <c r="F93" s="44">
        <f>7.2*F104</f>
        <v>15.264000000000001</v>
      </c>
      <c r="G93" s="57">
        <v>2.4079999999999999</v>
      </c>
      <c r="H93">
        <v>6.0021000000000004</v>
      </c>
      <c r="I93" s="16">
        <v>6.7253102719999998</v>
      </c>
      <c r="J93" s="16">
        <v>0.57685516788321123</v>
      </c>
      <c r="K93" s="83">
        <f t="shared" si="20"/>
        <v>13.275542331378521</v>
      </c>
      <c r="L93" s="67">
        <f t="shared" si="21"/>
        <v>44.251807771261738</v>
      </c>
      <c r="M93" s="44"/>
      <c r="N93" s="44"/>
      <c r="O93" s="45"/>
      <c r="R93" s="149"/>
      <c r="S93" s="149"/>
      <c r="T93" s="44"/>
    </row>
    <row r="94" spans="2:20" x14ac:dyDescent="0.25">
      <c r="B94" s="40" t="s">
        <v>26</v>
      </c>
      <c r="C94" s="1" t="s">
        <v>75</v>
      </c>
      <c r="D94" s="1" t="s">
        <v>126</v>
      </c>
      <c r="E94" s="1" t="s">
        <v>15</v>
      </c>
      <c r="F94" s="44"/>
      <c r="G94" s="52">
        <v>84.049530750000002</v>
      </c>
      <c r="H94">
        <v>222.07769999999999</v>
      </c>
      <c r="I94" s="16">
        <v>68.881558351899386</v>
      </c>
      <c r="J94" s="16">
        <v>10.52107346782938</v>
      </c>
      <c r="K94" s="83">
        <f t="shared" si="20"/>
        <v>165.22708395845518</v>
      </c>
      <c r="L94" s="67">
        <f t="shared" si="21"/>
        <v>550.7569465281839</v>
      </c>
      <c r="M94" s="44"/>
      <c r="N94" s="44"/>
      <c r="O94" s="45"/>
      <c r="R94" s="149"/>
      <c r="S94" s="149"/>
      <c r="T94" s="44"/>
    </row>
    <row r="95" spans="2:20" x14ac:dyDescent="0.25">
      <c r="B95" s="40" t="s">
        <v>26</v>
      </c>
      <c r="C95" s="1" t="s">
        <v>75</v>
      </c>
      <c r="D95" s="1" t="s">
        <v>125</v>
      </c>
      <c r="E95" s="1" t="s">
        <v>16</v>
      </c>
      <c r="F95" s="44"/>
      <c r="G95" s="44"/>
      <c r="H95">
        <v>0</v>
      </c>
      <c r="I95" s="16">
        <v>1.8963401081425579</v>
      </c>
      <c r="J95" s="16">
        <v>0.28964985803357918</v>
      </c>
      <c r="K95" s="83">
        <f t="shared" si="20"/>
        <v>0.93685284264691593</v>
      </c>
      <c r="L95" s="67">
        <f t="shared" si="21"/>
        <v>3.1228428088230529</v>
      </c>
      <c r="M95" s="44"/>
      <c r="N95" s="44"/>
      <c r="O95" s="45"/>
      <c r="R95" s="149"/>
      <c r="S95" s="149"/>
      <c r="T95" s="44"/>
    </row>
    <row r="96" spans="2:20" x14ac:dyDescent="0.25">
      <c r="B96" s="40" t="s">
        <v>26</v>
      </c>
      <c r="C96" s="1" t="s">
        <v>75</v>
      </c>
      <c r="D96" s="1" t="s">
        <v>63</v>
      </c>
      <c r="E96" s="1" t="s">
        <v>63</v>
      </c>
      <c r="F96" s="41">
        <f>SUM(F91:F95)</f>
        <v>15.264000000000001</v>
      </c>
      <c r="G96" s="41">
        <f>SUM(G91:G95)</f>
        <v>86.457530750000004</v>
      </c>
      <c r="H96" s="41">
        <f>SUM(H91:H95)</f>
        <v>228.07980000000001</v>
      </c>
      <c r="I96" s="16">
        <v>80.703723264000004</v>
      </c>
      <c r="J96" s="16">
        <v>11.876429927007299</v>
      </c>
      <c r="K96" s="83">
        <f t="shared" si="20"/>
        <v>181.02063597471744</v>
      </c>
      <c r="L96" s="60">
        <f t="shared" si="21"/>
        <v>603.40211991572482</v>
      </c>
      <c r="M96" s="16">
        <v>12.612017247097842</v>
      </c>
      <c r="N96" s="41"/>
      <c r="O96" s="16"/>
      <c r="P96" s="16">
        <v>25.556179033599999</v>
      </c>
      <c r="Q96" s="16">
        <v>0</v>
      </c>
      <c r="R96" s="149"/>
      <c r="S96" s="149"/>
      <c r="T96" s="41"/>
    </row>
    <row r="97" spans="2:20" x14ac:dyDescent="0.25">
      <c r="B97" s="40" t="s">
        <v>26</v>
      </c>
      <c r="C97" s="69" t="s">
        <v>59</v>
      </c>
      <c r="D97" s="1" t="s">
        <v>110</v>
      </c>
      <c r="E97" s="1" t="s">
        <v>64</v>
      </c>
      <c r="F97" s="41"/>
      <c r="G97" s="41"/>
      <c r="H97">
        <v>0</v>
      </c>
      <c r="K97" s="83">
        <f t="shared" si="20"/>
        <v>0</v>
      </c>
      <c r="L97" s="67">
        <f t="shared" si="21"/>
        <v>0</v>
      </c>
      <c r="M97" s="44"/>
      <c r="N97" s="44"/>
      <c r="O97" s="45"/>
      <c r="R97" s="149"/>
      <c r="S97" s="149"/>
      <c r="T97" s="44"/>
    </row>
    <row r="98" spans="2:20" x14ac:dyDescent="0.25">
      <c r="B98" s="40" t="s">
        <v>26</v>
      </c>
      <c r="C98" s="69" t="s">
        <v>59</v>
      </c>
      <c r="D98" s="1" t="s">
        <v>110</v>
      </c>
      <c r="E98" s="1" t="s">
        <v>66</v>
      </c>
      <c r="F98" s="44"/>
      <c r="G98" s="44"/>
      <c r="H98">
        <v>0</v>
      </c>
      <c r="I98" s="16">
        <v>0.7627304274317418</v>
      </c>
      <c r="J98" s="16">
        <v>0.19241840807815669</v>
      </c>
      <c r="K98" s="83">
        <f t="shared" si="20"/>
        <v>0.40934950093281369</v>
      </c>
      <c r="L98" s="67">
        <f t="shared" si="21"/>
        <v>1.3644983364427121</v>
      </c>
      <c r="M98" s="44"/>
      <c r="N98" s="44"/>
      <c r="O98" s="45"/>
      <c r="R98" s="149"/>
      <c r="S98" s="149"/>
      <c r="T98" s="44"/>
    </row>
    <row r="99" spans="2:20" x14ac:dyDescent="0.25">
      <c r="B99" s="40" t="s">
        <v>26</v>
      </c>
      <c r="C99" s="69" t="s">
        <v>59</v>
      </c>
      <c r="D99" s="1" t="s">
        <v>113</v>
      </c>
      <c r="E99" s="1" t="s">
        <v>67</v>
      </c>
      <c r="F99" s="44"/>
      <c r="G99" s="44"/>
      <c r="H99">
        <v>0</v>
      </c>
      <c r="K99" s="83">
        <f t="shared" si="20"/>
        <v>0</v>
      </c>
      <c r="L99" s="67">
        <f t="shared" si="21"/>
        <v>0</v>
      </c>
      <c r="M99" s="44"/>
      <c r="N99" s="44"/>
      <c r="O99" s="45"/>
      <c r="R99" s="149"/>
      <c r="S99" s="149"/>
      <c r="T99" s="44"/>
    </row>
    <row r="100" spans="2:20" x14ac:dyDescent="0.25">
      <c r="B100" s="40" t="s">
        <v>26</v>
      </c>
      <c r="C100" s="69" t="s">
        <v>59</v>
      </c>
      <c r="D100" s="1" t="s">
        <v>112</v>
      </c>
      <c r="E100" s="1" t="s">
        <v>68</v>
      </c>
      <c r="F100" s="44"/>
      <c r="G100" s="44"/>
      <c r="H100">
        <v>0</v>
      </c>
      <c r="I100" s="16">
        <v>204.07132684680789</v>
      </c>
      <c r="J100" s="16">
        <v>51.482251702583419</v>
      </c>
      <c r="K100" s="83">
        <f t="shared" si="20"/>
        <v>109.52296223545343</v>
      </c>
      <c r="L100" s="67">
        <f t="shared" si="21"/>
        <v>365.07654078484472</v>
      </c>
      <c r="M100" s="44"/>
      <c r="N100" s="44"/>
      <c r="O100" s="45"/>
      <c r="R100" s="149"/>
      <c r="S100" s="149"/>
      <c r="T100" s="44"/>
    </row>
    <row r="101" spans="2:20" x14ac:dyDescent="0.25">
      <c r="B101" s="40" t="s">
        <v>26</v>
      </c>
      <c r="C101" s="69" t="s">
        <v>59</v>
      </c>
      <c r="D101" s="1" t="s">
        <v>114</v>
      </c>
      <c r="E101" s="1" t="s">
        <v>69</v>
      </c>
      <c r="G101" s="52">
        <v>46.259819249999993</v>
      </c>
      <c r="H101">
        <v>420.14699999999993</v>
      </c>
      <c r="K101" s="83">
        <f t="shared" si="20"/>
        <v>199.88863682142855</v>
      </c>
      <c r="L101" s="67">
        <f t="shared" si="21"/>
        <v>666.29545607142848</v>
      </c>
      <c r="M101" s="44"/>
      <c r="N101" s="44">
        <f>G101</f>
        <v>46.259819249999993</v>
      </c>
      <c r="O101" s="45"/>
      <c r="R101" s="149"/>
      <c r="S101" s="149"/>
      <c r="T101" s="44"/>
    </row>
    <row r="102" spans="2:20" x14ac:dyDescent="0.25">
      <c r="B102" s="40" t="s">
        <v>26</v>
      </c>
      <c r="C102" s="69" t="s">
        <v>59</v>
      </c>
      <c r="D102" s="1" t="s">
        <v>111</v>
      </c>
      <c r="E102" s="1" t="s">
        <v>71</v>
      </c>
      <c r="F102" s="44"/>
      <c r="G102" s="44"/>
      <c r="H102">
        <v>0</v>
      </c>
      <c r="I102" s="16">
        <v>80.991629285760368</v>
      </c>
      <c r="J102" s="16">
        <v>20.43222587473986</v>
      </c>
      <c r="K102" s="83">
        <f t="shared" si="20"/>
        <v>43.46736649735724</v>
      </c>
      <c r="L102" s="67">
        <f t="shared" si="21"/>
        <v>144.89122165785747</v>
      </c>
      <c r="M102" s="44"/>
      <c r="N102" s="44"/>
      <c r="O102" s="45"/>
      <c r="P102" s="16">
        <v>285.82568656000001</v>
      </c>
      <c r="Q102" s="16">
        <v>72.106895985401437</v>
      </c>
      <c r="R102" s="149"/>
      <c r="S102" s="149"/>
      <c r="T102" s="44"/>
    </row>
    <row r="103" spans="2:20" x14ac:dyDescent="0.25">
      <c r="B103" s="40" t="s">
        <v>26</v>
      </c>
      <c r="C103" s="70" t="s">
        <v>76</v>
      </c>
      <c r="D103" s="17" t="s">
        <v>20</v>
      </c>
      <c r="E103" s="17" t="s">
        <v>20</v>
      </c>
      <c r="F103" s="41">
        <f>SUM(F96:F102)</f>
        <v>15.264000000000001</v>
      </c>
      <c r="G103" s="41">
        <f>SUM(G96:G102)</f>
        <v>132.71735000000001</v>
      </c>
      <c r="H103" s="41">
        <f>SUM(H96:H102)</f>
        <v>648.22679999999991</v>
      </c>
      <c r="I103" s="16">
        <v>366.52940982400003</v>
      </c>
      <c r="J103" s="16">
        <v>83.983325912408731</v>
      </c>
      <c r="K103" s="87">
        <f>SUM(K96:K102)</f>
        <v>534.3089510298895</v>
      </c>
      <c r="L103" s="60">
        <f>SUM(L96:L102)</f>
        <v>1781.0298367662981</v>
      </c>
      <c r="M103" s="16">
        <f>M96</f>
        <v>12.612017247097842</v>
      </c>
      <c r="N103" s="41">
        <f>SUM(N96:N102)</f>
        <v>46.259819249999993</v>
      </c>
      <c r="O103" s="16">
        <v>406.14209999999997</v>
      </c>
      <c r="P103" s="16">
        <v>311.38186559360003</v>
      </c>
      <c r="Q103" s="16">
        <v>72.106895985401437</v>
      </c>
      <c r="R103" s="83">
        <f>0.3/0.7*SUM(M103:Q103)</f>
        <v>363.64401346118541</v>
      </c>
      <c r="S103" s="110">
        <f>SUM(M103:R103)</f>
        <v>1212.1467115372848</v>
      </c>
      <c r="T103" s="41"/>
    </row>
    <row r="104" spans="2:20" x14ac:dyDescent="0.25">
      <c r="B104" s="40" t="s">
        <v>26</v>
      </c>
      <c r="C104" s="53" t="s">
        <v>73</v>
      </c>
      <c r="D104" s="54"/>
      <c r="E104" s="54"/>
      <c r="F104" s="55">
        <v>2.12</v>
      </c>
      <c r="G104" s="55">
        <v>4.3</v>
      </c>
      <c r="H104" s="55">
        <v>20.007000000000001</v>
      </c>
      <c r="I104" s="65">
        <v>6.7253102719999998</v>
      </c>
      <c r="J104" s="65">
        <v>1.696632846715328</v>
      </c>
      <c r="K104" s="85"/>
      <c r="L104" s="66">
        <f>SUM(F104:J104)</f>
        <v>34.848943118715326</v>
      </c>
      <c r="M104" s="55">
        <f t="shared" ref="M104:S104" si="22">F104</f>
        <v>2.12</v>
      </c>
      <c r="N104" s="55">
        <f t="shared" si="22"/>
        <v>4.3</v>
      </c>
      <c r="O104" s="58">
        <f t="shared" si="22"/>
        <v>20.007000000000001</v>
      </c>
      <c r="P104" s="55">
        <f t="shared" si="22"/>
        <v>6.7253102719999998</v>
      </c>
      <c r="Q104" s="55">
        <f t="shared" si="22"/>
        <v>1.696632846715328</v>
      </c>
      <c r="R104" s="55">
        <f t="shared" si="22"/>
        <v>0</v>
      </c>
      <c r="S104" s="56">
        <f t="shared" si="22"/>
        <v>34.848943118715326</v>
      </c>
      <c r="T104" s="44"/>
    </row>
    <row r="105" spans="2:20" x14ac:dyDescent="0.25">
      <c r="B105" s="40" t="s">
        <v>27</v>
      </c>
      <c r="C105" s="1" t="s">
        <v>75</v>
      </c>
      <c r="D105" s="1" t="s">
        <v>124</v>
      </c>
      <c r="E105" s="1" t="s">
        <v>9</v>
      </c>
      <c r="F105" s="44"/>
      <c r="G105" s="44"/>
      <c r="H105">
        <v>0</v>
      </c>
      <c r="I105" s="16">
        <v>5.1769702549923204</v>
      </c>
      <c r="J105" s="16">
        <v>1.0105960616506069</v>
      </c>
      <c r="K105" s="83">
        <f t="shared" ref="K105:K116" si="23">0.3/0.7*SUM(F105:J105)</f>
        <v>2.6518141357041118</v>
      </c>
      <c r="L105" s="67">
        <f t="shared" ref="L105:L130" si="24">SUM(F105:K105)</f>
        <v>8.8393804523470401</v>
      </c>
      <c r="M105" s="44"/>
      <c r="N105" s="44"/>
      <c r="O105" s="45"/>
      <c r="R105" s="149"/>
      <c r="S105" s="149"/>
      <c r="T105" s="44"/>
    </row>
    <row r="106" spans="2:20" x14ac:dyDescent="0.25">
      <c r="B106" s="40" t="s">
        <v>27</v>
      </c>
      <c r="C106" s="1" t="s">
        <v>75</v>
      </c>
      <c r="D106" s="1" t="s">
        <v>109</v>
      </c>
      <c r="E106" s="1" t="s">
        <v>10</v>
      </c>
      <c r="F106" s="44"/>
      <c r="G106" s="44"/>
      <c r="H106">
        <v>0</v>
      </c>
      <c r="K106" s="83">
        <f t="shared" si="23"/>
        <v>0</v>
      </c>
      <c r="L106" s="67">
        <f t="shared" si="24"/>
        <v>0</v>
      </c>
      <c r="M106" s="44"/>
      <c r="N106" s="44"/>
      <c r="O106" s="45"/>
      <c r="R106" s="149"/>
      <c r="S106" s="149"/>
      <c r="T106" s="44"/>
    </row>
    <row r="107" spans="2:20" x14ac:dyDescent="0.25">
      <c r="B107" s="40" t="s">
        <v>27</v>
      </c>
      <c r="C107" s="1" t="s">
        <v>75</v>
      </c>
      <c r="D107" s="1" t="s">
        <v>46</v>
      </c>
      <c r="E107" s="1" t="s">
        <v>19</v>
      </c>
      <c r="F107" s="44">
        <f>7.2*F118</f>
        <v>27.288</v>
      </c>
      <c r="G107" s="57">
        <v>0.56000000000000005</v>
      </c>
      <c r="H107">
        <v>0.77400000000000002</v>
      </c>
      <c r="I107" s="16">
        <v>8.4891880000000004</v>
      </c>
      <c r="J107" s="16">
        <v>0.9306051599999996</v>
      </c>
      <c r="K107" s="83">
        <f t="shared" si="23"/>
        <v>16.30362564</v>
      </c>
      <c r="L107" s="67">
        <f t="shared" si="24"/>
        <v>54.345418799999997</v>
      </c>
      <c r="M107" s="44"/>
      <c r="N107" s="44"/>
      <c r="O107" s="45"/>
      <c r="R107" s="149"/>
      <c r="S107" s="149"/>
      <c r="T107" s="44"/>
    </row>
    <row r="108" spans="2:20" x14ac:dyDescent="0.25">
      <c r="B108" s="40" t="s">
        <v>27</v>
      </c>
      <c r="C108" s="1" t="s">
        <v>75</v>
      </c>
      <c r="D108" s="1" t="s">
        <v>126</v>
      </c>
      <c r="E108" s="1" t="s">
        <v>15</v>
      </c>
      <c r="F108" s="44"/>
      <c r="G108" s="52">
        <v>19.546402499999999</v>
      </c>
      <c r="H108">
        <v>28.638000000000002</v>
      </c>
      <c r="I108" s="16">
        <v>74.81178426420891</v>
      </c>
      <c r="J108" s="16">
        <v>14.604004044558019</v>
      </c>
      <c r="K108" s="83">
        <f t="shared" si="23"/>
        <v>58.971510346614409</v>
      </c>
      <c r="L108" s="67">
        <f t="shared" si="24"/>
        <v>196.57170115538133</v>
      </c>
      <c r="M108" s="44"/>
      <c r="N108" s="44"/>
      <c r="O108" s="45"/>
      <c r="R108" s="149"/>
      <c r="S108" s="149"/>
      <c r="T108" s="44"/>
    </row>
    <row r="109" spans="2:20" x14ac:dyDescent="0.25">
      <c r="B109" s="40" t="s">
        <v>27</v>
      </c>
      <c r="C109" s="1" t="s">
        <v>75</v>
      </c>
      <c r="D109" s="1" t="s">
        <v>125</v>
      </c>
      <c r="E109" s="1" t="s">
        <v>16</v>
      </c>
      <c r="F109" s="44"/>
      <c r="G109" s="44"/>
      <c r="H109">
        <v>0</v>
      </c>
      <c r="I109" s="16">
        <v>13.392313480798769</v>
      </c>
      <c r="J109" s="16">
        <v>2.614312733791369</v>
      </c>
      <c r="K109" s="83">
        <f t="shared" si="23"/>
        <v>6.8599826633957743</v>
      </c>
      <c r="L109" s="67">
        <f t="shared" si="24"/>
        <v>22.866608877985911</v>
      </c>
      <c r="M109" s="44"/>
      <c r="N109" s="44"/>
      <c r="O109" s="45"/>
      <c r="R109" s="149"/>
      <c r="S109" s="149"/>
      <c r="T109" s="44"/>
    </row>
    <row r="110" spans="2:20" x14ac:dyDescent="0.25">
      <c r="B110" s="40" t="s">
        <v>27</v>
      </c>
      <c r="C110" s="1" t="s">
        <v>75</v>
      </c>
      <c r="D110" s="1" t="s">
        <v>63</v>
      </c>
      <c r="E110" s="1" t="s">
        <v>63</v>
      </c>
      <c r="F110" s="41">
        <f>SUM(F105:F109)</f>
        <v>27.288</v>
      </c>
      <c r="G110" s="41">
        <f>SUM(G105:G109)</f>
        <v>20.106402499999998</v>
      </c>
      <c r="H110" s="41">
        <f>SUM(H105:H109)</f>
        <v>29.412000000000003</v>
      </c>
      <c r="I110" s="16">
        <v>101.870256</v>
      </c>
      <c r="J110" s="16">
        <v>19.159517999999998</v>
      </c>
      <c r="K110" s="83">
        <f t="shared" si="23"/>
        <v>84.786932785714285</v>
      </c>
      <c r="L110" s="60">
        <f t="shared" si="24"/>
        <v>282.62310928571429</v>
      </c>
      <c r="M110" s="45">
        <v>22.5475964</v>
      </c>
      <c r="N110" s="44"/>
      <c r="O110" s="45"/>
      <c r="P110" s="16">
        <v>32.258914399999988</v>
      </c>
      <c r="Q110" s="16">
        <v>0</v>
      </c>
      <c r="R110" s="149"/>
      <c r="S110" s="149"/>
      <c r="T110" s="44"/>
    </row>
    <row r="111" spans="2:20" x14ac:dyDescent="0.25">
      <c r="B111" s="40" t="s">
        <v>27</v>
      </c>
      <c r="C111" s="69" t="s">
        <v>59</v>
      </c>
      <c r="D111" s="1" t="s">
        <v>110</v>
      </c>
      <c r="E111" s="1" t="s">
        <v>64</v>
      </c>
      <c r="F111" s="41"/>
      <c r="G111" s="41"/>
      <c r="H111">
        <v>0</v>
      </c>
      <c r="K111" s="83">
        <f t="shared" si="23"/>
        <v>0</v>
      </c>
      <c r="L111" s="67">
        <f t="shared" si="24"/>
        <v>0</v>
      </c>
      <c r="M111" s="44"/>
      <c r="N111" s="44"/>
      <c r="O111" s="45"/>
      <c r="R111" s="149"/>
      <c r="S111" s="149"/>
      <c r="T111" s="44"/>
    </row>
    <row r="112" spans="2:20" x14ac:dyDescent="0.25">
      <c r="B112" s="40" t="s">
        <v>27</v>
      </c>
      <c r="C112" s="69" t="s">
        <v>59</v>
      </c>
      <c r="D112" s="1" t="s">
        <v>110</v>
      </c>
      <c r="E112" s="1" t="s">
        <v>66</v>
      </c>
      <c r="F112" s="44"/>
      <c r="G112" s="44"/>
      <c r="H112">
        <v>0</v>
      </c>
      <c r="I112" s="16">
        <v>0.36880168209438369</v>
      </c>
      <c r="J112" s="16">
        <v>0.1189086041228917</v>
      </c>
      <c r="K112" s="83">
        <f t="shared" si="23"/>
        <v>0.20901869409311805</v>
      </c>
      <c r="L112" s="67">
        <f t="shared" si="24"/>
        <v>0.69672898031039343</v>
      </c>
      <c r="M112" s="41"/>
      <c r="N112" s="41"/>
      <c r="O112" s="16"/>
      <c r="R112" s="149"/>
      <c r="S112" s="149"/>
      <c r="T112" s="41"/>
    </row>
    <row r="113" spans="2:20" x14ac:dyDescent="0.25">
      <c r="B113" s="40" t="s">
        <v>27</v>
      </c>
      <c r="C113" s="69" t="s">
        <v>59</v>
      </c>
      <c r="D113" s="1" t="s">
        <v>113</v>
      </c>
      <c r="E113" s="1" t="s">
        <v>67</v>
      </c>
      <c r="F113" s="44"/>
      <c r="G113" s="44"/>
      <c r="H113">
        <v>0</v>
      </c>
      <c r="K113" s="83">
        <f t="shared" si="23"/>
        <v>0</v>
      </c>
      <c r="L113" s="67">
        <f t="shared" si="24"/>
        <v>0</v>
      </c>
      <c r="M113" s="44"/>
      <c r="N113" s="44"/>
      <c r="O113" s="45"/>
      <c r="R113" s="149"/>
      <c r="S113" s="149"/>
      <c r="T113" s="44"/>
    </row>
    <row r="114" spans="2:20" x14ac:dyDescent="0.25">
      <c r="B114" s="40" t="s">
        <v>27</v>
      </c>
      <c r="C114" s="69" t="s">
        <v>59</v>
      </c>
      <c r="D114" s="1" t="s">
        <v>112</v>
      </c>
      <c r="E114" s="1" t="s">
        <v>68</v>
      </c>
      <c r="F114" s="44"/>
      <c r="G114" s="44"/>
      <c r="H114">
        <v>0</v>
      </c>
      <c r="I114" s="16">
        <v>62.286506309273683</v>
      </c>
      <c r="J114" s="16">
        <v>20.082342029643939</v>
      </c>
      <c r="K114" s="83">
        <f t="shared" si="23"/>
        <v>35.300935002393267</v>
      </c>
      <c r="L114" s="67">
        <f t="shared" si="24"/>
        <v>117.66978334131088</v>
      </c>
      <c r="M114" s="44"/>
      <c r="N114" s="44"/>
      <c r="O114" s="45"/>
      <c r="R114" s="149"/>
      <c r="S114" s="149"/>
      <c r="T114" s="44"/>
    </row>
    <row r="115" spans="2:20" x14ac:dyDescent="0.25">
      <c r="B115" s="40" t="s">
        <v>27</v>
      </c>
      <c r="C115" s="69" t="s">
        <v>59</v>
      </c>
      <c r="D115" s="1" t="s">
        <v>114</v>
      </c>
      <c r="E115" s="1" t="s">
        <v>69</v>
      </c>
      <c r="G115" s="52">
        <v>10.758097499999998</v>
      </c>
      <c r="H115">
        <v>54.18</v>
      </c>
      <c r="K115" s="83">
        <f t="shared" si="23"/>
        <v>27.830613214285716</v>
      </c>
      <c r="L115" s="67">
        <f t="shared" si="24"/>
        <v>92.768710714285717</v>
      </c>
      <c r="M115" s="44"/>
      <c r="N115" s="44">
        <f>G115</f>
        <v>10.758097499999998</v>
      </c>
      <c r="O115" s="45"/>
      <c r="R115" s="149"/>
      <c r="S115" s="149"/>
      <c r="T115" s="44"/>
    </row>
    <row r="116" spans="2:20" x14ac:dyDescent="0.25">
      <c r="B116" s="40" t="s">
        <v>27</v>
      </c>
      <c r="C116" s="69" t="s">
        <v>59</v>
      </c>
      <c r="D116" s="1" t="s">
        <v>111</v>
      </c>
      <c r="E116" s="1" t="s">
        <v>71</v>
      </c>
      <c r="F116" s="44"/>
      <c r="G116" s="44"/>
      <c r="H116">
        <v>0</v>
      </c>
      <c r="I116" s="16">
        <v>298.13518200863189</v>
      </c>
      <c r="J116" s="16">
        <v>96.124394366233176</v>
      </c>
      <c r="K116" s="83">
        <f t="shared" si="23"/>
        <v>168.96838987494218</v>
      </c>
      <c r="L116" s="67">
        <f t="shared" si="24"/>
        <v>563.2279662498072</v>
      </c>
      <c r="M116" s="44"/>
      <c r="N116" s="44"/>
      <c r="O116" s="45"/>
      <c r="P116" s="16">
        <v>360.79048999999998</v>
      </c>
      <c r="Q116" s="16">
        <v>116.32564499999999</v>
      </c>
      <c r="R116" s="149"/>
      <c r="S116" s="149"/>
      <c r="T116" s="44"/>
    </row>
    <row r="117" spans="2:20" x14ac:dyDescent="0.25">
      <c r="B117" s="40" t="s">
        <v>27</v>
      </c>
      <c r="C117" s="70" t="s">
        <v>76</v>
      </c>
      <c r="D117" s="17" t="s">
        <v>20</v>
      </c>
      <c r="E117" s="17" t="s">
        <v>20</v>
      </c>
      <c r="F117" s="41">
        <f>SUM(F110:F116)</f>
        <v>27.288</v>
      </c>
      <c r="G117" s="41">
        <f>SUM(G110:G116)</f>
        <v>30.864499999999996</v>
      </c>
      <c r="H117" s="41">
        <f>SUM(H110:H116)</f>
        <v>83.591999999999999</v>
      </c>
      <c r="I117" s="16">
        <v>462.66074600000002</v>
      </c>
      <c r="J117" s="16">
        <v>135.485163</v>
      </c>
      <c r="K117" s="87">
        <f>SUM(E117:J117)</f>
        <v>739.89040900000009</v>
      </c>
      <c r="L117" s="60">
        <f t="shared" si="24"/>
        <v>1479.7808180000002</v>
      </c>
      <c r="M117" s="45">
        <f>M110</f>
        <v>22.5475964</v>
      </c>
      <c r="N117" s="41">
        <f>SUM(N110:N116)</f>
        <v>10.758097499999998</v>
      </c>
      <c r="O117" s="45">
        <v>52.374000000000002</v>
      </c>
      <c r="P117" s="16">
        <v>393.04940440000001</v>
      </c>
      <c r="Q117" s="16">
        <v>116.32564499999999</v>
      </c>
      <c r="R117" s="83">
        <f>0.3/0.7*SUM(M117:Q117)</f>
        <v>255.02346141428575</v>
      </c>
      <c r="S117" s="110">
        <f>SUM(M117:R117)</f>
        <v>850.07820471428579</v>
      </c>
      <c r="T117" s="44"/>
    </row>
    <row r="118" spans="2:20" x14ac:dyDescent="0.25">
      <c r="B118" s="40" t="s">
        <v>27</v>
      </c>
      <c r="C118" s="53" t="s">
        <v>73</v>
      </c>
      <c r="D118" s="54"/>
      <c r="E118" s="54"/>
      <c r="F118" s="55">
        <v>3.79</v>
      </c>
      <c r="G118" s="55">
        <v>1</v>
      </c>
      <c r="H118" s="55">
        <v>2.58</v>
      </c>
      <c r="I118" s="65">
        <v>8.4891880000000004</v>
      </c>
      <c r="J118" s="65">
        <v>2.7370739999999998</v>
      </c>
      <c r="K118" s="85"/>
      <c r="L118" s="66">
        <f t="shared" si="24"/>
        <v>18.596261999999999</v>
      </c>
      <c r="M118" s="55">
        <f t="shared" ref="M118:S118" si="25">F118</f>
        <v>3.79</v>
      </c>
      <c r="N118" s="55">
        <f t="shared" si="25"/>
        <v>1</v>
      </c>
      <c r="O118" s="58">
        <f t="shared" si="25"/>
        <v>2.58</v>
      </c>
      <c r="P118" s="55">
        <f t="shared" si="25"/>
        <v>8.4891880000000004</v>
      </c>
      <c r="Q118" s="55">
        <f t="shared" si="25"/>
        <v>2.7370739999999998</v>
      </c>
      <c r="R118" s="55">
        <f t="shared" si="25"/>
        <v>0</v>
      </c>
      <c r="S118" s="56">
        <f t="shared" si="25"/>
        <v>18.596261999999999</v>
      </c>
      <c r="T118" s="44"/>
    </row>
    <row r="119" spans="2:20" x14ac:dyDescent="0.25">
      <c r="B119" s="40" t="s">
        <v>28</v>
      </c>
      <c r="C119" s="1" t="s">
        <v>75</v>
      </c>
      <c r="D119" s="1" t="s">
        <v>124</v>
      </c>
      <c r="E119" s="1" t="s">
        <v>9</v>
      </c>
      <c r="F119" s="44"/>
      <c r="G119" s="44"/>
      <c r="H119">
        <v>0</v>
      </c>
      <c r="I119" s="16">
        <v>25.42048416101813</v>
      </c>
      <c r="J119" s="16">
        <v>5.8033665375449468</v>
      </c>
      <c r="K119" s="83">
        <f t="shared" ref="K119:K130" si="26">0.3/0.7*SUM(F119:J119)</f>
        <v>13.381650299384177</v>
      </c>
      <c r="L119" s="67">
        <f t="shared" si="24"/>
        <v>44.605500997947253</v>
      </c>
      <c r="M119" s="44"/>
      <c r="N119" s="44"/>
      <c r="O119" s="45"/>
      <c r="R119" s="149"/>
      <c r="S119" s="149"/>
      <c r="T119" s="44"/>
    </row>
    <row r="120" spans="2:20" x14ac:dyDescent="0.25">
      <c r="B120" s="40" t="s">
        <v>28</v>
      </c>
      <c r="C120" s="1" t="s">
        <v>75</v>
      </c>
      <c r="D120" s="1" t="s">
        <v>109</v>
      </c>
      <c r="E120" s="1" t="s">
        <v>10</v>
      </c>
      <c r="F120" s="44"/>
      <c r="G120" s="44"/>
      <c r="H120">
        <v>0</v>
      </c>
      <c r="K120" s="83">
        <f t="shared" si="26"/>
        <v>0</v>
      </c>
      <c r="L120" s="67">
        <f t="shared" si="24"/>
        <v>0</v>
      </c>
      <c r="M120" s="44"/>
      <c r="N120" s="44"/>
      <c r="O120" s="45"/>
      <c r="R120" s="149"/>
      <c r="S120" s="149"/>
      <c r="T120" s="44"/>
    </row>
    <row r="121" spans="2:20" x14ac:dyDescent="0.25">
      <c r="B121" s="40" t="s">
        <v>28</v>
      </c>
      <c r="C121" s="1" t="s">
        <v>75</v>
      </c>
      <c r="D121" s="1" t="s">
        <v>46</v>
      </c>
      <c r="E121" s="1" t="s">
        <v>19</v>
      </c>
      <c r="F121" s="44">
        <f>7.2*F132</f>
        <v>14.112</v>
      </c>
      <c r="G121" s="57">
        <v>0.22400000000000003</v>
      </c>
      <c r="H121">
        <v>3.57</v>
      </c>
      <c r="I121" s="16">
        <v>14.015000000000001</v>
      </c>
      <c r="J121" s="16">
        <v>1.7967458832116781</v>
      </c>
      <c r="K121" s="83">
        <f t="shared" si="26"/>
        <v>14.450462521376434</v>
      </c>
      <c r="L121" s="67">
        <f t="shared" si="24"/>
        <v>48.168208404588114</v>
      </c>
      <c r="M121" s="44"/>
      <c r="N121" s="44"/>
      <c r="O121" s="45"/>
      <c r="R121" s="149"/>
      <c r="S121" s="149"/>
      <c r="T121" s="44"/>
    </row>
    <row r="122" spans="2:20" x14ac:dyDescent="0.25">
      <c r="B122" s="40" t="s">
        <v>28</v>
      </c>
      <c r="C122" s="1" t="s">
        <v>75</v>
      </c>
      <c r="D122" s="1" t="s">
        <v>126</v>
      </c>
      <c r="E122" s="1" t="s">
        <v>15</v>
      </c>
      <c r="G122" s="52">
        <v>7.8185610000000008</v>
      </c>
      <c r="H122">
        <v>132.09</v>
      </c>
      <c r="I122" s="16">
        <v>109.9990413611841</v>
      </c>
      <c r="J122" s="16">
        <v>25.112218624712099</v>
      </c>
      <c r="K122" s="83">
        <f t="shared" si="26"/>
        <v>117.86563756538411</v>
      </c>
      <c r="L122" s="67">
        <f t="shared" si="24"/>
        <v>392.88545855128029</v>
      </c>
      <c r="M122" s="44"/>
      <c r="N122" s="44"/>
      <c r="O122" s="45"/>
      <c r="R122" s="149"/>
      <c r="S122" s="149"/>
      <c r="T122" s="44"/>
    </row>
    <row r="123" spans="2:20" x14ac:dyDescent="0.25">
      <c r="B123" s="40" t="s">
        <v>28</v>
      </c>
      <c r="C123" s="1" t="s">
        <v>75</v>
      </c>
      <c r="D123" s="1" t="s">
        <v>125</v>
      </c>
      <c r="E123" s="1" t="s">
        <v>16</v>
      </c>
      <c r="F123" s="44"/>
      <c r="G123" s="44"/>
      <c r="H123" s="44"/>
      <c r="I123" s="16">
        <v>18.74547447779776</v>
      </c>
      <c r="J123" s="16">
        <v>4.2794959618305422</v>
      </c>
      <c r="K123" s="83">
        <f t="shared" si="26"/>
        <v>9.8678444741264162</v>
      </c>
      <c r="L123" s="67">
        <f t="shared" si="24"/>
        <v>32.892814913754719</v>
      </c>
      <c r="M123" s="44"/>
      <c r="N123" s="44"/>
      <c r="O123" s="45"/>
      <c r="R123" s="149"/>
      <c r="S123" s="149"/>
      <c r="T123" s="44"/>
    </row>
    <row r="124" spans="2:20" x14ac:dyDescent="0.25">
      <c r="B124" s="40" t="s">
        <v>28</v>
      </c>
      <c r="C124" s="1" t="s">
        <v>75</v>
      </c>
      <c r="D124" s="1" t="s">
        <v>63</v>
      </c>
      <c r="E124" s="1" t="s">
        <v>63</v>
      </c>
      <c r="F124" s="41">
        <f>SUM(F119:F123)</f>
        <v>14.112</v>
      </c>
      <c r="G124" s="41">
        <f>SUM(G119:G123)</f>
        <v>8.042561000000001</v>
      </c>
      <c r="H124" s="41">
        <f>SUM(H119:H123)</f>
        <v>135.66</v>
      </c>
      <c r="I124" s="16">
        <v>168.18</v>
      </c>
      <c r="J124" s="16">
        <v>36.991827007299271</v>
      </c>
      <c r="K124" s="83">
        <f t="shared" si="26"/>
        <v>155.56559486027112</v>
      </c>
      <c r="L124" s="60">
        <f t="shared" si="24"/>
        <v>518.55198286757036</v>
      </c>
      <c r="M124" s="45">
        <v>11.686884245439469</v>
      </c>
      <c r="N124" s="44"/>
      <c r="O124" s="45"/>
      <c r="P124" s="16">
        <v>53.256999999999998</v>
      </c>
      <c r="Q124" s="16">
        <v>0</v>
      </c>
      <c r="R124" s="149"/>
      <c r="S124" s="149"/>
      <c r="T124" s="44"/>
    </row>
    <row r="125" spans="2:20" x14ac:dyDescent="0.25">
      <c r="B125" s="40" t="s">
        <v>28</v>
      </c>
      <c r="C125" s="69" t="s">
        <v>59</v>
      </c>
      <c r="D125" s="1" t="s">
        <v>110</v>
      </c>
      <c r="E125" s="1" t="s">
        <v>64</v>
      </c>
      <c r="F125" s="41"/>
      <c r="G125" s="41"/>
      <c r="H125" s="41"/>
      <c r="K125" s="83">
        <f t="shared" si="26"/>
        <v>0</v>
      </c>
      <c r="L125" s="67">
        <f t="shared" si="24"/>
        <v>0</v>
      </c>
      <c r="M125" s="44"/>
      <c r="N125" s="44"/>
      <c r="O125" s="45"/>
      <c r="R125" s="149"/>
      <c r="S125" s="149"/>
      <c r="T125" s="44"/>
    </row>
    <row r="126" spans="2:20" x14ac:dyDescent="0.25">
      <c r="B126" s="40" t="s">
        <v>28</v>
      </c>
      <c r="C126" s="69" t="s">
        <v>59</v>
      </c>
      <c r="D126" s="1" t="s">
        <v>110</v>
      </c>
      <c r="E126" s="1" t="s">
        <v>66</v>
      </c>
      <c r="F126" s="44"/>
      <c r="G126" s="44"/>
      <c r="H126" s="44"/>
      <c r="I126" s="16">
        <v>0</v>
      </c>
      <c r="J126" s="16">
        <v>0</v>
      </c>
      <c r="K126" s="83">
        <f t="shared" si="26"/>
        <v>0</v>
      </c>
      <c r="L126" s="67">
        <f t="shared" si="24"/>
        <v>0</v>
      </c>
      <c r="M126" s="44"/>
      <c r="N126" s="44"/>
      <c r="O126" s="45"/>
      <c r="R126" s="149"/>
      <c r="S126" s="149"/>
      <c r="T126" s="44"/>
    </row>
    <row r="127" spans="2:20" x14ac:dyDescent="0.25">
      <c r="B127" s="40" t="s">
        <v>28</v>
      </c>
      <c r="C127" s="69" t="s">
        <v>59</v>
      </c>
      <c r="D127" s="1" t="s">
        <v>113</v>
      </c>
      <c r="E127" s="1" t="s">
        <v>67</v>
      </c>
      <c r="F127" s="44"/>
      <c r="G127" s="44"/>
      <c r="H127" s="44"/>
      <c r="K127" s="83">
        <f t="shared" si="26"/>
        <v>0</v>
      </c>
      <c r="L127" s="67">
        <f t="shared" si="24"/>
        <v>0</v>
      </c>
      <c r="O127" s="16"/>
      <c r="R127" s="149"/>
      <c r="S127" s="149"/>
    </row>
    <row r="128" spans="2:20" x14ac:dyDescent="0.25">
      <c r="B128" s="40" t="s">
        <v>28</v>
      </c>
      <c r="C128" s="69" t="s">
        <v>59</v>
      </c>
      <c r="D128" s="1" t="s">
        <v>112</v>
      </c>
      <c r="E128" s="1" t="s">
        <v>68</v>
      </c>
      <c r="F128" s="44"/>
      <c r="G128" s="44"/>
      <c r="H128" s="44"/>
      <c r="I128" s="16">
        <v>342.95363648640529</v>
      </c>
      <c r="J128" s="16">
        <v>129.31534164853281</v>
      </c>
      <c r="K128" s="83">
        <f t="shared" si="26"/>
        <v>202.40099062925921</v>
      </c>
      <c r="L128" s="67">
        <f t="shared" si="24"/>
        <v>674.66996876419728</v>
      </c>
      <c r="M128" s="41"/>
      <c r="N128" s="41"/>
      <c r="O128" s="16"/>
      <c r="R128" s="149"/>
      <c r="S128" s="149"/>
      <c r="T128" s="41"/>
    </row>
    <row r="129" spans="2:20" x14ac:dyDescent="0.25">
      <c r="B129" s="40" t="s">
        <v>28</v>
      </c>
      <c r="C129" s="69" t="s">
        <v>59</v>
      </c>
      <c r="D129" s="1" t="s">
        <v>114</v>
      </c>
      <c r="E129" s="1" t="s">
        <v>69</v>
      </c>
      <c r="G129" s="52">
        <v>4.3032389999999996</v>
      </c>
      <c r="H129" s="44">
        <v>249.89999999999998</v>
      </c>
      <c r="K129" s="83">
        <f t="shared" si="26"/>
        <v>108.94424528571427</v>
      </c>
      <c r="L129" s="67">
        <f t="shared" si="24"/>
        <v>363.14748428571426</v>
      </c>
      <c r="M129" s="44"/>
      <c r="N129" s="44">
        <f>G129</f>
        <v>4.3032389999999996</v>
      </c>
      <c r="O129" s="45"/>
      <c r="R129" s="149"/>
      <c r="S129" s="149"/>
      <c r="T129" s="44"/>
    </row>
    <row r="130" spans="2:20" x14ac:dyDescent="0.25">
      <c r="B130" s="40" t="s">
        <v>28</v>
      </c>
      <c r="C130" s="69" t="s">
        <v>59</v>
      </c>
      <c r="D130" s="1" t="s">
        <v>111</v>
      </c>
      <c r="E130" s="1" t="s">
        <v>71</v>
      </c>
      <c r="F130" s="44"/>
      <c r="G130" s="44"/>
      <c r="H130" s="44"/>
      <c r="I130" s="16">
        <v>252.68386351359459</v>
      </c>
      <c r="J130" s="16">
        <v>95.277893752927113</v>
      </c>
      <c r="K130" s="83">
        <f t="shared" si="26"/>
        <v>149.12646739993789</v>
      </c>
      <c r="L130" s="67">
        <f t="shared" si="24"/>
        <v>497.08822466645961</v>
      </c>
      <c r="O130" s="16"/>
      <c r="P130" s="16">
        <v>595.63750000000005</v>
      </c>
      <c r="Q130" s="16">
        <v>224.59323540145991</v>
      </c>
      <c r="R130" s="149"/>
      <c r="S130" s="149"/>
    </row>
    <row r="131" spans="2:20" x14ac:dyDescent="0.25">
      <c r="B131" s="40" t="s">
        <v>28</v>
      </c>
      <c r="C131" s="70" t="s">
        <v>76</v>
      </c>
      <c r="D131" s="17" t="s">
        <v>20</v>
      </c>
      <c r="E131" s="17" t="s">
        <v>20</v>
      </c>
      <c r="F131" s="41">
        <f>SUM(F124:F130)</f>
        <v>14.112</v>
      </c>
      <c r="G131" s="41">
        <f>SUM(G124:G130)</f>
        <v>12.345800000000001</v>
      </c>
      <c r="H131" s="41">
        <f>SUM(H124:H130)</f>
        <v>385.55999999999995</v>
      </c>
      <c r="I131" s="16">
        <v>763.8175</v>
      </c>
      <c r="J131" s="16">
        <v>261.5850624087592</v>
      </c>
      <c r="K131" s="87">
        <f>SUM(K124:K130)</f>
        <v>616.03729817518251</v>
      </c>
      <c r="L131" s="60">
        <f>SUM(L124:L130)</f>
        <v>2053.4576605839416</v>
      </c>
      <c r="M131" s="16">
        <f>M124</f>
        <v>11.686884245439469</v>
      </c>
      <c r="N131" s="41">
        <f>SUM(N124:N130)</f>
        <v>4.3032389999999996</v>
      </c>
      <c r="O131" s="16">
        <v>241.57</v>
      </c>
      <c r="P131" s="16">
        <v>648.89449999999999</v>
      </c>
      <c r="Q131" s="16">
        <v>224.59323540145991</v>
      </c>
      <c r="R131" s="83">
        <f>0.3/0.7*SUM(M131:Q131)</f>
        <v>484.73479656295689</v>
      </c>
      <c r="S131" s="110">
        <f>SUM(M131:R131)</f>
        <v>1615.7826552098563</v>
      </c>
    </row>
    <row r="132" spans="2:20" x14ac:dyDescent="0.25">
      <c r="B132" s="40" t="s">
        <v>28</v>
      </c>
      <c r="C132" s="53" t="s">
        <v>73</v>
      </c>
      <c r="D132" s="54"/>
      <c r="E132" s="54"/>
      <c r="F132" s="55">
        <v>1.96</v>
      </c>
      <c r="G132" s="55">
        <v>0.4</v>
      </c>
      <c r="H132" s="55">
        <v>11.9</v>
      </c>
      <c r="I132" s="65">
        <v>14.015000000000001</v>
      </c>
      <c r="J132" s="65">
        <v>5.2845467153284673</v>
      </c>
      <c r="K132" s="85"/>
      <c r="L132" s="56">
        <f>SUM(F132:J132)</f>
        <v>33.559546715328466</v>
      </c>
      <c r="M132" s="55">
        <f t="shared" ref="M132:S132" si="27">F132</f>
        <v>1.96</v>
      </c>
      <c r="N132" s="55">
        <f t="shared" si="27"/>
        <v>0.4</v>
      </c>
      <c r="O132" s="58">
        <f t="shared" si="27"/>
        <v>11.9</v>
      </c>
      <c r="P132" s="55">
        <f t="shared" si="27"/>
        <v>14.015000000000001</v>
      </c>
      <c r="Q132" s="55">
        <f t="shared" si="27"/>
        <v>5.2845467153284673</v>
      </c>
      <c r="R132" s="55">
        <f t="shared" si="27"/>
        <v>0</v>
      </c>
      <c r="S132" s="56">
        <f t="shared" si="27"/>
        <v>33.559546715328466</v>
      </c>
    </row>
    <row r="133" spans="2:20" x14ac:dyDescent="0.25">
      <c r="B133" s="40" t="s">
        <v>29</v>
      </c>
      <c r="C133" s="1" t="s">
        <v>75</v>
      </c>
      <c r="D133" s="1" t="s">
        <v>124</v>
      </c>
      <c r="E133" s="1" t="s">
        <v>9</v>
      </c>
      <c r="F133" s="44"/>
      <c r="G133" s="44"/>
      <c r="H133" s="44"/>
      <c r="I133" s="16">
        <v>29.764101494486368</v>
      </c>
      <c r="J133" s="16">
        <v>6.2484608966918183</v>
      </c>
      <c r="K133" s="83">
        <f t="shared" ref="K133:K144" si="28">0.3/0.7*SUM(F133:J133)</f>
        <v>15.433955310504938</v>
      </c>
      <c r="L133" s="67">
        <f t="shared" ref="L133:L144" si="29">SUM(F133:K133)</f>
        <v>51.446517701683121</v>
      </c>
      <c r="O133" s="16"/>
      <c r="R133" s="149"/>
      <c r="S133" s="149"/>
    </row>
    <row r="134" spans="2:20" x14ac:dyDescent="0.25">
      <c r="B134" s="40" t="s">
        <v>29</v>
      </c>
      <c r="C134" s="1" t="s">
        <v>75</v>
      </c>
      <c r="D134" s="1" t="s">
        <v>109</v>
      </c>
      <c r="E134" s="1" t="s">
        <v>10</v>
      </c>
      <c r="F134" s="44"/>
      <c r="G134" s="44"/>
      <c r="H134" s="44"/>
      <c r="K134" s="83">
        <f t="shared" si="28"/>
        <v>0</v>
      </c>
      <c r="L134" s="67">
        <f t="shared" si="29"/>
        <v>0</v>
      </c>
      <c r="O134" s="16"/>
      <c r="R134" s="149"/>
      <c r="S134" s="149"/>
    </row>
    <row r="135" spans="2:20" x14ac:dyDescent="0.25">
      <c r="B135" s="40" t="s">
        <v>29</v>
      </c>
      <c r="C135" s="1" t="s">
        <v>75</v>
      </c>
      <c r="D135" s="1" t="s">
        <v>46</v>
      </c>
      <c r="E135" s="1" t="s">
        <v>19</v>
      </c>
      <c r="F135" s="44">
        <f>7.2*F146</f>
        <v>34.056000000000004</v>
      </c>
      <c r="G135" s="57">
        <v>8.4000000000000005E-2</v>
      </c>
      <c r="H135" s="44">
        <v>0.2019</v>
      </c>
      <c r="I135" s="16">
        <v>11.565</v>
      </c>
      <c r="J135" s="16">
        <v>1.3633999999999999</v>
      </c>
      <c r="K135" s="83">
        <f t="shared" si="28"/>
        <v>20.258700000000005</v>
      </c>
      <c r="L135" s="67">
        <f t="shared" si="29"/>
        <v>67.529000000000011</v>
      </c>
      <c r="O135" s="16"/>
      <c r="R135" s="149"/>
      <c r="S135" s="149"/>
    </row>
    <row r="136" spans="2:20" x14ac:dyDescent="0.25">
      <c r="B136" s="40" t="s">
        <v>29</v>
      </c>
      <c r="C136" s="1" t="s">
        <v>75</v>
      </c>
      <c r="D136" s="1" t="s">
        <v>126</v>
      </c>
      <c r="E136" s="1" t="s">
        <v>15</v>
      </c>
      <c r="F136" s="59"/>
      <c r="G136" s="52">
        <v>2.9319603749999996</v>
      </c>
      <c r="H136" s="44">
        <v>7.4702999999999991</v>
      </c>
      <c r="I136" s="16">
        <v>81.429044181659904</v>
      </c>
      <c r="J136" s="16">
        <v>17.09462650899594</v>
      </c>
      <c r="K136" s="83">
        <f t="shared" si="28"/>
        <v>46.682541885281083</v>
      </c>
      <c r="L136" s="67">
        <f t="shared" si="29"/>
        <v>155.60847295093691</v>
      </c>
      <c r="O136" s="16"/>
      <c r="R136" s="149"/>
      <c r="S136" s="149"/>
    </row>
    <row r="137" spans="2:20" x14ac:dyDescent="0.25">
      <c r="B137" s="40" t="s">
        <v>29</v>
      </c>
      <c r="C137" s="1" t="s">
        <v>75</v>
      </c>
      <c r="D137" s="1" t="s">
        <v>125</v>
      </c>
      <c r="E137" s="1" t="s">
        <v>16</v>
      </c>
      <c r="F137" s="44"/>
      <c r="G137" s="44"/>
      <c r="H137" s="44"/>
      <c r="I137" s="16">
        <v>16.021854323853741</v>
      </c>
      <c r="J137" s="16">
        <v>3.3635125943122448</v>
      </c>
      <c r="K137" s="83">
        <f t="shared" si="28"/>
        <v>8.3080143934997093</v>
      </c>
      <c r="L137" s="67">
        <f t="shared" si="29"/>
        <v>27.693381311665696</v>
      </c>
      <c r="O137" s="16"/>
      <c r="R137" s="149"/>
      <c r="S137" s="149"/>
    </row>
    <row r="138" spans="2:20" x14ac:dyDescent="0.25">
      <c r="B138" s="40" t="s">
        <v>29</v>
      </c>
      <c r="C138" s="1" t="s">
        <v>75</v>
      </c>
      <c r="D138" s="1" t="s">
        <v>63</v>
      </c>
      <c r="E138" s="1" t="s">
        <v>63</v>
      </c>
      <c r="F138" s="41">
        <f>SUM(F133:F137)</f>
        <v>34.056000000000004</v>
      </c>
      <c r="G138" s="41">
        <f>SUM(G133:G137)</f>
        <v>3.0159603749999997</v>
      </c>
      <c r="H138" s="41">
        <f>SUM(H133:H137)</f>
        <v>7.6721999999999992</v>
      </c>
      <c r="I138" s="16">
        <v>138.78</v>
      </c>
      <c r="J138" s="16">
        <v>28.07</v>
      </c>
      <c r="K138" s="83">
        <f t="shared" si="28"/>
        <v>90.683211589285719</v>
      </c>
      <c r="L138" s="60">
        <f t="shared" si="29"/>
        <v>302.27737196428575</v>
      </c>
      <c r="M138" s="16">
        <v>28.159915754560526</v>
      </c>
      <c r="O138" s="16"/>
      <c r="P138" s="16">
        <v>43.947000000000003</v>
      </c>
      <c r="Q138" s="16">
        <v>0</v>
      </c>
      <c r="R138" s="149"/>
      <c r="S138" s="149"/>
    </row>
    <row r="139" spans="2:20" x14ac:dyDescent="0.25">
      <c r="B139" s="40" t="s">
        <v>29</v>
      </c>
      <c r="C139" s="69" t="s">
        <v>59</v>
      </c>
      <c r="D139" s="1" t="s">
        <v>110</v>
      </c>
      <c r="E139" s="1" t="s">
        <v>64</v>
      </c>
      <c r="F139" s="41"/>
      <c r="G139" s="41"/>
      <c r="H139" s="41"/>
      <c r="K139" s="83">
        <f t="shared" si="28"/>
        <v>0</v>
      </c>
      <c r="L139" s="67">
        <f t="shared" si="29"/>
        <v>0</v>
      </c>
      <c r="O139" s="16"/>
      <c r="R139" s="149"/>
      <c r="S139" s="149"/>
    </row>
    <row r="140" spans="2:20" x14ac:dyDescent="0.25">
      <c r="B140" s="40" t="s">
        <v>29</v>
      </c>
      <c r="C140" s="69" t="s">
        <v>59</v>
      </c>
      <c r="D140" s="1" t="s">
        <v>110</v>
      </c>
      <c r="E140" s="1" t="s">
        <v>66</v>
      </c>
      <c r="G140" s="44"/>
      <c r="H140" s="44"/>
      <c r="I140" s="16">
        <v>14.35634808510639</v>
      </c>
      <c r="J140" s="16">
        <v>4.9778604255319161</v>
      </c>
      <c r="K140" s="83">
        <f t="shared" si="28"/>
        <v>8.2860893617021318</v>
      </c>
      <c r="L140" s="67">
        <f t="shared" si="29"/>
        <v>27.620297872340437</v>
      </c>
      <c r="O140" s="16"/>
      <c r="R140" s="149"/>
      <c r="S140" s="149"/>
    </row>
    <row r="141" spans="2:20" x14ac:dyDescent="0.25">
      <c r="B141" s="40" t="s">
        <v>29</v>
      </c>
      <c r="C141" s="69" t="s">
        <v>59</v>
      </c>
      <c r="D141" s="1" t="s">
        <v>113</v>
      </c>
      <c r="E141" s="1" t="s">
        <v>67</v>
      </c>
      <c r="F141" s="44"/>
      <c r="G141" s="44"/>
      <c r="H141" s="44"/>
      <c r="K141" s="83">
        <f t="shared" si="28"/>
        <v>0</v>
      </c>
      <c r="L141" s="67">
        <f t="shared" si="29"/>
        <v>0</v>
      </c>
      <c r="O141" s="16"/>
      <c r="R141" s="149"/>
      <c r="S141" s="149"/>
    </row>
    <row r="142" spans="2:20" x14ac:dyDescent="0.25">
      <c r="B142" s="40" t="s">
        <v>29</v>
      </c>
      <c r="C142" s="69" t="s">
        <v>59</v>
      </c>
      <c r="D142" s="1" t="s">
        <v>112</v>
      </c>
      <c r="E142" s="1" t="s">
        <v>68</v>
      </c>
      <c r="F142" s="44"/>
      <c r="G142" s="44"/>
      <c r="H142" s="44"/>
      <c r="I142" s="16">
        <v>3.7480442553191491</v>
      </c>
      <c r="J142" s="16">
        <v>1.2995812765957451</v>
      </c>
      <c r="K142" s="83">
        <f t="shared" si="28"/>
        <v>2.1632680851063837</v>
      </c>
      <c r="L142" s="67">
        <f t="shared" si="29"/>
        <v>7.2108936170212781</v>
      </c>
      <c r="O142" s="16"/>
      <c r="R142" s="149"/>
      <c r="S142" s="149"/>
    </row>
    <row r="143" spans="2:20" x14ac:dyDescent="0.25">
      <c r="B143" s="40" t="s">
        <v>29</v>
      </c>
      <c r="C143" s="69" t="s">
        <v>59</v>
      </c>
      <c r="D143" s="1" t="s">
        <v>114</v>
      </c>
      <c r="E143" s="1" t="s">
        <v>69</v>
      </c>
      <c r="G143" s="52">
        <v>1.6137146249999996</v>
      </c>
      <c r="H143" s="44">
        <v>14.132999999999997</v>
      </c>
      <c r="K143" s="83">
        <f t="shared" si="28"/>
        <v>6.7485919821428562</v>
      </c>
      <c r="L143" s="67">
        <f t="shared" si="29"/>
        <v>22.495306607142854</v>
      </c>
      <c r="N143" s="16">
        <f>G143</f>
        <v>1.6137146249999996</v>
      </c>
      <c r="O143" s="16"/>
      <c r="R143" s="149"/>
      <c r="S143" s="149"/>
    </row>
    <row r="144" spans="2:20" x14ac:dyDescent="0.25">
      <c r="B144" s="40" t="s">
        <v>29</v>
      </c>
      <c r="C144" s="69" t="s">
        <v>59</v>
      </c>
      <c r="D144" s="1" t="s">
        <v>111</v>
      </c>
      <c r="E144" s="1" t="s">
        <v>71</v>
      </c>
      <c r="F144" s="44"/>
      <c r="G144" s="44"/>
      <c r="H144" s="44"/>
      <c r="I144" s="16">
        <v>473.40810765957451</v>
      </c>
      <c r="J144" s="16">
        <v>164.14755829787239</v>
      </c>
      <c r="K144" s="83">
        <f t="shared" si="28"/>
        <v>273.23814255319155</v>
      </c>
      <c r="L144" s="67">
        <f t="shared" si="29"/>
        <v>910.79380851063843</v>
      </c>
      <c r="O144" s="16"/>
      <c r="P144" s="16">
        <v>491.51249999999999</v>
      </c>
      <c r="Q144" s="16">
        <v>170.42500000000001</v>
      </c>
      <c r="R144" s="149"/>
      <c r="S144" s="149"/>
    </row>
    <row r="145" spans="2:19" x14ac:dyDescent="0.25">
      <c r="B145" s="40" t="s">
        <v>29</v>
      </c>
      <c r="C145" s="70" t="s">
        <v>76</v>
      </c>
      <c r="D145" s="17" t="s">
        <v>20</v>
      </c>
      <c r="E145" s="17" t="s">
        <v>20</v>
      </c>
      <c r="F145" s="41">
        <f>SUM(F138:F144)</f>
        <v>34.056000000000004</v>
      </c>
      <c r="G145" s="41">
        <f>SUM(G138:G144)</f>
        <v>4.6296749999999989</v>
      </c>
      <c r="H145" s="41">
        <f>SUM(H138:H144)</f>
        <v>21.805199999999996</v>
      </c>
      <c r="I145" s="16">
        <v>630.29250000000002</v>
      </c>
      <c r="J145" s="16">
        <v>198.495</v>
      </c>
      <c r="K145" s="87">
        <f>SUM(K138:K144)</f>
        <v>381.11930357142865</v>
      </c>
      <c r="L145" s="60">
        <f>SUM(L138:L144)</f>
        <v>1270.3976785714287</v>
      </c>
      <c r="M145" s="16">
        <f>M138</f>
        <v>28.159915754560526</v>
      </c>
      <c r="N145" s="41">
        <f>SUM(N138:N144)</f>
        <v>1.6137146249999996</v>
      </c>
      <c r="O145" s="16">
        <v>13.661899999999999</v>
      </c>
      <c r="P145" s="16">
        <v>535.45949999999993</v>
      </c>
      <c r="Q145" s="16">
        <v>170.42500000000001</v>
      </c>
      <c r="R145" s="83">
        <f>0.3/0.7*SUM(M145:Q145)</f>
        <v>321.13715587695447</v>
      </c>
      <c r="S145" s="110">
        <f>SUM(M145:R145)</f>
        <v>1070.4571862565149</v>
      </c>
    </row>
    <row r="146" spans="2:19" x14ac:dyDescent="0.25">
      <c r="B146" s="40" t="s">
        <v>29</v>
      </c>
      <c r="C146" s="53" t="s">
        <v>73</v>
      </c>
      <c r="D146" s="54"/>
      <c r="E146" s="54"/>
      <c r="F146" s="55">
        <v>4.7300000000000004</v>
      </c>
      <c r="G146" s="55">
        <v>0.2</v>
      </c>
      <c r="H146" s="55">
        <v>0.67300000000000004</v>
      </c>
      <c r="I146" s="65">
        <v>11.565</v>
      </c>
      <c r="J146" s="65">
        <v>4.01</v>
      </c>
      <c r="K146" s="85"/>
      <c r="L146" s="56">
        <f>SUM(F146:J146)</f>
        <v>21.177999999999997</v>
      </c>
      <c r="M146" s="55">
        <f t="shared" ref="M146:S146" si="30">F146</f>
        <v>4.7300000000000004</v>
      </c>
      <c r="N146" s="55">
        <f t="shared" si="30"/>
        <v>0.2</v>
      </c>
      <c r="O146" s="58">
        <f t="shared" si="30"/>
        <v>0.67300000000000004</v>
      </c>
      <c r="P146" s="55">
        <f t="shared" si="30"/>
        <v>11.565</v>
      </c>
      <c r="Q146" s="55">
        <f t="shared" si="30"/>
        <v>4.01</v>
      </c>
      <c r="R146" s="55">
        <f t="shared" si="30"/>
        <v>0</v>
      </c>
      <c r="S146" s="56">
        <f t="shared" si="30"/>
        <v>21.177999999999997</v>
      </c>
    </row>
    <row r="147" spans="2:19" x14ac:dyDescent="0.25">
      <c r="B147" s="40" t="s">
        <v>30</v>
      </c>
      <c r="C147" s="1" t="s">
        <v>75</v>
      </c>
      <c r="D147" s="1" t="s">
        <v>124</v>
      </c>
      <c r="E147" s="1" t="s">
        <v>9</v>
      </c>
      <c r="F147" s="44"/>
      <c r="G147" s="44"/>
      <c r="H147" s="44"/>
      <c r="I147" s="16">
        <v>5.5947247193917118</v>
      </c>
      <c r="J147" s="16">
        <v>0.30892866237562872</v>
      </c>
      <c r="K147" s="83">
        <f t="shared" ref="K147:K158" si="31">0.3/0.7*SUM(F147:J147)</f>
        <v>2.5301371636145746</v>
      </c>
      <c r="L147" s="67">
        <f t="shared" ref="L147:L158" si="32">SUM(F147:K147)</f>
        <v>8.4337905453819157</v>
      </c>
      <c r="O147" s="16"/>
      <c r="R147" s="149"/>
      <c r="S147" s="149"/>
    </row>
    <row r="148" spans="2:19" x14ac:dyDescent="0.25">
      <c r="B148" s="40" t="s">
        <v>30</v>
      </c>
      <c r="C148" s="1" t="s">
        <v>75</v>
      </c>
      <c r="D148" s="1" t="s">
        <v>109</v>
      </c>
      <c r="E148" s="1" t="s">
        <v>10</v>
      </c>
      <c r="F148" s="44"/>
      <c r="G148" s="44"/>
      <c r="H148" s="44"/>
      <c r="K148" s="83">
        <f t="shared" si="31"/>
        <v>0</v>
      </c>
      <c r="L148" s="67">
        <f t="shared" si="32"/>
        <v>0</v>
      </c>
      <c r="O148" s="16"/>
      <c r="R148" s="149"/>
      <c r="S148" s="149"/>
    </row>
    <row r="149" spans="2:19" x14ac:dyDescent="0.25">
      <c r="B149" s="40" t="s">
        <v>30</v>
      </c>
      <c r="C149" s="1" t="s">
        <v>75</v>
      </c>
      <c r="D149" s="1" t="s">
        <v>46</v>
      </c>
      <c r="E149" s="1" t="s">
        <v>19</v>
      </c>
      <c r="F149" s="44">
        <f>7.2*F160</f>
        <v>21.6</v>
      </c>
      <c r="G149" s="57">
        <v>7.952</v>
      </c>
      <c r="H149" s="44">
        <v>4.5258000000000003</v>
      </c>
      <c r="I149" s="16">
        <v>13.791</v>
      </c>
      <c r="J149" s="16">
        <v>0.42763437956204381</v>
      </c>
      <c r="K149" s="83">
        <f t="shared" si="31"/>
        <v>20.698471876955161</v>
      </c>
      <c r="L149" s="67">
        <f t="shared" si="32"/>
        <v>68.994906256517197</v>
      </c>
      <c r="O149" s="16"/>
      <c r="R149" s="149"/>
      <c r="S149" s="149"/>
    </row>
    <row r="150" spans="2:19" x14ac:dyDescent="0.25">
      <c r="B150" s="40" t="s">
        <v>30</v>
      </c>
      <c r="C150" s="1" t="s">
        <v>75</v>
      </c>
      <c r="D150" s="1" t="s">
        <v>126</v>
      </c>
      <c r="E150" s="1" t="s">
        <v>15</v>
      </c>
      <c r="F150" s="44"/>
      <c r="G150" s="52">
        <v>277.55891550000001</v>
      </c>
      <c r="H150" s="44">
        <v>167.45459999999997</v>
      </c>
      <c r="I150" s="16">
        <v>144.69386230797079</v>
      </c>
      <c r="J150" s="16">
        <v>7.9896837786908748</v>
      </c>
      <c r="K150" s="83">
        <f t="shared" si="31"/>
        <v>256.15588353714071</v>
      </c>
      <c r="L150" s="67">
        <f t="shared" si="32"/>
        <v>853.85294512380233</v>
      </c>
      <c r="O150" s="16"/>
      <c r="R150" s="149"/>
      <c r="S150" s="149"/>
    </row>
    <row r="151" spans="2:19" x14ac:dyDescent="0.25">
      <c r="B151" s="40" t="s">
        <v>30</v>
      </c>
      <c r="C151" s="1" t="s">
        <v>75</v>
      </c>
      <c r="D151" s="1" t="s">
        <v>125</v>
      </c>
      <c r="E151" s="1" t="s">
        <v>16</v>
      </c>
      <c r="F151" s="44"/>
      <c r="G151" s="44"/>
      <c r="H151" s="44"/>
      <c r="I151" s="16">
        <v>1.412412972637459</v>
      </c>
      <c r="J151" s="16">
        <v>7.7990405648826325E-2</v>
      </c>
      <c r="K151" s="83">
        <f t="shared" si="31"/>
        <v>0.63874430497983659</v>
      </c>
      <c r="L151" s="67">
        <f t="shared" si="32"/>
        <v>2.129147683266122</v>
      </c>
      <c r="O151" s="16"/>
      <c r="R151" s="149"/>
      <c r="S151" s="149"/>
    </row>
    <row r="152" spans="2:19" x14ac:dyDescent="0.25">
      <c r="B152" s="40" t="s">
        <v>30</v>
      </c>
      <c r="C152" s="1" t="s">
        <v>75</v>
      </c>
      <c r="D152" s="1" t="s">
        <v>63</v>
      </c>
      <c r="E152" s="1" t="s">
        <v>63</v>
      </c>
      <c r="F152" s="41">
        <f>SUM(F147:F151)</f>
        <v>21.6</v>
      </c>
      <c r="G152" s="41">
        <f>SUM(G147:G151)</f>
        <v>285.51091550000001</v>
      </c>
      <c r="H152" s="41">
        <f>SUM(H147:H151)</f>
        <v>171.98039999999997</v>
      </c>
      <c r="I152" s="16">
        <v>165.49199999999999</v>
      </c>
      <c r="J152" s="16">
        <v>8.8042372262773743</v>
      </c>
      <c r="K152" s="83">
        <f t="shared" si="31"/>
        <v>280.0232368826903</v>
      </c>
      <c r="L152" s="60">
        <f t="shared" si="32"/>
        <v>933.41078960896766</v>
      </c>
      <c r="M152" s="16">
        <v>17.870171144278604</v>
      </c>
      <c r="O152" s="16"/>
      <c r="P152" s="16">
        <v>52.405799999999992</v>
      </c>
      <c r="Q152" s="16">
        <v>0</v>
      </c>
      <c r="R152" s="149"/>
      <c r="S152" s="149"/>
    </row>
    <row r="153" spans="2:19" x14ac:dyDescent="0.25">
      <c r="B153" s="40" t="s">
        <v>30</v>
      </c>
      <c r="C153" s="69" t="s">
        <v>59</v>
      </c>
      <c r="D153" s="1" t="s">
        <v>110</v>
      </c>
      <c r="E153" s="1" t="s">
        <v>64</v>
      </c>
      <c r="F153" s="41"/>
      <c r="G153" s="41"/>
      <c r="H153" s="41"/>
      <c r="K153" s="83">
        <f t="shared" si="31"/>
        <v>0</v>
      </c>
      <c r="L153" s="67">
        <f t="shared" si="32"/>
        <v>0</v>
      </c>
      <c r="O153" s="16"/>
      <c r="R153" s="149"/>
      <c r="S153" s="149"/>
    </row>
    <row r="154" spans="2:19" x14ac:dyDescent="0.25">
      <c r="B154" s="40" t="s">
        <v>30</v>
      </c>
      <c r="C154" s="69" t="s">
        <v>59</v>
      </c>
      <c r="D154" s="1" t="s">
        <v>110</v>
      </c>
      <c r="E154" s="1" t="s">
        <v>66</v>
      </c>
      <c r="F154" s="44"/>
      <c r="G154" s="44"/>
      <c r="H154" s="44"/>
      <c r="I154" s="16">
        <v>0</v>
      </c>
      <c r="J154" s="16">
        <v>0</v>
      </c>
      <c r="K154" s="83">
        <f t="shared" si="31"/>
        <v>0</v>
      </c>
      <c r="L154" s="67">
        <f t="shared" si="32"/>
        <v>0</v>
      </c>
      <c r="O154" s="16"/>
      <c r="R154" s="149"/>
      <c r="S154" s="149"/>
    </row>
    <row r="155" spans="2:19" x14ac:dyDescent="0.25">
      <c r="B155" s="40" t="s">
        <v>30</v>
      </c>
      <c r="C155" s="69" t="s">
        <v>59</v>
      </c>
      <c r="D155" s="1" t="s">
        <v>113</v>
      </c>
      <c r="E155" s="1" t="s">
        <v>67</v>
      </c>
      <c r="F155" s="44"/>
      <c r="G155" s="44"/>
      <c r="H155" s="44"/>
      <c r="K155" s="83">
        <f t="shared" si="31"/>
        <v>0</v>
      </c>
      <c r="L155" s="67">
        <f t="shared" si="32"/>
        <v>0</v>
      </c>
      <c r="O155" s="16"/>
      <c r="R155" s="149"/>
      <c r="S155" s="149"/>
    </row>
    <row r="156" spans="2:19" x14ac:dyDescent="0.25">
      <c r="B156" s="40" t="s">
        <v>30</v>
      </c>
      <c r="C156" s="69" t="s">
        <v>59</v>
      </c>
      <c r="D156" s="1" t="s">
        <v>112</v>
      </c>
      <c r="E156" s="1" t="s">
        <v>68</v>
      </c>
      <c r="F156" s="44"/>
      <c r="G156" s="44"/>
      <c r="H156" s="44"/>
      <c r="I156" s="16">
        <v>480.20598151078531</v>
      </c>
      <c r="J156" s="16">
        <v>43.795098031825333</v>
      </c>
      <c r="K156" s="83">
        <f t="shared" si="31"/>
        <v>224.57189123254744</v>
      </c>
      <c r="L156" s="67">
        <f t="shared" si="32"/>
        <v>748.57297077515818</v>
      </c>
      <c r="O156" s="16"/>
      <c r="R156" s="149"/>
      <c r="S156" s="149"/>
    </row>
    <row r="157" spans="2:19" x14ac:dyDescent="0.25">
      <c r="B157" s="40" t="s">
        <v>30</v>
      </c>
      <c r="C157" s="69" t="s">
        <v>59</v>
      </c>
      <c r="D157" s="1" t="s">
        <v>114</v>
      </c>
      <c r="E157" s="1" t="s">
        <v>69</v>
      </c>
      <c r="G157" s="52">
        <v>152.76498449999997</v>
      </c>
      <c r="H157" s="44">
        <v>316.80599999999993</v>
      </c>
      <c r="K157" s="83">
        <f t="shared" si="31"/>
        <v>201.24470764285712</v>
      </c>
      <c r="L157" s="67">
        <f t="shared" si="32"/>
        <v>670.81569214285696</v>
      </c>
      <c r="N157" s="16">
        <f>G157</f>
        <v>152.76498449999997</v>
      </c>
      <c r="O157" s="16"/>
      <c r="R157" s="149"/>
      <c r="S157" s="149"/>
    </row>
    <row r="158" spans="2:19" x14ac:dyDescent="0.25">
      <c r="B158" s="40" t="s">
        <v>30</v>
      </c>
      <c r="C158" s="69" t="s">
        <v>59</v>
      </c>
      <c r="D158" s="1" t="s">
        <v>111</v>
      </c>
      <c r="E158" s="1" t="s">
        <v>71</v>
      </c>
      <c r="F158" s="44"/>
      <c r="G158" s="44"/>
      <c r="H158" s="44"/>
      <c r="I158" s="16">
        <v>105.9115184892146</v>
      </c>
      <c r="J158" s="16">
        <v>9.6591994134301675</v>
      </c>
      <c r="K158" s="83">
        <f t="shared" si="31"/>
        <v>49.530307672562053</v>
      </c>
      <c r="L158" s="67">
        <f t="shared" si="32"/>
        <v>165.10102557520682</v>
      </c>
      <c r="O158" s="16"/>
      <c r="P158" s="16">
        <v>586.11749999999995</v>
      </c>
      <c r="Q158" s="16">
        <v>53.454297445255492</v>
      </c>
      <c r="R158" s="149"/>
      <c r="S158" s="149"/>
    </row>
    <row r="159" spans="2:19" x14ac:dyDescent="0.25">
      <c r="B159" s="40" t="s">
        <v>30</v>
      </c>
      <c r="C159" s="70" t="s">
        <v>76</v>
      </c>
      <c r="D159" s="17" t="s">
        <v>20</v>
      </c>
      <c r="E159" s="17" t="s">
        <v>20</v>
      </c>
      <c r="F159" s="41">
        <f>SUM(F152:F158)</f>
        <v>21.6</v>
      </c>
      <c r="G159" s="41">
        <f>SUM(G152:G158)</f>
        <v>438.27589999999998</v>
      </c>
      <c r="H159" s="41">
        <f>SUM(H152:H158)</f>
        <v>488.7863999999999</v>
      </c>
      <c r="I159" s="16">
        <v>751.60950000000003</v>
      </c>
      <c r="J159" s="16">
        <v>62.258534671532871</v>
      </c>
      <c r="K159" s="87">
        <f>SUM(K152:K158)</f>
        <v>755.37014343065687</v>
      </c>
      <c r="L159" s="60">
        <f>SUM(L152:L158)</f>
        <v>2517.9004781021895</v>
      </c>
      <c r="M159" s="16">
        <f>M152</f>
        <v>17.870171144278604</v>
      </c>
      <c r="N159" s="41">
        <f>SUM(N152:N158)</f>
        <v>152.76498449999997</v>
      </c>
      <c r="O159" s="16">
        <v>306.24579999999997</v>
      </c>
      <c r="P159" s="16">
        <v>638.52329999999995</v>
      </c>
      <c r="Q159" s="16">
        <v>53.454297445255492</v>
      </c>
      <c r="R159" s="83">
        <f>0.3/0.7*SUM(M159:Q159)</f>
        <v>500.93937989551455</v>
      </c>
      <c r="S159" s="110">
        <f>SUM(M159:R159)</f>
        <v>1669.7979329850484</v>
      </c>
    </row>
    <row r="160" spans="2:19" x14ac:dyDescent="0.25">
      <c r="B160" s="40" t="s">
        <v>30</v>
      </c>
      <c r="C160" s="53" t="s">
        <v>73</v>
      </c>
      <c r="D160" s="54"/>
      <c r="E160" s="54"/>
      <c r="F160" s="55">
        <v>3</v>
      </c>
      <c r="G160" s="55">
        <v>14.2</v>
      </c>
      <c r="H160" s="55">
        <v>15.086</v>
      </c>
      <c r="I160" s="65">
        <v>13.791</v>
      </c>
      <c r="J160" s="65">
        <v>1.2577481751824819</v>
      </c>
      <c r="K160" s="85"/>
      <c r="L160" s="56">
        <f>SUM(F160:J160)</f>
        <v>47.334748175182483</v>
      </c>
      <c r="M160" s="55">
        <f t="shared" ref="M160:S160" si="33">F160</f>
        <v>3</v>
      </c>
      <c r="N160" s="55">
        <f t="shared" si="33"/>
        <v>14.2</v>
      </c>
      <c r="O160" s="58">
        <f t="shared" si="33"/>
        <v>15.086</v>
      </c>
      <c r="P160" s="55">
        <f t="shared" si="33"/>
        <v>13.791</v>
      </c>
      <c r="Q160" s="55">
        <f t="shared" si="33"/>
        <v>1.2577481751824819</v>
      </c>
      <c r="R160" s="55">
        <f t="shared" si="33"/>
        <v>0</v>
      </c>
      <c r="S160" s="56">
        <f t="shared" si="33"/>
        <v>47.334748175182483</v>
      </c>
    </row>
    <row r="161" spans="2:19" x14ac:dyDescent="0.25">
      <c r="B161" s="40" t="s">
        <v>31</v>
      </c>
      <c r="C161" s="1" t="s">
        <v>75</v>
      </c>
      <c r="D161" s="1" t="s">
        <v>124</v>
      </c>
      <c r="E161" s="1" t="s">
        <v>9</v>
      </c>
      <c r="F161" s="44"/>
      <c r="G161" s="45"/>
      <c r="H161" s="44"/>
      <c r="I161" s="16">
        <v>0.630441717791411</v>
      </c>
      <c r="J161" s="16">
        <v>0</v>
      </c>
      <c r="K161" s="83">
        <f t="shared" ref="K161:K172" si="34">0.3/0.7*SUM(F161:J161)</f>
        <v>0.27018930762489046</v>
      </c>
      <c r="L161" s="67">
        <f t="shared" ref="L161:L172" si="35">SUM(F161:K161)</f>
        <v>0.90063102541630147</v>
      </c>
      <c r="O161" s="16"/>
      <c r="R161" s="149"/>
      <c r="S161" s="149"/>
    </row>
    <row r="162" spans="2:19" x14ac:dyDescent="0.25">
      <c r="B162" s="40" t="s">
        <v>31</v>
      </c>
      <c r="C162" s="1" t="s">
        <v>75</v>
      </c>
      <c r="D162" s="1" t="s">
        <v>109</v>
      </c>
      <c r="E162" s="1" t="s">
        <v>10</v>
      </c>
      <c r="F162" s="44"/>
      <c r="G162" s="45"/>
      <c r="H162" s="44"/>
      <c r="K162" s="83">
        <f t="shared" si="34"/>
        <v>0</v>
      </c>
      <c r="L162" s="67">
        <f t="shared" si="35"/>
        <v>0</v>
      </c>
      <c r="O162" s="16"/>
      <c r="R162" s="149"/>
      <c r="S162" s="149"/>
    </row>
    <row r="163" spans="2:19" x14ac:dyDescent="0.25">
      <c r="B163" s="40" t="s">
        <v>31</v>
      </c>
      <c r="C163" s="1" t="s">
        <v>75</v>
      </c>
      <c r="D163" s="1" t="s">
        <v>46</v>
      </c>
      <c r="E163" s="1" t="s">
        <v>19</v>
      </c>
      <c r="F163" s="44">
        <f>7.2*F174</f>
        <v>5.6774068481123781</v>
      </c>
      <c r="G163" s="57">
        <v>5.6000000000000008E-2</v>
      </c>
      <c r="H163" s="44">
        <v>3.7200000000000004E-2</v>
      </c>
      <c r="I163" s="16">
        <v>1.3839999999999999</v>
      </c>
      <c r="J163" s="16">
        <v>0</v>
      </c>
      <c r="K163" s="83">
        <f t="shared" si="34"/>
        <v>3.0662600777624478</v>
      </c>
      <c r="L163" s="67">
        <f t="shared" si="35"/>
        <v>10.220866925874827</v>
      </c>
      <c r="O163" s="16"/>
      <c r="R163" s="149"/>
      <c r="S163" s="149"/>
    </row>
    <row r="164" spans="2:19" x14ac:dyDescent="0.25">
      <c r="B164" s="40" t="s">
        <v>31</v>
      </c>
      <c r="C164" s="1" t="s">
        <v>75</v>
      </c>
      <c r="D164" s="1" t="s">
        <v>126</v>
      </c>
      <c r="E164" s="1" t="s">
        <v>15</v>
      </c>
      <c r="F164" s="44"/>
      <c r="G164" s="52">
        <v>1.9546402500000002</v>
      </c>
      <c r="H164" s="44">
        <v>1.3763999999999998</v>
      </c>
      <c r="I164" s="16">
        <v>13.874387730061351</v>
      </c>
      <c r="J164" s="16">
        <v>0</v>
      </c>
      <c r="K164" s="83">
        <f t="shared" si="34"/>
        <v>7.3737548485977227</v>
      </c>
      <c r="L164" s="67">
        <f t="shared" si="35"/>
        <v>24.579182828659075</v>
      </c>
      <c r="O164" s="16"/>
      <c r="R164" s="149"/>
      <c r="S164" s="149"/>
    </row>
    <row r="165" spans="2:19" x14ac:dyDescent="0.25">
      <c r="B165" s="40" t="s">
        <v>31</v>
      </c>
      <c r="C165" s="1" t="s">
        <v>75</v>
      </c>
      <c r="D165" s="1" t="s">
        <v>125</v>
      </c>
      <c r="E165" s="1" t="s">
        <v>16</v>
      </c>
      <c r="F165" s="44"/>
      <c r="G165" s="45"/>
      <c r="H165" s="44"/>
      <c r="I165" s="16">
        <v>0.71917055214723924</v>
      </c>
      <c r="J165" s="16">
        <v>0</v>
      </c>
      <c r="K165" s="83">
        <f t="shared" si="34"/>
        <v>0.3082159509202454</v>
      </c>
      <c r="L165" s="67">
        <f t="shared" si="35"/>
        <v>1.0273865030674847</v>
      </c>
      <c r="O165" s="16"/>
      <c r="R165" s="149"/>
      <c r="S165" s="149"/>
    </row>
    <row r="166" spans="2:19" x14ac:dyDescent="0.25">
      <c r="B166" s="40" t="s">
        <v>31</v>
      </c>
      <c r="C166" s="1" t="s">
        <v>75</v>
      </c>
      <c r="D166" s="1" t="s">
        <v>63</v>
      </c>
      <c r="E166" s="1" t="s">
        <v>63</v>
      </c>
      <c r="F166" s="41">
        <f>SUM(F161:F165)</f>
        <v>5.6774068481123781</v>
      </c>
      <c r="G166" s="41">
        <f>SUM(G161:G165)</f>
        <v>2.0106402500000002</v>
      </c>
      <c r="H166" s="41">
        <f>SUM(H161:H165)</f>
        <v>1.4135999999999997</v>
      </c>
      <c r="I166" s="16">
        <v>16.608000000000001</v>
      </c>
      <c r="J166" s="16">
        <v>0</v>
      </c>
      <c r="K166" s="83">
        <f t="shared" si="34"/>
        <v>11.018420184905306</v>
      </c>
      <c r="L166" s="60">
        <f t="shared" si="35"/>
        <v>36.72806728301768</v>
      </c>
      <c r="M166" s="16">
        <v>4.6917459369817571</v>
      </c>
      <c r="O166" s="16"/>
      <c r="P166" s="16">
        <v>5.2591999999999999</v>
      </c>
      <c r="Q166" s="16">
        <v>0</v>
      </c>
      <c r="R166" s="149"/>
      <c r="S166" s="149"/>
    </row>
    <row r="167" spans="2:19" x14ac:dyDescent="0.25">
      <c r="B167" s="40" t="s">
        <v>31</v>
      </c>
      <c r="C167" s="69" t="s">
        <v>59</v>
      </c>
      <c r="D167" s="1" t="s">
        <v>110</v>
      </c>
      <c r="E167" s="1" t="s">
        <v>64</v>
      </c>
      <c r="F167" s="41"/>
      <c r="G167" s="16"/>
      <c r="H167" s="41"/>
      <c r="K167" s="83">
        <f t="shared" si="34"/>
        <v>0</v>
      </c>
      <c r="L167" s="67">
        <f t="shared" si="35"/>
        <v>0</v>
      </c>
      <c r="O167" s="16"/>
      <c r="R167" s="149"/>
      <c r="S167" s="149"/>
    </row>
    <row r="168" spans="2:19" x14ac:dyDescent="0.25">
      <c r="B168" s="40" t="s">
        <v>31</v>
      </c>
      <c r="C168" s="69" t="s">
        <v>59</v>
      </c>
      <c r="D168" s="1" t="s">
        <v>110</v>
      </c>
      <c r="E168" s="1" t="s">
        <v>66</v>
      </c>
      <c r="F168" s="44"/>
      <c r="G168" s="45"/>
      <c r="H168" s="44"/>
      <c r="I168" s="16">
        <v>0</v>
      </c>
      <c r="J168" s="16">
        <v>0</v>
      </c>
      <c r="K168" s="83">
        <f t="shared" si="34"/>
        <v>0</v>
      </c>
      <c r="L168" s="67">
        <f t="shared" si="35"/>
        <v>0</v>
      </c>
      <c r="O168" s="16"/>
      <c r="R168" s="149"/>
      <c r="S168" s="149"/>
    </row>
    <row r="169" spans="2:19" x14ac:dyDescent="0.25">
      <c r="B169" s="40" t="s">
        <v>31</v>
      </c>
      <c r="C169" s="69" t="s">
        <v>59</v>
      </c>
      <c r="D169" s="1" t="s">
        <v>113</v>
      </c>
      <c r="E169" s="1" t="s">
        <v>67</v>
      </c>
      <c r="F169" s="44"/>
      <c r="G169" s="45"/>
      <c r="H169" s="44"/>
      <c r="K169" s="83">
        <f t="shared" si="34"/>
        <v>0</v>
      </c>
      <c r="L169" s="67">
        <f t="shared" si="35"/>
        <v>0</v>
      </c>
      <c r="O169" s="16"/>
      <c r="R169" s="149"/>
      <c r="S169" s="149"/>
    </row>
    <row r="170" spans="2:19" x14ac:dyDescent="0.25">
      <c r="B170" s="40" t="s">
        <v>31</v>
      </c>
      <c r="C170" s="69" t="s">
        <v>59</v>
      </c>
      <c r="D170" s="1" t="s">
        <v>112</v>
      </c>
      <c r="E170" s="1" t="s">
        <v>68</v>
      </c>
      <c r="F170" s="44"/>
      <c r="G170" s="45"/>
      <c r="H170" s="44"/>
      <c r="I170" s="16">
        <v>39.45571620532116</v>
      </c>
      <c r="J170" s="16">
        <v>0</v>
      </c>
      <c r="K170" s="83">
        <f t="shared" si="34"/>
        <v>16.909592659423357</v>
      </c>
      <c r="L170" s="67">
        <f t="shared" si="35"/>
        <v>56.36530886474452</v>
      </c>
      <c r="O170" s="16"/>
      <c r="R170" s="149"/>
      <c r="S170" s="149"/>
    </row>
    <row r="171" spans="2:19" x14ac:dyDescent="0.25">
      <c r="B171" s="40" t="s">
        <v>31</v>
      </c>
      <c r="C171" s="69" t="s">
        <v>59</v>
      </c>
      <c r="D171" s="1" t="s">
        <v>114</v>
      </c>
      <c r="E171" s="1" t="s">
        <v>69</v>
      </c>
      <c r="G171" s="52">
        <v>1.0758097499999999</v>
      </c>
      <c r="H171" s="44">
        <v>2.6040000000000001</v>
      </c>
      <c r="K171" s="83">
        <f t="shared" si="34"/>
        <v>1.5770613214285716</v>
      </c>
      <c r="L171" s="67">
        <f t="shared" si="35"/>
        <v>5.2568710714285718</v>
      </c>
      <c r="N171" s="16">
        <f>G171</f>
        <v>1.0758097499999999</v>
      </c>
      <c r="O171" s="16"/>
      <c r="R171" s="149"/>
      <c r="S171" s="149"/>
    </row>
    <row r="172" spans="2:19" x14ac:dyDescent="0.25">
      <c r="B172" s="40" t="s">
        <v>31</v>
      </c>
      <c r="C172" s="69" t="s">
        <v>59</v>
      </c>
      <c r="D172" s="1" t="s">
        <v>111</v>
      </c>
      <c r="E172" s="1" t="s">
        <v>71</v>
      </c>
      <c r="F172" s="44"/>
      <c r="G172" s="44"/>
      <c r="H172" s="44"/>
      <c r="I172" s="16">
        <v>19.364283794678851</v>
      </c>
      <c r="J172" s="16">
        <v>0</v>
      </c>
      <c r="K172" s="83">
        <f t="shared" si="34"/>
        <v>8.2989787691480803</v>
      </c>
      <c r="L172" s="67">
        <f t="shared" si="35"/>
        <v>27.663262563826933</v>
      </c>
      <c r="O172" s="16"/>
      <c r="P172" s="16">
        <v>58.82</v>
      </c>
      <c r="Q172" s="16">
        <v>0</v>
      </c>
      <c r="R172" s="149"/>
      <c r="S172" s="149"/>
    </row>
    <row r="173" spans="2:19" x14ac:dyDescent="0.25">
      <c r="B173" s="40" t="s">
        <v>31</v>
      </c>
      <c r="C173" s="70" t="s">
        <v>76</v>
      </c>
      <c r="D173" s="17" t="s">
        <v>20</v>
      </c>
      <c r="E173" s="17" t="s">
        <v>20</v>
      </c>
      <c r="F173" s="41">
        <f>SUM(F166:F172)</f>
        <v>5.6774068481123781</v>
      </c>
      <c r="G173" s="41">
        <f>SUM(G166:G172)</f>
        <v>3.0864500000000001</v>
      </c>
      <c r="H173" s="41">
        <f>SUM(H166:H172)</f>
        <v>4.0175999999999998</v>
      </c>
      <c r="I173" s="16">
        <v>75.428000000000011</v>
      </c>
      <c r="J173" s="16">
        <v>0</v>
      </c>
      <c r="K173" s="87">
        <f>SUM(K166:K172)</f>
        <v>37.804052934905314</v>
      </c>
      <c r="L173" s="60">
        <f>SUM(L166:L172)</f>
        <v>126.01350978301771</v>
      </c>
      <c r="M173" s="16">
        <f>M166</f>
        <v>4.6917459369817571</v>
      </c>
      <c r="N173" s="41">
        <f>SUM(N166:N172)</f>
        <v>1.0758097499999999</v>
      </c>
      <c r="O173" s="16">
        <v>2.5171999999999999</v>
      </c>
      <c r="P173" s="16">
        <v>64.0792</v>
      </c>
      <c r="Q173" s="16">
        <v>0</v>
      </c>
      <c r="R173" s="83">
        <f>0.3/0.7*SUM(M173:Q173)</f>
        <v>31.013123865849327</v>
      </c>
      <c r="S173" s="110">
        <f>SUM(M173:R173)</f>
        <v>103.37707955283108</v>
      </c>
    </row>
    <row r="174" spans="2:19" x14ac:dyDescent="0.25">
      <c r="B174" s="40" t="s">
        <v>31</v>
      </c>
      <c r="C174" s="53" t="s">
        <v>73</v>
      </c>
      <c r="D174" s="54"/>
      <c r="E174" s="54"/>
      <c r="F174" s="55">
        <v>0.78852872890449699</v>
      </c>
      <c r="G174" s="58">
        <v>0.1</v>
      </c>
      <c r="H174" s="55">
        <v>0.124</v>
      </c>
      <c r="I174" s="65">
        <v>1.3839999999999999</v>
      </c>
      <c r="J174" s="65">
        <v>0</v>
      </c>
      <c r="K174" s="85"/>
      <c r="L174" s="56">
        <f>SUM(F174:J174)</f>
        <v>2.3965287289044968</v>
      </c>
      <c r="M174" s="55">
        <f t="shared" ref="M174:S174" si="36">F174</f>
        <v>0.78852872890449699</v>
      </c>
      <c r="N174" s="55">
        <f t="shared" si="36"/>
        <v>0.1</v>
      </c>
      <c r="O174" s="58">
        <f t="shared" si="36"/>
        <v>0.124</v>
      </c>
      <c r="P174" s="55">
        <f t="shared" si="36"/>
        <v>1.3839999999999999</v>
      </c>
      <c r="Q174" s="55">
        <f t="shared" si="36"/>
        <v>0</v>
      </c>
      <c r="R174" s="55">
        <f t="shared" si="36"/>
        <v>0</v>
      </c>
      <c r="S174" s="56">
        <f t="shared" si="36"/>
        <v>2.3965287289044968</v>
      </c>
    </row>
    <row r="175" spans="2:19" x14ac:dyDescent="0.25">
      <c r="B175" s="40" t="s">
        <v>33</v>
      </c>
      <c r="C175" s="1" t="s">
        <v>75</v>
      </c>
      <c r="D175" s="1" t="s">
        <v>124</v>
      </c>
      <c r="E175" s="1" t="s">
        <v>9</v>
      </c>
      <c r="F175" s="44"/>
      <c r="G175" s="44"/>
      <c r="H175" s="44"/>
      <c r="I175" s="16">
        <v>0.65651075268817205</v>
      </c>
      <c r="J175" s="16">
        <v>0.51740322580645159</v>
      </c>
      <c r="K175" s="83">
        <f t="shared" ref="K175:K186" si="37">0.3/0.7*SUM(F175:J175)</f>
        <v>0.50310599078341023</v>
      </c>
      <c r="L175" s="67">
        <f t="shared" ref="L175:L186" si="38">SUM(F175:K175)</f>
        <v>1.6770199692780339</v>
      </c>
      <c r="O175" s="16"/>
      <c r="R175" s="149"/>
      <c r="S175" s="149"/>
    </row>
    <row r="176" spans="2:19" x14ac:dyDescent="0.25">
      <c r="B176" s="40" t="s">
        <v>33</v>
      </c>
      <c r="C176" s="1" t="s">
        <v>75</v>
      </c>
      <c r="D176" s="1" t="s">
        <v>109</v>
      </c>
      <c r="E176" s="1" t="s">
        <v>10</v>
      </c>
      <c r="F176" s="44"/>
      <c r="G176" s="44"/>
      <c r="H176" s="44"/>
      <c r="K176" s="83">
        <f t="shared" si="37"/>
        <v>0</v>
      </c>
      <c r="L176" s="67">
        <f t="shared" si="38"/>
        <v>0</v>
      </c>
      <c r="O176" s="16"/>
      <c r="R176" s="149"/>
      <c r="S176" s="149"/>
    </row>
    <row r="177" spans="2:19" x14ac:dyDescent="0.25">
      <c r="B177" s="40" t="s">
        <v>33</v>
      </c>
      <c r="C177" s="1" t="s">
        <v>75</v>
      </c>
      <c r="D177" s="1" t="s">
        <v>46</v>
      </c>
      <c r="E177" s="1" t="s">
        <v>19</v>
      </c>
      <c r="F177" s="44">
        <f>7.2*F188</f>
        <v>19.876635645302894</v>
      </c>
      <c r="G177" s="57">
        <v>8.4000000000000005E-2</v>
      </c>
      <c r="H177" s="44">
        <v>0</v>
      </c>
      <c r="I177" s="16">
        <v>6.53</v>
      </c>
      <c r="J177" s="16">
        <v>2.8899999999999988</v>
      </c>
      <c r="K177" s="83">
        <f t="shared" si="37"/>
        <v>12.5917009908441</v>
      </c>
      <c r="L177" s="67">
        <f t="shared" si="38"/>
        <v>41.972336636146991</v>
      </c>
      <c r="O177" s="16"/>
      <c r="R177" s="149"/>
      <c r="S177" s="149"/>
    </row>
    <row r="178" spans="2:19" x14ac:dyDescent="0.25">
      <c r="B178" s="40" t="s">
        <v>33</v>
      </c>
      <c r="C178" s="1" t="s">
        <v>75</v>
      </c>
      <c r="D178" s="1" t="s">
        <v>126</v>
      </c>
      <c r="E178" s="1" t="s">
        <v>15</v>
      </c>
      <c r="F178" s="44"/>
      <c r="G178" s="52">
        <v>2.9319603749999996</v>
      </c>
      <c r="H178" s="44">
        <v>0</v>
      </c>
      <c r="I178" s="16">
        <v>55.571704301075258</v>
      </c>
      <c r="J178" s="16">
        <v>43.796661290322582</v>
      </c>
      <c r="K178" s="83">
        <f t="shared" si="37"/>
        <v>43.84299684274194</v>
      </c>
      <c r="L178" s="67">
        <f t="shared" si="38"/>
        <v>146.14332280913979</v>
      </c>
      <c r="O178" s="16"/>
      <c r="R178" s="149"/>
      <c r="S178" s="149"/>
    </row>
    <row r="179" spans="2:19" x14ac:dyDescent="0.25">
      <c r="B179" s="40" t="s">
        <v>33</v>
      </c>
      <c r="C179" s="1" t="s">
        <v>75</v>
      </c>
      <c r="D179" s="1" t="s">
        <v>125</v>
      </c>
      <c r="E179" s="1" t="s">
        <v>16</v>
      </c>
      <c r="F179" s="44"/>
      <c r="G179" s="44"/>
      <c r="H179" s="44"/>
      <c r="I179" s="16">
        <v>15.60178494623656</v>
      </c>
      <c r="J179" s="16">
        <v>12.29593548387097</v>
      </c>
      <c r="K179" s="83">
        <f t="shared" si="37"/>
        <v>11.956165898617513</v>
      </c>
      <c r="L179" s="67">
        <f t="shared" si="38"/>
        <v>39.853886328725039</v>
      </c>
      <c r="O179" s="16"/>
      <c r="R179" s="149"/>
      <c r="S179" s="149"/>
    </row>
    <row r="180" spans="2:19" x14ac:dyDescent="0.25">
      <c r="B180" s="40" t="s">
        <v>33</v>
      </c>
      <c r="C180" s="1" t="s">
        <v>75</v>
      </c>
      <c r="D180" s="1" t="s">
        <v>63</v>
      </c>
      <c r="E180" s="1" t="s">
        <v>63</v>
      </c>
      <c r="F180" s="41">
        <f>SUM(F175:F179)</f>
        <v>19.876635645302894</v>
      </c>
      <c r="G180" s="41">
        <f>SUM(G175:G179)</f>
        <v>3.0159603749999997</v>
      </c>
      <c r="H180" s="41">
        <f>SUM(H175:H179)</f>
        <v>0</v>
      </c>
      <c r="I180" s="16">
        <v>78.36</v>
      </c>
      <c r="J180" s="16">
        <v>59.499999999999993</v>
      </c>
      <c r="K180" s="83">
        <f t="shared" si="37"/>
        <v>68.893969722986952</v>
      </c>
      <c r="L180" s="60">
        <f t="shared" si="38"/>
        <v>229.64656574328984</v>
      </c>
      <c r="M180" s="16">
        <v>16.425830845771141</v>
      </c>
      <c r="O180" s="16"/>
      <c r="P180" s="16">
        <v>36.909399999999998</v>
      </c>
      <c r="Q180" s="16">
        <v>0</v>
      </c>
      <c r="R180" s="149"/>
      <c r="S180" s="149"/>
    </row>
    <row r="181" spans="2:19" x14ac:dyDescent="0.25">
      <c r="B181" s="40" t="s">
        <v>33</v>
      </c>
      <c r="C181" s="69" t="s">
        <v>59</v>
      </c>
      <c r="D181" s="1" t="s">
        <v>110</v>
      </c>
      <c r="E181" s="1" t="s">
        <v>64</v>
      </c>
      <c r="F181" s="41"/>
      <c r="G181" s="41"/>
      <c r="H181" s="41"/>
      <c r="K181" s="83">
        <f t="shared" si="37"/>
        <v>0</v>
      </c>
      <c r="L181" s="67">
        <f t="shared" si="38"/>
        <v>0</v>
      </c>
      <c r="O181" s="16"/>
      <c r="R181" s="149"/>
      <c r="S181" s="149"/>
    </row>
    <row r="182" spans="2:19" x14ac:dyDescent="0.25">
      <c r="B182" s="40" t="s">
        <v>33</v>
      </c>
      <c r="C182" s="69" t="s">
        <v>59</v>
      </c>
      <c r="D182" s="1" t="s">
        <v>110</v>
      </c>
      <c r="E182" s="1" t="s">
        <v>66</v>
      </c>
      <c r="F182" s="44"/>
      <c r="G182" s="44"/>
      <c r="H182" s="44"/>
      <c r="I182" s="16">
        <v>2.899029425674982</v>
      </c>
      <c r="J182" s="16">
        <v>3.7736217638954588</v>
      </c>
      <c r="K182" s="83">
        <f t="shared" si="37"/>
        <v>2.8597076526730465</v>
      </c>
      <c r="L182" s="67">
        <f t="shared" si="38"/>
        <v>9.5323588422434877</v>
      </c>
      <c r="O182" s="16"/>
      <c r="R182" s="149"/>
      <c r="S182" s="149"/>
    </row>
    <row r="183" spans="2:19" x14ac:dyDescent="0.25">
      <c r="B183" s="40" t="s">
        <v>33</v>
      </c>
      <c r="C183" s="69" t="s">
        <v>59</v>
      </c>
      <c r="D183" s="1" t="s">
        <v>113</v>
      </c>
      <c r="E183" s="1" t="s">
        <v>67</v>
      </c>
      <c r="F183" s="44"/>
      <c r="G183" s="44"/>
      <c r="H183" s="44"/>
      <c r="K183" s="83">
        <f t="shared" si="37"/>
        <v>0</v>
      </c>
      <c r="L183" s="67">
        <f t="shared" si="38"/>
        <v>0</v>
      </c>
      <c r="O183" s="16"/>
      <c r="R183" s="149"/>
      <c r="S183" s="149"/>
    </row>
    <row r="184" spans="2:19" x14ac:dyDescent="0.25">
      <c r="B184" s="40" t="s">
        <v>33</v>
      </c>
      <c r="C184" s="69" t="s">
        <v>59</v>
      </c>
      <c r="D184" s="1" t="s">
        <v>112</v>
      </c>
      <c r="E184" s="1" t="s">
        <v>68</v>
      </c>
      <c r="F184" s="44"/>
      <c r="G184" s="44"/>
      <c r="H184" s="44"/>
      <c r="I184" s="16">
        <v>0</v>
      </c>
      <c r="J184" s="16">
        <v>0</v>
      </c>
      <c r="K184" s="83">
        <f t="shared" si="37"/>
        <v>0</v>
      </c>
      <c r="L184" s="67">
        <f>SUM(F184:K184)</f>
        <v>0</v>
      </c>
      <c r="O184" s="16"/>
      <c r="R184" s="149"/>
      <c r="S184" s="149"/>
    </row>
    <row r="185" spans="2:19" x14ac:dyDescent="0.25">
      <c r="B185" s="40" t="s">
        <v>33</v>
      </c>
      <c r="C185" s="69" t="s">
        <v>59</v>
      </c>
      <c r="D185" s="1" t="s">
        <v>114</v>
      </c>
      <c r="E185" s="1" t="s">
        <v>69</v>
      </c>
      <c r="G185" s="52">
        <v>1.6137146249999996</v>
      </c>
      <c r="H185" s="44">
        <v>0</v>
      </c>
      <c r="K185" s="83">
        <f t="shared" si="37"/>
        <v>0.691591982142857</v>
      </c>
      <c r="L185" s="67">
        <f t="shared" si="38"/>
        <v>2.3053066071428567</v>
      </c>
      <c r="N185" s="16">
        <f>G185</f>
        <v>1.6137146249999996</v>
      </c>
      <c r="O185" s="16"/>
      <c r="R185" s="149"/>
      <c r="S185" s="149"/>
    </row>
    <row r="186" spans="2:19" x14ac:dyDescent="0.25">
      <c r="B186" s="40" t="s">
        <v>33</v>
      </c>
      <c r="C186" s="69" t="s">
        <v>59</v>
      </c>
      <c r="D186" s="1" t="s">
        <v>111</v>
      </c>
      <c r="E186" s="1" t="s">
        <v>71</v>
      </c>
      <c r="F186" s="44"/>
      <c r="G186" s="44"/>
      <c r="H186" s="44"/>
      <c r="I186" s="16">
        <v>274.62597057432498</v>
      </c>
      <c r="J186" s="16">
        <v>357.47637823610461</v>
      </c>
      <c r="K186" s="83">
        <f t="shared" si="37"/>
        <v>270.90100663304128</v>
      </c>
      <c r="L186" s="67">
        <f t="shared" si="38"/>
        <v>903.00335544347081</v>
      </c>
      <c r="O186" s="16"/>
      <c r="P186" s="16">
        <v>412.80250000000001</v>
      </c>
      <c r="Q186" s="16">
        <v>361.25</v>
      </c>
      <c r="R186" s="149"/>
      <c r="S186" s="149"/>
    </row>
    <row r="187" spans="2:19" x14ac:dyDescent="0.25">
      <c r="B187" s="40" t="s">
        <v>33</v>
      </c>
      <c r="C187" s="70" t="s">
        <v>76</v>
      </c>
      <c r="D187" s="17" t="s">
        <v>20</v>
      </c>
      <c r="E187" s="17" t="s">
        <v>20</v>
      </c>
      <c r="F187" s="41">
        <f t="shared" ref="F187:L187" si="39">SUM(F180:F186)</f>
        <v>19.876635645302894</v>
      </c>
      <c r="G187" s="41">
        <f t="shared" si="39"/>
        <v>4.6296749999999989</v>
      </c>
      <c r="H187" s="41">
        <f t="shared" si="39"/>
        <v>0</v>
      </c>
      <c r="I187" s="41">
        <f t="shared" si="39"/>
        <v>355.88499999999999</v>
      </c>
      <c r="J187" s="41">
        <f t="shared" si="39"/>
        <v>420.75000000000006</v>
      </c>
      <c r="K187" s="87">
        <f t="shared" si="39"/>
        <v>343.34627599084411</v>
      </c>
      <c r="L187" s="60">
        <f t="shared" si="39"/>
        <v>1144.4875866361469</v>
      </c>
      <c r="M187" s="16">
        <f>M180</f>
        <v>16.425830845771141</v>
      </c>
      <c r="N187" s="41">
        <f>SUM(N180:N186)</f>
        <v>1.6137146249999996</v>
      </c>
      <c r="O187" s="16"/>
      <c r="P187" s="16">
        <v>302.339</v>
      </c>
      <c r="Q187" s="16">
        <v>361.25</v>
      </c>
      <c r="R187" s="83">
        <f>0.3/0.7*SUM(M187:Q187)</f>
        <v>292.12651948747333</v>
      </c>
      <c r="S187" s="110">
        <f>SUM(M187:R187)</f>
        <v>973.75506495824447</v>
      </c>
    </row>
    <row r="188" spans="2:19" x14ac:dyDescent="0.25">
      <c r="B188" s="40" t="s">
        <v>33</v>
      </c>
      <c r="C188" s="53" t="s">
        <v>73</v>
      </c>
      <c r="D188" s="54"/>
      <c r="E188" s="54"/>
      <c r="F188" s="55">
        <v>2.7606438396254021</v>
      </c>
      <c r="G188" s="55">
        <v>0.2</v>
      </c>
      <c r="H188" s="55"/>
      <c r="I188" s="65">
        <v>6.53</v>
      </c>
      <c r="J188" s="65">
        <v>8.5</v>
      </c>
      <c r="K188" s="85"/>
      <c r="L188" s="56">
        <f>SUM(F188:J188)</f>
        <v>17.990643839625402</v>
      </c>
      <c r="M188" s="55">
        <f t="shared" ref="M188:S188" si="40">F188</f>
        <v>2.7606438396254021</v>
      </c>
      <c r="N188" s="55">
        <f t="shared" si="40"/>
        <v>0.2</v>
      </c>
      <c r="O188" s="58">
        <f t="shared" si="40"/>
        <v>0</v>
      </c>
      <c r="P188" s="55">
        <f t="shared" si="40"/>
        <v>6.53</v>
      </c>
      <c r="Q188" s="55">
        <f t="shared" si="40"/>
        <v>8.5</v>
      </c>
      <c r="R188" s="55">
        <f t="shared" si="40"/>
        <v>0</v>
      </c>
      <c r="S188" s="56">
        <f t="shared" si="40"/>
        <v>17.990643839625402</v>
      </c>
    </row>
    <row r="189" spans="2:19" x14ac:dyDescent="0.25">
      <c r="B189" s="40" t="s">
        <v>32</v>
      </c>
      <c r="C189" s="1" t="s">
        <v>75</v>
      </c>
      <c r="D189" s="1" t="s">
        <v>124</v>
      </c>
      <c r="E189" s="1" t="s">
        <v>9</v>
      </c>
      <c r="F189" s="44"/>
      <c r="G189" s="44"/>
      <c r="H189" s="44"/>
      <c r="I189" s="16">
        <v>14.918005906748769</v>
      </c>
      <c r="J189" s="16">
        <v>0</v>
      </c>
      <c r="K189" s="83">
        <f t="shared" ref="K189:K200" si="41">0.3/0.7*SUM(F189:J189)</f>
        <v>6.3934311028923299</v>
      </c>
      <c r="L189" s="67">
        <f t="shared" ref="L189:L200" si="42">SUM(F189:K189)</f>
        <v>21.3114370096411</v>
      </c>
      <c r="O189" s="16"/>
      <c r="R189" s="149"/>
      <c r="S189" s="149"/>
    </row>
    <row r="190" spans="2:19" x14ac:dyDescent="0.25">
      <c r="B190" s="40" t="s">
        <v>32</v>
      </c>
      <c r="C190" s="1" t="s">
        <v>75</v>
      </c>
      <c r="D190" s="1" t="s">
        <v>109</v>
      </c>
      <c r="E190" s="1" t="s">
        <v>10</v>
      </c>
      <c r="F190" s="44"/>
      <c r="G190" s="44"/>
      <c r="H190" s="44"/>
      <c r="K190" s="83">
        <f t="shared" si="41"/>
        <v>0</v>
      </c>
      <c r="L190" s="67">
        <f t="shared" si="42"/>
        <v>0</v>
      </c>
      <c r="O190" s="16"/>
      <c r="R190" s="149"/>
      <c r="S190" s="149"/>
    </row>
    <row r="191" spans="2:19" x14ac:dyDescent="0.25">
      <c r="B191" s="40" t="s">
        <v>32</v>
      </c>
      <c r="C191" s="1" t="s">
        <v>75</v>
      </c>
      <c r="D191" s="1" t="s">
        <v>46</v>
      </c>
      <c r="E191" s="1" t="s">
        <v>19</v>
      </c>
      <c r="F191" s="44">
        <f>7.2*F202</f>
        <v>37.045936435469713</v>
      </c>
      <c r="G191" s="57">
        <v>1.6800000000000002</v>
      </c>
      <c r="H191" s="44">
        <v>3.3924000000000003</v>
      </c>
      <c r="I191" s="16">
        <v>9.7129999999999992</v>
      </c>
      <c r="J191" s="16">
        <v>0</v>
      </c>
      <c r="K191" s="83">
        <f t="shared" si="41"/>
        <v>22.213429900915592</v>
      </c>
      <c r="L191" s="67">
        <f t="shared" si="42"/>
        <v>74.044766336385308</v>
      </c>
      <c r="O191" s="16"/>
      <c r="R191" s="149"/>
      <c r="S191" s="149"/>
    </row>
    <row r="192" spans="2:19" x14ac:dyDescent="0.25">
      <c r="B192" s="40" t="s">
        <v>32</v>
      </c>
      <c r="C192" s="1" t="s">
        <v>75</v>
      </c>
      <c r="D192" s="1" t="s">
        <v>126</v>
      </c>
      <c r="E192" s="1" t="s">
        <v>15</v>
      </c>
      <c r="F192" s="44"/>
      <c r="G192" s="52">
        <v>58.639207499999998</v>
      </c>
      <c r="H192" s="44">
        <v>127.04537999999999</v>
      </c>
      <c r="I192" s="16">
        <v>73.737380231242938</v>
      </c>
      <c r="J192" s="16">
        <v>0</v>
      </c>
      <c r="K192" s="83">
        <f t="shared" si="41"/>
        <v>111.18084331338984</v>
      </c>
      <c r="L192" s="67">
        <f t="shared" si="42"/>
        <v>370.6028110446328</v>
      </c>
      <c r="O192" s="16"/>
      <c r="R192" s="149"/>
      <c r="S192" s="149"/>
    </row>
    <row r="193" spans="2:19" x14ac:dyDescent="0.25">
      <c r="B193" s="40" t="s">
        <v>32</v>
      </c>
      <c r="C193" s="1" t="s">
        <v>75</v>
      </c>
      <c r="D193" s="1" t="s">
        <v>125</v>
      </c>
      <c r="E193" s="1" t="s">
        <v>16</v>
      </c>
      <c r="F193" s="44"/>
      <c r="G193" s="44"/>
      <c r="H193" s="44"/>
      <c r="I193" s="16">
        <v>18.187613862008298</v>
      </c>
      <c r="J193" s="16">
        <v>0</v>
      </c>
      <c r="K193" s="83">
        <f t="shared" si="41"/>
        <v>7.7946916551464138</v>
      </c>
      <c r="L193" s="67">
        <f t="shared" si="42"/>
        <v>25.982305517154714</v>
      </c>
      <c r="O193" s="16"/>
      <c r="R193" s="149"/>
      <c r="S193" s="149"/>
    </row>
    <row r="194" spans="2:19" x14ac:dyDescent="0.25">
      <c r="B194" s="40" t="s">
        <v>32</v>
      </c>
      <c r="C194" s="1" t="s">
        <v>75</v>
      </c>
      <c r="D194" s="1" t="s">
        <v>63</v>
      </c>
      <c r="E194" s="1" t="s">
        <v>63</v>
      </c>
      <c r="F194" s="41">
        <f>SUM(F189:F193)</f>
        <v>37.045936435469713</v>
      </c>
      <c r="G194" s="41">
        <f>SUM(G189:G193)</f>
        <v>60.319207499999997</v>
      </c>
      <c r="H194" s="41">
        <f>SUM(H189:H193)</f>
        <v>130.43778</v>
      </c>
      <c r="I194" s="16">
        <v>116.556</v>
      </c>
      <c r="J194" s="16">
        <v>0</v>
      </c>
      <c r="K194" s="83">
        <f t="shared" si="41"/>
        <v>147.58239597234416</v>
      </c>
      <c r="L194" s="60">
        <f t="shared" si="42"/>
        <v>491.94131990781386</v>
      </c>
      <c r="M194" s="16">
        <v>30.614350248756221</v>
      </c>
      <c r="O194" s="16"/>
      <c r="P194" s="16">
        <v>24.814</v>
      </c>
      <c r="Q194" s="16">
        <v>0</v>
      </c>
      <c r="R194" s="149"/>
      <c r="S194" s="149"/>
    </row>
    <row r="195" spans="2:19" x14ac:dyDescent="0.25">
      <c r="B195" s="40" t="s">
        <v>32</v>
      </c>
      <c r="C195" s="69" t="s">
        <v>59</v>
      </c>
      <c r="D195" s="1" t="s">
        <v>110</v>
      </c>
      <c r="E195" s="1" t="s">
        <v>64</v>
      </c>
      <c r="F195" s="41"/>
      <c r="G195" s="41"/>
      <c r="H195" s="41"/>
      <c r="K195" s="83">
        <f t="shared" si="41"/>
        <v>0</v>
      </c>
      <c r="L195" s="67">
        <f t="shared" si="42"/>
        <v>0</v>
      </c>
      <c r="O195" s="16"/>
      <c r="R195" s="149"/>
      <c r="S195" s="149"/>
    </row>
    <row r="196" spans="2:19" x14ac:dyDescent="0.25">
      <c r="B196" s="40" t="s">
        <v>32</v>
      </c>
      <c r="C196" s="69" t="s">
        <v>59</v>
      </c>
      <c r="D196" s="1" t="s">
        <v>110</v>
      </c>
      <c r="E196" s="1" t="s">
        <v>66</v>
      </c>
      <c r="F196" s="44"/>
      <c r="G196" s="44"/>
      <c r="H196" s="44"/>
      <c r="I196" s="16">
        <v>0</v>
      </c>
      <c r="J196" s="16">
        <v>0</v>
      </c>
      <c r="K196" s="83">
        <f t="shared" si="41"/>
        <v>0</v>
      </c>
      <c r="L196" s="67">
        <f t="shared" si="42"/>
        <v>0</v>
      </c>
      <c r="O196" s="16"/>
      <c r="R196" s="149"/>
      <c r="S196" s="149"/>
    </row>
    <row r="197" spans="2:19" x14ac:dyDescent="0.25">
      <c r="B197" s="40" t="s">
        <v>32</v>
      </c>
      <c r="C197" s="69" t="s">
        <v>59</v>
      </c>
      <c r="D197" s="1" t="s">
        <v>113</v>
      </c>
      <c r="E197" s="1" t="s">
        <v>67</v>
      </c>
      <c r="F197" s="44"/>
      <c r="G197" s="44"/>
      <c r="H197" s="44"/>
      <c r="K197" s="83">
        <f t="shared" si="41"/>
        <v>0</v>
      </c>
      <c r="L197" s="67">
        <f t="shared" si="42"/>
        <v>0</v>
      </c>
      <c r="O197" s="16"/>
      <c r="R197" s="149"/>
      <c r="S197" s="149"/>
    </row>
    <row r="198" spans="2:19" x14ac:dyDescent="0.25">
      <c r="B198" s="40" t="s">
        <v>32</v>
      </c>
      <c r="C198" s="69" t="s">
        <v>59</v>
      </c>
      <c r="D198" s="1" t="s">
        <v>112</v>
      </c>
      <c r="E198" s="1" t="s">
        <v>68</v>
      </c>
      <c r="F198" s="44"/>
      <c r="G198" s="44"/>
      <c r="H198" s="44"/>
      <c r="I198" s="16">
        <v>131.77661467981611</v>
      </c>
      <c r="J198" s="16">
        <v>0</v>
      </c>
      <c r="K198" s="83">
        <f t="shared" si="41"/>
        <v>56.47569200563548</v>
      </c>
      <c r="L198" s="67">
        <f t="shared" si="42"/>
        <v>188.25230668545157</v>
      </c>
      <c r="O198" s="16"/>
      <c r="R198" s="149"/>
      <c r="S198" s="149"/>
    </row>
    <row r="199" spans="2:19" x14ac:dyDescent="0.25">
      <c r="B199" s="40" t="s">
        <v>32</v>
      </c>
      <c r="C199" s="69" t="s">
        <v>59</v>
      </c>
      <c r="D199" s="1" t="s">
        <v>114</v>
      </c>
      <c r="E199" s="1" t="s">
        <v>69</v>
      </c>
      <c r="G199" s="52">
        <v>32.274292499999994</v>
      </c>
      <c r="H199" s="44">
        <v>235.94142000000002</v>
      </c>
      <c r="K199" s="83">
        <f t="shared" si="41"/>
        <v>114.94959107142857</v>
      </c>
      <c r="L199" s="67">
        <f t="shared" si="42"/>
        <v>383.16530357142858</v>
      </c>
      <c r="N199" s="16">
        <f>G199</f>
        <v>32.274292499999994</v>
      </c>
      <c r="O199" s="16"/>
      <c r="R199" s="149"/>
      <c r="S199" s="149"/>
    </row>
    <row r="200" spans="2:19" x14ac:dyDescent="0.25">
      <c r="B200" s="40" t="s">
        <v>32</v>
      </c>
      <c r="C200" s="69" t="s">
        <v>59</v>
      </c>
      <c r="D200" s="1" t="s">
        <v>111</v>
      </c>
      <c r="E200" s="1" t="s">
        <v>71</v>
      </c>
      <c r="F200" s="44"/>
      <c r="G200" s="44"/>
      <c r="H200" s="44"/>
      <c r="I200" s="16">
        <v>281.02588532018387</v>
      </c>
      <c r="J200" s="16">
        <v>0</v>
      </c>
      <c r="K200" s="83">
        <f t="shared" si="41"/>
        <v>120.43966513722167</v>
      </c>
      <c r="L200" s="67">
        <f t="shared" si="42"/>
        <v>401.46555045740553</v>
      </c>
      <c r="O200" s="16"/>
      <c r="P200" s="16">
        <v>277.52499999999998</v>
      </c>
      <c r="Q200" s="16">
        <v>0</v>
      </c>
      <c r="R200" s="149"/>
      <c r="S200" s="149"/>
    </row>
    <row r="201" spans="2:19" x14ac:dyDescent="0.25">
      <c r="B201" s="40" t="s">
        <v>32</v>
      </c>
      <c r="C201" s="70" t="s">
        <v>76</v>
      </c>
      <c r="D201" s="17" t="s">
        <v>20</v>
      </c>
      <c r="E201" s="17" t="s">
        <v>20</v>
      </c>
      <c r="F201" s="41">
        <f t="shared" ref="F201:L201" si="43">SUM(F194:F200)</f>
        <v>37.045936435469713</v>
      </c>
      <c r="G201" s="41">
        <f t="shared" si="43"/>
        <v>92.593499999999992</v>
      </c>
      <c r="H201" s="41">
        <f t="shared" si="43"/>
        <v>366.37920000000003</v>
      </c>
      <c r="I201" s="41">
        <f t="shared" si="43"/>
        <v>529.35850000000005</v>
      </c>
      <c r="J201" s="41">
        <f t="shared" si="43"/>
        <v>0</v>
      </c>
      <c r="K201" s="87">
        <f t="shared" si="43"/>
        <v>439.44734418662989</v>
      </c>
      <c r="L201" s="60">
        <f t="shared" si="43"/>
        <v>1464.8244806220994</v>
      </c>
      <c r="M201" s="16">
        <f>M194</f>
        <v>30.614350248756221</v>
      </c>
      <c r="N201" s="41">
        <f>SUM(N194:N200)</f>
        <v>32.274292499999994</v>
      </c>
      <c r="O201" s="16">
        <v>229.55240000000001</v>
      </c>
      <c r="P201" s="16">
        <v>449.71190000000001</v>
      </c>
      <c r="Q201" s="16">
        <v>0</v>
      </c>
      <c r="R201" s="83">
        <f>0.3/0.7*SUM(M201:Q201)</f>
        <v>318.06554689232411</v>
      </c>
      <c r="S201" s="110">
        <f>SUM(M201:R201)</f>
        <v>1060.2184896410804</v>
      </c>
    </row>
    <row r="202" spans="2:19" x14ac:dyDescent="0.25">
      <c r="B202" s="40" t="s">
        <v>32</v>
      </c>
      <c r="C202" s="53" t="s">
        <v>73</v>
      </c>
      <c r="D202" s="54"/>
      <c r="E202" s="54"/>
      <c r="F202" s="55">
        <v>5.1452689493707933</v>
      </c>
      <c r="G202" s="55">
        <v>3</v>
      </c>
      <c r="H202" s="55">
        <v>11.308</v>
      </c>
      <c r="I202" s="65">
        <v>9.7129999999999992</v>
      </c>
      <c r="J202" s="65">
        <v>0</v>
      </c>
      <c r="K202" s="85"/>
      <c r="L202" s="56">
        <f>SUM(F202:J202)</f>
        <v>29.166268949370796</v>
      </c>
      <c r="M202" s="55">
        <f t="shared" ref="M202:S202" si="44">F202</f>
        <v>5.1452689493707933</v>
      </c>
      <c r="N202" s="55">
        <f t="shared" si="44"/>
        <v>3</v>
      </c>
      <c r="O202" s="58">
        <f t="shared" si="44"/>
        <v>11.308</v>
      </c>
      <c r="P202" s="55">
        <f t="shared" si="44"/>
        <v>9.7129999999999992</v>
      </c>
      <c r="Q202" s="55">
        <f t="shared" si="44"/>
        <v>0</v>
      </c>
      <c r="R202" s="55">
        <f t="shared" si="44"/>
        <v>0</v>
      </c>
      <c r="S202" s="56">
        <f t="shared" si="44"/>
        <v>29.166268949370796</v>
      </c>
    </row>
    <row r="203" spans="2:19" x14ac:dyDescent="0.25">
      <c r="B203" s="40" t="s">
        <v>34</v>
      </c>
      <c r="C203" s="1" t="s">
        <v>75</v>
      </c>
      <c r="D203" s="1" t="s">
        <v>124</v>
      </c>
      <c r="E203" s="1" t="s">
        <v>9</v>
      </c>
      <c r="F203" s="44"/>
      <c r="G203" s="44"/>
      <c r="H203" s="44"/>
      <c r="I203" s="16">
        <v>20.0112783972532</v>
      </c>
      <c r="J203" s="16">
        <v>3.6185128606430319</v>
      </c>
      <c r="K203" s="83">
        <f t="shared" ref="K203:K214" si="45">0.3/0.7*SUM(F203:J203)</f>
        <v>10.127053396241244</v>
      </c>
      <c r="L203" s="67">
        <f t="shared" ref="L203:L214" si="46">SUM(F203:K203)</f>
        <v>33.756844654137481</v>
      </c>
      <c r="O203" s="16"/>
      <c r="R203" s="149"/>
      <c r="S203" s="149"/>
    </row>
    <row r="204" spans="2:19" x14ac:dyDescent="0.25">
      <c r="B204" s="40" t="s">
        <v>34</v>
      </c>
      <c r="C204" s="1" t="s">
        <v>75</v>
      </c>
      <c r="D204" s="1" t="s">
        <v>109</v>
      </c>
      <c r="E204" s="1" t="s">
        <v>10</v>
      </c>
      <c r="F204" s="44"/>
      <c r="G204" s="44"/>
      <c r="H204" s="44"/>
      <c r="K204" s="83">
        <f t="shared" si="45"/>
        <v>0</v>
      </c>
      <c r="L204" s="67">
        <f t="shared" si="46"/>
        <v>0</v>
      </c>
      <c r="O204" s="16"/>
      <c r="R204" s="149"/>
      <c r="S204" s="149"/>
    </row>
    <row r="205" spans="2:19" x14ac:dyDescent="0.25">
      <c r="B205" s="40" t="s">
        <v>34</v>
      </c>
      <c r="C205" s="1" t="s">
        <v>75</v>
      </c>
      <c r="D205" s="1" t="s">
        <v>46</v>
      </c>
      <c r="E205" s="1" t="s">
        <v>19</v>
      </c>
      <c r="F205" s="44">
        <f>7.2*F216</f>
        <v>76.103999999999999</v>
      </c>
      <c r="G205" s="57">
        <v>3.4159999999999999</v>
      </c>
      <c r="H205" s="44">
        <v>3.93</v>
      </c>
      <c r="I205" s="16">
        <v>46.19</v>
      </c>
      <c r="J205" s="16">
        <v>4.6902999999999988</v>
      </c>
      <c r="K205" s="83">
        <f t="shared" si="45"/>
        <v>57.570128571428576</v>
      </c>
      <c r="L205" s="67">
        <f t="shared" si="46"/>
        <v>191.90042857142856</v>
      </c>
      <c r="O205" s="16"/>
      <c r="R205" s="149"/>
      <c r="S205" s="149"/>
    </row>
    <row r="206" spans="2:19" x14ac:dyDescent="0.25">
      <c r="B206" s="40" t="s">
        <v>34</v>
      </c>
      <c r="C206" s="1" t="s">
        <v>75</v>
      </c>
      <c r="D206" s="1" t="s">
        <v>126</v>
      </c>
      <c r="E206" s="1" t="s">
        <v>15</v>
      </c>
      <c r="F206" s="44"/>
      <c r="G206" s="52">
        <v>119.23305525000001</v>
      </c>
      <c r="H206" s="44">
        <v>145.41</v>
      </c>
      <c r="I206" s="16">
        <v>474.59672616964178</v>
      </c>
      <c r="J206" s="16">
        <v>85.818323206160301</v>
      </c>
      <c r="K206" s="83">
        <f t="shared" si="45"/>
        <v>353.59633055391521</v>
      </c>
      <c r="L206" s="67">
        <f t="shared" si="46"/>
        <v>1178.6544351797174</v>
      </c>
      <c r="O206" s="16"/>
      <c r="R206" s="149"/>
      <c r="S206" s="149"/>
    </row>
    <row r="207" spans="2:19" x14ac:dyDescent="0.25">
      <c r="B207" s="40" t="s">
        <v>34</v>
      </c>
      <c r="C207" s="1" t="s">
        <v>75</v>
      </c>
      <c r="D207" s="1" t="s">
        <v>125</v>
      </c>
      <c r="E207" s="1" t="s">
        <v>16</v>
      </c>
      <c r="F207" s="44"/>
      <c r="G207" s="44"/>
      <c r="H207" s="44">
        <v>0</v>
      </c>
      <c r="I207" s="16">
        <v>13.48199543310499</v>
      </c>
      <c r="J207" s="16">
        <v>2.4378639331966601</v>
      </c>
      <c r="K207" s="83">
        <f t="shared" si="45"/>
        <v>6.8227968712721356</v>
      </c>
      <c r="L207" s="67">
        <f t="shared" si="46"/>
        <v>22.742656237573783</v>
      </c>
      <c r="O207" s="16"/>
      <c r="R207" s="149"/>
      <c r="S207" s="149"/>
    </row>
    <row r="208" spans="2:19" x14ac:dyDescent="0.25">
      <c r="B208" s="40" t="s">
        <v>34</v>
      </c>
      <c r="C208" s="1" t="s">
        <v>75</v>
      </c>
      <c r="D208" s="1" t="s">
        <v>63</v>
      </c>
      <c r="E208" s="1" t="s">
        <v>63</v>
      </c>
      <c r="F208" s="41">
        <f>SUM(F203:F207)</f>
        <v>76.103999999999999</v>
      </c>
      <c r="G208" s="41">
        <f>SUM(G203:G207)</f>
        <v>122.64905525</v>
      </c>
      <c r="H208" s="41">
        <f>SUM(H203:H207)</f>
        <v>149.34</v>
      </c>
      <c r="I208" s="16">
        <v>554.28000000000009</v>
      </c>
      <c r="J208" s="16">
        <v>96.564999999999998</v>
      </c>
      <c r="K208" s="83">
        <f t="shared" si="45"/>
        <v>428.11630939285726</v>
      </c>
      <c r="L208" s="60">
        <f t="shared" si="46"/>
        <v>1427.0543646428573</v>
      </c>
      <c r="M208" s="16">
        <v>62.901019999999995</v>
      </c>
      <c r="O208" s="16"/>
      <c r="P208" s="16">
        <v>175.52199999999999</v>
      </c>
      <c r="Q208" s="16">
        <v>0</v>
      </c>
      <c r="R208" s="149"/>
      <c r="S208" s="149"/>
    </row>
    <row r="209" spans="2:19" x14ac:dyDescent="0.25">
      <c r="B209" s="40" t="s">
        <v>34</v>
      </c>
      <c r="C209" s="69" t="s">
        <v>59</v>
      </c>
      <c r="D209" s="1" t="s">
        <v>110</v>
      </c>
      <c r="E209" s="1" t="s">
        <v>64</v>
      </c>
      <c r="F209" s="41"/>
      <c r="G209" s="41"/>
      <c r="H209" s="41"/>
      <c r="K209" s="83">
        <f t="shared" si="45"/>
        <v>0</v>
      </c>
      <c r="L209" s="67">
        <f t="shared" si="46"/>
        <v>0</v>
      </c>
      <c r="O209" s="16"/>
      <c r="R209" s="149"/>
      <c r="S209" s="149"/>
    </row>
    <row r="210" spans="2:19" x14ac:dyDescent="0.25">
      <c r="B210" s="40" t="s">
        <v>34</v>
      </c>
      <c r="C210" s="69" t="s">
        <v>59</v>
      </c>
      <c r="D210" s="1" t="s">
        <v>110</v>
      </c>
      <c r="E210" s="1" t="s">
        <v>66</v>
      </c>
      <c r="F210" s="44"/>
      <c r="G210" s="44"/>
      <c r="H210" s="44"/>
      <c r="I210" s="16">
        <v>0</v>
      </c>
      <c r="J210" s="16">
        <v>0</v>
      </c>
      <c r="K210" s="83">
        <f t="shared" si="45"/>
        <v>0</v>
      </c>
      <c r="L210" s="67">
        <f t="shared" si="46"/>
        <v>0</v>
      </c>
      <c r="O210" s="16"/>
      <c r="R210" s="149"/>
      <c r="S210" s="149"/>
    </row>
    <row r="211" spans="2:19" x14ac:dyDescent="0.25">
      <c r="B211" s="40" t="s">
        <v>34</v>
      </c>
      <c r="C211" s="69" t="s">
        <v>59</v>
      </c>
      <c r="D211" s="1" t="s">
        <v>113</v>
      </c>
      <c r="E211" s="1" t="s">
        <v>67</v>
      </c>
      <c r="F211" s="44"/>
      <c r="G211" s="44"/>
      <c r="H211" s="44"/>
      <c r="K211" s="83">
        <f t="shared" si="45"/>
        <v>0</v>
      </c>
      <c r="L211" s="67">
        <f t="shared" si="46"/>
        <v>0</v>
      </c>
      <c r="O211" s="16"/>
      <c r="R211" s="149"/>
      <c r="S211" s="149"/>
    </row>
    <row r="212" spans="2:19" x14ac:dyDescent="0.25">
      <c r="B212" s="40" t="s">
        <v>34</v>
      </c>
      <c r="C212" s="69" t="s">
        <v>59</v>
      </c>
      <c r="D212" s="1" t="s">
        <v>112</v>
      </c>
      <c r="E212" s="1" t="s">
        <v>68</v>
      </c>
      <c r="F212" s="44"/>
      <c r="G212" s="44"/>
      <c r="H212" s="44"/>
      <c r="I212" s="16">
        <v>1105.770140781108</v>
      </c>
      <c r="J212" s="16">
        <v>330.2467870118075</v>
      </c>
      <c r="K212" s="83">
        <f t="shared" si="45"/>
        <v>615.43582619696383</v>
      </c>
      <c r="L212" s="67">
        <f t="shared" si="46"/>
        <v>2051.4527539898795</v>
      </c>
      <c r="O212" s="16"/>
      <c r="R212" s="149"/>
      <c r="S212" s="149"/>
    </row>
    <row r="213" spans="2:19" x14ac:dyDescent="0.25">
      <c r="B213" s="40" t="s">
        <v>34</v>
      </c>
      <c r="C213" s="69" t="s">
        <v>59</v>
      </c>
      <c r="D213" s="1" t="s">
        <v>114</v>
      </c>
      <c r="E213" s="1" t="s">
        <v>69</v>
      </c>
      <c r="G213" s="52">
        <v>65.624394749999993</v>
      </c>
      <c r="H213" s="44">
        <v>275.10000000000002</v>
      </c>
      <c r="K213" s="83">
        <f t="shared" si="45"/>
        <v>146.02474060714286</v>
      </c>
      <c r="L213" s="67">
        <f t="shared" si="46"/>
        <v>486.74913535714285</v>
      </c>
      <c r="N213" s="16">
        <f>G213</f>
        <v>65.624394749999993</v>
      </c>
      <c r="O213" s="16"/>
      <c r="R213" s="149"/>
      <c r="S213" s="149"/>
    </row>
    <row r="214" spans="2:19" x14ac:dyDescent="0.25">
      <c r="B214" s="40" t="s">
        <v>34</v>
      </c>
      <c r="C214" s="69" t="s">
        <v>59</v>
      </c>
      <c r="D214" s="1" t="s">
        <v>111</v>
      </c>
      <c r="E214" s="1" t="s">
        <v>71</v>
      </c>
      <c r="F214" s="44"/>
      <c r="G214" s="44"/>
      <c r="H214" s="44"/>
      <c r="I214" s="16">
        <v>857.30485921889169</v>
      </c>
      <c r="J214" s="16">
        <v>256.04071298819252</v>
      </c>
      <c r="K214" s="83">
        <f t="shared" si="45"/>
        <v>477.14810237446466</v>
      </c>
      <c r="L214" s="67">
        <f t="shared" si="46"/>
        <v>1590.4936745815489</v>
      </c>
      <c r="O214" s="16"/>
      <c r="P214" s="16">
        <v>1963.075</v>
      </c>
      <c r="Q214" s="16">
        <v>586.28750000000002</v>
      </c>
      <c r="R214" s="149"/>
      <c r="S214" s="149"/>
    </row>
    <row r="215" spans="2:19" x14ac:dyDescent="0.25">
      <c r="B215" s="40" t="s">
        <v>34</v>
      </c>
      <c r="C215" s="70" t="s">
        <v>76</v>
      </c>
      <c r="D215" s="17" t="s">
        <v>20</v>
      </c>
      <c r="E215" s="17" t="s">
        <v>20</v>
      </c>
      <c r="F215" s="41">
        <f>SUM(F208:F214)</f>
        <v>76.103999999999999</v>
      </c>
      <c r="G215" s="41">
        <f>SUM(G208:G214)</f>
        <v>188.27345</v>
      </c>
      <c r="H215" s="41">
        <f>SUM(H208:H214)</f>
        <v>424.44000000000005</v>
      </c>
      <c r="I215" s="16">
        <v>2517.355</v>
      </c>
      <c r="J215" s="16">
        <v>682.85249999999996</v>
      </c>
      <c r="K215" s="87">
        <f>SUM(K208:K214)</f>
        <v>1666.7249785714284</v>
      </c>
      <c r="L215" s="60">
        <f>SUM(L208:L214)</f>
        <v>5555.7499285714284</v>
      </c>
      <c r="M215" s="16">
        <f>M208</f>
        <v>62.901019999999995</v>
      </c>
      <c r="N215" s="41">
        <f>SUM(N208:N214)</f>
        <v>65.624394749999993</v>
      </c>
      <c r="O215" s="16">
        <v>265.93</v>
      </c>
      <c r="P215" s="16">
        <v>2138.5970000000002</v>
      </c>
      <c r="Q215" s="16">
        <v>586.28750000000002</v>
      </c>
      <c r="R215" s="83">
        <f>0.3/0.7*SUM(M215:Q215)</f>
        <v>1336.8599634642858</v>
      </c>
      <c r="S215" s="110">
        <f>SUM(M215:R215)</f>
        <v>4456.1998782142855</v>
      </c>
    </row>
    <row r="216" spans="2:19" x14ac:dyDescent="0.25">
      <c r="B216" s="40" t="s">
        <v>34</v>
      </c>
      <c r="C216" s="53" t="s">
        <v>73</v>
      </c>
      <c r="D216" s="54"/>
      <c r="E216" s="54"/>
      <c r="F216" s="55">
        <v>10.57</v>
      </c>
      <c r="G216" s="55">
        <v>6.1</v>
      </c>
      <c r="H216" s="55">
        <v>13.1</v>
      </c>
      <c r="I216" s="65">
        <v>46.19</v>
      </c>
      <c r="J216" s="65">
        <v>13.795</v>
      </c>
      <c r="K216" s="85"/>
      <c r="L216" s="56">
        <f>SUM(F216:J216)</f>
        <v>89.75500000000001</v>
      </c>
      <c r="M216" s="55">
        <f t="shared" ref="M216:S216" si="47">F216</f>
        <v>10.57</v>
      </c>
      <c r="N216" s="55">
        <f t="shared" si="47"/>
        <v>6.1</v>
      </c>
      <c r="O216" s="58">
        <f t="shared" si="47"/>
        <v>13.1</v>
      </c>
      <c r="P216" s="55">
        <f t="shared" si="47"/>
        <v>46.19</v>
      </c>
      <c r="Q216" s="55">
        <f t="shared" si="47"/>
        <v>13.795</v>
      </c>
      <c r="R216" s="55">
        <f t="shared" si="47"/>
        <v>0</v>
      </c>
      <c r="S216" s="56">
        <f t="shared" si="47"/>
        <v>89.75500000000001</v>
      </c>
    </row>
    <row r="217" spans="2:19" x14ac:dyDescent="0.25">
      <c r="B217" s="40" t="s">
        <v>35</v>
      </c>
      <c r="C217" s="1" t="s">
        <v>75</v>
      </c>
      <c r="D217" s="1" t="s">
        <v>124</v>
      </c>
      <c r="E217" s="1" t="s">
        <v>9</v>
      </c>
      <c r="F217" s="44"/>
      <c r="G217" s="44"/>
      <c r="H217" s="44"/>
      <c r="I217" s="16">
        <v>11.448815998175981</v>
      </c>
      <c r="J217" s="16">
        <v>3.1096443395834701</v>
      </c>
      <c r="K217" s="83">
        <f t="shared" ref="K217:K228" si="48">0.3/0.7*SUM(F217:J217)</f>
        <v>6.2393401447540509</v>
      </c>
      <c r="L217" s="67">
        <f t="shared" ref="L217:L228" si="49">SUM(F217:K217)</f>
        <v>20.797800482513502</v>
      </c>
      <c r="O217" s="16"/>
      <c r="R217" s="149"/>
      <c r="S217" s="149"/>
    </row>
    <row r="218" spans="2:19" x14ac:dyDescent="0.25">
      <c r="B218" s="40" t="s">
        <v>35</v>
      </c>
      <c r="C218" s="1" t="s">
        <v>75</v>
      </c>
      <c r="D218" s="1" t="s">
        <v>109</v>
      </c>
      <c r="E218" s="1" t="s">
        <v>10</v>
      </c>
      <c r="F218" s="44"/>
      <c r="G218" s="44"/>
      <c r="H218" s="44"/>
      <c r="K218" s="83">
        <f t="shared" si="48"/>
        <v>0</v>
      </c>
      <c r="L218" s="67">
        <f t="shared" si="49"/>
        <v>0</v>
      </c>
      <c r="O218" s="16"/>
      <c r="R218" s="149"/>
      <c r="S218" s="149"/>
    </row>
    <row r="219" spans="2:19" x14ac:dyDescent="0.25">
      <c r="B219" s="40" t="s">
        <v>35</v>
      </c>
      <c r="C219" s="1" t="s">
        <v>75</v>
      </c>
      <c r="D219" s="1" t="s">
        <v>46</v>
      </c>
      <c r="E219" s="1" t="s">
        <v>19</v>
      </c>
      <c r="F219" s="44">
        <f>7.2*F230</f>
        <v>46.728000000000002</v>
      </c>
      <c r="G219" s="57">
        <v>0.95200000000000007</v>
      </c>
      <c r="H219" s="44">
        <v>1.9710000000000001</v>
      </c>
      <c r="I219" s="16">
        <v>23.394903802333332</v>
      </c>
      <c r="J219" s="16">
        <v>3.5683609770642319</v>
      </c>
      <c r="K219" s="83">
        <f t="shared" si="48"/>
        <v>32.834684905456101</v>
      </c>
      <c r="L219" s="67">
        <f t="shared" si="49"/>
        <v>109.44894968485366</v>
      </c>
      <c r="O219" s="16"/>
      <c r="R219" s="149"/>
      <c r="S219" s="149"/>
    </row>
    <row r="220" spans="2:19" x14ac:dyDescent="0.25">
      <c r="B220" s="40" t="s">
        <v>35</v>
      </c>
      <c r="C220" s="1" t="s">
        <v>75</v>
      </c>
      <c r="D220" s="1" t="s">
        <v>126</v>
      </c>
      <c r="E220" s="1" t="s">
        <v>15</v>
      </c>
      <c r="F220" s="44"/>
      <c r="G220" s="52">
        <v>33.22888425</v>
      </c>
      <c r="H220" s="44">
        <v>72.927000000000007</v>
      </c>
      <c r="I220" s="16">
        <v>234.5311158737457</v>
      </c>
      <c r="J220" s="16">
        <v>63.701640156430251</v>
      </c>
      <c r="K220" s="83">
        <f t="shared" si="48"/>
        <v>173.30941726293258</v>
      </c>
      <c r="L220" s="67">
        <f t="shared" si="49"/>
        <v>577.69805754310858</v>
      </c>
      <c r="O220" s="16"/>
      <c r="R220" s="149"/>
      <c r="S220" s="149"/>
    </row>
    <row r="221" spans="2:19" x14ac:dyDescent="0.25">
      <c r="B221" s="40" t="s">
        <v>35</v>
      </c>
      <c r="C221" s="1" t="s">
        <v>75</v>
      </c>
      <c r="D221" s="1" t="s">
        <v>125</v>
      </c>
      <c r="E221" s="1" t="s">
        <v>16</v>
      </c>
      <c r="F221" s="44"/>
      <c r="G221" s="44"/>
      <c r="H221" s="44"/>
      <c r="I221" s="16">
        <v>11.36400995374504</v>
      </c>
      <c r="J221" s="16">
        <v>3.0866099370680362</v>
      </c>
      <c r="K221" s="83">
        <f t="shared" si="48"/>
        <v>6.1931228103484619</v>
      </c>
      <c r="L221" s="67">
        <f t="shared" si="49"/>
        <v>20.643742701161539</v>
      </c>
      <c r="O221" s="16"/>
      <c r="R221" s="149"/>
      <c r="S221" s="149"/>
    </row>
    <row r="222" spans="2:19" x14ac:dyDescent="0.25">
      <c r="B222" s="40" t="s">
        <v>35</v>
      </c>
      <c r="C222" s="1" t="s">
        <v>75</v>
      </c>
      <c r="D222" s="1" t="s">
        <v>63</v>
      </c>
      <c r="E222" s="1" t="s">
        <v>63</v>
      </c>
      <c r="F222" s="41">
        <f>SUM(F217:F221)</f>
        <v>46.728000000000002</v>
      </c>
      <c r="G222" s="41">
        <f>SUM(G217:G221)</f>
        <v>34.180884249999998</v>
      </c>
      <c r="H222" s="41">
        <f>SUM(H217:H221)</f>
        <v>74.89800000000001</v>
      </c>
      <c r="I222" s="16">
        <v>280.73884562799998</v>
      </c>
      <c r="J222" s="16">
        <v>73.46625541014599</v>
      </c>
      <c r="K222" s="83">
        <f t="shared" si="48"/>
        <v>218.57656512349115</v>
      </c>
      <c r="L222" s="60">
        <f t="shared" si="49"/>
        <v>728.58855041163713</v>
      </c>
      <c r="M222" s="16">
        <v>38.600702487562202</v>
      </c>
      <c r="O222" s="16"/>
      <c r="P222" s="16">
        <v>88.900634448866654</v>
      </c>
      <c r="Q222" s="16">
        <v>0</v>
      </c>
      <c r="R222" s="149"/>
      <c r="S222" s="149"/>
    </row>
    <row r="223" spans="2:19" x14ac:dyDescent="0.25">
      <c r="B223" s="40" t="s">
        <v>35</v>
      </c>
      <c r="C223" s="69" t="s">
        <v>59</v>
      </c>
      <c r="D223" s="1" t="s">
        <v>110</v>
      </c>
      <c r="E223" s="1" t="s">
        <v>64</v>
      </c>
      <c r="F223" s="41"/>
      <c r="G223" s="41"/>
      <c r="H223" s="41"/>
      <c r="K223" s="83">
        <f t="shared" si="48"/>
        <v>0</v>
      </c>
      <c r="L223" s="67">
        <f t="shared" si="49"/>
        <v>0</v>
      </c>
      <c r="O223" s="16"/>
      <c r="R223" s="149"/>
      <c r="S223" s="149"/>
    </row>
    <row r="224" spans="2:19" x14ac:dyDescent="0.25">
      <c r="B224" s="40" t="s">
        <v>35</v>
      </c>
      <c r="C224" s="69" t="s">
        <v>59</v>
      </c>
      <c r="D224" s="1" t="s">
        <v>110</v>
      </c>
      <c r="E224" s="1" t="s">
        <v>66</v>
      </c>
      <c r="F224" s="44"/>
      <c r="G224" s="44"/>
      <c r="H224" s="44"/>
      <c r="I224" s="16">
        <v>6.4393551656717678</v>
      </c>
      <c r="J224" s="16">
        <v>2.8887567949166661</v>
      </c>
      <c r="K224" s="83">
        <f t="shared" si="48"/>
        <v>3.9977622688236147</v>
      </c>
      <c r="L224" s="67">
        <f t="shared" si="49"/>
        <v>13.325874229412047</v>
      </c>
      <c r="O224" s="16"/>
      <c r="R224" s="149"/>
      <c r="S224" s="149"/>
    </row>
    <row r="225" spans="2:19" x14ac:dyDescent="0.25">
      <c r="B225" s="40" t="s">
        <v>35</v>
      </c>
      <c r="C225" s="69" t="s">
        <v>59</v>
      </c>
      <c r="D225" s="1" t="s">
        <v>113</v>
      </c>
      <c r="E225" s="1" t="s">
        <v>67</v>
      </c>
      <c r="F225" s="44"/>
      <c r="G225" s="44"/>
      <c r="H225" s="44"/>
      <c r="K225" s="83">
        <f t="shared" si="48"/>
        <v>0</v>
      </c>
      <c r="L225" s="67">
        <f t="shared" si="49"/>
        <v>0</v>
      </c>
      <c r="O225" s="16"/>
      <c r="R225" s="149"/>
      <c r="S225" s="149"/>
    </row>
    <row r="226" spans="2:19" x14ac:dyDescent="0.25">
      <c r="B226" s="40" t="s">
        <v>35</v>
      </c>
      <c r="C226" s="69" t="s">
        <v>59</v>
      </c>
      <c r="D226" s="1" t="s">
        <v>112</v>
      </c>
      <c r="E226" s="1" t="s">
        <v>68</v>
      </c>
      <c r="F226" s="44"/>
      <c r="G226" s="44"/>
      <c r="H226" s="44"/>
      <c r="I226" s="16">
        <v>212.04855278081439</v>
      </c>
      <c r="J226" s="16">
        <v>95.127024669079532</v>
      </c>
      <c r="K226" s="83">
        <f t="shared" si="48"/>
        <v>131.64667604995455</v>
      </c>
      <c r="L226" s="67">
        <f t="shared" si="49"/>
        <v>438.82225349984844</v>
      </c>
      <c r="O226" s="16"/>
      <c r="R226" s="149"/>
      <c r="S226" s="149"/>
    </row>
    <row r="227" spans="2:19" x14ac:dyDescent="0.25">
      <c r="B227" s="40" t="s">
        <v>35</v>
      </c>
      <c r="C227" s="69" t="s">
        <v>59</v>
      </c>
      <c r="D227" s="1" t="s">
        <v>114</v>
      </c>
      <c r="E227" s="1" t="s">
        <v>69</v>
      </c>
      <c r="G227" s="52">
        <v>18.288765749999996</v>
      </c>
      <c r="H227" s="44">
        <v>137.97</v>
      </c>
      <c r="K227" s="83">
        <f t="shared" si="48"/>
        <v>66.968042464285716</v>
      </c>
      <c r="L227" s="67">
        <f t="shared" si="49"/>
        <v>223.22680821428571</v>
      </c>
      <c r="N227" s="16">
        <f>G227</f>
        <v>18.288765749999996</v>
      </c>
      <c r="O227" s="16"/>
      <c r="R227" s="149"/>
      <c r="S227" s="149"/>
    </row>
    <row r="228" spans="2:19" x14ac:dyDescent="0.25">
      <c r="B228" s="40" t="s">
        <v>35</v>
      </c>
      <c r="C228" s="69" t="s">
        <v>59</v>
      </c>
      <c r="D228" s="1" t="s">
        <v>111</v>
      </c>
      <c r="E228" s="1" t="s">
        <v>71</v>
      </c>
      <c r="F228" s="44"/>
      <c r="G228" s="44"/>
      <c r="H228" s="44"/>
      <c r="I228" s="16">
        <v>775.7955036526804</v>
      </c>
      <c r="J228" s="16">
        <v>348.0293406690331</v>
      </c>
      <c r="K228" s="83">
        <f t="shared" si="48"/>
        <v>481.63921899502009</v>
      </c>
      <c r="L228" s="67">
        <f t="shared" si="49"/>
        <v>1605.4640633167337</v>
      </c>
      <c r="O228" s="16"/>
      <c r="P228" s="16">
        <v>994.28341159916658</v>
      </c>
      <c r="Q228" s="16">
        <v>446.04512213302928</v>
      </c>
      <c r="R228" s="149"/>
      <c r="S228" s="149"/>
    </row>
    <row r="229" spans="2:19" x14ac:dyDescent="0.25">
      <c r="B229" s="40" t="s">
        <v>35</v>
      </c>
      <c r="C229" s="70" t="s">
        <v>76</v>
      </c>
      <c r="D229" s="17" t="s">
        <v>20</v>
      </c>
      <c r="E229" s="17" t="s">
        <v>20</v>
      </c>
      <c r="F229" s="41">
        <f>SUM(F222:F228)</f>
        <v>46.728000000000002</v>
      </c>
      <c r="G229" s="41">
        <f>SUM(G222:G228)</f>
        <v>52.469649999999994</v>
      </c>
      <c r="H229" s="41">
        <f>SUM(H222:H228)</f>
        <v>212.86799999999999</v>
      </c>
      <c r="I229" s="16">
        <v>1275.0222572271671</v>
      </c>
      <c r="J229" s="16">
        <v>519.51137754317529</v>
      </c>
      <c r="K229" s="87">
        <f>SUM(K222:K228)</f>
        <v>902.82826490157504</v>
      </c>
      <c r="L229" s="60">
        <f>SUM(L222:L228)</f>
        <v>3009.4275496719174</v>
      </c>
      <c r="M229" s="16">
        <f>M222</f>
        <v>38.600702487562202</v>
      </c>
      <c r="N229" s="41">
        <f>SUM(N222:N228)</f>
        <v>18.288765749999996</v>
      </c>
      <c r="O229" s="16">
        <v>133.37100000000001</v>
      </c>
      <c r="P229" s="16">
        <v>1083.184046048033</v>
      </c>
      <c r="Q229" s="16">
        <v>446.04512213302928</v>
      </c>
      <c r="R229" s="83">
        <f>0.3/0.7*SUM(M229:Q229)</f>
        <v>736.92412989369632</v>
      </c>
      <c r="S229" s="110">
        <f>SUM(M229:R229)</f>
        <v>2456.4137663123211</v>
      </c>
    </row>
    <row r="230" spans="2:19" x14ac:dyDescent="0.25">
      <c r="B230" s="42" t="s">
        <v>35</v>
      </c>
      <c r="C230" s="53" t="s">
        <v>73</v>
      </c>
      <c r="D230" s="54"/>
      <c r="E230" s="54"/>
      <c r="F230" s="55">
        <v>6.49</v>
      </c>
      <c r="G230" s="55">
        <v>1.7</v>
      </c>
      <c r="H230" s="55">
        <v>6.57</v>
      </c>
      <c r="I230" s="65">
        <v>23.394903802333332</v>
      </c>
      <c r="J230" s="65">
        <v>10.495179344306569</v>
      </c>
      <c r="K230" s="85"/>
      <c r="L230" s="56">
        <f t="shared" ref="L230" si="50">SUM(F230:J230)</f>
        <v>48.650083146639901</v>
      </c>
      <c r="M230" s="55">
        <f>F230</f>
        <v>6.49</v>
      </c>
      <c r="N230" s="55">
        <f t="shared" ref="N230" si="51">G230</f>
        <v>1.7</v>
      </c>
      <c r="O230" s="55">
        <f t="shared" ref="O230" si="52">H230</f>
        <v>6.57</v>
      </c>
      <c r="P230" s="55">
        <f t="shared" ref="P230" si="53">I230</f>
        <v>23.394903802333332</v>
      </c>
      <c r="Q230" s="55">
        <f t="shared" ref="Q230" si="54">J230</f>
        <v>10.495179344306569</v>
      </c>
      <c r="R230" s="55">
        <f t="shared" ref="R230" si="55">K230</f>
        <v>0</v>
      </c>
      <c r="S230" s="56">
        <f t="shared" ref="S230" si="56">L230</f>
        <v>48.650083146639901</v>
      </c>
    </row>
    <row r="231" spans="2:19" x14ac:dyDescent="0.25">
      <c r="M231" s="16"/>
    </row>
    <row r="232" spans="2:19" x14ac:dyDescent="0.25">
      <c r="M232" s="16"/>
    </row>
    <row r="233" spans="2:19" x14ac:dyDescent="0.25">
      <c r="M233" s="16"/>
    </row>
    <row r="234" spans="2:19" x14ac:dyDescent="0.25">
      <c r="M234" s="16"/>
    </row>
  </sheetData>
  <autoFilter ref="B6:T230" xr:uid="{98B03127-7FD8-4423-906D-625B3287B402}"/>
  <mergeCells count="2">
    <mergeCell ref="F5:L5"/>
    <mergeCell ref="M5:S5"/>
  </mergeCells>
  <pageMargins left="0.7" right="0.7" top="0.78740157500000008" bottom="0.78740157500000008"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B8243416A308774BBC7BDA6AAED72B56" ma:contentTypeVersion="13" ma:contentTypeDescription="Ein neues Dokument erstellen." ma:contentTypeScope="" ma:versionID="5d4b54dc022ba77a4f2ae40025c90080">
  <xsd:schema xmlns:xsd="http://www.w3.org/2001/XMLSchema" xmlns:xs="http://www.w3.org/2001/XMLSchema" xmlns:p="http://schemas.microsoft.com/office/2006/metadata/properties" xmlns:ns2="b186d541-fed2-46e8-be12-cf88847caf4c" xmlns:ns3="2b0aed73-4856-4b30-9849-b9696344de78" targetNamespace="http://schemas.microsoft.com/office/2006/metadata/properties" ma:root="true" ma:fieldsID="17426ce02b2975b52f1ed45dd4c3c343" ns2:_="" ns3:_="">
    <xsd:import namespace="b186d541-fed2-46e8-be12-cf88847caf4c"/>
    <xsd:import namespace="2b0aed73-4856-4b30-9849-b9696344de7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86d541-fed2-46e8-be12-cf88847caf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bba7302e-2867-4704-8cbd-2b4f9b0cf90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b0aed73-4856-4b30-9849-b9696344de7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0917ac1-5c9e-44cc-aa24-68acf4021056}" ma:internalName="TaxCatchAll" ma:showField="CatchAllData" ma:web="2b0aed73-4856-4b30-9849-b9696344de7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L o I A A B Q S w M E F A A C A A g A 7 I h 0 V 7 Y W / 3 W n A A A A + Q A A A B I A H A B D b 2 5 m a W c v U G F j a 2 F n Z S 5 4 b W w g o h g A K K A U A A A A A A A A A A A A A A A A A A A A A A A A A A A A h c 8 x D o I w G A X g q 5 D u t K U a I + S n D O o m i Y m J c W 1 K h U Y o h h b L 3 R w 8 k l e Q R F E 3 x / f y D e 8 9 b n f I h q Y O r q q z u j U p i j B F g T K y L b Q p U 9 S 7 U 7 h E G Y e d k G d R q m D E x i a D L V J U O X d J C P H e Y z / D b V c S R m l E j v l 2 L y v V C P T B + j 8 O t b F O G K k Q h 8 N r D G c 4 n u M F Y z G m o w U y 9 Z B r 8 z V s n I w p k J 8 S V n 3 t + k 7 x Q o X r D Z A p A n n f 4 E 9 Q S w M E F A A C A A g A 7 I h 0 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y I d F e P 2 c T j s Q U A A F g a A A A T A B w A R m 9 y b X V s Y X M v U 2 V j d G l v b j E u b S C i G A A o o B Q A A A A A A A A A A A A A A A A A A A A A A A A A A A D l m d 1 u 2 0 Y Q h e 8 D + B 0 W K l D Y g G w g a V M E L X x B k R R F 8 0 c M l 5 Q i 1 Y W x l t Y R Y Z p 0 + R N H D f I 2 f Y a + Q F 6 s l B U j q f k Z b e 8 K 1 D e 2 j n d 2 Z 8 / M m Z 1 d 1 X r V Z G U h 5 P 7 3 8 5 8 O n h 0 8 q z e q 0 m u h i q J V + c V K 3 + i i u b i t y n W 7 H 3 w q c t 0 c P B P d z + t W 5 7 n u E L N + d 2 K V q 3 Y 3 9 n C c 5 f r E L I u m + 1 A f D s w f z 9 N a V / W 5 W j 1 / 8 f L l q 1 f n l q 6 v m / L 2 P N p N e r 2 b t O 4 M 3 + r i Y n m / 2 v n n X 0 + 5 c L K q 3 w 2 O h j 9 b O s 9 u s k Z X p 4 P h Y C j M M m 9 v i v r 0 x c t X Q 2 E X q 3 K d F W 9 P u z V f D D t P y 0 b L Z p v r 0 y 9 / n o R l o X 8 5 G u 4 3 8 8 1 g 8 u m P j a 7 E W 1 0 3 7 V W j x U S r t a 4 G 3 f 4 S d d k N 7 / y 9 6 W z 3 c H 2 4 3 / 1 Q / P w Z N / J c r l S u q v q 0 q d q v J 3 b 0 p 9 + L z q Z z V S T b 2 y 8 z J p U q 6 q u y u t n 7 3 v 1 P 1 4 d P O j L 8 8 G G w 0 K r 7 Q 7 h F 8 8 P 3 J 7 v x H 4 f i w 8 A Y O w D 6 o z 5 o L Q 0 Y G V o A O l M A X T J P E C S X Y g Q D A E d z A F N J Y A L g 0 u 6 D o w m Y j y Y x g A 4 Q M o q B z 5 F P 5 r Z P I 5 c 0 M g Q w S A F M a K R N O 3 I n A M 4 h R q M Y w J l D 2 4 x p d Y f 2 P q a F L L c P e h O I u 2 n A Q m Y 0 A 3 C B 5 u M + m J g Q T X M C M T I n t P o b 2 K Y 5 J f M p u T S F n D e n H o A x s G S 6 s P d J T I S k E D g z B R 2 Z i w h A k o w p w c 8 o J u e n Q P L M 2 l H X d B 9 F o 9 8 3 + w o U g r V 1 B l u 3 A k g l i z i 2 V d 2 I b 8 W 8 K 5 g i U t d Z 3 a i i t 7 B t g q x s Z 9 E H p Q / 0 O u F r M K e Q 2 R I q k p 2 A K s c x 1 N i x T w T Z E M e x B C 7 G u j s r 1 P 1 R X V 6 J o D u Q t u p Y d k e h u i 0 r 3 W N l T M y P X d D B I r D 6 w b R A G 5 E J l W 4 8 j Q M 7 F g s 7 u C 9 5 j 5 y g Q j S u d L H a C P v X V j V l l a l c G F d V t l I Q m h R U / 9 n c L d b l s b n J C t V b N V o 8 b X a f S k + u Z 4 D S n I B A G w J s 2 Z C I z g Q o c F y a M z Y J h H r k x K B J x w f x O w l k k k N Z 4 I T k U g o q m i S Q W R N q N S Y e l M h J C q u 7 E r b p 0 p y u R e Y x a N g l 6 l w 6 8 F w J 2 e 5 S 9 3 N m A J 9 n E c x 5 p m 5 V I Q 7 t 9 6 u 8 3 T W s I t l o E b f b 9 r o V b p 2 r Y l 0 f 9 T L 3 b A q O e A b I z q M G w 3 P J X E L R 8 + Z Q y r z 2 T m V N J q Z Z L s Z Z p W s Y 4 o A v v g F i 8 G d A n z 8 C r 3 2 t 7 1 S 1 f m A F B k i a f w R 7 9 U e Q r 7 4 L B 6 C f g F b 9 9 E 0 f D A y Q Z e B B a g Y W p H s w B 7 U E C + j v A g s C F f h k 7 k P 0 A m p 8 g g S E E c R k T j 1 4 Y B M h I W 0 z B J I D 0 l V g E D i F v A o C G B m S A s M Y o h l G Q I g R J j 3 V h b r p r m W 7 5 B N G 0 W T d 5 a 8 W 9 x + q 9 r J / u o Q + h D 4 0 Y a 1 w S a A L 6 R T a t F M H F B S 6 t F M q G 5 G E i E w D E G C k V t l V t n o Q o D i M u u a i P Y K B B n W N P n Q w E b X 7 E S V O F I N k I 1 1 k R d 1 2 d + 5 9 o 1 N n c M o T Z x G J Y E Q 9 f Y Q g K S O i X v C 1 A S N N S l i P g h N Y E F s p I b N i f d t e 5 l 1 0 u q Z P l m 2 z E b N M N 4 W 6 6 R E S 2 1 E 6 8 l 1 T T M d C p h Z F I K Y O J d 6 U a 9 0 x f B x u V a 1 2 K d C f e k p 2 V D F i u o / G d 9 2 k 6 j i t 2 m K d 9 S f v z s R t + 3 T 5 l + p S b X p W k q 5 0 v k m 0 v o G K M a c W W y b Q Q k l V q T t 1 3 X f A A E 4 k H c u S H h j k A u q A 9 E G z 0 i G v Z i B F O a P V 6 b l I 0 m 1 r S Z d s W 8 L q v g c 8 e y G D F 8 9 h / Q j W n 5 m g q Y d M f k R + C q K S c z h E 5 J y u v x P i e Q F z J n O g N D k D 8 h P V X c W K b X b d L 1 U J 3 Q E S H + S T 0 O N c M i U f E h p J v X V C X C U e B C A h + S Q p t C U p n U 2 p B w s Z M V D t U P O W F l m j 1 8 L r b r N A I b 1 v p p J A O l A k E Z M u Q R k z e n a c k a x n I d U V H z T 0 c D l + D K d w H k o T w C X d Q Z e q + C 2 7 v H 8 2 / i t X y 8 c p / / H o 4 F l W P P V q / f W 3 A 8 3 D w 7 V e X / w H v i n 4 J + 7 8 z b c G 3 / 3 f v j M w y 7 Z o q m 1 H w L r / K h R 9 i a J x s x v 4 r x L l T 1 B L A Q I t A B Q A A g A I A O y I d F e 2 F v 9 1 p w A A A P k A A A A S A A A A A A A A A A A A A A A A A A A A A A B D b 2 5 m a W c v U G F j a 2 F n Z S 5 4 b W x Q S w E C L Q A U A A I A C A D s i H R X D 8 r p q 6 Q A A A D p A A A A E w A A A A A A A A A A A A A A A A D z A A A A W 0 N v b n R l b n R f V H l w Z X N d L n h t b F B L A Q I t A B Q A A g A I A O y I d F e P 2 c T j s Q U A A F g a A A A T A A A A A A A A A A A A A A A A A O Q B A A B G b 3 J t d W x h c y 9 T Z W N 0 a W 9 u M S 5 t U E s F B g A A A A A D A A M A w g A A A O I 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q 2 A A A A A A A A 2 L 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u b n V h b F 9 j Z W 1 l b n R f c H J v Z H V j 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0 M y I g L z 4 8 R W 5 0 c n k g V H l w Z T 0 i R m l s b E V y c m 9 y Q 2 9 k Z S I g V m F s d W U 9 I n N V b m t u b 3 d u I i A v P j x F b n R y e S B U e X B l P S J G a W x s R X J y b 3 J D b 3 V u d C I g V m F s d W U 9 I m w w I i A v P j x F b n R y e S B U e X B l P S J G a W x s T G F z d F V w Z G F 0 Z W Q i I F Z h b H V l P S J k M j A y M y 0 x M S 0 y M F Q x N T o y N z o x O C 4 0 M z c x M D g 1 W i I g L z 4 8 R W 5 0 c n k g V H l w Z T 0 i R m l s b E N v b H V t b l R 5 c G V z I i B W Y W x 1 Z T 0 i c 0 F 3 T U R B d 0 1 E Q X d N R E F 3 T U R B d 0 1 E Q X d N R E F 3 T U R B d 0 1 E Q X d N R E F 3 T U R B d 0 1 E Q X d N R E F 3 T U R B d 0 1 E Q X d N R E F 3 T U R B d 0 1 E Q X d N R E F 3 T U R C Z 0 1 E Q X d N R 0 F 3 T U R B d 0 1 E Q X d N R E F 3 T U d B d 0 1 H Q X d N R 0 F 3 T U R C Z 0 1 E Q X d N R E F 3 T U R B d 0 1 E Q X d N R E F 3 T U R B d 0 1 E Q X d N R E F 3 T U R B d 0 1 E Q X d Z R E F 3 T U R B d 0 1 E Q X d N R E F 3 T U R B d 0 1 E Q X d N R E F 3 T U R B d 0 1 E Q X d N R E F 3 T U R B d 0 1 E Q X d N R E F 3 T U R C Z 1 l E Q X d N R E F 3 T U R B d 0 1 E Q X d N R E F 3 T U R C Z 0 1 E Q X d N R E F 3 T U R B d 0 1 E Q m d N R E J n T U R B d 1 l E Q m d N R E F 3 T U R C Z 0 1 E Q X d N R E F 3 T U R B d 0 1 E Q X d N R E F 3 T U R C Z 0 1 E Q X d N R E F 3 T U d B d 0 1 E Q X d N R E F 3 T U R B d 0 1 E Q X d N R 0 F 3 T U R B d 0 1 E Q X d N R E F 3 T U R B d 1 l E I i A v P j x F b n R y e S B U e X B l P S J G a W x s Q 2 9 s d W 1 u T m F t Z X M i I F Z h b H V l P S J z W y Z x d W 9 0 O 1 l l Y X I m c X V v d D s s J n F 1 b 3 Q 7 Q U Z H J n F 1 b 3 Q 7 L C Z x d W 9 0 O 0 F M Q i Z x d W 9 0 O y w m c X V v d D t E W k E m c X V v d D s s J n F 1 b 3 Q 7 Q U 5 E J n F 1 b 3 Q 7 L C Z x d W 9 0 O 0 F H T y Z x d W 9 0 O y w m c X V v d D t B S U E m c X V v d D s s J n F 1 b 3 Q 7 Q V R B J n F 1 b 3 Q 7 L C Z x d W 9 0 O 0 F U R y Z x d W 9 0 O y w m c X V v d D t B U k c m c X V v d D s s J n F 1 b 3 Q 7 Q V J N J n F 1 b 3 Q 7 L C Z x d W 9 0 O 0 F C V y Z x d W 9 0 O y w m c X V v d D t B V V M m c X V v d D s s J n F 1 b 3 Q 7 Q V V U J n F 1 b 3 Q 7 L C Z x d W 9 0 O 0 F a R S Z x d W 9 0 O y w m c X V v d D t C S F M m c X V v d D s s J n F 1 b 3 Q 7 Q k h S J n F 1 b 3 Q 7 L C Z x d W 9 0 O 0 J H R C Z x d W 9 0 O y w m c X V v d D t C U k I m c X V v d D s s J n F 1 b 3 Q 7 Q k x S J n F 1 b 3 Q 7 L C Z x d W 9 0 O 0 J F T C Z x d W 9 0 O y w m c X V v d D t C T F o m c X V v d D s s J n F 1 b 3 Q 7 Q k V O J n F 1 b 3 Q 7 L C Z x d W 9 0 O 0 J N V S Z x d W 9 0 O y w m c X V v d D t C V E 4 m c X V v d D s s J n F 1 b 3 Q 7 Q k V T J n F 1 b 3 Q 7 L C Z x d W 9 0 O 0 J J S C Z x d W 9 0 O y w m c X V v d D t C V 0 E m c X V v d D s s J n F 1 b 3 Q 7 Q l J B J n F 1 b 3 Q 7 L C Z x d W 9 0 O 1 Z H Q i Z x d W 9 0 O y w m c X V v d D t C U k 4 m c X V v d D s s J n F 1 b 3 Q 7 Q k d S J n F 1 b 3 Q 7 L C Z x d W 9 0 O 0 J G Q S Z x d W 9 0 O y w m c X V v d D t C R E k m c X V v d D s s J n F 1 b 3 Q 7 S 0 h N J n F 1 b 3 Q 7 L C Z x d W 9 0 O 0 N B T i Z x d W 9 0 O y w m c X V v d D t D U F Y m c X V v d D s s J n F 1 b 3 Q 7 Q 1 l N J n F 1 b 3 Q 7 L C Z x d W 9 0 O 0 N B R i Z x d W 9 0 O y w m c X V v d D t U Q 0 Q m c X V v d D s s J n F 1 b 3 Q 7 Q 0 h M J n F 1 b 3 Q 7 L C Z x d W 9 0 O 0 N I T i Z x d W 9 0 O y w m c X V v d D t D W F I m c X V v d D s s J n F 1 b 3 Q 7 Q 0 9 M J n F 1 b 3 Q 7 L C Z x d W 9 0 O 0 N P T S Z x d W 9 0 O y w m c X V v d D t D T 0 c m c X V v d D s s J n F 1 b 3 Q 7 Q 0 9 L J n F 1 b 3 Q 7 L C Z x d W 9 0 O 0 N S S S Z x d W 9 0 O y w m c X V v d D t D S V Y m c X V v d D s s J n F 1 b 3 Q 7 S F J W J n F 1 b 3 Q 7 L C Z x d W 9 0 O 0 N V Q i Z x d W 9 0 O y w m c X V v d D t D V V c m c X V v d D s s J n F 1 b 3 Q 7 Q 1 l Q J n F 1 b 3 Q 7 L C Z x d W 9 0 O 0 N a R S Z x d W 9 0 O y w m c X V v d D t D U 0 s m c X V v d D s s J n F 1 b 3 Q 7 U F J L J n F 1 b 3 Q 7 L C Z x d W 9 0 O 0 N P R C Z x d W 9 0 O y w m c X V v d D t W R F I m c X V v d D s s J n F 1 b 3 Q 7 R E 5 L J n F 1 b 3 Q 7 L C Z x d W 9 0 O 0 R K S S Z x d W 9 0 O y w m c X V v d D t E T U E m c X V v d D s s J n F 1 b 3 Q 7 R E 9 N J n F 1 b 3 Q 7 L C Z x d W 9 0 O 0 V h c 3 Q g X H U w M D I 2 I F d l c 3 Q g U G F r a X N 0 Y W 4 m c X V v d D s s J n F 1 b 3 Q 7 R U N V J n F 1 b 3 Q 7 L C Z x d W 9 0 O 0 V H W S Z x d W 9 0 O y w m c X V v d D t T T F Y m c X V v d D s s J n F 1 b 3 Q 7 R 0 5 R J n F 1 b 3 Q 7 L C Z x d W 9 0 O 0 V S S S Z x d W 9 0 O y w m c X V v d D t F U 1 Q m c X V v d D s s J n F 1 b 3 Q 7 R V R I J n F 1 b 3 Q 7 L C Z x d W 9 0 O 0 Z S T y Z x d W 9 0 O y w m c X V v d D t G T E s m c X V v d D s s J n F 1 b 3 Q 7 R E V X J n F 1 b 3 Q 7 L C Z x d W 9 0 O 0 Z T T S Z x d W 9 0 O y w m c X V v d D t G Z W R l c m F 0 a W 9 u I G 9 m I E 1 h b G F 5 Y S 1 T a W 5 n Y X B v c m U m c X V v d D s s J n F 1 b 3 Q 7 R k p J J n F 1 b 3 Q 7 L C Z x d W 9 0 O 0 Z J T i Z x d W 9 0 O y w m c X V v d D t Z T U Q m c X V v d D s s J n F 1 b 3 Q 7 R E R S J n F 1 b 3 Q 7 L C Z x d W 9 0 O 1 B D W i Z x d W 9 0 O y w m c X V v d D t G T 1 J N R V I g W U V N R U 4 m c X V v d D s s J n F 1 b 3 Q 7 R l J B J n F 1 b 3 Q 7 L C Z x d W 9 0 O 0 Z y Z W 5 j a C B F c X V h d G 9 y a W F s I E F m c m l j Y S Z x d W 9 0 O y w m c X V v d D t H V U Y m c X V v d D s s J n F 1 b 3 Q 7 R n J l b m N o I E l u Z G 8 t Q 2 h p b m E m c X V v d D s s J n F 1 b 3 Q 7 U F l G J n F 1 b 3 Q 7 L C Z x d W 9 0 O 0 Z y Z W 5 j a C B X Z X N 0 I E F m c m l j Y S Z x d W 9 0 O y w m c X V v d D t H Q U I m c X V v d D s s J n F 1 b 3 Q 7 R 0 1 C J n F 1 b 3 Q 7 L C Z x d W 9 0 O 0 d F T y Z x d W 9 0 O y w m c X V v d D t E R V U m c X V v d D s s J n F 1 b 3 Q 7 R 0 h B J n F 1 b 3 Q 7 L C Z x d W 9 0 O 0 d J Q i Z x d W 9 0 O y w m c X V v d D t H U k M m c X V v d D s s J n F 1 b 3 Q 7 R 1 J M J n F 1 b 3 Q 7 L C Z x d W 9 0 O 0 d S R C Z x d W 9 0 O y w m c X V v d D t H T F A m c X V v d D s s J n F 1 b 3 Q 7 R 1 R N J n F 1 b 3 Q 7 L C Z x d W 9 0 O 0 d J T i Z x d W 9 0 O y w m c X V v d D t H T k I m c X V v d D s s J n F 1 b 3 Q 7 R 1 V Z J n F 1 b 3 Q 7 L C Z x d W 9 0 O 0 h U S S Z x d W 9 0 O y w m c X V v d D t I T k Q m c X V v d D s s J n F 1 b 3 Q 7 S E t H J n F 1 b 3 Q 7 L C Z x d W 9 0 O 0 h V T i Z x d W 9 0 O y w m c X V v d D t J U 0 w m c X V v d D s s J n F 1 b 3 Q 7 S U 5 E J n F 1 b 3 Q 7 L C Z x d W 9 0 O 0 l E T i Z x d W 9 0 O y w m c X V v d D t J U l E m c X V v d D s s J n F 1 b 3 Q 7 S V J M J n F 1 b 3 Q 7 L C Z x d W 9 0 O 0 l S T i Z x d W 9 0 O y w m c X V v d D t J U 1 I m c X V v d D s s J n F 1 b 3 Q 7 S V R B J n F 1 b 3 Q 7 L C Z x d W 9 0 O 0 p B T S Z x d W 9 0 O y w m c X V v d D t K U E 4 m c X V v d D s s J n F 1 b 3 Q 7 S m F w Y W 4 g K E V 4 Y 2 x 1 Z G l u Z y B U a G U g U n V 5 d W t 1 I E l z b G F u Z H M p J n F 1 b 3 Q 7 L C Z x d W 9 0 O 0 p P U i Z x d W 9 0 O y w m c X V v d D t L Q V o m c X V v d D s s J n F 1 b 3 Q 7 S 0 V O J n F 1 b 3 Q 7 L C Z x d W 9 0 O 0 t J U i Z x d W 9 0 O y w m c X V v d D t L U 1 Y m c X V v d D s s J n F 1 b 3 Q 7 S 1 d U J n F 1 b 3 Q 7 L C Z x d W 9 0 O 0 t 1 d 2 F p d G k g T 2 l s I E Z p c m V z J n F 1 b 3 Q 7 L C Z x d W 9 0 O 0 t H W i Z x d W 9 0 O y w m c X V v d D t M Q U 8 m c X V v d D s s J n F 1 b 3 Q 7 T F Z B J n F 1 b 3 Q 7 L C Z x d W 9 0 O 0 x C T i Z x d W 9 0 O y w m c X V v d D t M Z W V 3 Y X J k I E l z b G F u Z H M m c X V v d D s s J n F 1 b 3 Q 7 T F N P J n F 1 b 3 Q 7 L C Z x d W 9 0 O 0 x C U i Z x d W 9 0 O y w m c X V v d D t M Q l k m c X V v d D s s J n F 1 b 3 Q 7 T E l F J n F 1 b 3 Q 7 L C Z x d W 9 0 O 0 x U V S Z x d W 9 0 O y w m c X V v d D t M V V g m c X V v d D s s J n F 1 b 3 Q 7 T U F D J n F 1 b 3 Q 7 L C Z x d W 9 0 O 0 1 L R C Z x d W 9 0 O y w m c X V v d D t N R E c m c X V v d D s s J n F 1 b 3 Q 7 T V d J J n F 1 b 3 Q 7 L C Z x d W 9 0 O 0 1 Z U y Z x d W 9 0 O y w m c X V v d D t N R F Y m c X V v d D s s J n F 1 b 3 Q 7 T U x J J n F 1 b 3 Q 7 L C Z x d W 9 0 O 0 1 M V C Z x d W 9 0 O y w m c X V v d D t N S E w m c X V v d D s s J n F 1 b 3 Q 7 T V R R J n F 1 b 3 Q 7 L C Z x d W 9 0 O 0 1 S V C Z x d W 9 0 O y w m c X V v d D t N V V M m c X V v d D s s J n F 1 b 3 Q 7 T U V Y J n F 1 b 3 Q 7 L C Z x d W 9 0 O 0 1 O R y Z x d W 9 0 O y w m c X V v d D t N T k U m c X V v d D s s J n F 1 b 3 Q 7 T V N S J n F 1 b 3 Q 7 L C Z x d W 9 0 O 0 1 B U i Z x d W 9 0 O y w m c X V v d D t N T 1 o m c X V v d D s s J n F 1 b 3 Q 7 T U 1 S J n F 1 b 3 Q 7 L C Z x d W 9 0 O 0 5 B T S Z x d W 9 0 O y w m c X V v d D t O U l U m c X V v d D s s J n F 1 b 3 Q 7 T l B M J n F 1 b 3 Q 7 L C Z x d W 9 0 O 0 F O V C Z x d W 9 0 O y w m c X V v d D t O Z X R o Z X J s Y W 5 k I E F u d G l s b G V z I G F u Z C B B c n V i Y S Z x d W 9 0 O y w m c X V v d D t O T E Q m c X V v d D s s J n F 1 b 3 Q 7 T k N M J n F 1 b 3 Q 7 L C Z x d W 9 0 O 0 5 a T C Z x d W 9 0 O y w m c X V v d D t O S U M m c X V v d D s s J n F 1 b 3 Q 7 T k V S J n F 1 b 3 Q 7 L C Z x d W 9 0 O 0 5 H Q S Z x d W 9 0 O y w m c X V v d D t O S V U m c X V v d D s s J n F 1 b 3 Q 7 T k 9 S J n F 1 b 3 Q 7 L C Z x d W 9 0 O 1 B T R S Z x d W 9 0 O y w m c X V v d D t P T U 4 m c X V v d D s s J n F 1 b 3 Q 7 U G F j a W Z p Y y B J c 2 x h b m R z I C h Q Y W x h d S k m c X V v d D s s J n F 1 b 3 Q 7 U E F L J n F 1 b 3 Q 7 L C Z x d W 9 0 O 1 B M V y Z x d W 9 0 O y w m c X V v d D t Q Q U 4 m c X V v d D s s J n F 1 b 3 Q 7 U E 5 H J n F 1 b 3 Q 7 L C Z x d W 9 0 O 1 B S W S Z x d W 9 0 O y w m c X V v d D t Q Z W 5 p b n N 1 b G F y I E 1 h b G F 5 c 2 l h J n F 1 b 3 Q 7 L C Z x d W 9 0 O 1 B F U i Z x d W 9 0 O y w m c X V v d D t Q S E w m c X V v d D s s J n F 1 b 3 Q 7 Q k 9 M J n F 1 b 3 Q 7 L C Z x d W 9 0 O 1 B P T C Z x d W 9 0 O y w m c X V v d D t Q U l Q m c X V v d D s s J n F 1 b 3 Q 7 U F J J J n F 1 b 3 Q 7 L C Z x d W 9 0 O 1 F B V C Z x d W 9 0 O y w m c X V v d D t D T V I m c X V v d D s s J n F 1 b 3 Q 7 S 0 9 S J n F 1 b 3 Q 7 L C Z x d W 9 0 O 0 1 E Q S Z x d W 9 0 O y w m c X V v d D t T U 0 Q m c X V v d D s s J n F 1 b 3 Q 7 U m V w d W J s a W M g b 2 Y g U 2 9 1 d G g g V m l l d G 5 h b S Z x d W 9 0 O y w m c X V v d D t S R V B V Q k x J Q y B P R i B T V U R B T i Z x d W 9 0 O y w m c X V v d D t S R V U m c X V v d D s s J n F 1 b 3 Q 7 U m h v Z G V z a W E t T n l h c 2 F s Y W 5 k J n F 1 b 3 Q 7 L C Z x d W 9 0 O 1 J P V S Z x d W 9 0 O y w m c X V v d D t S V V M m c X V v d D s s J n F 1 b 3 Q 7 U l d B J n F 1 b 3 Q 7 L C Z x d W 9 0 O 1 J 3 Y W 5 k Y S 1 V c n V u Z G k m c X V v d D s s J n F 1 b 3 Q 7 U n l 1 a 3 l 1 I E l z b G F u Z H M m c X V v d D s s J n F 1 b 3 Q 7 U 2 F i Y W g m c X V v d D s s J n F 1 b 3 Q 7 U 0 h O J n F 1 b 3 Q 7 L C Z x d W 9 0 O 0 x D Q S Z x d W 9 0 O y w m c X V v d D t T W E 0 m c X V v d D s s J n F 1 b 3 Q 7 V 1 N N J n F 1 b 3 Q 7 L C Z x d W 9 0 O 1 N U U C Z x d W 9 0 O y w m c X V v d D t T Y X J h d 2 F r J n F 1 b 3 Q 7 L C Z x d W 9 0 O 1 N B V S Z x d W 9 0 O y w m c X V v d D t T R U 4 m c X V v d D s s J n F 1 b 3 Q 7 U 1 J C J n F 1 b 3 Q 7 L C Z x d W 9 0 O 1 N Z Q y Z x d W 9 0 O y w m c X V v d D t T T E U m c X V v d D s s J n F 1 b 3 Q 7 U 0 d Q J n F 1 b 3 Q 7 L C Z x d W 9 0 O 1 N W S y Z x d W 9 0 O y w m c X V v d D t T V k 4 m c X V v d D s s J n F 1 b 3 Q 7 U 0 x C J n F 1 b 3 Q 7 L C Z x d W 9 0 O 1 N P T S Z x d W 9 0 O y w m c X V v d D t a Q U Y m c X V v d D s s J n F 1 b 3 Q 7 R V N Q J n F 1 b 3 Q 7 L C Z x d W 9 0 O 0 x L Q S Z x d W 9 0 O y w m c X V v d D t L T k E m c X V v d D s s J n F 1 b 3 Q 7 S 0 5 B X z E m c X V v d D s s J n F 1 b 3 Q 7 U 1 B N J n F 1 b 3 Q 7 L C Z x d W 9 0 O 1 Z D V C Z x d W 9 0 O y w m c X V v d D t T V U R B T i Z x d W 9 0 O y w m c X V v d D t T V V I m c X V v d D s s J n F 1 b 3 Q 7 U 1 d a J n F 1 b 3 Q 7 L C Z x d W 9 0 O 1 N X R S Z x d W 9 0 O y w m c X V v d D t D S E U m c X V v d D s s J n F 1 b 3 Q 7 U 1 l S J n F 1 b 3 Q 7 L C Z x d W 9 0 O 1 R X T i Z x d W 9 0 O y w m c X V v d D t U S k s m c X V v d D s s J n F 1 b 3 Q 7 V G F u Z 2 F u e W l r Y S Z x d W 9 0 O y w m c X V v d D t U S E E m c X V v d D s s J n F 1 b 3 Q 7 V E x T J n F 1 b 3 Q 7 L C Z x d W 9 0 O 1 R H T y Z x d W 9 0 O y w m c X V v d D t U T 0 4 m c X V v d D s s J n F 1 b 3 Q 7 V F R P J n F 1 b 3 Q 7 L C Z x d W 9 0 O 1 R V T i Z x d W 9 0 O y w m c X V v d D t U V V I m c X V v d D s s J n F 1 b 3 Q 7 V E t N J n F 1 b 3 Q 7 L C Z x d W 9 0 O 1 R D Q S Z x d W 9 0 O y w m c X V v d D t U V V Y m c X V v d D s s J n F 1 b 3 Q 7 V U d B J n F 1 b 3 Q 7 L C Z x d W 9 0 O 1 V L U i Z x d W 9 0 O y w m c X V v d D t B U k U m c X V v d D s s J n F 1 b 3 Q 7 R 0 J S J n F 1 b 3 Q 7 L C Z x d W 9 0 O 1 V u a X R l Z C B L b 3 J l Y S Z x d W 9 0 O y w m c X V v d D t U W k E m c X V v d D s s J n F 1 b 3 Q 7 V V N B J n F 1 b 3 Q 7 L C Z x d W 9 0 O 1 V S W S Z x d W 9 0 O y w m c X V v d D t T V U 4 m c X V v d D s s J n F 1 b 3 Q 7 V V p C J n F 1 b 3 Q 7 L C Z x d W 9 0 O 1 Z V V C Z x d W 9 0 O y w m c X V v d D t W R U 4 m c X V v d D s s J n F 1 b 3 Q 7 V k 5 N J n F 1 b 3 Q 7 L C Z x d W 9 0 O 1 d M R i Z x d W 9 0 O y w m c X V v d D t Z R U 1 F T i Z x d W 9 0 O y w m c X V v d D t Z V U c m c X V v d D s s J n F 1 b 3 Q 7 U 0 N H J n F 1 b 3 Q 7 L C Z x d W 9 0 O 1 p N Q i Z x d W 9 0 O y w m c X V v d D t a Y W 5 6 a W J h c i Z x d W 9 0 O y w m c X V v d D t a V 0 U m c X V v d D t d I i A v P j x F b n R y e S B U e X B l P S J G a W x s U 3 R h d H V z I i B W Y W x 1 Z T 0 i c 0 N v b X B s Z X R l I i A v P j x F b n R y e S B U e X B l P S J S Z W x h d G l v b n N o a X B J b m Z v Q 2 9 u d G F p b m V y I i B W Y W x 1 Z T 0 i c 3 s m c X V v d D t j b 2 x 1 b W 5 D b 3 V u d C Z x d W 9 0 O z o y N T g s J n F 1 b 3 Q 7 a 2 V 5 Q 2 9 s d W 1 u T m F t Z X M m c X V v d D s 6 W 1 0 s J n F 1 b 3 Q 7 c X V l c n l S Z W x h d G l v b n N o a X B z J n F 1 b 3 Q 7 O l t d L C Z x d W 9 0 O 2 N v b H V t b k l k Z W 5 0 a X R p Z X M m c X V v d D s 6 W y Z x d W 9 0 O 1 N l Y 3 R p b 2 4 x L 2 F u b n V h b F 9 j Z W 1 l b n R f c H J v Z H V j d G l v b i 9 H Z c O k b m R l c n R l c i B U e X A u e 1 l l Y X I s M H 0 m c X V v d D s s J n F 1 b 3 Q 7 U 2 V j d G l v b j E v Y W 5 u d W F s X 2 N l b W V u d F 9 w c m 9 k d W N 0 a W 9 u L 0 d l w 6 R u Z G V y d G V y I F R 5 c C 5 7 Q U Z H L D F 9 J n F 1 b 3 Q 7 L C Z x d W 9 0 O 1 N l Y 3 R p b 2 4 x L 2 F u b n V h b F 9 j Z W 1 l b n R f c H J v Z H V j d G l v b i 9 H Z c O k b m R l c n R l c i B U e X A u e 0 F M Q i w y f S Z x d W 9 0 O y w m c X V v d D t T Z W N 0 a W 9 u M S 9 h b m 5 1 Y W x f Y 2 V t Z W 5 0 X 3 B y b 2 R 1 Y 3 R p b 2 4 v R 2 X D p G 5 k Z X J 0 Z X I g V H l w L n t E W k E s M 3 0 m c X V v d D s s J n F 1 b 3 Q 7 U 2 V j d G l v b j E v Y W 5 u d W F s X 2 N l b W V u d F 9 w c m 9 k d W N 0 a W 9 u L 0 d l w 6 R u Z G V y d G V y I F R 5 c C 5 7 Q U 5 E L D R 9 J n F 1 b 3 Q 7 L C Z x d W 9 0 O 1 N l Y 3 R p b 2 4 x L 2 F u b n V h b F 9 j Z W 1 l b n R f c H J v Z H V j d G l v b i 9 H Z c O k b m R l c n R l c i B U e X A u e 0 F H T y w 1 f S Z x d W 9 0 O y w m c X V v d D t T Z W N 0 a W 9 u M S 9 h b m 5 1 Y W x f Y 2 V t Z W 5 0 X 3 B y b 2 R 1 Y 3 R p b 2 4 v R 2 X D p G 5 k Z X J 0 Z X I g V H l w L n t B S U E s N n 0 m c X V v d D s s J n F 1 b 3 Q 7 U 2 V j d G l v b j E v Y W 5 u d W F s X 2 N l b W V u d F 9 w c m 9 k d W N 0 a W 9 u L 0 d l w 6 R u Z G V y d G V y I F R 5 c C 5 7 Q V R B L D d 9 J n F 1 b 3 Q 7 L C Z x d W 9 0 O 1 N l Y 3 R p b 2 4 x L 2 F u b n V h b F 9 j Z W 1 l b n R f c H J v Z H V j d G l v b i 9 H Z c O k b m R l c n R l c i B U e X A u e 0 F U R y w 4 f S Z x d W 9 0 O y w m c X V v d D t T Z W N 0 a W 9 u M S 9 h b m 5 1 Y W x f Y 2 V t Z W 5 0 X 3 B y b 2 R 1 Y 3 R p b 2 4 v R 2 X D p G 5 k Z X J 0 Z X I g V H l w L n t B U k c s O X 0 m c X V v d D s s J n F 1 b 3 Q 7 U 2 V j d G l v b j E v Y W 5 u d W F s X 2 N l b W V u d F 9 w c m 9 k d W N 0 a W 9 u L 0 d l w 6 R u Z G V y d G V y I F R 5 c C 5 7 Q V J N L D E w f S Z x d W 9 0 O y w m c X V v d D t T Z W N 0 a W 9 u M S 9 h b m 5 1 Y W x f Y 2 V t Z W 5 0 X 3 B y b 2 R 1 Y 3 R p b 2 4 v R 2 X D p G 5 k Z X J 0 Z X I g V H l w L n t B Q l c s M T F 9 J n F 1 b 3 Q 7 L C Z x d W 9 0 O 1 N l Y 3 R p b 2 4 x L 2 F u b n V h b F 9 j Z W 1 l b n R f c H J v Z H V j d G l v b i 9 H Z c O k b m R l c n R l c i B U e X A u e 0 F V U y w x M n 0 m c X V v d D s s J n F 1 b 3 Q 7 U 2 V j d G l v b j E v Y W 5 u d W F s X 2 N l b W V u d F 9 w c m 9 k d W N 0 a W 9 u L 0 d l w 6 R u Z G V y d G V y I F R 5 c C 5 7 Q V V U L D E z f S Z x d W 9 0 O y w m c X V v d D t T Z W N 0 a W 9 u M S 9 h b m 5 1 Y W x f Y 2 V t Z W 5 0 X 3 B y b 2 R 1 Y 3 R p b 2 4 v R 2 X D p G 5 k Z X J 0 Z X I g V H l w L n t B W k U s M T R 9 J n F 1 b 3 Q 7 L C Z x d W 9 0 O 1 N l Y 3 R p b 2 4 x L 2 F u b n V h b F 9 j Z W 1 l b n R f c H J v Z H V j d G l v b i 9 H Z c O k b m R l c n R l c i B U e X A u e 0 J I U y w x N X 0 m c X V v d D s s J n F 1 b 3 Q 7 U 2 V j d G l v b j E v Y W 5 u d W F s X 2 N l b W V u d F 9 w c m 9 k d W N 0 a W 9 u L 0 d l w 6 R u Z G V y d G V y I F R 5 c C 5 7 Q k h S L D E 2 f S Z x d W 9 0 O y w m c X V v d D t T Z W N 0 a W 9 u M S 9 h b m 5 1 Y W x f Y 2 V t Z W 5 0 X 3 B y b 2 R 1 Y 3 R p b 2 4 v R 2 X D p G 5 k Z X J 0 Z X I g V H l w L n t C R 0 Q s M T d 9 J n F 1 b 3 Q 7 L C Z x d W 9 0 O 1 N l Y 3 R p b 2 4 x L 2 F u b n V h b F 9 j Z W 1 l b n R f c H J v Z H V j d G l v b i 9 H Z c O k b m R l c n R l c i B U e X A u e 0 J S Q i w x O H 0 m c X V v d D s s J n F 1 b 3 Q 7 U 2 V j d G l v b j E v Y W 5 u d W F s X 2 N l b W V u d F 9 w c m 9 k d W N 0 a W 9 u L 0 d l w 6 R u Z G V y d G V y I F R 5 c C 5 7 Q k x S L D E 5 f S Z x d W 9 0 O y w m c X V v d D t T Z W N 0 a W 9 u M S 9 h b m 5 1 Y W x f Y 2 V t Z W 5 0 X 3 B y b 2 R 1 Y 3 R p b 2 4 v R 2 X D p G 5 k Z X J 0 Z X I g V H l w L n t C R U w s M j B 9 J n F 1 b 3 Q 7 L C Z x d W 9 0 O 1 N l Y 3 R p b 2 4 x L 2 F u b n V h b F 9 j Z W 1 l b n R f c H J v Z H V j d G l v b i 9 H Z c O k b m R l c n R l c i B U e X A u e 0 J M W i w y M X 0 m c X V v d D s s J n F 1 b 3 Q 7 U 2 V j d G l v b j E v Y W 5 u d W F s X 2 N l b W V u d F 9 w c m 9 k d W N 0 a W 9 u L 0 d l w 6 R u Z G V y d G V y I F R 5 c C 5 7 Q k V O L D I y f S Z x d W 9 0 O y w m c X V v d D t T Z W N 0 a W 9 u M S 9 h b m 5 1 Y W x f Y 2 V t Z W 5 0 X 3 B y b 2 R 1 Y 3 R p b 2 4 v R 2 X D p G 5 k Z X J 0 Z X I g V H l w L n t C T V U s M j N 9 J n F 1 b 3 Q 7 L C Z x d W 9 0 O 1 N l Y 3 R p b 2 4 x L 2 F u b n V h b F 9 j Z W 1 l b n R f c H J v Z H V j d G l v b i 9 H Z c O k b m R l c n R l c i B U e X A u e 0 J U T i w y N H 0 m c X V v d D s s J n F 1 b 3 Q 7 U 2 V j d G l v b j E v Y W 5 u d W F s X 2 N l b W V u d F 9 w c m 9 k d W N 0 a W 9 u L 0 d l w 6 R u Z G V y d G V y I F R 5 c C 5 7 Q k V T L D I 1 f S Z x d W 9 0 O y w m c X V v d D t T Z W N 0 a W 9 u M S 9 h b m 5 1 Y W x f Y 2 V t Z W 5 0 X 3 B y b 2 R 1 Y 3 R p b 2 4 v R 2 X D p G 5 k Z X J 0 Z X I g V H l w L n t C S U g s M j Z 9 J n F 1 b 3 Q 7 L C Z x d W 9 0 O 1 N l Y 3 R p b 2 4 x L 2 F u b n V h b F 9 j Z W 1 l b n R f c H J v Z H V j d G l v b i 9 H Z c O k b m R l c n R l c i B U e X A u e 0 J X Q S w y N 3 0 m c X V v d D s s J n F 1 b 3 Q 7 U 2 V j d G l v b j E v Y W 5 u d W F s X 2 N l b W V u d F 9 w c m 9 k d W N 0 a W 9 u L 0 d l w 6 R u Z G V y d G V y I F R 5 c C 5 7 Q l J B L D I 4 f S Z x d W 9 0 O y w m c X V v d D t T Z W N 0 a W 9 u M S 9 h b m 5 1 Y W x f Y 2 V t Z W 5 0 X 3 B y b 2 R 1 Y 3 R p b 2 4 v R 2 X D p G 5 k Z X J 0 Z X I g V H l w L n t W R 0 I s M j l 9 J n F 1 b 3 Q 7 L C Z x d W 9 0 O 1 N l Y 3 R p b 2 4 x L 2 F u b n V h b F 9 j Z W 1 l b n R f c H J v Z H V j d G l v b i 9 H Z c O k b m R l c n R l c i B U e X A u e 0 J S T i w z M H 0 m c X V v d D s s J n F 1 b 3 Q 7 U 2 V j d G l v b j E v Y W 5 u d W F s X 2 N l b W V u d F 9 w c m 9 k d W N 0 a W 9 u L 0 d l w 6 R u Z G V y d G V y I F R 5 c C 5 7 Q k d S L D M x f S Z x d W 9 0 O y w m c X V v d D t T Z W N 0 a W 9 u M S 9 h b m 5 1 Y W x f Y 2 V t Z W 5 0 X 3 B y b 2 R 1 Y 3 R p b 2 4 v R 2 X D p G 5 k Z X J 0 Z X I g V H l w L n t C R k E s M z J 9 J n F 1 b 3 Q 7 L C Z x d W 9 0 O 1 N l Y 3 R p b 2 4 x L 2 F u b n V h b F 9 j Z W 1 l b n R f c H J v Z H V j d G l v b i 9 H Z c O k b m R l c n R l c i B U e X A u e 0 J E S S w z M 3 0 m c X V v d D s s J n F 1 b 3 Q 7 U 2 V j d G l v b j E v Y W 5 u d W F s X 2 N l b W V u d F 9 w c m 9 k d W N 0 a W 9 u L 0 d l w 6 R u Z G V y d G V y I F R 5 c C 5 7 S 0 h N L D M 0 f S Z x d W 9 0 O y w m c X V v d D t T Z W N 0 a W 9 u M S 9 h b m 5 1 Y W x f Y 2 V t Z W 5 0 X 3 B y b 2 R 1 Y 3 R p b 2 4 v R 2 X D p G 5 k Z X J 0 Z X I g V H l w L n t D Q U 4 s M z V 9 J n F 1 b 3 Q 7 L C Z x d W 9 0 O 1 N l Y 3 R p b 2 4 x L 2 F u b n V h b F 9 j Z W 1 l b n R f c H J v Z H V j d G l v b i 9 H Z c O k b m R l c n R l c i B U e X A u e 0 N Q V i w z N n 0 m c X V v d D s s J n F 1 b 3 Q 7 U 2 V j d G l v b j E v Y W 5 u d W F s X 2 N l b W V u d F 9 w c m 9 k d W N 0 a W 9 u L 0 d l w 6 R u Z G V y d G V y I F R 5 c C 5 7 Q 1 l N L D M 3 f S Z x d W 9 0 O y w m c X V v d D t T Z W N 0 a W 9 u M S 9 h b m 5 1 Y W x f Y 2 V t Z W 5 0 X 3 B y b 2 R 1 Y 3 R p b 2 4 v R 2 X D p G 5 k Z X J 0 Z X I g V H l w L n t D Q U Y s M z h 9 J n F 1 b 3 Q 7 L C Z x d W 9 0 O 1 N l Y 3 R p b 2 4 x L 2 F u b n V h b F 9 j Z W 1 l b n R f c H J v Z H V j d G l v b i 9 H Z c O k b m R l c n R l c i B U e X A u e 1 R D R C w z O X 0 m c X V v d D s s J n F 1 b 3 Q 7 U 2 V j d G l v b j E v Y W 5 u d W F s X 2 N l b W V u d F 9 w c m 9 k d W N 0 a W 9 u L 0 d l w 6 R u Z G V y d G V y I F R 5 c C 5 7 Q 0 h M L D Q w f S Z x d W 9 0 O y w m c X V v d D t T Z W N 0 a W 9 u M S 9 h b m 5 1 Y W x f Y 2 V t Z W 5 0 X 3 B y b 2 R 1 Y 3 R p b 2 4 v R 2 X D p G 5 k Z X J 0 Z X I g V H l w L n t D S E 4 s N D F 9 J n F 1 b 3 Q 7 L C Z x d W 9 0 O 1 N l Y 3 R p b 2 4 x L 2 F u b n V h b F 9 j Z W 1 l b n R f c H J v Z H V j d G l v b i 9 H Z c O k b m R l c n R l c i B U e X A u e 0 N Y U i w 0 M n 0 m c X V v d D s s J n F 1 b 3 Q 7 U 2 V j d G l v b j E v Y W 5 u d W F s X 2 N l b W V u d F 9 w c m 9 k d W N 0 a W 9 u L 0 d l w 6 R u Z G V y d G V y I F R 5 c C 5 7 Q 0 9 M L D Q z f S Z x d W 9 0 O y w m c X V v d D t T Z W N 0 a W 9 u M S 9 h b m 5 1 Y W x f Y 2 V t Z W 5 0 X 3 B y b 2 R 1 Y 3 R p b 2 4 v R 2 X D p G 5 k Z X J 0 Z X I g V H l w L n t D T 0 0 s N D R 9 J n F 1 b 3 Q 7 L C Z x d W 9 0 O 1 N l Y 3 R p b 2 4 x L 2 F u b n V h b F 9 j Z W 1 l b n R f c H J v Z H V j d G l v b i 9 H Z c O k b m R l c n R l c i B U e X A u e 0 N P R y w 0 N X 0 m c X V v d D s s J n F 1 b 3 Q 7 U 2 V j d G l v b j E v Y W 5 u d W F s X 2 N l b W V u d F 9 w c m 9 k d W N 0 a W 9 u L 0 d l w 6 R u Z G V y d G V y I F R 5 c C 5 7 Q 0 9 L L D Q 2 f S Z x d W 9 0 O y w m c X V v d D t T Z W N 0 a W 9 u M S 9 h b m 5 1 Y W x f Y 2 V t Z W 5 0 X 3 B y b 2 R 1 Y 3 R p b 2 4 v R 2 X D p G 5 k Z X J 0 Z X I g V H l w L n t D U k k s N D d 9 J n F 1 b 3 Q 7 L C Z x d W 9 0 O 1 N l Y 3 R p b 2 4 x L 2 F u b n V h b F 9 j Z W 1 l b n R f c H J v Z H V j d G l v b i 9 H Z c O k b m R l c n R l c i B U e X A u e 0 N J V i w 0 O H 0 m c X V v d D s s J n F 1 b 3 Q 7 U 2 V j d G l v b j E v Y W 5 u d W F s X 2 N l b W V u d F 9 w c m 9 k d W N 0 a W 9 u L 0 d l w 6 R u Z G V y d G V y I F R 5 c C 5 7 S F J W L D Q 5 f S Z x d W 9 0 O y w m c X V v d D t T Z W N 0 a W 9 u M S 9 h b m 5 1 Y W x f Y 2 V t Z W 5 0 X 3 B y b 2 R 1 Y 3 R p b 2 4 v R 2 X D p G 5 k Z X J 0 Z X I g V H l w L n t D V U I s N T B 9 J n F 1 b 3 Q 7 L C Z x d W 9 0 O 1 N l Y 3 R p b 2 4 x L 2 F u b n V h b F 9 j Z W 1 l b n R f c H J v Z H V j d G l v b i 9 H Z c O k b m R l c n R l c i B U e X A u e 0 N V V y w 1 M X 0 m c X V v d D s s J n F 1 b 3 Q 7 U 2 V j d G l v b j E v Y W 5 u d W F s X 2 N l b W V u d F 9 w c m 9 k d W N 0 a W 9 u L 0 d l w 6 R u Z G V y d G V y I F R 5 c C 5 7 Q 1 l Q L D U y f S Z x d W 9 0 O y w m c X V v d D t T Z W N 0 a W 9 u M S 9 h b m 5 1 Y W x f Y 2 V t Z W 5 0 X 3 B y b 2 R 1 Y 3 R p b 2 4 v R 2 X D p G 5 k Z X J 0 Z X I g V H l w L n t D W k U s N T N 9 J n F 1 b 3 Q 7 L C Z x d W 9 0 O 1 N l Y 3 R p b 2 4 x L 2 F u b n V h b F 9 j Z W 1 l b n R f c H J v Z H V j d G l v b i 9 H Z c O k b m R l c n R l c i B U e X A u e 0 N T S y w 1 N H 0 m c X V v d D s s J n F 1 b 3 Q 7 U 2 V j d G l v b j E v Y W 5 u d W F s X 2 N l b W V u d F 9 w c m 9 k d W N 0 a W 9 u L 0 d l w 6 R u Z G V y d G V y I F R 5 c C 5 7 U F J L L D U 1 f S Z x d W 9 0 O y w m c X V v d D t T Z W N 0 a W 9 u M S 9 h b m 5 1 Y W x f Y 2 V t Z W 5 0 X 3 B y b 2 R 1 Y 3 R p b 2 4 v R 2 X D p G 5 k Z X J 0 Z X I g V H l w L n t D T 0 Q s N T Z 9 J n F 1 b 3 Q 7 L C Z x d W 9 0 O 1 N l Y 3 R p b 2 4 x L 2 F u b n V h b F 9 j Z W 1 l b n R f c H J v Z H V j d G l v b i 9 H Z c O k b m R l c n R l c i B U e X A u e 1 Z E U i w 1 N 3 0 m c X V v d D s s J n F 1 b 3 Q 7 U 2 V j d G l v b j E v Y W 5 u d W F s X 2 N l b W V u d F 9 w c m 9 k d W N 0 a W 9 u L 0 d l w 6 R u Z G V y d G V y I F R 5 c C 5 7 R E 5 L L D U 4 f S Z x d W 9 0 O y w m c X V v d D t T Z W N 0 a W 9 u M S 9 h b m 5 1 Y W x f Y 2 V t Z W 5 0 X 3 B y b 2 R 1 Y 3 R p b 2 4 v R 2 X D p G 5 k Z X J 0 Z X I g V H l w L n t E S k k s N T l 9 J n F 1 b 3 Q 7 L C Z x d W 9 0 O 1 N l Y 3 R p b 2 4 x L 2 F u b n V h b F 9 j Z W 1 l b n R f c H J v Z H V j d G l v b i 9 H Z c O k b m R l c n R l c i B U e X A u e 0 R N Q S w 2 M H 0 m c X V v d D s s J n F 1 b 3 Q 7 U 2 V j d G l v b j E v Y W 5 u d W F s X 2 N l b W V u d F 9 w c m 9 k d W N 0 a W 9 u L 0 d l w 6 R u Z G V y d G V y I F R 5 c C 5 7 R E 9 N L D Y x f S Z x d W 9 0 O y w m c X V v d D t T Z W N 0 a W 9 u M S 9 h b m 5 1 Y W x f Y 2 V t Z W 5 0 X 3 B y b 2 R 1 Y 3 R p b 2 4 v R 2 X D p G 5 k Z X J 0 Z X I g V H l w L n t F Y X N 0 I F x 1 M D A y N i B X Z X N 0 I F B h a 2 l z d G F u L D Y y f S Z x d W 9 0 O y w m c X V v d D t T Z W N 0 a W 9 u M S 9 h b m 5 1 Y W x f Y 2 V t Z W 5 0 X 3 B y b 2 R 1 Y 3 R p b 2 4 v R 2 X D p G 5 k Z X J 0 Z X I g V H l w L n t F Q 1 U s N j N 9 J n F 1 b 3 Q 7 L C Z x d W 9 0 O 1 N l Y 3 R p b 2 4 x L 2 F u b n V h b F 9 j Z W 1 l b n R f c H J v Z H V j d G l v b i 9 H Z c O k b m R l c n R l c i B U e X A u e 0 V H W S w 2 N H 0 m c X V v d D s s J n F 1 b 3 Q 7 U 2 V j d G l v b j E v Y W 5 u d W F s X 2 N l b W V u d F 9 w c m 9 k d W N 0 a W 9 u L 0 d l w 6 R u Z G V y d G V y I F R 5 c C 5 7 U 0 x W L D Y 1 f S Z x d W 9 0 O y w m c X V v d D t T Z W N 0 a W 9 u M S 9 h b m 5 1 Y W x f Y 2 V t Z W 5 0 X 3 B y b 2 R 1 Y 3 R p b 2 4 v R 2 X D p G 5 k Z X J 0 Z X I g V H l w L n t H T l E s N j Z 9 J n F 1 b 3 Q 7 L C Z x d W 9 0 O 1 N l Y 3 R p b 2 4 x L 2 F u b n V h b F 9 j Z W 1 l b n R f c H J v Z H V j d G l v b i 9 H Z c O k b m R l c n R l c i B U e X A u e 0 V S S S w 2 N 3 0 m c X V v d D s s J n F 1 b 3 Q 7 U 2 V j d G l v b j E v Y W 5 u d W F s X 2 N l b W V u d F 9 w c m 9 k d W N 0 a W 9 u L 0 d l w 6 R u Z G V y d G V y I F R 5 c C 5 7 R V N U L D Y 4 f S Z x d W 9 0 O y w m c X V v d D t T Z W N 0 a W 9 u M S 9 h b m 5 1 Y W x f Y 2 V t Z W 5 0 X 3 B y b 2 R 1 Y 3 R p b 2 4 v R 2 X D p G 5 k Z X J 0 Z X I g V H l w L n t F V E g s N j l 9 J n F 1 b 3 Q 7 L C Z x d W 9 0 O 1 N l Y 3 R p b 2 4 x L 2 F u b n V h b F 9 j Z W 1 l b n R f c H J v Z H V j d G l v b i 9 H Z c O k b m R l c n R l c i B U e X A u e 0 Z S T y w 3 M H 0 m c X V v d D s s J n F 1 b 3 Q 7 U 2 V j d G l v b j E v Y W 5 u d W F s X 2 N l b W V u d F 9 w c m 9 k d W N 0 a W 9 u L 0 d l w 6 R u Z G V y d G V y I F R 5 c C 5 7 R k x L L D c x f S Z x d W 9 0 O y w m c X V v d D t T Z W N 0 a W 9 u M S 9 h b m 5 1 Y W x f Y 2 V t Z W 5 0 X 3 B y b 2 R 1 Y 3 R p b 2 4 v R 2 X D p G 5 k Z X J 0 Z X I g V H l w L n t E R V c s N z J 9 J n F 1 b 3 Q 7 L C Z x d W 9 0 O 1 N l Y 3 R p b 2 4 x L 2 F u b n V h b F 9 j Z W 1 l b n R f c H J v Z H V j d G l v b i 9 H Z c O k b m R l c n R l c i B U e X A u e 0 Z T T S w 3 M 3 0 m c X V v d D s s J n F 1 b 3 Q 7 U 2 V j d G l v b j E v Y W 5 u d W F s X 2 N l b W V u d F 9 w c m 9 k d W N 0 a W 9 u L 0 d l w 6 R u Z G V y d G V y I F R 5 c C 5 7 R m V k Z X J h d G l v b i B v Z i B N Y W x h e W E t U 2 l u Z 2 F w b 3 J l L D c 0 f S Z x d W 9 0 O y w m c X V v d D t T Z W N 0 a W 9 u M S 9 h b m 5 1 Y W x f Y 2 V t Z W 5 0 X 3 B y b 2 R 1 Y 3 R p b 2 4 v R 2 X D p G 5 k Z X J 0 Z X I g V H l w L n t G S k k s N z V 9 J n F 1 b 3 Q 7 L C Z x d W 9 0 O 1 N l Y 3 R p b 2 4 x L 2 F u b n V h b F 9 j Z W 1 l b n R f c H J v Z H V j d G l v b i 9 H Z c O k b m R l c n R l c i B U e X A u e 0 Z J T i w 3 N n 0 m c X V v d D s s J n F 1 b 3 Q 7 U 2 V j d G l v b j E v Y W 5 u d W F s X 2 N l b W V u d F 9 w c m 9 k d W N 0 a W 9 u L 0 d l w 6 R u Z G V y d G V y I F R 5 c C 5 7 W U 1 E L D c 3 f S Z x d W 9 0 O y w m c X V v d D t T Z W N 0 a W 9 u M S 9 h b m 5 1 Y W x f Y 2 V t Z W 5 0 X 3 B y b 2 R 1 Y 3 R p b 2 4 v R 2 X D p G 5 k Z X J 0 Z X I g V H l w L n t E R F I s N z h 9 J n F 1 b 3 Q 7 L C Z x d W 9 0 O 1 N l Y 3 R p b 2 4 x L 2 F u b n V h b F 9 j Z W 1 l b n R f c H J v Z H V j d G l v b i 9 H Z c O k b m R l c n R l c i B U e X A u e 1 B D W i w 3 O X 0 m c X V v d D s s J n F 1 b 3 Q 7 U 2 V j d G l v b j E v Y W 5 u d W F s X 2 N l b W V u d F 9 w c m 9 k d W N 0 a W 9 u L 0 d l w 6 R u Z G V y d G V y I F R 5 c C 5 7 R k 9 S T U V S I F l F T U V O L D g w f S Z x d W 9 0 O y w m c X V v d D t T Z W N 0 a W 9 u M S 9 h b m 5 1 Y W x f Y 2 V t Z W 5 0 X 3 B y b 2 R 1 Y 3 R p b 2 4 v R 2 X D p G 5 k Z X J 0 Z X I g V H l w L n t G U k E s O D F 9 J n F 1 b 3 Q 7 L C Z x d W 9 0 O 1 N l Y 3 R p b 2 4 x L 2 F u b n V h b F 9 j Z W 1 l b n R f c H J v Z H V j d G l v b i 9 H Z c O k b m R l c n R l c i B U e X A u e 0 Z y Z W 5 j a C B F c X V h d G 9 y a W F s I E F m c m l j Y S w 4 M n 0 m c X V v d D s s J n F 1 b 3 Q 7 U 2 V j d G l v b j E v Y W 5 u d W F s X 2 N l b W V u d F 9 w c m 9 k d W N 0 a W 9 u L 0 d l w 6 R u Z G V y d G V y I F R 5 c C 5 7 R 1 V G L D g z f S Z x d W 9 0 O y w m c X V v d D t T Z W N 0 a W 9 u M S 9 h b m 5 1 Y W x f Y 2 V t Z W 5 0 X 3 B y b 2 R 1 Y 3 R p b 2 4 v R 2 X D p G 5 k Z X J 0 Z X I g V H l w L n t G c m V u Y 2 g g S W 5 k b y 1 D a G l u Y S w 4 N H 0 m c X V v d D s s J n F 1 b 3 Q 7 U 2 V j d G l v b j E v Y W 5 u d W F s X 2 N l b W V u d F 9 w c m 9 k d W N 0 a W 9 u L 0 d l w 6 R u Z G V y d G V y I F R 5 c C 5 7 U F l G L D g 1 f S Z x d W 9 0 O y w m c X V v d D t T Z W N 0 a W 9 u M S 9 h b m 5 1 Y W x f Y 2 V t Z W 5 0 X 3 B y b 2 R 1 Y 3 R p b 2 4 v R 2 X D p G 5 k Z X J 0 Z X I g V H l w L n t G c m V u Y 2 g g V 2 V z d C B B Z n J p Y 2 E s O D Z 9 J n F 1 b 3 Q 7 L C Z x d W 9 0 O 1 N l Y 3 R p b 2 4 x L 2 F u b n V h b F 9 j Z W 1 l b n R f c H J v Z H V j d G l v b i 9 H Z c O k b m R l c n R l c i B U e X A u e 0 d B Q i w 4 N 3 0 m c X V v d D s s J n F 1 b 3 Q 7 U 2 V j d G l v b j E v Y W 5 u d W F s X 2 N l b W V u d F 9 w c m 9 k d W N 0 a W 9 u L 0 d l w 6 R u Z G V y d G V y I F R 5 c C 5 7 R 0 1 C L D g 4 f S Z x d W 9 0 O y w m c X V v d D t T Z W N 0 a W 9 u M S 9 h b m 5 1 Y W x f Y 2 V t Z W 5 0 X 3 B y b 2 R 1 Y 3 R p b 2 4 v R 2 X D p G 5 k Z X J 0 Z X I g V H l w L n t H R U 8 s O D l 9 J n F 1 b 3 Q 7 L C Z x d W 9 0 O 1 N l Y 3 R p b 2 4 x L 2 F u b n V h b F 9 j Z W 1 l b n R f c H J v Z H V j d G l v b i 9 H Z c O k b m R l c n R l c i B U e X A u e 0 R F V S w 5 M H 0 m c X V v d D s s J n F 1 b 3 Q 7 U 2 V j d G l v b j E v Y W 5 u d W F s X 2 N l b W V u d F 9 w c m 9 k d W N 0 a W 9 u L 0 d l w 6 R u Z G V y d G V y I F R 5 c C 5 7 R 0 h B L D k x f S Z x d W 9 0 O y w m c X V v d D t T Z W N 0 a W 9 u M S 9 h b m 5 1 Y W x f Y 2 V t Z W 5 0 X 3 B y b 2 R 1 Y 3 R p b 2 4 v R 2 X D p G 5 k Z X J 0 Z X I g V H l w L n t H S U I s O T J 9 J n F 1 b 3 Q 7 L C Z x d W 9 0 O 1 N l Y 3 R p b 2 4 x L 2 F u b n V h b F 9 j Z W 1 l b n R f c H J v Z H V j d G l v b i 9 H Z c O k b m R l c n R l c i B U e X A u e 0 d S Q y w 5 M 3 0 m c X V v d D s s J n F 1 b 3 Q 7 U 2 V j d G l v b j E v Y W 5 u d W F s X 2 N l b W V u d F 9 w c m 9 k d W N 0 a W 9 u L 0 d l w 6 R u Z G V y d G V y I F R 5 c C 5 7 R 1 J M L D k 0 f S Z x d W 9 0 O y w m c X V v d D t T Z W N 0 a W 9 u M S 9 h b m 5 1 Y W x f Y 2 V t Z W 5 0 X 3 B y b 2 R 1 Y 3 R p b 2 4 v R 2 X D p G 5 k Z X J 0 Z X I g V H l w L n t H U k Q s O T V 9 J n F 1 b 3 Q 7 L C Z x d W 9 0 O 1 N l Y 3 R p b 2 4 x L 2 F u b n V h b F 9 j Z W 1 l b n R f c H J v Z H V j d G l v b i 9 H Z c O k b m R l c n R l c i B U e X A u e 0 d M U C w 5 N n 0 m c X V v d D s s J n F 1 b 3 Q 7 U 2 V j d G l v b j E v Y W 5 u d W F s X 2 N l b W V u d F 9 w c m 9 k d W N 0 a W 9 u L 0 d l w 6 R u Z G V y d G V y I F R 5 c C 5 7 R 1 R N L D k 3 f S Z x d W 9 0 O y w m c X V v d D t T Z W N 0 a W 9 u M S 9 h b m 5 1 Y W x f Y 2 V t Z W 5 0 X 3 B y b 2 R 1 Y 3 R p b 2 4 v R 2 X D p G 5 k Z X J 0 Z X I g V H l w L n t H S U 4 s O T h 9 J n F 1 b 3 Q 7 L C Z x d W 9 0 O 1 N l Y 3 R p b 2 4 x L 2 F u b n V h b F 9 j Z W 1 l b n R f c H J v Z H V j d G l v b i 9 H Z c O k b m R l c n R l c i B U e X A u e 0 d O Q i w 5 O X 0 m c X V v d D s s J n F 1 b 3 Q 7 U 2 V j d G l v b j E v Y W 5 u d W F s X 2 N l b W V u d F 9 w c m 9 k d W N 0 a W 9 u L 0 d l w 6 R u Z G V y d G V y I F R 5 c C 5 7 R 1 V Z L D E w M H 0 m c X V v d D s s J n F 1 b 3 Q 7 U 2 V j d G l v b j E v Y W 5 u d W F s X 2 N l b W V u d F 9 w c m 9 k d W N 0 a W 9 u L 0 d l w 6 R u Z G V y d G V y I F R 5 c C 5 7 S F R J L D E w M X 0 m c X V v d D s s J n F 1 b 3 Q 7 U 2 V j d G l v b j E v Y W 5 u d W F s X 2 N l b W V u d F 9 w c m 9 k d W N 0 a W 9 u L 0 d l w 6 R u Z G V y d G V y I F R 5 c C 5 7 S E 5 E L D E w M n 0 m c X V v d D s s J n F 1 b 3 Q 7 U 2 V j d G l v b j E v Y W 5 u d W F s X 2 N l b W V u d F 9 w c m 9 k d W N 0 a W 9 u L 0 d l w 6 R u Z G V y d G V y I F R 5 c C 5 7 S E t H L D E w M 3 0 m c X V v d D s s J n F 1 b 3 Q 7 U 2 V j d G l v b j E v Y W 5 u d W F s X 2 N l b W V u d F 9 w c m 9 k d W N 0 a W 9 u L 0 d l w 6 R u Z G V y d G V y I F R 5 c C 5 7 S F V O L D E w N H 0 m c X V v d D s s J n F 1 b 3 Q 7 U 2 V j d G l v b j E v Y W 5 u d W F s X 2 N l b W V u d F 9 w c m 9 k d W N 0 a W 9 u L 0 d l w 6 R u Z G V y d G V y I F R 5 c C 5 7 S V N M L D E w N X 0 m c X V v d D s s J n F 1 b 3 Q 7 U 2 V j d G l v b j E v Y W 5 u d W F s X 2 N l b W V u d F 9 w c m 9 k d W N 0 a W 9 u L 0 d l w 6 R u Z G V y d G V y I F R 5 c C 5 7 S U 5 E L D E w N n 0 m c X V v d D s s J n F 1 b 3 Q 7 U 2 V j d G l v b j E v Y W 5 u d W F s X 2 N l b W V u d F 9 w c m 9 k d W N 0 a W 9 u L 0 d l w 6 R u Z G V y d G V y I F R 5 c C 5 7 S U R O L D E w N 3 0 m c X V v d D s s J n F 1 b 3 Q 7 U 2 V j d G l v b j E v Y W 5 u d W F s X 2 N l b W V u d F 9 w c m 9 k d W N 0 a W 9 u L 0 d l w 6 R u Z G V y d G V y I F R 5 c C 5 7 S V J R L D E w O H 0 m c X V v d D s s J n F 1 b 3 Q 7 U 2 V j d G l v b j E v Y W 5 u d W F s X 2 N l b W V u d F 9 w c m 9 k d W N 0 a W 9 u L 0 d l w 6 R u Z G V y d G V y I F R 5 c C 5 7 S V J M L D E w O X 0 m c X V v d D s s J n F 1 b 3 Q 7 U 2 V j d G l v b j E v Y W 5 u d W F s X 2 N l b W V u d F 9 w c m 9 k d W N 0 a W 9 u L 0 d l w 6 R u Z G V y d G V y I F R 5 c C 5 7 S V J O L D E x M H 0 m c X V v d D s s J n F 1 b 3 Q 7 U 2 V j d G l v b j E v Y W 5 u d W F s X 2 N l b W V u d F 9 w c m 9 k d W N 0 a W 9 u L 0 d l w 6 R u Z G V y d G V y I F R 5 c C 5 7 S V N S L D E x M X 0 m c X V v d D s s J n F 1 b 3 Q 7 U 2 V j d G l v b j E v Y W 5 u d W F s X 2 N l b W V u d F 9 w c m 9 k d W N 0 a W 9 u L 0 d l w 6 R u Z G V y d G V y I F R 5 c C 5 7 S V R B L D E x M n 0 m c X V v d D s s J n F 1 b 3 Q 7 U 2 V j d G l v b j E v Y W 5 u d W F s X 2 N l b W V u d F 9 w c m 9 k d W N 0 a W 9 u L 0 d l w 6 R u Z G V y d G V y I F R 5 c C 5 7 S k F N L D E x M 3 0 m c X V v d D s s J n F 1 b 3 Q 7 U 2 V j d G l v b j E v Y W 5 u d W F s X 2 N l b W V u d F 9 w c m 9 k d W N 0 a W 9 u L 0 d l w 6 R u Z G V y d G V y I F R 5 c C 5 7 S l B O L D E x N H 0 m c X V v d D s s J n F 1 b 3 Q 7 U 2 V j d G l v b j E v Y W 5 u d W F s X 2 N l b W V u d F 9 w c m 9 k d W N 0 a W 9 u L 0 d l w 6 R u Z G V y d G V y I F R 5 c C 5 7 S m F w Y W 4 g K E V 4 Y 2 x 1 Z G l u Z y B U a G U g U n V 5 d W t 1 I E l z b G F u Z H M p L D E x N X 0 m c X V v d D s s J n F 1 b 3 Q 7 U 2 V j d G l v b j E v Y W 5 u d W F s X 2 N l b W V u d F 9 w c m 9 k d W N 0 a W 9 u L 0 d l w 6 R u Z G V y d G V y I F R 5 c C 5 7 S k 9 S L D E x N n 0 m c X V v d D s s J n F 1 b 3 Q 7 U 2 V j d G l v b j E v Y W 5 u d W F s X 2 N l b W V u d F 9 w c m 9 k d W N 0 a W 9 u L 0 d l w 6 R u Z G V y d G V y I F R 5 c C 5 7 S 0 F a L D E x N 3 0 m c X V v d D s s J n F 1 b 3 Q 7 U 2 V j d G l v b j E v Y W 5 u d W F s X 2 N l b W V u d F 9 w c m 9 k d W N 0 a W 9 u L 0 d l w 6 R u Z G V y d G V y I F R 5 c C 5 7 S 0 V O L D E x O H 0 m c X V v d D s s J n F 1 b 3 Q 7 U 2 V j d G l v b j E v Y W 5 u d W F s X 2 N l b W V u d F 9 w c m 9 k d W N 0 a W 9 u L 0 d l w 6 R u Z G V y d G V y I F R 5 c C 5 7 S 0 l S L D E x O X 0 m c X V v d D s s J n F 1 b 3 Q 7 U 2 V j d G l v b j E v Y W 5 u d W F s X 2 N l b W V u d F 9 w c m 9 k d W N 0 a W 9 u L 0 d l w 6 R u Z G V y d G V y I F R 5 c C 5 7 S 1 N W L D E y M H 0 m c X V v d D s s J n F 1 b 3 Q 7 U 2 V j d G l v b j E v Y W 5 u d W F s X 2 N l b W V u d F 9 w c m 9 k d W N 0 a W 9 u L 0 d l w 6 R u Z G V y d G V y I F R 5 c C 5 7 S 1 d U L D E y M X 0 m c X V v d D s s J n F 1 b 3 Q 7 U 2 V j d G l v b j E v Y W 5 u d W F s X 2 N l b W V u d F 9 w c m 9 k d W N 0 a W 9 u L 0 d l w 6 R u Z G V y d G V y I F R 5 c C 5 7 S 3 V 3 Y W l 0 a S B P a W w g R m l y Z X M s M T I y f S Z x d W 9 0 O y w m c X V v d D t T Z W N 0 a W 9 u M S 9 h b m 5 1 Y W x f Y 2 V t Z W 5 0 X 3 B y b 2 R 1 Y 3 R p b 2 4 v R 2 X D p G 5 k Z X J 0 Z X I g V H l w L n t L R 1 o s M T I z f S Z x d W 9 0 O y w m c X V v d D t T Z W N 0 a W 9 u M S 9 h b m 5 1 Y W x f Y 2 V t Z W 5 0 X 3 B y b 2 R 1 Y 3 R p b 2 4 v R 2 X D p G 5 k Z X J 0 Z X I g V H l w L n t M Q U 8 s M T I 0 f S Z x d W 9 0 O y w m c X V v d D t T Z W N 0 a W 9 u M S 9 h b m 5 1 Y W x f Y 2 V t Z W 5 0 X 3 B y b 2 R 1 Y 3 R p b 2 4 v R 2 X D p G 5 k Z X J 0 Z X I g V H l w L n t M V k E s M T I 1 f S Z x d W 9 0 O y w m c X V v d D t T Z W N 0 a W 9 u M S 9 h b m 5 1 Y W x f Y 2 V t Z W 5 0 X 3 B y b 2 R 1 Y 3 R p b 2 4 v R 2 X D p G 5 k Z X J 0 Z X I g V H l w L n t M Q k 4 s M T I 2 f S Z x d W 9 0 O y w m c X V v d D t T Z W N 0 a W 9 u M S 9 h b m 5 1 Y W x f Y 2 V t Z W 5 0 X 3 B y b 2 R 1 Y 3 R p b 2 4 v R 2 X D p G 5 k Z X J 0 Z X I g V H l w L n t M Z W V 3 Y X J k I E l z b G F u Z H M s M T I 3 f S Z x d W 9 0 O y w m c X V v d D t T Z W N 0 a W 9 u M S 9 h b m 5 1 Y W x f Y 2 V t Z W 5 0 X 3 B y b 2 R 1 Y 3 R p b 2 4 v R 2 X D p G 5 k Z X J 0 Z X I g V H l w L n t M U 0 8 s M T I 4 f S Z x d W 9 0 O y w m c X V v d D t T Z W N 0 a W 9 u M S 9 h b m 5 1 Y W x f Y 2 V t Z W 5 0 X 3 B y b 2 R 1 Y 3 R p b 2 4 v R 2 X D p G 5 k Z X J 0 Z X I g V H l w L n t M Q l I s M T I 5 f S Z x d W 9 0 O y w m c X V v d D t T Z W N 0 a W 9 u M S 9 h b m 5 1 Y W x f Y 2 V t Z W 5 0 X 3 B y b 2 R 1 Y 3 R p b 2 4 v R 2 X D p G 5 k Z X J 0 Z X I g V H l w L n t M Q l k s M T M w f S Z x d W 9 0 O y w m c X V v d D t T Z W N 0 a W 9 u M S 9 h b m 5 1 Y W x f Y 2 V t Z W 5 0 X 3 B y b 2 R 1 Y 3 R p b 2 4 v R 2 X D p G 5 k Z X J 0 Z X I g V H l w L n t M S U U s M T M x f S Z x d W 9 0 O y w m c X V v d D t T Z W N 0 a W 9 u M S 9 h b m 5 1 Y W x f Y 2 V t Z W 5 0 X 3 B y b 2 R 1 Y 3 R p b 2 4 v R 2 X D p G 5 k Z X J 0 Z X I g V H l w L n t M V F U s M T M y f S Z x d W 9 0 O y w m c X V v d D t T Z W N 0 a W 9 u M S 9 h b m 5 1 Y W x f Y 2 V t Z W 5 0 X 3 B y b 2 R 1 Y 3 R p b 2 4 v R 2 X D p G 5 k Z X J 0 Z X I g V H l w L n t M V V g s M T M z f S Z x d W 9 0 O y w m c X V v d D t T Z W N 0 a W 9 u M S 9 h b m 5 1 Y W x f Y 2 V t Z W 5 0 X 3 B y b 2 R 1 Y 3 R p b 2 4 v R 2 X D p G 5 k Z X J 0 Z X I g V H l w L n t N Q U M s M T M 0 f S Z x d W 9 0 O y w m c X V v d D t T Z W N 0 a W 9 u M S 9 h b m 5 1 Y W x f Y 2 V t Z W 5 0 X 3 B y b 2 R 1 Y 3 R p b 2 4 v R 2 X D p G 5 k Z X J 0 Z X I g V H l w L n t N S 0 Q s M T M 1 f S Z x d W 9 0 O y w m c X V v d D t T Z W N 0 a W 9 u M S 9 h b m 5 1 Y W x f Y 2 V t Z W 5 0 X 3 B y b 2 R 1 Y 3 R p b 2 4 v R 2 X D p G 5 k Z X J 0 Z X I g V H l w L n t N R E c s M T M 2 f S Z x d W 9 0 O y w m c X V v d D t T Z W N 0 a W 9 u M S 9 h b m 5 1 Y W x f Y 2 V t Z W 5 0 X 3 B y b 2 R 1 Y 3 R p b 2 4 v R 2 X D p G 5 k Z X J 0 Z X I g V H l w L n t N V 0 k s M T M 3 f S Z x d W 9 0 O y w m c X V v d D t T Z W N 0 a W 9 u M S 9 h b m 5 1 Y W x f Y 2 V t Z W 5 0 X 3 B y b 2 R 1 Y 3 R p b 2 4 v R 2 X D p G 5 k Z X J 0 Z X I g V H l w L n t N W V M s M T M 4 f S Z x d W 9 0 O y w m c X V v d D t T Z W N 0 a W 9 u M S 9 h b m 5 1 Y W x f Y 2 V t Z W 5 0 X 3 B y b 2 R 1 Y 3 R p b 2 4 v R 2 X D p G 5 k Z X J 0 Z X I g V H l w L n t N R F Y s M T M 5 f S Z x d W 9 0 O y w m c X V v d D t T Z W N 0 a W 9 u M S 9 h b m 5 1 Y W x f Y 2 V t Z W 5 0 X 3 B y b 2 R 1 Y 3 R p b 2 4 v R 2 X D p G 5 k Z X J 0 Z X I g V H l w L n t N T E k s M T Q w f S Z x d W 9 0 O y w m c X V v d D t T Z W N 0 a W 9 u M S 9 h b m 5 1 Y W x f Y 2 V t Z W 5 0 X 3 B y b 2 R 1 Y 3 R p b 2 4 v R 2 X D p G 5 k Z X J 0 Z X I g V H l w L n t N T F Q s M T Q x f S Z x d W 9 0 O y w m c X V v d D t T Z W N 0 a W 9 u M S 9 h b m 5 1 Y W x f Y 2 V t Z W 5 0 X 3 B y b 2 R 1 Y 3 R p b 2 4 v R 2 X D p G 5 k Z X J 0 Z X I g V H l w L n t N S E w s M T Q y f S Z x d W 9 0 O y w m c X V v d D t T Z W N 0 a W 9 u M S 9 h b m 5 1 Y W x f Y 2 V t Z W 5 0 X 3 B y b 2 R 1 Y 3 R p b 2 4 v R 2 X D p G 5 k Z X J 0 Z X I g V H l w L n t N V F E s M T Q z f S Z x d W 9 0 O y w m c X V v d D t T Z W N 0 a W 9 u M S 9 h b m 5 1 Y W x f Y 2 V t Z W 5 0 X 3 B y b 2 R 1 Y 3 R p b 2 4 v R 2 X D p G 5 k Z X J 0 Z X I g V H l w L n t N U l Q s M T Q 0 f S Z x d W 9 0 O y w m c X V v d D t T Z W N 0 a W 9 u M S 9 h b m 5 1 Y W x f Y 2 V t Z W 5 0 X 3 B y b 2 R 1 Y 3 R p b 2 4 v R 2 X D p G 5 k Z X J 0 Z X I g V H l w L n t N V V M s M T Q 1 f S Z x d W 9 0 O y w m c X V v d D t T Z W N 0 a W 9 u M S 9 h b m 5 1 Y W x f Y 2 V t Z W 5 0 X 3 B y b 2 R 1 Y 3 R p b 2 4 v R 2 X D p G 5 k Z X J 0 Z X I g V H l w L n t N R V g s M T Q 2 f S Z x d W 9 0 O y w m c X V v d D t T Z W N 0 a W 9 u M S 9 h b m 5 1 Y W x f Y 2 V t Z W 5 0 X 3 B y b 2 R 1 Y 3 R p b 2 4 v R 2 X D p G 5 k Z X J 0 Z X I g V H l w L n t N T k c s M T Q 3 f S Z x d W 9 0 O y w m c X V v d D t T Z W N 0 a W 9 u M S 9 h b m 5 1 Y W x f Y 2 V t Z W 5 0 X 3 B y b 2 R 1 Y 3 R p b 2 4 v R 2 X D p G 5 k Z X J 0 Z X I g V H l w L n t N T k U s M T Q 4 f S Z x d W 9 0 O y w m c X V v d D t T Z W N 0 a W 9 u M S 9 h b m 5 1 Y W x f Y 2 V t Z W 5 0 X 3 B y b 2 R 1 Y 3 R p b 2 4 v R 2 X D p G 5 k Z X J 0 Z X I g V H l w L n t N U 1 I s M T Q 5 f S Z x d W 9 0 O y w m c X V v d D t T Z W N 0 a W 9 u M S 9 h b m 5 1 Y W x f Y 2 V t Z W 5 0 X 3 B y b 2 R 1 Y 3 R p b 2 4 v R 2 X D p G 5 k Z X J 0 Z X I g V H l w L n t N Q V I s M T U w f S Z x d W 9 0 O y w m c X V v d D t T Z W N 0 a W 9 u M S 9 h b m 5 1 Y W x f Y 2 V t Z W 5 0 X 3 B y b 2 R 1 Y 3 R p b 2 4 v R 2 X D p G 5 k Z X J 0 Z X I g V H l w L n t N T 1 o s M T U x f S Z x d W 9 0 O y w m c X V v d D t T Z W N 0 a W 9 u M S 9 h b m 5 1 Y W x f Y 2 V t Z W 5 0 X 3 B y b 2 R 1 Y 3 R p b 2 4 v R 2 X D p G 5 k Z X J 0 Z X I g V H l w L n t N T V I s M T U y f S Z x d W 9 0 O y w m c X V v d D t T Z W N 0 a W 9 u M S 9 h b m 5 1 Y W x f Y 2 V t Z W 5 0 X 3 B y b 2 R 1 Y 3 R p b 2 4 v R 2 X D p G 5 k Z X J 0 Z X I g V H l w L n t O Q U 0 s M T U z f S Z x d W 9 0 O y w m c X V v d D t T Z W N 0 a W 9 u M S 9 h b m 5 1 Y W x f Y 2 V t Z W 5 0 X 3 B y b 2 R 1 Y 3 R p b 2 4 v R 2 X D p G 5 k Z X J 0 Z X I g V H l w L n t O U l U s M T U 0 f S Z x d W 9 0 O y w m c X V v d D t T Z W N 0 a W 9 u M S 9 h b m 5 1 Y W x f Y 2 V t Z W 5 0 X 3 B y b 2 R 1 Y 3 R p b 2 4 v R 2 X D p G 5 k Z X J 0 Z X I g V H l w L n t O U E w s M T U 1 f S Z x d W 9 0 O y w m c X V v d D t T Z W N 0 a W 9 u M S 9 h b m 5 1 Y W x f Y 2 V t Z W 5 0 X 3 B y b 2 R 1 Y 3 R p b 2 4 v R 2 X D p G 5 k Z X J 0 Z X I g V H l w L n t B T l Q s M T U 2 f S Z x d W 9 0 O y w m c X V v d D t T Z W N 0 a W 9 u M S 9 h b m 5 1 Y W x f Y 2 V t Z W 5 0 X 3 B y b 2 R 1 Y 3 R p b 2 4 v R 2 X D p G 5 k Z X J 0 Z X I g V H l w L n t O Z X R o Z X J s Y W 5 k I E F u d G l s b G V z I G F u Z C B B c n V i Y S w x N T d 9 J n F 1 b 3 Q 7 L C Z x d W 9 0 O 1 N l Y 3 R p b 2 4 x L 2 F u b n V h b F 9 j Z W 1 l b n R f c H J v Z H V j d G l v b i 9 H Z c O k b m R l c n R l c i B U e X A u e 0 5 M R C w x N T h 9 J n F 1 b 3 Q 7 L C Z x d W 9 0 O 1 N l Y 3 R p b 2 4 x L 2 F u b n V h b F 9 j Z W 1 l b n R f c H J v Z H V j d G l v b i 9 H Z c O k b m R l c n R l c i B U e X A u e 0 5 D T C w x N T l 9 J n F 1 b 3 Q 7 L C Z x d W 9 0 O 1 N l Y 3 R p b 2 4 x L 2 F u b n V h b F 9 j Z W 1 l b n R f c H J v Z H V j d G l v b i 9 H Z c O k b m R l c n R l c i B U e X A u e 0 5 a T C w x N j B 9 J n F 1 b 3 Q 7 L C Z x d W 9 0 O 1 N l Y 3 R p b 2 4 x L 2 F u b n V h b F 9 j Z W 1 l b n R f c H J v Z H V j d G l v b i 9 H Z c O k b m R l c n R l c i B U e X A u e 0 5 J Q y w x N j F 9 J n F 1 b 3 Q 7 L C Z x d W 9 0 O 1 N l Y 3 R p b 2 4 x L 2 F u b n V h b F 9 j Z W 1 l b n R f c H J v Z H V j d G l v b i 9 H Z c O k b m R l c n R l c i B U e X A u e 0 5 F U i w x N j J 9 J n F 1 b 3 Q 7 L C Z x d W 9 0 O 1 N l Y 3 R p b 2 4 x L 2 F u b n V h b F 9 j Z W 1 l b n R f c H J v Z H V j d G l v b i 9 H Z c O k b m R l c n R l c i B U e X A u e 0 5 H Q S w x N j N 9 J n F 1 b 3 Q 7 L C Z x d W 9 0 O 1 N l Y 3 R p b 2 4 x L 2 F u b n V h b F 9 j Z W 1 l b n R f c H J v Z H V j d G l v b i 9 H Z c O k b m R l c n R l c i B U e X A u e 0 5 J V S w x N j R 9 J n F 1 b 3 Q 7 L C Z x d W 9 0 O 1 N l Y 3 R p b 2 4 x L 2 F u b n V h b F 9 j Z W 1 l b n R f c H J v Z H V j d G l v b i 9 H Z c O k b m R l c n R l c i B U e X A u e 0 5 P U i w x N j V 9 J n F 1 b 3 Q 7 L C Z x d W 9 0 O 1 N l Y 3 R p b 2 4 x L 2 F u b n V h b F 9 j Z W 1 l b n R f c H J v Z H V j d G l v b i 9 H Z c O k b m R l c n R l c i B U e X A u e 1 B T R S w x N j Z 9 J n F 1 b 3 Q 7 L C Z x d W 9 0 O 1 N l Y 3 R p b 2 4 x L 2 F u b n V h b F 9 j Z W 1 l b n R f c H J v Z H V j d G l v b i 9 H Z c O k b m R l c n R l c i B U e X A u e 0 9 N T i w x N j d 9 J n F 1 b 3 Q 7 L C Z x d W 9 0 O 1 N l Y 3 R p b 2 4 x L 2 F u b n V h b F 9 j Z W 1 l b n R f c H J v Z H V j d G l v b i 9 H Z c O k b m R l c n R l c i B U e X A u e 1 B h Y 2 l m a W M g S X N s Y W 5 k c y A o U G F s Y X U p L D E 2 O H 0 m c X V v d D s s J n F 1 b 3 Q 7 U 2 V j d G l v b j E v Y W 5 u d W F s X 2 N l b W V u d F 9 w c m 9 k d W N 0 a W 9 u L 0 d l w 6 R u Z G V y d G V y I F R 5 c C 5 7 U E F L L D E 2 O X 0 m c X V v d D s s J n F 1 b 3 Q 7 U 2 V j d G l v b j E v Y W 5 u d W F s X 2 N l b W V u d F 9 w c m 9 k d W N 0 a W 9 u L 0 d l w 6 R u Z G V y d G V y I F R 5 c C 5 7 U E x X L D E 3 M H 0 m c X V v d D s s J n F 1 b 3 Q 7 U 2 V j d G l v b j E v Y W 5 u d W F s X 2 N l b W V u d F 9 w c m 9 k d W N 0 a W 9 u L 0 d l w 6 R u Z G V y d G V y I F R 5 c C 5 7 U E F O L D E 3 M X 0 m c X V v d D s s J n F 1 b 3 Q 7 U 2 V j d G l v b j E v Y W 5 u d W F s X 2 N l b W V u d F 9 w c m 9 k d W N 0 a W 9 u L 0 d l w 6 R u Z G V y d G V y I F R 5 c C 5 7 U E 5 H L D E 3 M n 0 m c X V v d D s s J n F 1 b 3 Q 7 U 2 V j d G l v b j E v Y W 5 u d W F s X 2 N l b W V u d F 9 w c m 9 k d W N 0 a W 9 u L 0 d l w 6 R u Z G V y d G V y I F R 5 c C 5 7 U F J Z L D E 3 M 3 0 m c X V v d D s s J n F 1 b 3 Q 7 U 2 V j d G l v b j E v Y W 5 u d W F s X 2 N l b W V u d F 9 w c m 9 k d W N 0 a W 9 u L 0 d l w 6 R u Z G V y d G V y I F R 5 c C 5 7 U G V u a W 5 z d W x h c i B N Y W x h e X N p Y S w x N z R 9 J n F 1 b 3 Q 7 L C Z x d W 9 0 O 1 N l Y 3 R p b 2 4 x L 2 F u b n V h b F 9 j Z W 1 l b n R f c H J v Z H V j d G l v b i 9 H Z c O k b m R l c n R l c i B U e X A u e 1 B F U i w x N z V 9 J n F 1 b 3 Q 7 L C Z x d W 9 0 O 1 N l Y 3 R p b 2 4 x L 2 F u b n V h b F 9 j Z W 1 l b n R f c H J v Z H V j d G l v b i 9 H Z c O k b m R l c n R l c i B U e X A u e 1 B I T C w x N z Z 9 J n F 1 b 3 Q 7 L C Z x d W 9 0 O 1 N l Y 3 R p b 2 4 x L 2 F u b n V h b F 9 j Z W 1 l b n R f c H J v Z H V j d G l v b i 9 H Z c O k b m R l c n R l c i B U e X A u e 0 J P T C w x N z d 9 J n F 1 b 3 Q 7 L C Z x d W 9 0 O 1 N l Y 3 R p b 2 4 x L 2 F u b n V h b F 9 j Z W 1 l b n R f c H J v Z H V j d G l v b i 9 H Z c O k b m R l c n R l c i B U e X A u e 1 B P T C w x N z h 9 J n F 1 b 3 Q 7 L C Z x d W 9 0 O 1 N l Y 3 R p b 2 4 x L 2 F u b n V h b F 9 j Z W 1 l b n R f c H J v Z H V j d G l v b i 9 H Z c O k b m R l c n R l c i B U e X A u e 1 B S V C w x N z l 9 J n F 1 b 3 Q 7 L C Z x d W 9 0 O 1 N l Y 3 R p b 2 4 x L 2 F u b n V h b F 9 j Z W 1 l b n R f c H J v Z H V j d G l v b i 9 H Z c O k b m R l c n R l c i B U e X A u e 1 B S S S w x O D B 9 J n F 1 b 3 Q 7 L C Z x d W 9 0 O 1 N l Y 3 R p b 2 4 x L 2 F u b n V h b F 9 j Z W 1 l b n R f c H J v Z H V j d G l v b i 9 H Z c O k b m R l c n R l c i B U e X A u e 1 F B V C w x O D F 9 J n F 1 b 3 Q 7 L C Z x d W 9 0 O 1 N l Y 3 R p b 2 4 x L 2 F u b n V h b F 9 j Z W 1 l b n R f c H J v Z H V j d G l v b i 9 H Z c O k b m R l c n R l c i B U e X A u e 0 N N U i w x O D J 9 J n F 1 b 3 Q 7 L C Z x d W 9 0 O 1 N l Y 3 R p b 2 4 x L 2 F u b n V h b F 9 j Z W 1 l b n R f c H J v Z H V j d G l v b i 9 H Z c O k b m R l c n R l c i B U e X A u e 0 t P U i w x O D N 9 J n F 1 b 3 Q 7 L C Z x d W 9 0 O 1 N l Y 3 R p b 2 4 x L 2 F u b n V h b F 9 j Z W 1 l b n R f c H J v Z H V j d G l v b i 9 H Z c O k b m R l c n R l c i B U e X A u e 0 1 E Q S w x O D R 9 J n F 1 b 3 Q 7 L C Z x d W 9 0 O 1 N l Y 3 R p b 2 4 x L 2 F u b n V h b F 9 j Z W 1 l b n R f c H J v Z H V j d G l v b i 9 H Z c O k b m R l c n R l c i B U e X A u e 1 N T R C w x O D V 9 J n F 1 b 3 Q 7 L C Z x d W 9 0 O 1 N l Y 3 R p b 2 4 x L 2 F u b n V h b F 9 j Z W 1 l b n R f c H J v Z H V j d G l v b i 9 H Z c O k b m R l c n R l c i B U e X A u e 1 J l c H V i b G l j I G 9 m I F N v d X R o I F Z p Z X R u Y W 0 s M T g 2 f S Z x d W 9 0 O y w m c X V v d D t T Z W N 0 a W 9 u M S 9 h b m 5 1 Y W x f Y 2 V t Z W 5 0 X 3 B y b 2 R 1 Y 3 R p b 2 4 v R 2 X D p G 5 k Z X J 0 Z X I g V H l w L n t S R V B V Q k x J Q y B P R i B T V U R B T i w x O D d 9 J n F 1 b 3 Q 7 L C Z x d W 9 0 O 1 N l Y 3 R p b 2 4 x L 2 F u b n V h b F 9 j Z W 1 l b n R f c H J v Z H V j d G l v b i 9 H Z c O k b m R l c n R l c i B U e X A u e 1 J F V S w x O D h 9 J n F 1 b 3 Q 7 L C Z x d W 9 0 O 1 N l Y 3 R p b 2 4 x L 2 F u b n V h b F 9 j Z W 1 l b n R f c H J v Z H V j d G l v b i 9 H Z c O k b m R l c n R l c i B U e X A u e 1 J o b 2 R l c 2 l h L U 5 5 Y X N h b G F u Z C w x O D l 9 J n F 1 b 3 Q 7 L C Z x d W 9 0 O 1 N l Y 3 R p b 2 4 x L 2 F u b n V h b F 9 j Z W 1 l b n R f c H J v Z H V j d G l v b i 9 H Z c O k b m R l c n R l c i B U e X A u e 1 J P V S w x O T B 9 J n F 1 b 3 Q 7 L C Z x d W 9 0 O 1 N l Y 3 R p b 2 4 x L 2 F u b n V h b F 9 j Z W 1 l b n R f c H J v Z H V j d G l v b i 9 H Z c O k b m R l c n R l c i B U e X A u e 1 J V U y w x O T F 9 J n F 1 b 3 Q 7 L C Z x d W 9 0 O 1 N l Y 3 R p b 2 4 x L 2 F u b n V h b F 9 j Z W 1 l b n R f c H J v Z H V j d G l v b i 9 H Z c O k b m R l c n R l c i B U e X A u e 1 J X Q S w x O T J 9 J n F 1 b 3 Q 7 L C Z x d W 9 0 O 1 N l Y 3 R p b 2 4 x L 2 F u b n V h b F 9 j Z W 1 l b n R f c H J v Z H V j d G l v b i 9 H Z c O k b m R l c n R l c i B U e X A u e 1 J 3 Y W 5 k Y S 1 V c n V u Z G k s M T k z f S Z x d W 9 0 O y w m c X V v d D t T Z W N 0 a W 9 u M S 9 h b m 5 1 Y W x f Y 2 V t Z W 5 0 X 3 B y b 2 R 1 Y 3 R p b 2 4 v R 2 X D p G 5 k Z X J 0 Z X I g V H l w L n t S e X V r e X U g S X N s Y W 5 k c y w x O T R 9 J n F 1 b 3 Q 7 L C Z x d W 9 0 O 1 N l Y 3 R p b 2 4 x L 2 F u b n V h b F 9 j Z W 1 l b n R f c H J v Z H V j d G l v b i 9 H Z c O k b m R l c n R l c i B U e X A u e 1 N h Y m F o L D E 5 N X 0 m c X V v d D s s J n F 1 b 3 Q 7 U 2 V j d G l v b j E v Y W 5 u d W F s X 2 N l b W V u d F 9 w c m 9 k d W N 0 a W 9 u L 0 d l w 6 R u Z G V y d G V y I F R 5 c C 5 7 U 0 h O L D E 5 N n 0 m c X V v d D s s J n F 1 b 3 Q 7 U 2 V j d G l v b j E v Y W 5 u d W F s X 2 N l b W V u d F 9 w c m 9 k d W N 0 a W 9 u L 0 d l w 6 R u Z G V y d G V y I F R 5 c C 5 7 T E N B L D E 5 N 3 0 m c X V v d D s s J n F 1 b 3 Q 7 U 2 V j d G l v b j E v Y W 5 u d W F s X 2 N l b W V u d F 9 w c m 9 k d W N 0 a W 9 u L 0 d l w 6 R u Z G V y d G V y I F R 5 c C 5 7 U 1 h N L D E 5 O H 0 m c X V v d D s s J n F 1 b 3 Q 7 U 2 V j d G l v b j E v Y W 5 u d W F s X 2 N l b W V u d F 9 w c m 9 k d W N 0 a W 9 u L 0 d l w 6 R u Z G V y d G V y I F R 5 c C 5 7 V 1 N N L D E 5 O X 0 m c X V v d D s s J n F 1 b 3 Q 7 U 2 V j d G l v b j E v Y W 5 u d W F s X 2 N l b W V u d F 9 w c m 9 k d W N 0 a W 9 u L 0 d l w 6 R u Z G V y d G V y I F R 5 c C 5 7 U 1 R Q L D I w M H 0 m c X V v d D s s J n F 1 b 3 Q 7 U 2 V j d G l v b j E v Y W 5 u d W F s X 2 N l b W V u d F 9 w c m 9 k d W N 0 a W 9 u L 0 d l w 6 R u Z G V y d G V y I F R 5 c C 5 7 U 2 F y Y X d h a y w y M D F 9 J n F 1 b 3 Q 7 L C Z x d W 9 0 O 1 N l Y 3 R p b 2 4 x L 2 F u b n V h b F 9 j Z W 1 l b n R f c H J v Z H V j d G l v b i 9 H Z c O k b m R l c n R l c i B U e X A u e 1 N B V S w y M D J 9 J n F 1 b 3 Q 7 L C Z x d W 9 0 O 1 N l Y 3 R p b 2 4 x L 2 F u b n V h b F 9 j Z W 1 l b n R f c H J v Z H V j d G l v b i 9 H Z c O k b m R l c n R l c i B U e X A u e 1 N F T i w y M D N 9 J n F 1 b 3 Q 7 L C Z x d W 9 0 O 1 N l Y 3 R p b 2 4 x L 2 F u b n V h b F 9 j Z W 1 l b n R f c H J v Z H V j d G l v b i 9 H Z c O k b m R l c n R l c i B U e X A u e 1 N S Q i w y M D R 9 J n F 1 b 3 Q 7 L C Z x d W 9 0 O 1 N l Y 3 R p b 2 4 x L 2 F u b n V h b F 9 j Z W 1 l b n R f c H J v Z H V j d G l v b i 9 H Z c O k b m R l c n R l c i B U e X A u e 1 N Z Q y w y M D V 9 J n F 1 b 3 Q 7 L C Z x d W 9 0 O 1 N l Y 3 R p b 2 4 x L 2 F u b n V h b F 9 j Z W 1 l b n R f c H J v Z H V j d G l v b i 9 H Z c O k b m R l c n R l c i B U e X A u e 1 N M R S w y M D Z 9 J n F 1 b 3 Q 7 L C Z x d W 9 0 O 1 N l Y 3 R p b 2 4 x L 2 F u b n V h b F 9 j Z W 1 l b n R f c H J v Z H V j d G l v b i 9 H Z c O k b m R l c n R l c i B U e X A u e 1 N H U C w y M D d 9 J n F 1 b 3 Q 7 L C Z x d W 9 0 O 1 N l Y 3 R p b 2 4 x L 2 F u b n V h b F 9 j Z W 1 l b n R f c H J v Z H V j d G l v b i 9 H Z c O k b m R l c n R l c i B U e X A u e 1 N W S y w y M D h 9 J n F 1 b 3 Q 7 L C Z x d W 9 0 O 1 N l Y 3 R p b 2 4 x L 2 F u b n V h b F 9 j Z W 1 l b n R f c H J v Z H V j d G l v b i 9 H Z c O k b m R l c n R l c i B U e X A u e 1 N W T i w y M D l 9 J n F 1 b 3 Q 7 L C Z x d W 9 0 O 1 N l Y 3 R p b 2 4 x L 2 F u b n V h b F 9 j Z W 1 l b n R f c H J v Z H V j d G l v b i 9 H Z c O k b m R l c n R l c i B U e X A u e 1 N M Q i w y M T B 9 J n F 1 b 3 Q 7 L C Z x d W 9 0 O 1 N l Y 3 R p b 2 4 x L 2 F u b n V h b F 9 j Z W 1 l b n R f c H J v Z H V j d G l v b i 9 H Z c O k b m R l c n R l c i B U e X A u e 1 N P T S w y M T F 9 J n F 1 b 3 Q 7 L C Z x d W 9 0 O 1 N l Y 3 R p b 2 4 x L 2 F u b n V h b F 9 j Z W 1 l b n R f c H J v Z H V j d G l v b i 9 H Z c O k b m R l c n R l c i B U e X A u e 1 p B R i w y M T J 9 J n F 1 b 3 Q 7 L C Z x d W 9 0 O 1 N l Y 3 R p b 2 4 x L 2 F u b n V h b F 9 j Z W 1 l b n R f c H J v Z H V j d G l v b i 9 H Z c O k b m R l c n R l c i B U e X A u e 0 V T U C w y M T N 9 J n F 1 b 3 Q 7 L C Z x d W 9 0 O 1 N l Y 3 R p b 2 4 x L 2 F u b n V h b F 9 j Z W 1 l b n R f c H J v Z H V j d G l v b i 9 H Z c O k b m R l c n R l c i B U e X A u e 0 x L Q S w y M T R 9 J n F 1 b 3 Q 7 L C Z x d W 9 0 O 1 N l Y 3 R p b 2 4 x L 2 F u b n V h b F 9 j Z W 1 l b n R f c H J v Z H V j d G l v b i 9 H Z c O k b m R l c n R l c i B U e X A u e 0 t O Q S w y M T V 9 J n F 1 b 3 Q 7 L C Z x d W 9 0 O 1 N l Y 3 R p b 2 4 x L 2 F u b n V h b F 9 j Z W 1 l b n R f c H J v Z H V j d G l v b i 9 H Z c O k b m R l c n R l c i B U e X A u e 0 t O Q V 8 x L D I x N n 0 m c X V v d D s s J n F 1 b 3 Q 7 U 2 V j d G l v b j E v Y W 5 u d W F s X 2 N l b W V u d F 9 w c m 9 k d W N 0 a W 9 u L 0 d l w 6 R u Z G V y d G V y I F R 5 c C 5 7 U 1 B N L D I x N 3 0 m c X V v d D s s J n F 1 b 3 Q 7 U 2 V j d G l v b j E v Y W 5 u d W F s X 2 N l b W V u d F 9 w c m 9 k d W N 0 a W 9 u L 0 d l w 6 R u Z G V y d G V y I F R 5 c C 5 7 V k N U L D I x O H 0 m c X V v d D s s J n F 1 b 3 Q 7 U 2 V j d G l v b j E v Y W 5 u d W F s X 2 N l b W V u d F 9 w c m 9 k d W N 0 a W 9 u L 0 d l w 6 R u Z G V y d G V y I F R 5 c C 5 7 U 1 V E Q U 4 s M j E 5 f S Z x d W 9 0 O y w m c X V v d D t T Z W N 0 a W 9 u M S 9 h b m 5 1 Y W x f Y 2 V t Z W 5 0 X 3 B y b 2 R 1 Y 3 R p b 2 4 v R 2 X D p G 5 k Z X J 0 Z X I g V H l w L n t T V V I s M j I w f S Z x d W 9 0 O y w m c X V v d D t T Z W N 0 a W 9 u M S 9 h b m 5 1 Y W x f Y 2 V t Z W 5 0 X 3 B y b 2 R 1 Y 3 R p b 2 4 v R 2 X D p G 5 k Z X J 0 Z X I g V H l w L n t T V 1 o s M j I x f S Z x d W 9 0 O y w m c X V v d D t T Z W N 0 a W 9 u M S 9 h b m 5 1 Y W x f Y 2 V t Z W 5 0 X 3 B y b 2 R 1 Y 3 R p b 2 4 v R 2 X D p G 5 k Z X J 0 Z X I g V H l w L n t T V 0 U s M j I y f S Z x d W 9 0 O y w m c X V v d D t T Z W N 0 a W 9 u M S 9 h b m 5 1 Y W x f Y 2 V t Z W 5 0 X 3 B y b 2 R 1 Y 3 R p b 2 4 v R 2 X D p G 5 k Z X J 0 Z X I g V H l w L n t D S E U s M j I z f S Z x d W 9 0 O y w m c X V v d D t T Z W N 0 a W 9 u M S 9 h b m 5 1 Y W x f Y 2 V t Z W 5 0 X 3 B y b 2 R 1 Y 3 R p b 2 4 v R 2 X D p G 5 k Z X J 0 Z X I g V H l w L n t T W V I s M j I 0 f S Z x d W 9 0 O y w m c X V v d D t T Z W N 0 a W 9 u M S 9 h b m 5 1 Y W x f Y 2 V t Z W 5 0 X 3 B y b 2 R 1 Y 3 R p b 2 4 v R 2 X D p G 5 k Z X J 0 Z X I g V H l w L n t U V 0 4 s M j I 1 f S Z x d W 9 0 O y w m c X V v d D t T Z W N 0 a W 9 u M S 9 h b m 5 1 Y W x f Y 2 V t Z W 5 0 X 3 B y b 2 R 1 Y 3 R p b 2 4 v R 2 X D p G 5 k Z X J 0 Z X I g V H l w L n t U S k s s M j I 2 f S Z x d W 9 0 O y w m c X V v d D t T Z W N 0 a W 9 u M S 9 h b m 5 1 Y W x f Y 2 V t Z W 5 0 X 3 B y b 2 R 1 Y 3 R p b 2 4 v R 2 X D p G 5 k Z X J 0 Z X I g V H l w L n t U Y W 5 n Y W 5 5 a W t h L D I y N 3 0 m c X V v d D s s J n F 1 b 3 Q 7 U 2 V j d G l v b j E v Y W 5 u d W F s X 2 N l b W V u d F 9 w c m 9 k d W N 0 a W 9 u L 0 d l w 6 R u Z G V y d G V y I F R 5 c C 5 7 V E h B L D I y O H 0 m c X V v d D s s J n F 1 b 3 Q 7 U 2 V j d G l v b j E v Y W 5 u d W F s X 2 N l b W V u d F 9 w c m 9 k d W N 0 a W 9 u L 0 d l w 6 R u Z G V y d G V y I F R 5 c C 5 7 V E x T L D I y O X 0 m c X V v d D s s J n F 1 b 3 Q 7 U 2 V j d G l v b j E v Y W 5 u d W F s X 2 N l b W V u d F 9 w c m 9 k d W N 0 a W 9 u L 0 d l w 6 R u Z G V y d G V y I F R 5 c C 5 7 V E d P L D I z M H 0 m c X V v d D s s J n F 1 b 3 Q 7 U 2 V j d G l v b j E v Y W 5 u d W F s X 2 N l b W V u d F 9 w c m 9 k d W N 0 a W 9 u L 0 d l w 6 R u Z G V y d G V y I F R 5 c C 5 7 V E 9 O L D I z M X 0 m c X V v d D s s J n F 1 b 3 Q 7 U 2 V j d G l v b j E v Y W 5 u d W F s X 2 N l b W V u d F 9 w c m 9 k d W N 0 a W 9 u L 0 d l w 6 R u Z G V y d G V y I F R 5 c C 5 7 V F R P L D I z M n 0 m c X V v d D s s J n F 1 b 3 Q 7 U 2 V j d G l v b j E v Y W 5 u d W F s X 2 N l b W V u d F 9 w c m 9 k d W N 0 a W 9 u L 0 d l w 6 R u Z G V y d G V y I F R 5 c C 5 7 V F V O L D I z M 3 0 m c X V v d D s s J n F 1 b 3 Q 7 U 2 V j d G l v b j E v Y W 5 u d W F s X 2 N l b W V u d F 9 w c m 9 k d W N 0 a W 9 u L 0 d l w 6 R u Z G V y d G V y I F R 5 c C 5 7 V F V S L D I z N H 0 m c X V v d D s s J n F 1 b 3 Q 7 U 2 V j d G l v b j E v Y W 5 u d W F s X 2 N l b W V u d F 9 w c m 9 k d W N 0 a W 9 u L 0 d l w 6 R u Z G V y d G V y I F R 5 c C 5 7 V E t N L D I z N X 0 m c X V v d D s s J n F 1 b 3 Q 7 U 2 V j d G l v b j E v Y W 5 u d W F s X 2 N l b W V u d F 9 w c m 9 k d W N 0 a W 9 u L 0 d l w 6 R u Z G V y d G V y I F R 5 c C 5 7 V E N B L D I z N n 0 m c X V v d D s s J n F 1 b 3 Q 7 U 2 V j d G l v b j E v Y W 5 u d W F s X 2 N l b W V u d F 9 w c m 9 k d W N 0 a W 9 u L 0 d l w 6 R u Z G V y d G V y I F R 5 c C 5 7 V F V W L D I z N 3 0 m c X V v d D s s J n F 1 b 3 Q 7 U 2 V j d G l v b j E v Y W 5 u d W F s X 2 N l b W V u d F 9 w c m 9 k d W N 0 a W 9 u L 0 d l w 6 R u Z G V y d G V y I F R 5 c C 5 7 V U d B L D I z O H 0 m c X V v d D s s J n F 1 b 3 Q 7 U 2 V j d G l v b j E v Y W 5 u d W F s X 2 N l b W V u d F 9 w c m 9 k d W N 0 a W 9 u L 0 d l w 6 R u Z G V y d G V y I F R 5 c C 5 7 V U t S L D I z O X 0 m c X V v d D s s J n F 1 b 3 Q 7 U 2 V j d G l v b j E v Y W 5 u d W F s X 2 N l b W V u d F 9 w c m 9 k d W N 0 a W 9 u L 0 d l w 6 R u Z G V y d G V y I F R 5 c C 5 7 Q V J F L D I 0 M H 0 m c X V v d D s s J n F 1 b 3 Q 7 U 2 V j d G l v b j E v Y W 5 u d W F s X 2 N l b W V u d F 9 w c m 9 k d W N 0 a W 9 u L 0 d l w 6 R u Z G V y d G V y I F R 5 c C 5 7 R 0 J S L D I 0 M X 0 m c X V v d D s s J n F 1 b 3 Q 7 U 2 V j d G l v b j E v Y W 5 u d W F s X 2 N l b W V u d F 9 w c m 9 k d W N 0 a W 9 u L 0 d l w 6 R u Z G V y d G V y I F R 5 c C 5 7 V W 5 p d G V k I E t v c m V h L D I 0 M n 0 m c X V v d D s s J n F 1 b 3 Q 7 U 2 V j d G l v b j E v Y W 5 u d W F s X 2 N l b W V u d F 9 w c m 9 k d W N 0 a W 9 u L 0 d l w 6 R u Z G V y d G V y I F R 5 c C 5 7 V F p B L D I 0 M 3 0 m c X V v d D s s J n F 1 b 3 Q 7 U 2 V j d G l v b j E v Y W 5 u d W F s X 2 N l b W V u d F 9 w c m 9 k d W N 0 a W 9 u L 0 d l w 6 R u Z G V y d G V y I F R 5 c C 5 7 V V N B L D I 0 N H 0 m c X V v d D s s J n F 1 b 3 Q 7 U 2 V j d G l v b j E v Y W 5 u d W F s X 2 N l b W V u d F 9 w c m 9 k d W N 0 a W 9 u L 0 d l w 6 R u Z G V y d G V y I F R 5 c C 5 7 V V J Z L D I 0 N X 0 m c X V v d D s s J n F 1 b 3 Q 7 U 2 V j d G l v b j E v Y W 5 u d W F s X 2 N l b W V u d F 9 w c m 9 k d W N 0 a W 9 u L 0 d l w 6 R u Z G V y d G V y I F R 5 c C 5 7 U 1 V O L D I 0 N n 0 m c X V v d D s s J n F 1 b 3 Q 7 U 2 V j d G l v b j E v Y W 5 u d W F s X 2 N l b W V u d F 9 w c m 9 k d W N 0 a W 9 u L 0 d l w 6 R u Z G V y d G V y I F R 5 c C 5 7 V V p C L D I 0 N 3 0 m c X V v d D s s J n F 1 b 3 Q 7 U 2 V j d G l v b j E v Y W 5 u d W F s X 2 N l b W V u d F 9 w c m 9 k d W N 0 a W 9 u L 0 d l w 6 R u Z G V y d G V y I F R 5 c C 5 7 V l V U L D I 0 O H 0 m c X V v d D s s J n F 1 b 3 Q 7 U 2 V j d G l v b j E v Y W 5 u d W F s X 2 N l b W V u d F 9 w c m 9 k d W N 0 a W 9 u L 0 d l w 6 R u Z G V y d G V y I F R 5 c C 5 7 V k V O L D I 0 O X 0 m c X V v d D s s J n F 1 b 3 Q 7 U 2 V j d G l v b j E v Y W 5 u d W F s X 2 N l b W V u d F 9 w c m 9 k d W N 0 a W 9 u L 0 d l w 6 R u Z G V y d G V y I F R 5 c C 5 7 V k 5 N L D I 1 M H 0 m c X V v d D s s J n F 1 b 3 Q 7 U 2 V j d G l v b j E v Y W 5 u d W F s X 2 N l b W V u d F 9 w c m 9 k d W N 0 a W 9 u L 0 d l w 6 R u Z G V y d G V y I F R 5 c C 5 7 V 0 x G L D I 1 M X 0 m c X V v d D s s J n F 1 b 3 Q 7 U 2 V j d G l v b j E v Y W 5 u d W F s X 2 N l b W V u d F 9 w c m 9 k d W N 0 a W 9 u L 0 d l w 6 R u Z G V y d G V y I F R 5 c C 5 7 W U V N R U 4 s M j U y f S Z x d W 9 0 O y w m c X V v d D t T Z W N 0 a W 9 u M S 9 h b m 5 1 Y W x f Y 2 V t Z W 5 0 X 3 B y b 2 R 1 Y 3 R p b 2 4 v R 2 X D p G 5 k Z X J 0 Z X I g V H l w L n t Z V U c s M j U z f S Z x d W 9 0 O y w m c X V v d D t T Z W N 0 a W 9 u M S 9 h b m 5 1 Y W x f Y 2 V t Z W 5 0 X 3 B y b 2 R 1 Y 3 R p b 2 4 v R 2 X D p G 5 k Z X J 0 Z X I g V H l w L n t T Q 0 c s M j U 0 f S Z x d W 9 0 O y w m c X V v d D t T Z W N 0 a W 9 u M S 9 h b m 5 1 Y W x f Y 2 V t Z W 5 0 X 3 B y b 2 R 1 Y 3 R p b 2 4 v R 2 X D p G 5 k Z X J 0 Z X I g V H l w L n t a T U I s M j U 1 f S Z x d W 9 0 O y w m c X V v d D t T Z W N 0 a W 9 u M S 9 h b m 5 1 Y W x f Y 2 V t Z W 5 0 X 3 B y b 2 R 1 Y 3 R p b 2 4 v R 2 X D p G 5 k Z X J 0 Z X I g V H l w L n t a Y W 5 6 a W J h c i w y N T Z 9 J n F 1 b 3 Q 7 L C Z x d W 9 0 O 1 N l Y 3 R p b 2 4 x L 2 F u b n V h b F 9 j Z W 1 l b n R f c H J v Z H V j d G l v b i 9 H Z c O k b m R l c n R l c i B U e X A u e 1 p X R S w y N T d 9 J n F 1 b 3 Q 7 X S w m c X V v d D t D b 2 x 1 b W 5 D b 3 V u d C Z x d W 9 0 O z o y N T g s J n F 1 b 3 Q 7 S 2 V 5 Q 2 9 s d W 1 u T m F t Z X M m c X V v d D s 6 W 1 0 s J n F 1 b 3 Q 7 Q 2 9 s d W 1 u S W R l b n R p d G l l c y Z x d W 9 0 O z p b J n F 1 b 3 Q 7 U 2 V j d G l v b j E v Y W 5 u d W F s X 2 N l b W V u d F 9 w c m 9 k d W N 0 a W 9 u L 0 d l w 6 R u Z G V y d G V y I F R 5 c C 5 7 W W V h c i w w f S Z x d W 9 0 O y w m c X V v d D t T Z W N 0 a W 9 u M S 9 h b m 5 1 Y W x f Y 2 V t Z W 5 0 X 3 B y b 2 R 1 Y 3 R p b 2 4 v R 2 X D p G 5 k Z X J 0 Z X I g V H l w L n t B R k c s M X 0 m c X V v d D s s J n F 1 b 3 Q 7 U 2 V j d G l v b j E v Y W 5 u d W F s X 2 N l b W V u d F 9 w c m 9 k d W N 0 a W 9 u L 0 d l w 6 R u Z G V y d G V y I F R 5 c C 5 7 Q U x C L D J 9 J n F 1 b 3 Q 7 L C Z x d W 9 0 O 1 N l Y 3 R p b 2 4 x L 2 F u b n V h b F 9 j Z W 1 l b n R f c H J v Z H V j d G l v b i 9 H Z c O k b m R l c n R l c i B U e X A u e 0 R a Q S w z f S Z x d W 9 0 O y w m c X V v d D t T Z W N 0 a W 9 u M S 9 h b m 5 1 Y W x f Y 2 V t Z W 5 0 X 3 B y b 2 R 1 Y 3 R p b 2 4 v R 2 X D p G 5 k Z X J 0 Z X I g V H l w L n t B T k Q s N H 0 m c X V v d D s s J n F 1 b 3 Q 7 U 2 V j d G l v b j E v Y W 5 u d W F s X 2 N l b W V u d F 9 w c m 9 k d W N 0 a W 9 u L 0 d l w 6 R u Z G V y d G V y I F R 5 c C 5 7 Q U d P L D V 9 J n F 1 b 3 Q 7 L C Z x d W 9 0 O 1 N l Y 3 R p b 2 4 x L 2 F u b n V h b F 9 j Z W 1 l b n R f c H J v Z H V j d G l v b i 9 H Z c O k b m R l c n R l c i B U e X A u e 0 F J Q S w 2 f S Z x d W 9 0 O y w m c X V v d D t T Z W N 0 a W 9 u M S 9 h b m 5 1 Y W x f Y 2 V t Z W 5 0 X 3 B y b 2 R 1 Y 3 R p b 2 4 v R 2 X D p G 5 k Z X J 0 Z X I g V H l w L n t B V E E s N 3 0 m c X V v d D s s J n F 1 b 3 Q 7 U 2 V j d G l v b j E v Y W 5 u d W F s X 2 N l b W V u d F 9 w c m 9 k d W N 0 a W 9 u L 0 d l w 6 R u Z G V y d G V y I F R 5 c C 5 7 Q V R H L D h 9 J n F 1 b 3 Q 7 L C Z x d W 9 0 O 1 N l Y 3 R p b 2 4 x L 2 F u b n V h b F 9 j Z W 1 l b n R f c H J v Z H V j d G l v b i 9 H Z c O k b m R l c n R l c i B U e X A u e 0 F S R y w 5 f S Z x d W 9 0 O y w m c X V v d D t T Z W N 0 a W 9 u M S 9 h b m 5 1 Y W x f Y 2 V t Z W 5 0 X 3 B y b 2 R 1 Y 3 R p b 2 4 v R 2 X D p G 5 k Z X J 0 Z X I g V H l w L n t B U k 0 s M T B 9 J n F 1 b 3 Q 7 L C Z x d W 9 0 O 1 N l Y 3 R p b 2 4 x L 2 F u b n V h b F 9 j Z W 1 l b n R f c H J v Z H V j d G l v b i 9 H Z c O k b m R l c n R l c i B U e X A u e 0 F C V y w x M X 0 m c X V v d D s s J n F 1 b 3 Q 7 U 2 V j d G l v b j E v Y W 5 u d W F s X 2 N l b W V u d F 9 w c m 9 k d W N 0 a W 9 u L 0 d l w 6 R u Z G V y d G V y I F R 5 c C 5 7 Q V V T L D E y f S Z x d W 9 0 O y w m c X V v d D t T Z W N 0 a W 9 u M S 9 h b m 5 1 Y W x f Y 2 V t Z W 5 0 X 3 B y b 2 R 1 Y 3 R p b 2 4 v R 2 X D p G 5 k Z X J 0 Z X I g V H l w L n t B V V Q s M T N 9 J n F 1 b 3 Q 7 L C Z x d W 9 0 O 1 N l Y 3 R p b 2 4 x L 2 F u b n V h b F 9 j Z W 1 l b n R f c H J v Z H V j d G l v b i 9 H Z c O k b m R l c n R l c i B U e X A u e 0 F a R S w x N H 0 m c X V v d D s s J n F 1 b 3 Q 7 U 2 V j d G l v b j E v Y W 5 u d W F s X 2 N l b W V u d F 9 w c m 9 k d W N 0 a W 9 u L 0 d l w 6 R u Z G V y d G V y I F R 5 c C 5 7 Q k h T L D E 1 f S Z x d W 9 0 O y w m c X V v d D t T Z W N 0 a W 9 u M S 9 h b m 5 1 Y W x f Y 2 V t Z W 5 0 X 3 B y b 2 R 1 Y 3 R p b 2 4 v R 2 X D p G 5 k Z X J 0 Z X I g V H l w L n t C S F I s M T Z 9 J n F 1 b 3 Q 7 L C Z x d W 9 0 O 1 N l Y 3 R p b 2 4 x L 2 F u b n V h b F 9 j Z W 1 l b n R f c H J v Z H V j d G l v b i 9 H Z c O k b m R l c n R l c i B U e X A u e 0 J H R C w x N 3 0 m c X V v d D s s J n F 1 b 3 Q 7 U 2 V j d G l v b j E v Y W 5 u d W F s X 2 N l b W V u d F 9 w c m 9 k d W N 0 a W 9 u L 0 d l w 6 R u Z G V y d G V y I F R 5 c C 5 7 Q l J C L D E 4 f S Z x d W 9 0 O y w m c X V v d D t T Z W N 0 a W 9 u M S 9 h b m 5 1 Y W x f Y 2 V t Z W 5 0 X 3 B y b 2 R 1 Y 3 R p b 2 4 v R 2 X D p G 5 k Z X J 0 Z X I g V H l w L n t C T F I s M T l 9 J n F 1 b 3 Q 7 L C Z x d W 9 0 O 1 N l Y 3 R p b 2 4 x L 2 F u b n V h b F 9 j Z W 1 l b n R f c H J v Z H V j d G l v b i 9 H Z c O k b m R l c n R l c i B U e X A u e 0 J F T C w y M H 0 m c X V v d D s s J n F 1 b 3 Q 7 U 2 V j d G l v b j E v Y W 5 u d W F s X 2 N l b W V u d F 9 w c m 9 k d W N 0 a W 9 u L 0 d l w 6 R u Z G V y d G V y I F R 5 c C 5 7 Q k x a L D I x f S Z x d W 9 0 O y w m c X V v d D t T Z W N 0 a W 9 u M S 9 h b m 5 1 Y W x f Y 2 V t Z W 5 0 X 3 B y b 2 R 1 Y 3 R p b 2 4 v R 2 X D p G 5 k Z X J 0 Z X I g V H l w L n t C R U 4 s M j J 9 J n F 1 b 3 Q 7 L C Z x d W 9 0 O 1 N l Y 3 R p b 2 4 x L 2 F u b n V h b F 9 j Z W 1 l b n R f c H J v Z H V j d G l v b i 9 H Z c O k b m R l c n R l c i B U e X A u e 0 J N V S w y M 3 0 m c X V v d D s s J n F 1 b 3 Q 7 U 2 V j d G l v b j E v Y W 5 u d W F s X 2 N l b W V u d F 9 w c m 9 k d W N 0 a W 9 u L 0 d l w 6 R u Z G V y d G V y I F R 5 c C 5 7 Q l R O L D I 0 f S Z x d W 9 0 O y w m c X V v d D t T Z W N 0 a W 9 u M S 9 h b m 5 1 Y W x f Y 2 V t Z W 5 0 X 3 B y b 2 R 1 Y 3 R p b 2 4 v R 2 X D p G 5 k Z X J 0 Z X I g V H l w L n t C R V M s M j V 9 J n F 1 b 3 Q 7 L C Z x d W 9 0 O 1 N l Y 3 R p b 2 4 x L 2 F u b n V h b F 9 j Z W 1 l b n R f c H J v Z H V j d G l v b i 9 H Z c O k b m R l c n R l c i B U e X A u e 0 J J S C w y N n 0 m c X V v d D s s J n F 1 b 3 Q 7 U 2 V j d G l v b j E v Y W 5 u d W F s X 2 N l b W V u d F 9 w c m 9 k d W N 0 a W 9 u L 0 d l w 6 R u Z G V y d G V y I F R 5 c C 5 7 Q l d B L D I 3 f S Z x d W 9 0 O y w m c X V v d D t T Z W N 0 a W 9 u M S 9 h b m 5 1 Y W x f Y 2 V t Z W 5 0 X 3 B y b 2 R 1 Y 3 R p b 2 4 v R 2 X D p G 5 k Z X J 0 Z X I g V H l w L n t C U k E s M j h 9 J n F 1 b 3 Q 7 L C Z x d W 9 0 O 1 N l Y 3 R p b 2 4 x L 2 F u b n V h b F 9 j Z W 1 l b n R f c H J v Z H V j d G l v b i 9 H Z c O k b m R l c n R l c i B U e X A u e 1 Z H Q i w y O X 0 m c X V v d D s s J n F 1 b 3 Q 7 U 2 V j d G l v b j E v Y W 5 u d W F s X 2 N l b W V u d F 9 w c m 9 k d W N 0 a W 9 u L 0 d l w 6 R u Z G V y d G V y I F R 5 c C 5 7 Q l J O L D M w f S Z x d W 9 0 O y w m c X V v d D t T Z W N 0 a W 9 u M S 9 h b m 5 1 Y W x f Y 2 V t Z W 5 0 X 3 B y b 2 R 1 Y 3 R p b 2 4 v R 2 X D p G 5 k Z X J 0 Z X I g V H l w L n t C R 1 I s M z F 9 J n F 1 b 3 Q 7 L C Z x d W 9 0 O 1 N l Y 3 R p b 2 4 x L 2 F u b n V h b F 9 j Z W 1 l b n R f c H J v Z H V j d G l v b i 9 H Z c O k b m R l c n R l c i B U e X A u e 0 J G Q S w z M n 0 m c X V v d D s s J n F 1 b 3 Q 7 U 2 V j d G l v b j E v Y W 5 u d W F s X 2 N l b W V u d F 9 w c m 9 k d W N 0 a W 9 u L 0 d l w 6 R u Z G V y d G V y I F R 5 c C 5 7 Q k R J L D M z f S Z x d W 9 0 O y w m c X V v d D t T Z W N 0 a W 9 u M S 9 h b m 5 1 Y W x f Y 2 V t Z W 5 0 X 3 B y b 2 R 1 Y 3 R p b 2 4 v R 2 X D p G 5 k Z X J 0 Z X I g V H l w L n t L S E 0 s M z R 9 J n F 1 b 3 Q 7 L C Z x d W 9 0 O 1 N l Y 3 R p b 2 4 x L 2 F u b n V h b F 9 j Z W 1 l b n R f c H J v Z H V j d G l v b i 9 H Z c O k b m R l c n R l c i B U e X A u e 0 N B T i w z N X 0 m c X V v d D s s J n F 1 b 3 Q 7 U 2 V j d G l v b j E v Y W 5 u d W F s X 2 N l b W V u d F 9 w c m 9 k d W N 0 a W 9 u L 0 d l w 6 R u Z G V y d G V y I F R 5 c C 5 7 Q 1 B W L D M 2 f S Z x d W 9 0 O y w m c X V v d D t T Z W N 0 a W 9 u M S 9 h b m 5 1 Y W x f Y 2 V t Z W 5 0 X 3 B y b 2 R 1 Y 3 R p b 2 4 v R 2 X D p G 5 k Z X J 0 Z X I g V H l w L n t D W U 0 s M z d 9 J n F 1 b 3 Q 7 L C Z x d W 9 0 O 1 N l Y 3 R p b 2 4 x L 2 F u b n V h b F 9 j Z W 1 l b n R f c H J v Z H V j d G l v b i 9 H Z c O k b m R l c n R l c i B U e X A u e 0 N B R i w z O H 0 m c X V v d D s s J n F 1 b 3 Q 7 U 2 V j d G l v b j E v Y W 5 u d W F s X 2 N l b W V u d F 9 w c m 9 k d W N 0 a W 9 u L 0 d l w 6 R u Z G V y d G V y I F R 5 c C 5 7 V E N E L D M 5 f S Z x d W 9 0 O y w m c X V v d D t T Z W N 0 a W 9 u M S 9 h b m 5 1 Y W x f Y 2 V t Z W 5 0 X 3 B y b 2 R 1 Y 3 R p b 2 4 v R 2 X D p G 5 k Z X J 0 Z X I g V H l w L n t D S E w s N D B 9 J n F 1 b 3 Q 7 L C Z x d W 9 0 O 1 N l Y 3 R p b 2 4 x L 2 F u b n V h b F 9 j Z W 1 l b n R f c H J v Z H V j d G l v b i 9 H Z c O k b m R l c n R l c i B U e X A u e 0 N I T i w 0 M X 0 m c X V v d D s s J n F 1 b 3 Q 7 U 2 V j d G l v b j E v Y W 5 u d W F s X 2 N l b W V u d F 9 w c m 9 k d W N 0 a W 9 u L 0 d l w 6 R u Z G V y d G V y I F R 5 c C 5 7 Q 1 h S L D Q y f S Z x d W 9 0 O y w m c X V v d D t T Z W N 0 a W 9 u M S 9 h b m 5 1 Y W x f Y 2 V t Z W 5 0 X 3 B y b 2 R 1 Y 3 R p b 2 4 v R 2 X D p G 5 k Z X J 0 Z X I g V H l w L n t D T 0 w s N D N 9 J n F 1 b 3 Q 7 L C Z x d W 9 0 O 1 N l Y 3 R p b 2 4 x L 2 F u b n V h b F 9 j Z W 1 l b n R f c H J v Z H V j d G l v b i 9 H Z c O k b m R l c n R l c i B U e X A u e 0 N P T S w 0 N H 0 m c X V v d D s s J n F 1 b 3 Q 7 U 2 V j d G l v b j E v Y W 5 u d W F s X 2 N l b W V u d F 9 w c m 9 k d W N 0 a W 9 u L 0 d l w 6 R u Z G V y d G V y I F R 5 c C 5 7 Q 0 9 H L D Q 1 f S Z x d W 9 0 O y w m c X V v d D t T Z W N 0 a W 9 u M S 9 h b m 5 1 Y W x f Y 2 V t Z W 5 0 X 3 B y b 2 R 1 Y 3 R p b 2 4 v R 2 X D p G 5 k Z X J 0 Z X I g V H l w L n t D T 0 s s N D Z 9 J n F 1 b 3 Q 7 L C Z x d W 9 0 O 1 N l Y 3 R p b 2 4 x L 2 F u b n V h b F 9 j Z W 1 l b n R f c H J v Z H V j d G l v b i 9 H Z c O k b m R l c n R l c i B U e X A u e 0 N S S S w 0 N 3 0 m c X V v d D s s J n F 1 b 3 Q 7 U 2 V j d G l v b j E v Y W 5 u d W F s X 2 N l b W V u d F 9 w c m 9 k d W N 0 a W 9 u L 0 d l w 6 R u Z G V y d G V y I F R 5 c C 5 7 Q 0 l W L D Q 4 f S Z x d W 9 0 O y w m c X V v d D t T Z W N 0 a W 9 u M S 9 h b m 5 1 Y W x f Y 2 V t Z W 5 0 X 3 B y b 2 R 1 Y 3 R p b 2 4 v R 2 X D p G 5 k Z X J 0 Z X I g V H l w L n t I U l Y s N D l 9 J n F 1 b 3 Q 7 L C Z x d W 9 0 O 1 N l Y 3 R p b 2 4 x L 2 F u b n V h b F 9 j Z W 1 l b n R f c H J v Z H V j d G l v b i 9 H Z c O k b m R l c n R l c i B U e X A u e 0 N V Q i w 1 M H 0 m c X V v d D s s J n F 1 b 3 Q 7 U 2 V j d G l v b j E v Y W 5 u d W F s X 2 N l b W V u d F 9 w c m 9 k d W N 0 a W 9 u L 0 d l w 6 R u Z G V y d G V y I F R 5 c C 5 7 Q 1 V X L D U x f S Z x d W 9 0 O y w m c X V v d D t T Z W N 0 a W 9 u M S 9 h b m 5 1 Y W x f Y 2 V t Z W 5 0 X 3 B y b 2 R 1 Y 3 R p b 2 4 v R 2 X D p G 5 k Z X J 0 Z X I g V H l w L n t D W V A s N T J 9 J n F 1 b 3 Q 7 L C Z x d W 9 0 O 1 N l Y 3 R p b 2 4 x L 2 F u b n V h b F 9 j Z W 1 l b n R f c H J v Z H V j d G l v b i 9 H Z c O k b m R l c n R l c i B U e X A u e 0 N a R S w 1 M 3 0 m c X V v d D s s J n F 1 b 3 Q 7 U 2 V j d G l v b j E v Y W 5 u d W F s X 2 N l b W V u d F 9 w c m 9 k d W N 0 a W 9 u L 0 d l w 6 R u Z G V y d G V y I F R 5 c C 5 7 Q 1 N L L D U 0 f S Z x d W 9 0 O y w m c X V v d D t T Z W N 0 a W 9 u M S 9 h b m 5 1 Y W x f Y 2 V t Z W 5 0 X 3 B y b 2 R 1 Y 3 R p b 2 4 v R 2 X D p G 5 k Z X J 0 Z X I g V H l w L n t Q U k s s N T V 9 J n F 1 b 3 Q 7 L C Z x d W 9 0 O 1 N l Y 3 R p b 2 4 x L 2 F u b n V h b F 9 j Z W 1 l b n R f c H J v Z H V j d G l v b i 9 H Z c O k b m R l c n R l c i B U e X A u e 0 N P R C w 1 N n 0 m c X V v d D s s J n F 1 b 3 Q 7 U 2 V j d G l v b j E v Y W 5 u d W F s X 2 N l b W V u d F 9 w c m 9 k d W N 0 a W 9 u L 0 d l w 6 R u Z G V y d G V y I F R 5 c C 5 7 V k R S L D U 3 f S Z x d W 9 0 O y w m c X V v d D t T Z W N 0 a W 9 u M S 9 h b m 5 1 Y W x f Y 2 V t Z W 5 0 X 3 B y b 2 R 1 Y 3 R p b 2 4 v R 2 X D p G 5 k Z X J 0 Z X I g V H l w L n t E T k s s N T h 9 J n F 1 b 3 Q 7 L C Z x d W 9 0 O 1 N l Y 3 R p b 2 4 x L 2 F u b n V h b F 9 j Z W 1 l b n R f c H J v Z H V j d G l v b i 9 H Z c O k b m R l c n R l c i B U e X A u e 0 R K S S w 1 O X 0 m c X V v d D s s J n F 1 b 3 Q 7 U 2 V j d G l v b j E v Y W 5 u d W F s X 2 N l b W V u d F 9 w c m 9 k d W N 0 a W 9 u L 0 d l w 6 R u Z G V y d G V y I F R 5 c C 5 7 R E 1 B L D Y w f S Z x d W 9 0 O y w m c X V v d D t T Z W N 0 a W 9 u M S 9 h b m 5 1 Y W x f Y 2 V t Z W 5 0 X 3 B y b 2 R 1 Y 3 R p b 2 4 v R 2 X D p G 5 k Z X J 0 Z X I g V H l w L n t E T 0 0 s N j F 9 J n F 1 b 3 Q 7 L C Z x d W 9 0 O 1 N l Y 3 R p b 2 4 x L 2 F u b n V h b F 9 j Z W 1 l b n R f c H J v Z H V j d G l v b i 9 H Z c O k b m R l c n R l c i B U e X A u e 0 V h c 3 Q g X H U w M D I 2 I F d l c 3 Q g U G F r a X N 0 Y W 4 s N j J 9 J n F 1 b 3 Q 7 L C Z x d W 9 0 O 1 N l Y 3 R p b 2 4 x L 2 F u b n V h b F 9 j Z W 1 l b n R f c H J v Z H V j d G l v b i 9 H Z c O k b m R l c n R l c i B U e X A u e 0 V D V S w 2 M 3 0 m c X V v d D s s J n F 1 b 3 Q 7 U 2 V j d G l v b j E v Y W 5 u d W F s X 2 N l b W V u d F 9 w c m 9 k d W N 0 a W 9 u L 0 d l w 6 R u Z G V y d G V y I F R 5 c C 5 7 R U d Z L D Y 0 f S Z x d W 9 0 O y w m c X V v d D t T Z W N 0 a W 9 u M S 9 h b m 5 1 Y W x f Y 2 V t Z W 5 0 X 3 B y b 2 R 1 Y 3 R p b 2 4 v R 2 X D p G 5 k Z X J 0 Z X I g V H l w L n t T T F Y s N j V 9 J n F 1 b 3 Q 7 L C Z x d W 9 0 O 1 N l Y 3 R p b 2 4 x L 2 F u b n V h b F 9 j Z W 1 l b n R f c H J v Z H V j d G l v b i 9 H Z c O k b m R l c n R l c i B U e X A u e 0 d O U S w 2 N n 0 m c X V v d D s s J n F 1 b 3 Q 7 U 2 V j d G l v b j E v Y W 5 u d W F s X 2 N l b W V u d F 9 w c m 9 k d W N 0 a W 9 u L 0 d l w 6 R u Z G V y d G V y I F R 5 c C 5 7 R V J J L D Y 3 f S Z x d W 9 0 O y w m c X V v d D t T Z W N 0 a W 9 u M S 9 h b m 5 1 Y W x f Y 2 V t Z W 5 0 X 3 B y b 2 R 1 Y 3 R p b 2 4 v R 2 X D p G 5 k Z X J 0 Z X I g V H l w L n t F U 1 Q s N j h 9 J n F 1 b 3 Q 7 L C Z x d W 9 0 O 1 N l Y 3 R p b 2 4 x L 2 F u b n V h b F 9 j Z W 1 l b n R f c H J v Z H V j d G l v b i 9 H Z c O k b m R l c n R l c i B U e X A u e 0 V U S C w 2 O X 0 m c X V v d D s s J n F 1 b 3 Q 7 U 2 V j d G l v b j E v Y W 5 u d W F s X 2 N l b W V u d F 9 w c m 9 k d W N 0 a W 9 u L 0 d l w 6 R u Z G V y d G V y I F R 5 c C 5 7 R l J P L D c w f S Z x d W 9 0 O y w m c X V v d D t T Z W N 0 a W 9 u M S 9 h b m 5 1 Y W x f Y 2 V t Z W 5 0 X 3 B y b 2 R 1 Y 3 R p b 2 4 v R 2 X D p G 5 k Z X J 0 Z X I g V H l w L n t G T E s s N z F 9 J n F 1 b 3 Q 7 L C Z x d W 9 0 O 1 N l Y 3 R p b 2 4 x L 2 F u b n V h b F 9 j Z W 1 l b n R f c H J v Z H V j d G l v b i 9 H Z c O k b m R l c n R l c i B U e X A u e 0 R F V y w 3 M n 0 m c X V v d D s s J n F 1 b 3 Q 7 U 2 V j d G l v b j E v Y W 5 u d W F s X 2 N l b W V u d F 9 w c m 9 k d W N 0 a W 9 u L 0 d l w 6 R u Z G V y d G V y I F R 5 c C 5 7 R l N N L D c z f S Z x d W 9 0 O y w m c X V v d D t T Z W N 0 a W 9 u M S 9 h b m 5 1 Y W x f Y 2 V t Z W 5 0 X 3 B y b 2 R 1 Y 3 R p b 2 4 v R 2 X D p G 5 k Z X J 0 Z X I g V H l w L n t G Z W R l c m F 0 a W 9 u I G 9 m I E 1 h b G F 5 Y S 1 T a W 5 n Y X B v c m U s N z R 9 J n F 1 b 3 Q 7 L C Z x d W 9 0 O 1 N l Y 3 R p b 2 4 x L 2 F u b n V h b F 9 j Z W 1 l b n R f c H J v Z H V j d G l v b i 9 H Z c O k b m R l c n R l c i B U e X A u e 0 Z K S S w 3 N X 0 m c X V v d D s s J n F 1 b 3 Q 7 U 2 V j d G l v b j E v Y W 5 u d W F s X 2 N l b W V u d F 9 w c m 9 k d W N 0 a W 9 u L 0 d l w 6 R u Z G V y d G V y I F R 5 c C 5 7 R k l O L D c 2 f S Z x d W 9 0 O y w m c X V v d D t T Z W N 0 a W 9 u M S 9 h b m 5 1 Y W x f Y 2 V t Z W 5 0 X 3 B y b 2 R 1 Y 3 R p b 2 4 v R 2 X D p G 5 k Z X J 0 Z X I g V H l w L n t Z T U Q s N z d 9 J n F 1 b 3 Q 7 L C Z x d W 9 0 O 1 N l Y 3 R p b 2 4 x L 2 F u b n V h b F 9 j Z W 1 l b n R f c H J v Z H V j d G l v b i 9 H Z c O k b m R l c n R l c i B U e X A u e 0 R E U i w 3 O H 0 m c X V v d D s s J n F 1 b 3 Q 7 U 2 V j d G l v b j E v Y W 5 u d W F s X 2 N l b W V u d F 9 w c m 9 k d W N 0 a W 9 u L 0 d l w 6 R u Z G V y d G V y I F R 5 c C 5 7 U E N a L D c 5 f S Z x d W 9 0 O y w m c X V v d D t T Z W N 0 a W 9 u M S 9 h b m 5 1 Y W x f Y 2 V t Z W 5 0 X 3 B y b 2 R 1 Y 3 R p b 2 4 v R 2 X D p G 5 k Z X J 0 Z X I g V H l w L n t G T 1 J N R V I g W U V N R U 4 s O D B 9 J n F 1 b 3 Q 7 L C Z x d W 9 0 O 1 N l Y 3 R p b 2 4 x L 2 F u b n V h b F 9 j Z W 1 l b n R f c H J v Z H V j d G l v b i 9 H Z c O k b m R l c n R l c i B U e X A u e 0 Z S Q S w 4 M X 0 m c X V v d D s s J n F 1 b 3 Q 7 U 2 V j d G l v b j E v Y W 5 u d W F s X 2 N l b W V u d F 9 w c m 9 k d W N 0 a W 9 u L 0 d l w 6 R u Z G V y d G V y I F R 5 c C 5 7 R n J l b m N o I E V x d W F 0 b 3 J p Y W w g Q W Z y a W N h L D g y f S Z x d W 9 0 O y w m c X V v d D t T Z W N 0 a W 9 u M S 9 h b m 5 1 Y W x f Y 2 V t Z W 5 0 X 3 B y b 2 R 1 Y 3 R p b 2 4 v R 2 X D p G 5 k Z X J 0 Z X I g V H l w L n t H V U Y s O D N 9 J n F 1 b 3 Q 7 L C Z x d W 9 0 O 1 N l Y 3 R p b 2 4 x L 2 F u b n V h b F 9 j Z W 1 l b n R f c H J v Z H V j d G l v b i 9 H Z c O k b m R l c n R l c i B U e X A u e 0 Z y Z W 5 j a C B J b m R v L U N o a W 5 h L D g 0 f S Z x d W 9 0 O y w m c X V v d D t T Z W N 0 a W 9 u M S 9 h b m 5 1 Y W x f Y 2 V t Z W 5 0 X 3 B y b 2 R 1 Y 3 R p b 2 4 v R 2 X D p G 5 k Z X J 0 Z X I g V H l w L n t Q W U Y s O D V 9 J n F 1 b 3 Q 7 L C Z x d W 9 0 O 1 N l Y 3 R p b 2 4 x L 2 F u b n V h b F 9 j Z W 1 l b n R f c H J v Z H V j d G l v b i 9 H Z c O k b m R l c n R l c i B U e X A u e 0 Z y Z W 5 j a C B X Z X N 0 I E F m c m l j Y S w 4 N n 0 m c X V v d D s s J n F 1 b 3 Q 7 U 2 V j d G l v b j E v Y W 5 u d W F s X 2 N l b W V u d F 9 w c m 9 k d W N 0 a W 9 u L 0 d l w 6 R u Z G V y d G V y I F R 5 c C 5 7 R 0 F C L D g 3 f S Z x d W 9 0 O y w m c X V v d D t T Z W N 0 a W 9 u M S 9 h b m 5 1 Y W x f Y 2 V t Z W 5 0 X 3 B y b 2 R 1 Y 3 R p b 2 4 v R 2 X D p G 5 k Z X J 0 Z X I g V H l w L n t H T U I s O D h 9 J n F 1 b 3 Q 7 L C Z x d W 9 0 O 1 N l Y 3 R p b 2 4 x L 2 F u b n V h b F 9 j Z W 1 l b n R f c H J v Z H V j d G l v b i 9 H Z c O k b m R l c n R l c i B U e X A u e 0 d F T y w 4 O X 0 m c X V v d D s s J n F 1 b 3 Q 7 U 2 V j d G l v b j E v Y W 5 u d W F s X 2 N l b W V u d F 9 w c m 9 k d W N 0 a W 9 u L 0 d l w 6 R u Z G V y d G V y I F R 5 c C 5 7 R E V V L D k w f S Z x d W 9 0 O y w m c X V v d D t T Z W N 0 a W 9 u M S 9 h b m 5 1 Y W x f Y 2 V t Z W 5 0 X 3 B y b 2 R 1 Y 3 R p b 2 4 v R 2 X D p G 5 k Z X J 0 Z X I g V H l w L n t H S E E s O T F 9 J n F 1 b 3 Q 7 L C Z x d W 9 0 O 1 N l Y 3 R p b 2 4 x L 2 F u b n V h b F 9 j Z W 1 l b n R f c H J v Z H V j d G l v b i 9 H Z c O k b m R l c n R l c i B U e X A u e 0 d J Q i w 5 M n 0 m c X V v d D s s J n F 1 b 3 Q 7 U 2 V j d G l v b j E v Y W 5 u d W F s X 2 N l b W V u d F 9 w c m 9 k d W N 0 a W 9 u L 0 d l w 6 R u Z G V y d G V y I F R 5 c C 5 7 R 1 J D L D k z f S Z x d W 9 0 O y w m c X V v d D t T Z W N 0 a W 9 u M S 9 h b m 5 1 Y W x f Y 2 V t Z W 5 0 X 3 B y b 2 R 1 Y 3 R p b 2 4 v R 2 X D p G 5 k Z X J 0 Z X I g V H l w L n t H U k w s O T R 9 J n F 1 b 3 Q 7 L C Z x d W 9 0 O 1 N l Y 3 R p b 2 4 x L 2 F u b n V h b F 9 j Z W 1 l b n R f c H J v Z H V j d G l v b i 9 H Z c O k b m R l c n R l c i B U e X A u e 0 d S R C w 5 N X 0 m c X V v d D s s J n F 1 b 3 Q 7 U 2 V j d G l v b j E v Y W 5 u d W F s X 2 N l b W V u d F 9 w c m 9 k d W N 0 a W 9 u L 0 d l w 6 R u Z G V y d G V y I F R 5 c C 5 7 R 0 x Q L D k 2 f S Z x d W 9 0 O y w m c X V v d D t T Z W N 0 a W 9 u M S 9 h b m 5 1 Y W x f Y 2 V t Z W 5 0 X 3 B y b 2 R 1 Y 3 R p b 2 4 v R 2 X D p G 5 k Z X J 0 Z X I g V H l w L n t H V E 0 s O T d 9 J n F 1 b 3 Q 7 L C Z x d W 9 0 O 1 N l Y 3 R p b 2 4 x L 2 F u b n V h b F 9 j Z W 1 l b n R f c H J v Z H V j d G l v b i 9 H Z c O k b m R l c n R l c i B U e X A u e 0 d J T i w 5 O H 0 m c X V v d D s s J n F 1 b 3 Q 7 U 2 V j d G l v b j E v Y W 5 u d W F s X 2 N l b W V u d F 9 w c m 9 k d W N 0 a W 9 u L 0 d l w 6 R u Z G V y d G V y I F R 5 c C 5 7 R 0 5 C L D k 5 f S Z x d W 9 0 O y w m c X V v d D t T Z W N 0 a W 9 u M S 9 h b m 5 1 Y W x f Y 2 V t Z W 5 0 X 3 B y b 2 R 1 Y 3 R p b 2 4 v R 2 X D p G 5 k Z X J 0 Z X I g V H l w L n t H V V k s M T A w f S Z x d W 9 0 O y w m c X V v d D t T Z W N 0 a W 9 u M S 9 h b m 5 1 Y W x f Y 2 V t Z W 5 0 X 3 B y b 2 R 1 Y 3 R p b 2 4 v R 2 X D p G 5 k Z X J 0 Z X I g V H l w L n t I V E k s M T A x f S Z x d W 9 0 O y w m c X V v d D t T Z W N 0 a W 9 u M S 9 h b m 5 1 Y W x f Y 2 V t Z W 5 0 X 3 B y b 2 R 1 Y 3 R p b 2 4 v R 2 X D p G 5 k Z X J 0 Z X I g V H l w L n t I T k Q s M T A y f S Z x d W 9 0 O y w m c X V v d D t T Z W N 0 a W 9 u M S 9 h b m 5 1 Y W x f Y 2 V t Z W 5 0 X 3 B y b 2 R 1 Y 3 R p b 2 4 v R 2 X D p G 5 k Z X J 0 Z X I g V H l w L n t I S 0 c s M T A z f S Z x d W 9 0 O y w m c X V v d D t T Z W N 0 a W 9 u M S 9 h b m 5 1 Y W x f Y 2 V t Z W 5 0 X 3 B y b 2 R 1 Y 3 R p b 2 4 v R 2 X D p G 5 k Z X J 0 Z X I g V H l w L n t I V U 4 s M T A 0 f S Z x d W 9 0 O y w m c X V v d D t T Z W N 0 a W 9 u M S 9 h b m 5 1 Y W x f Y 2 V t Z W 5 0 X 3 B y b 2 R 1 Y 3 R p b 2 4 v R 2 X D p G 5 k Z X J 0 Z X I g V H l w L n t J U 0 w s M T A 1 f S Z x d W 9 0 O y w m c X V v d D t T Z W N 0 a W 9 u M S 9 h b m 5 1 Y W x f Y 2 V t Z W 5 0 X 3 B y b 2 R 1 Y 3 R p b 2 4 v R 2 X D p G 5 k Z X J 0 Z X I g V H l w L n t J T k Q s M T A 2 f S Z x d W 9 0 O y w m c X V v d D t T Z W N 0 a W 9 u M S 9 h b m 5 1 Y W x f Y 2 V t Z W 5 0 X 3 B y b 2 R 1 Y 3 R p b 2 4 v R 2 X D p G 5 k Z X J 0 Z X I g V H l w L n t J R E 4 s M T A 3 f S Z x d W 9 0 O y w m c X V v d D t T Z W N 0 a W 9 u M S 9 h b m 5 1 Y W x f Y 2 V t Z W 5 0 X 3 B y b 2 R 1 Y 3 R p b 2 4 v R 2 X D p G 5 k Z X J 0 Z X I g V H l w L n t J U l E s M T A 4 f S Z x d W 9 0 O y w m c X V v d D t T Z W N 0 a W 9 u M S 9 h b m 5 1 Y W x f Y 2 V t Z W 5 0 X 3 B y b 2 R 1 Y 3 R p b 2 4 v R 2 X D p G 5 k Z X J 0 Z X I g V H l w L n t J U k w s M T A 5 f S Z x d W 9 0 O y w m c X V v d D t T Z W N 0 a W 9 u M S 9 h b m 5 1 Y W x f Y 2 V t Z W 5 0 X 3 B y b 2 R 1 Y 3 R p b 2 4 v R 2 X D p G 5 k Z X J 0 Z X I g V H l w L n t J U k 4 s M T E w f S Z x d W 9 0 O y w m c X V v d D t T Z W N 0 a W 9 u M S 9 h b m 5 1 Y W x f Y 2 V t Z W 5 0 X 3 B y b 2 R 1 Y 3 R p b 2 4 v R 2 X D p G 5 k Z X J 0 Z X I g V H l w L n t J U 1 I s M T E x f S Z x d W 9 0 O y w m c X V v d D t T Z W N 0 a W 9 u M S 9 h b m 5 1 Y W x f Y 2 V t Z W 5 0 X 3 B y b 2 R 1 Y 3 R p b 2 4 v R 2 X D p G 5 k Z X J 0 Z X I g V H l w L n t J V E E s M T E y f S Z x d W 9 0 O y w m c X V v d D t T Z W N 0 a W 9 u M S 9 h b m 5 1 Y W x f Y 2 V t Z W 5 0 X 3 B y b 2 R 1 Y 3 R p b 2 4 v R 2 X D p G 5 k Z X J 0 Z X I g V H l w L n t K Q U 0 s M T E z f S Z x d W 9 0 O y w m c X V v d D t T Z W N 0 a W 9 u M S 9 h b m 5 1 Y W x f Y 2 V t Z W 5 0 X 3 B y b 2 R 1 Y 3 R p b 2 4 v R 2 X D p G 5 k Z X J 0 Z X I g V H l w L n t K U E 4 s M T E 0 f S Z x d W 9 0 O y w m c X V v d D t T Z W N 0 a W 9 u M S 9 h b m 5 1 Y W x f Y 2 V t Z W 5 0 X 3 B y b 2 R 1 Y 3 R p b 2 4 v R 2 X D p G 5 k Z X J 0 Z X I g V H l w L n t K Y X B h b i A o R X h j b H V k a W 5 n I F R o Z S B S d X l 1 a 3 U g S X N s Y W 5 k c y k s M T E 1 f S Z x d W 9 0 O y w m c X V v d D t T Z W N 0 a W 9 u M S 9 h b m 5 1 Y W x f Y 2 V t Z W 5 0 X 3 B y b 2 R 1 Y 3 R p b 2 4 v R 2 X D p G 5 k Z X J 0 Z X I g V H l w L n t K T 1 I s M T E 2 f S Z x d W 9 0 O y w m c X V v d D t T Z W N 0 a W 9 u M S 9 h b m 5 1 Y W x f Y 2 V t Z W 5 0 X 3 B y b 2 R 1 Y 3 R p b 2 4 v R 2 X D p G 5 k Z X J 0 Z X I g V H l w L n t L Q V o s M T E 3 f S Z x d W 9 0 O y w m c X V v d D t T Z W N 0 a W 9 u M S 9 h b m 5 1 Y W x f Y 2 V t Z W 5 0 X 3 B y b 2 R 1 Y 3 R p b 2 4 v R 2 X D p G 5 k Z X J 0 Z X I g V H l w L n t L R U 4 s M T E 4 f S Z x d W 9 0 O y w m c X V v d D t T Z W N 0 a W 9 u M S 9 h b m 5 1 Y W x f Y 2 V t Z W 5 0 X 3 B y b 2 R 1 Y 3 R p b 2 4 v R 2 X D p G 5 k Z X J 0 Z X I g V H l w L n t L S V I s M T E 5 f S Z x d W 9 0 O y w m c X V v d D t T Z W N 0 a W 9 u M S 9 h b m 5 1 Y W x f Y 2 V t Z W 5 0 X 3 B y b 2 R 1 Y 3 R p b 2 4 v R 2 X D p G 5 k Z X J 0 Z X I g V H l w L n t L U 1 Y s M T I w f S Z x d W 9 0 O y w m c X V v d D t T Z W N 0 a W 9 u M S 9 h b m 5 1 Y W x f Y 2 V t Z W 5 0 X 3 B y b 2 R 1 Y 3 R p b 2 4 v R 2 X D p G 5 k Z X J 0 Z X I g V H l w L n t L V 1 Q s M T I x f S Z x d W 9 0 O y w m c X V v d D t T Z W N 0 a W 9 u M S 9 h b m 5 1 Y W x f Y 2 V t Z W 5 0 X 3 B y b 2 R 1 Y 3 R p b 2 4 v R 2 X D p G 5 k Z X J 0 Z X I g V H l w L n t L d X d h a X R p I E 9 p b C B G a X J l c y w x M j J 9 J n F 1 b 3 Q 7 L C Z x d W 9 0 O 1 N l Y 3 R p b 2 4 x L 2 F u b n V h b F 9 j Z W 1 l b n R f c H J v Z H V j d G l v b i 9 H Z c O k b m R l c n R l c i B U e X A u e 0 t H W i w x M j N 9 J n F 1 b 3 Q 7 L C Z x d W 9 0 O 1 N l Y 3 R p b 2 4 x L 2 F u b n V h b F 9 j Z W 1 l b n R f c H J v Z H V j d G l v b i 9 H Z c O k b m R l c n R l c i B U e X A u e 0 x B T y w x M j R 9 J n F 1 b 3 Q 7 L C Z x d W 9 0 O 1 N l Y 3 R p b 2 4 x L 2 F u b n V h b F 9 j Z W 1 l b n R f c H J v Z H V j d G l v b i 9 H Z c O k b m R l c n R l c i B U e X A u e 0 x W Q S w x M j V 9 J n F 1 b 3 Q 7 L C Z x d W 9 0 O 1 N l Y 3 R p b 2 4 x L 2 F u b n V h b F 9 j Z W 1 l b n R f c H J v Z H V j d G l v b i 9 H Z c O k b m R l c n R l c i B U e X A u e 0 x C T i w x M j Z 9 J n F 1 b 3 Q 7 L C Z x d W 9 0 O 1 N l Y 3 R p b 2 4 x L 2 F u b n V h b F 9 j Z W 1 l b n R f c H J v Z H V j d G l v b i 9 H Z c O k b m R l c n R l c i B U e X A u e 0 x l Z X d h c m Q g S X N s Y W 5 k c y w x M j d 9 J n F 1 b 3 Q 7 L C Z x d W 9 0 O 1 N l Y 3 R p b 2 4 x L 2 F u b n V h b F 9 j Z W 1 l b n R f c H J v Z H V j d G l v b i 9 H Z c O k b m R l c n R l c i B U e X A u e 0 x T T y w x M j h 9 J n F 1 b 3 Q 7 L C Z x d W 9 0 O 1 N l Y 3 R p b 2 4 x L 2 F u b n V h b F 9 j Z W 1 l b n R f c H J v Z H V j d G l v b i 9 H Z c O k b m R l c n R l c i B U e X A u e 0 x C U i w x M j l 9 J n F 1 b 3 Q 7 L C Z x d W 9 0 O 1 N l Y 3 R p b 2 4 x L 2 F u b n V h b F 9 j Z W 1 l b n R f c H J v Z H V j d G l v b i 9 H Z c O k b m R l c n R l c i B U e X A u e 0 x C W S w x M z B 9 J n F 1 b 3 Q 7 L C Z x d W 9 0 O 1 N l Y 3 R p b 2 4 x L 2 F u b n V h b F 9 j Z W 1 l b n R f c H J v Z H V j d G l v b i 9 H Z c O k b m R l c n R l c i B U e X A u e 0 x J R S w x M z F 9 J n F 1 b 3 Q 7 L C Z x d W 9 0 O 1 N l Y 3 R p b 2 4 x L 2 F u b n V h b F 9 j Z W 1 l b n R f c H J v Z H V j d G l v b i 9 H Z c O k b m R l c n R l c i B U e X A u e 0 x U V S w x M z J 9 J n F 1 b 3 Q 7 L C Z x d W 9 0 O 1 N l Y 3 R p b 2 4 x L 2 F u b n V h b F 9 j Z W 1 l b n R f c H J v Z H V j d G l v b i 9 H Z c O k b m R l c n R l c i B U e X A u e 0 x V W C w x M z N 9 J n F 1 b 3 Q 7 L C Z x d W 9 0 O 1 N l Y 3 R p b 2 4 x L 2 F u b n V h b F 9 j Z W 1 l b n R f c H J v Z H V j d G l v b i 9 H Z c O k b m R l c n R l c i B U e X A u e 0 1 B Q y w x M z R 9 J n F 1 b 3 Q 7 L C Z x d W 9 0 O 1 N l Y 3 R p b 2 4 x L 2 F u b n V h b F 9 j Z W 1 l b n R f c H J v Z H V j d G l v b i 9 H Z c O k b m R l c n R l c i B U e X A u e 0 1 L R C w x M z V 9 J n F 1 b 3 Q 7 L C Z x d W 9 0 O 1 N l Y 3 R p b 2 4 x L 2 F u b n V h b F 9 j Z W 1 l b n R f c H J v Z H V j d G l v b i 9 H Z c O k b m R l c n R l c i B U e X A u e 0 1 E R y w x M z Z 9 J n F 1 b 3 Q 7 L C Z x d W 9 0 O 1 N l Y 3 R p b 2 4 x L 2 F u b n V h b F 9 j Z W 1 l b n R f c H J v Z H V j d G l v b i 9 H Z c O k b m R l c n R l c i B U e X A u e 0 1 X S S w x M z d 9 J n F 1 b 3 Q 7 L C Z x d W 9 0 O 1 N l Y 3 R p b 2 4 x L 2 F u b n V h b F 9 j Z W 1 l b n R f c H J v Z H V j d G l v b i 9 H Z c O k b m R l c n R l c i B U e X A u e 0 1 Z U y w x M z h 9 J n F 1 b 3 Q 7 L C Z x d W 9 0 O 1 N l Y 3 R p b 2 4 x L 2 F u b n V h b F 9 j Z W 1 l b n R f c H J v Z H V j d G l v b i 9 H Z c O k b m R l c n R l c i B U e X A u e 0 1 E V i w x M z l 9 J n F 1 b 3 Q 7 L C Z x d W 9 0 O 1 N l Y 3 R p b 2 4 x L 2 F u b n V h b F 9 j Z W 1 l b n R f c H J v Z H V j d G l v b i 9 H Z c O k b m R l c n R l c i B U e X A u e 0 1 M S S w x N D B 9 J n F 1 b 3 Q 7 L C Z x d W 9 0 O 1 N l Y 3 R p b 2 4 x L 2 F u b n V h b F 9 j Z W 1 l b n R f c H J v Z H V j d G l v b i 9 H Z c O k b m R l c n R l c i B U e X A u e 0 1 M V C w x N D F 9 J n F 1 b 3 Q 7 L C Z x d W 9 0 O 1 N l Y 3 R p b 2 4 x L 2 F u b n V h b F 9 j Z W 1 l b n R f c H J v Z H V j d G l v b i 9 H Z c O k b m R l c n R l c i B U e X A u e 0 1 I T C w x N D J 9 J n F 1 b 3 Q 7 L C Z x d W 9 0 O 1 N l Y 3 R p b 2 4 x L 2 F u b n V h b F 9 j Z W 1 l b n R f c H J v Z H V j d G l v b i 9 H Z c O k b m R l c n R l c i B U e X A u e 0 1 U U S w x N D N 9 J n F 1 b 3 Q 7 L C Z x d W 9 0 O 1 N l Y 3 R p b 2 4 x L 2 F u b n V h b F 9 j Z W 1 l b n R f c H J v Z H V j d G l v b i 9 H Z c O k b m R l c n R l c i B U e X A u e 0 1 S V C w x N D R 9 J n F 1 b 3 Q 7 L C Z x d W 9 0 O 1 N l Y 3 R p b 2 4 x L 2 F u b n V h b F 9 j Z W 1 l b n R f c H J v Z H V j d G l v b i 9 H Z c O k b m R l c n R l c i B U e X A u e 0 1 V U y w x N D V 9 J n F 1 b 3 Q 7 L C Z x d W 9 0 O 1 N l Y 3 R p b 2 4 x L 2 F u b n V h b F 9 j Z W 1 l b n R f c H J v Z H V j d G l v b i 9 H Z c O k b m R l c n R l c i B U e X A u e 0 1 F W C w x N D Z 9 J n F 1 b 3 Q 7 L C Z x d W 9 0 O 1 N l Y 3 R p b 2 4 x L 2 F u b n V h b F 9 j Z W 1 l b n R f c H J v Z H V j d G l v b i 9 H Z c O k b m R l c n R l c i B U e X A u e 0 1 O R y w x N D d 9 J n F 1 b 3 Q 7 L C Z x d W 9 0 O 1 N l Y 3 R p b 2 4 x L 2 F u b n V h b F 9 j Z W 1 l b n R f c H J v Z H V j d G l v b i 9 H Z c O k b m R l c n R l c i B U e X A u e 0 1 O R S w x N D h 9 J n F 1 b 3 Q 7 L C Z x d W 9 0 O 1 N l Y 3 R p b 2 4 x L 2 F u b n V h b F 9 j Z W 1 l b n R f c H J v Z H V j d G l v b i 9 H Z c O k b m R l c n R l c i B U e X A u e 0 1 T U i w x N D l 9 J n F 1 b 3 Q 7 L C Z x d W 9 0 O 1 N l Y 3 R p b 2 4 x L 2 F u b n V h b F 9 j Z W 1 l b n R f c H J v Z H V j d G l v b i 9 H Z c O k b m R l c n R l c i B U e X A u e 0 1 B U i w x N T B 9 J n F 1 b 3 Q 7 L C Z x d W 9 0 O 1 N l Y 3 R p b 2 4 x L 2 F u b n V h b F 9 j Z W 1 l b n R f c H J v Z H V j d G l v b i 9 H Z c O k b m R l c n R l c i B U e X A u e 0 1 P W i w x N T F 9 J n F 1 b 3 Q 7 L C Z x d W 9 0 O 1 N l Y 3 R p b 2 4 x L 2 F u b n V h b F 9 j Z W 1 l b n R f c H J v Z H V j d G l v b i 9 H Z c O k b m R l c n R l c i B U e X A u e 0 1 N U i w x N T J 9 J n F 1 b 3 Q 7 L C Z x d W 9 0 O 1 N l Y 3 R p b 2 4 x L 2 F u b n V h b F 9 j Z W 1 l b n R f c H J v Z H V j d G l v b i 9 H Z c O k b m R l c n R l c i B U e X A u e 0 5 B T S w x N T N 9 J n F 1 b 3 Q 7 L C Z x d W 9 0 O 1 N l Y 3 R p b 2 4 x L 2 F u b n V h b F 9 j Z W 1 l b n R f c H J v Z H V j d G l v b i 9 H Z c O k b m R l c n R l c i B U e X A u e 0 5 S V S w x N T R 9 J n F 1 b 3 Q 7 L C Z x d W 9 0 O 1 N l Y 3 R p b 2 4 x L 2 F u b n V h b F 9 j Z W 1 l b n R f c H J v Z H V j d G l v b i 9 H Z c O k b m R l c n R l c i B U e X A u e 0 5 Q T C w x N T V 9 J n F 1 b 3 Q 7 L C Z x d W 9 0 O 1 N l Y 3 R p b 2 4 x L 2 F u b n V h b F 9 j Z W 1 l b n R f c H J v Z H V j d G l v b i 9 H Z c O k b m R l c n R l c i B U e X A u e 0 F O V C w x N T Z 9 J n F 1 b 3 Q 7 L C Z x d W 9 0 O 1 N l Y 3 R p b 2 4 x L 2 F u b n V h b F 9 j Z W 1 l b n R f c H J v Z H V j d G l v b i 9 H Z c O k b m R l c n R l c i B U e X A u e 0 5 l d G h l c m x h b m Q g Q W 5 0 a W x s Z X M g Y W 5 k I E F y d W J h L D E 1 N 3 0 m c X V v d D s s J n F 1 b 3 Q 7 U 2 V j d G l v b j E v Y W 5 u d W F s X 2 N l b W V u d F 9 w c m 9 k d W N 0 a W 9 u L 0 d l w 6 R u Z G V y d G V y I F R 5 c C 5 7 T k x E L D E 1 O H 0 m c X V v d D s s J n F 1 b 3 Q 7 U 2 V j d G l v b j E v Y W 5 u d W F s X 2 N l b W V u d F 9 w c m 9 k d W N 0 a W 9 u L 0 d l w 6 R u Z G V y d G V y I F R 5 c C 5 7 T k N M L D E 1 O X 0 m c X V v d D s s J n F 1 b 3 Q 7 U 2 V j d G l v b j E v Y W 5 u d W F s X 2 N l b W V u d F 9 w c m 9 k d W N 0 a W 9 u L 0 d l w 6 R u Z G V y d G V y I F R 5 c C 5 7 T l p M L D E 2 M H 0 m c X V v d D s s J n F 1 b 3 Q 7 U 2 V j d G l v b j E v Y W 5 u d W F s X 2 N l b W V u d F 9 w c m 9 k d W N 0 a W 9 u L 0 d l w 6 R u Z G V y d G V y I F R 5 c C 5 7 T k l D L D E 2 M X 0 m c X V v d D s s J n F 1 b 3 Q 7 U 2 V j d G l v b j E v Y W 5 u d W F s X 2 N l b W V u d F 9 w c m 9 k d W N 0 a W 9 u L 0 d l w 6 R u Z G V y d G V y I F R 5 c C 5 7 T k V S L D E 2 M n 0 m c X V v d D s s J n F 1 b 3 Q 7 U 2 V j d G l v b j E v Y W 5 u d W F s X 2 N l b W V u d F 9 w c m 9 k d W N 0 a W 9 u L 0 d l w 6 R u Z G V y d G V y I F R 5 c C 5 7 T k d B L D E 2 M 3 0 m c X V v d D s s J n F 1 b 3 Q 7 U 2 V j d G l v b j E v Y W 5 u d W F s X 2 N l b W V u d F 9 w c m 9 k d W N 0 a W 9 u L 0 d l w 6 R u Z G V y d G V y I F R 5 c C 5 7 T k l V L D E 2 N H 0 m c X V v d D s s J n F 1 b 3 Q 7 U 2 V j d G l v b j E v Y W 5 u d W F s X 2 N l b W V u d F 9 w c m 9 k d W N 0 a W 9 u L 0 d l w 6 R u Z G V y d G V y I F R 5 c C 5 7 T k 9 S L D E 2 N X 0 m c X V v d D s s J n F 1 b 3 Q 7 U 2 V j d G l v b j E v Y W 5 u d W F s X 2 N l b W V u d F 9 w c m 9 k d W N 0 a W 9 u L 0 d l w 6 R u Z G V y d G V y I F R 5 c C 5 7 U F N F L D E 2 N n 0 m c X V v d D s s J n F 1 b 3 Q 7 U 2 V j d G l v b j E v Y W 5 u d W F s X 2 N l b W V u d F 9 w c m 9 k d W N 0 a W 9 u L 0 d l w 6 R u Z G V y d G V y I F R 5 c C 5 7 T 0 1 O L D E 2 N 3 0 m c X V v d D s s J n F 1 b 3 Q 7 U 2 V j d G l v b j E v Y W 5 u d W F s X 2 N l b W V u d F 9 w c m 9 k d W N 0 a W 9 u L 0 d l w 6 R u Z G V y d G V y I F R 5 c C 5 7 U G F j a W Z p Y y B J c 2 x h b m R z I C h Q Y W x h d S k s M T Y 4 f S Z x d W 9 0 O y w m c X V v d D t T Z W N 0 a W 9 u M S 9 h b m 5 1 Y W x f Y 2 V t Z W 5 0 X 3 B y b 2 R 1 Y 3 R p b 2 4 v R 2 X D p G 5 k Z X J 0 Z X I g V H l w L n t Q Q U s s M T Y 5 f S Z x d W 9 0 O y w m c X V v d D t T Z W N 0 a W 9 u M S 9 h b m 5 1 Y W x f Y 2 V t Z W 5 0 X 3 B y b 2 R 1 Y 3 R p b 2 4 v R 2 X D p G 5 k Z X J 0 Z X I g V H l w L n t Q T F c s M T c w f S Z x d W 9 0 O y w m c X V v d D t T Z W N 0 a W 9 u M S 9 h b m 5 1 Y W x f Y 2 V t Z W 5 0 X 3 B y b 2 R 1 Y 3 R p b 2 4 v R 2 X D p G 5 k Z X J 0 Z X I g V H l w L n t Q Q U 4 s M T c x f S Z x d W 9 0 O y w m c X V v d D t T Z W N 0 a W 9 u M S 9 h b m 5 1 Y W x f Y 2 V t Z W 5 0 X 3 B y b 2 R 1 Y 3 R p b 2 4 v R 2 X D p G 5 k Z X J 0 Z X I g V H l w L n t Q T k c s M T c y f S Z x d W 9 0 O y w m c X V v d D t T Z W N 0 a W 9 u M S 9 h b m 5 1 Y W x f Y 2 V t Z W 5 0 X 3 B y b 2 R 1 Y 3 R p b 2 4 v R 2 X D p G 5 k Z X J 0 Z X I g V H l w L n t Q U l k s M T c z f S Z x d W 9 0 O y w m c X V v d D t T Z W N 0 a W 9 u M S 9 h b m 5 1 Y W x f Y 2 V t Z W 5 0 X 3 B y b 2 R 1 Y 3 R p b 2 4 v R 2 X D p G 5 k Z X J 0 Z X I g V H l w L n t Q Z W 5 p b n N 1 b G F y I E 1 h b G F 5 c 2 l h L D E 3 N H 0 m c X V v d D s s J n F 1 b 3 Q 7 U 2 V j d G l v b j E v Y W 5 u d W F s X 2 N l b W V u d F 9 w c m 9 k d W N 0 a W 9 u L 0 d l w 6 R u Z G V y d G V y I F R 5 c C 5 7 U E V S L D E 3 N X 0 m c X V v d D s s J n F 1 b 3 Q 7 U 2 V j d G l v b j E v Y W 5 u d W F s X 2 N l b W V u d F 9 w c m 9 k d W N 0 a W 9 u L 0 d l w 6 R u Z G V y d G V y I F R 5 c C 5 7 U E h M L D E 3 N n 0 m c X V v d D s s J n F 1 b 3 Q 7 U 2 V j d G l v b j E v Y W 5 u d W F s X 2 N l b W V u d F 9 w c m 9 k d W N 0 a W 9 u L 0 d l w 6 R u Z G V y d G V y I F R 5 c C 5 7 Q k 9 M L D E 3 N 3 0 m c X V v d D s s J n F 1 b 3 Q 7 U 2 V j d G l v b j E v Y W 5 u d W F s X 2 N l b W V u d F 9 w c m 9 k d W N 0 a W 9 u L 0 d l w 6 R u Z G V y d G V y I F R 5 c C 5 7 U E 9 M L D E 3 O H 0 m c X V v d D s s J n F 1 b 3 Q 7 U 2 V j d G l v b j E v Y W 5 u d W F s X 2 N l b W V u d F 9 w c m 9 k d W N 0 a W 9 u L 0 d l w 6 R u Z G V y d G V y I F R 5 c C 5 7 U F J U L D E 3 O X 0 m c X V v d D s s J n F 1 b 3 Q 7 U 2 V j d G l v b j E v Y W 5 u d W F s X 2 N l b W V u d F 9 w c m 9 k d W N 0 a W 9 u L 0 d l w 6 R u Z G V y d G V y I F R 5 c C 5 7 U F J J L D E 4 M H 0 m c X V v d D s s J n F 1 b 3 Q 7 U 2 V j d G l v b j E v Y W 5 u d W F s X 2 N l b W V u d F 9 w c m 9 k d W N 0 a W 9 u L 0 d l w 6 R u Z G V y d G V y I F R 5 c C 5 7 U U F U L D E 4 M X 0 m c X V v d D s s J n F 1 b 3 Q 7 U 2 V j d G l v b j E v Y W 5 u d W F s X 2 N l b W V u d F 9 w c m 9 k d W N 0 a W 9 u L 0 d l w 6 R u Z G V y d G V y I F R 5 c C 5 7 Q 0 1 S L D E 4 M n 0 m c X V v d D s s J n F 1 b 3 Q 7 U 2 V j d G l v b j E v Y W 5 u d W F s X 2 N l b W V u d F 9 w c m 9 k d W N 0 a W 9 u L 0 d l w 6 R u Z G V y d G V y I F R 5 c C 5 7 S 0 9 S L D E 4 M 3 0 m c X V v d D s s J n F 1 b 3 Q 7 U 2 V j d G l v b j E v Y W 5 u d W F s X 2 N l b W V u d F 9 w c m 9 k d W N 0 a W 9 u L 0 d l w 6 R u Z G V y d G V y I F R 5 c C 5 7 T U R B L D E 4 N H 0 m c X V v d D s s J n F 1 b 3 Q 7 U 2 V j d G l v b j E v Y W 5 u d W F s X 2 N l b W V u d F 9 w c m 9 k d W N 0 a W 9 u L 0 d l w 6 R u Z G V y d G V y I F R 5 c C 5 7 U 1 N E L D E 4 N X 0 m c X V v d D s s J n F 1 b 3 Q 7 U 2 V j d G l v b j E v Y W 5 u d W F s X 2 N l b W V u d F 9 w c m 9 k d W N 0 a W 9 u L 0 d l w 6 R u Z G V y d G V y I F R 5 c C 5 7 U m V w d W J s a W M g b 2 Y g U 2 9 1 d G g g V m l l d G 5 h b S w x O D Z 9 J n F 1 b 3 Q 7 L C Z x d W 9 0 O 1 N l Y 3 R p b 2 4 x L 2 F u b n V h b F 9 j Z W 1 l b n R f c H J v Z H V j d G l v b i 9 H Z c O k b m R l c n R l c i B U e X A u e 1 J F U F V C T E l D I E 9 G I F N V R E F O L D E 4 N 3 0 m c X V v d D s s J n F 1 b 3 Q 7 U 2 V j d G l v b j E v Y W 5 u d W F s X 2 N l b W V u d F 9 w c m 9 k d W N 0 a W 9 u L 0 d l w 6 R u Z G V y d G V y I F R 5 c C 5 7 U k V V L D E 4 O H 0 m c X V v d D s s J n F 1 b 3 Q 7 U 2 V j d G l v b j E v Y W 5 u d W F s X 2 N l b W V u d F 9 w c m 9 k d W N 0 a W 9 u L 0 d l w 6 R u Z G V y d G V y I F R 5 c C 5 7 U m h v Z G V z a W E t T n l h c 2 F s Y W 5 k L D E 4 O X 0 m c X V v d D s s J n F 1 b 3 Q 7 U 2 V j d G l v b j E v Y W 5 u d W F s X 2 N l b W V u d F 9 w c m 9 k d W N 0 a W 9 u L 0 d l w 6 R u Z G V y d G V y I F R 5 c C 5 7 U k 9 V L D E 5 M H 0 m c X V v d D s s J n F 1 b 3 Q 7 U 2 V j d G l v b j E v Y W 5 u d W F s X 2 N l b W V u d F 9 w c m 9 k d W N 0 a W 9 u L 0 d l w 6 R u Z G V y d G V y I F R 5 c C 5 7 U l V T L D E 5 M X 0 m c X V v d D s s J n F 1 b 3 Q 7 U 2 V j d G l v b j E v Y W 5 u d W F s X 2 N l b W V u d F 9 w c m 9 k d W N 0 a W 9 u L 0 d l w 6 R u Z G V y d G V y I F R 5 c C 5 7 U l d B L D E 5 M n 0 m c X V v d D s s J n F 1 b 3 Q 7 U 2 V j d G l v b j E v Y W 5 u d W F s X 2 N l b W V u d F 9 w c m 9 k d W N 0 a W 9 u L 0 d l w 6 R u Z G V y d G V y I F R 5 c C 5 7 U n d h b m R h L V V y d W 5 k a S w x O T N 9 J n F 1 b 3 Q 7 L C Z x d W 9 0 O 1 N l Y 3 R p b 2 4 x L 2 F u b n V h b F 9 j Z W 1 l b n R f c H J v Z H V j d G l v b i 9 H Z c O k b m R l c n R l c i B U e X A u e 1 J 5 d W t 5 d S B J c 2 x h b m R z L D E 5 N H 0 m c X V v d D s s J n F 1 b 3 Q 7 U 2 V j d G l v b j E v Y W 5 u d W F s X 2 N l b W V u d F 9 w c m 9 k d W N 0 a W 9 u L 0 d l w 6 R u Z G V y d G V y I F R 5 c C 5 7 U 2 F i Y W g s M T k 1 f S Z x d W 9 0 O y w m c X V v d D t T Z W N 0 a W 9 u M S 9 h b m 5 1 Y W x f Y 2 V t Z W 5 0 X 3 B y b 2 R 1 Y 3 R p b 2 4 v R 2 X D p G 5 k Z X J 0 Z X I g V H l w L n t T S E 4 s M T k 2 f S Z x d W 9 0 O y w m c X V v d D t T Z W N 0 a W 9 u M S 9 h b m 5 1 Y W x f Y 2 V t Z W 5 0 X 3 B y b 2 R 1 Y 3 R p b 2 4 v R 2 X D p G 5 k Z X J 0 Z X I g V H l w L n t M Q 0 E s M T k 3 f S Z x d W 9 0 O y w m c X V v d D t T Z W N 0 a W 9 u M S 9 h b m 5 1 Y W x f Y 2 V t Z W 5 0 X 3 B y b 2 R 1 Y 3 R p b 2 4 v R 2 X D p G 5 k Z X J 0 Z X I g V H l w L n t T W E 0 s M T k 4 f S Z x d W 9 0 O y w m c X V v d D t T Z W N 0 a W 9 u M S 9 h b m 5 1 Y W x f Y 2 V t Z W 5 0 X 3 B y b 2 R 1 Y 3 R p b 2 4 v R 2 X D p G 5 k Z X J 0 Z X I g V H l w L n t X U 0 0 s M T k 5 f S Z x d W 9 0 O y w m c X V v d D t T Z W N 0 a W 9 u M S 9 h b m 5 1 Y W x f Y 2 V t Z W 5 0 X 3 B y b 2 R 1 Y 3 R p b 2 4 v R 2 X D p G 5 k Z X J 0 Z X I g V H l w L n t T V F A s M j A w f S Z x d W 9 0 O y w m c X V v d D t T Z W N 0 a W 9 u M S 9 h b m 5 1 Y W x f Y 2 V t Z W 5 0 X 3 B y b 2 R 1 Y 3 R p b 2 4 v R 2 X D p G 5 k Z X J 0 Z X I g V H l w L n t T Y X J h d 2 F r L D I w M X 0 m c X V v d D s s J n F 1 b 3 Q 7 U 2 V j d G l v b j E v Y W 5 u d W F s X 2 N l b W V u d F 9 w c m 9 k d W N 0 a W 9 u L 0 d l w 6 R u Z G V y d G V y I F R 5 c C 5 7 U 0 F V L D I w M n 0 m c X V v d D s s J n F 1 b 3 Q 7 U 2 V j d G l v b j E v Y W 5 u d W F s X 2 N l b W V u d F 9 w c m 9 k d W N 0 a W 9 u L 0 d l w 6 R u Z G V y d G V y I F R 5 c C 5 7 U 0 V O L D I w M 3 0 m c X V v d D s s J n F 1 b 3 Q 7 U 2 V j d G l v b j E v Y W 5 u d W F s X 2 N l b W V u d F 9 w c m 9 k d W N 0 a W 9 u L 0 d l w 6 R u Z G V y d G V y I F R 5 c C 5 7 U 1 J C L D I w N H 0 m c X V v d D s s J n F 1 b 3 Q 7 U 2 V j d G l v b j E v Y W 5 u d W F s X 2 N l b W V u d F 9 w c m 9 k d W N 0 a W 9 u L 0 d l w 6 R u Z G V y d G V y I F R 5 c C 5 7 U 1 l D L D I w N X 0 m c X V v d D s s J n F 1 b 3 Q 7 U 2 V j d G l v b j E v Y W 5 u d W F s X 2 N l b W V u d F 9 w c m 9 k d W N 0 a W 9 u L 0 d l w 6 R u Z G V y d G V y I F R 5 c C 5 7 U 0 x F L D I w N n 0 m c X V v d D s s J n F 1 b 3 Q 7 U 2 V j d G l v b j E v Y W 5 u d W F s X 2 N l b W V u d F 9 w c m 9 k d W N 0 a W 9 u L 0 d l w 6 R u Z G V y d G V y I F R 5 c C 5 7 U 0 d Q L D I w N 3 0 m c X V v d D s s J n F 1 b 3 Q 7 U 2 V j d G l v b j E v Y W 5 u d W F s X 2 N l b W V u d F 9 w c m 9 k d W N 0 a W 9 u L 0 d l w 6 R u Z G V y d G V y I F R 5 c C 5 7 U 1 Z L L D I w O H 0 m c X V v d D s s J n F 1 b 3 Q 7 U 2 V j d G l v b j E v Y W 5 u d W F s X 2 N l b W V u d F 9 w c m 9 k d W N 0 a W 9 u L 0 d l w 6 R u Z G V y d G V y I F R 5 c C 5 7 U 1 Z O L D I w O X 0 m c X V v d D s s J n F 1 b 3 Q 7 U 2 V j d G l v b j E v Y W 5 u d W F s X 2 N l b W V u d F 9 w c m 9 k d W N 0 a W 9 u L 0 d l w 6 R u Z G V y d G V y I F R 5 c C 5 7 U 0 x C L D I x M H 0 m c X V v d D s s J n F 1 b 3 Q 7 U 2 V j d G l v b j E v Y W 5 u d W F s X 2 N l b W V u d F 9 w c m 9 k d W N 0 a W 9 u L 0 d l w 6 R u Z G V y d G V y I F R 5 c C 5 7 U 0 9 N L D I x M X 0 m c X V v d D s s J n F 1 b 3 Q 7 U 2 V j d G l v b j E v Y W 5 u d W F s X 2 N l b W V u d F 9 w c m 9 k d W N 0 a W 9 u L 0 d l w 6 R u Z G V y d G V y I F R 5 c C 5 7 W k F G L D I x M n 0 m c X V v d D s s J n F 1 b 3 Q 7 U 2 V j d G l v b j E v Y W 5 u d W F s X 2 N l b W V u d F 9 w c m 9 k d W N 0 a W 9 u L 0 d l w 6 R u Z G V y d G V y I F R 5 c C 5 7 R V N Q L D I x M 3 0 m c X V v d D s s J n F 1 b 3 Q 7 U 2 V j d G l v b j E v Y W 5 u d W F s X 2 N l b W V u d F 9 w c m 9 k d W N 0 a W 9 u L 0 d l w 6 R u Z G V y d G V y I F R 5 c C 5 7 T E t B L D I x N H 0 m c X V v d D s s J n F 1 b 3 Q 7 U 2 V j d G l v b j E v Y W 5 u d W F s X 2 N l b W V u d F 9 w c m 9 k d W N 0 a W 9 u L 0 d l w 6 R u Z G V y d G V y I F R 5 c C 5 7 S 0 5 B L D I x N X 0 m c X V v d D s s J n F 1 b 3 Q 7 U 2 V j d G l v b j E v Y W 5 u d W F s X 2 N l b W V u d F 9 w c m 9 k d W N 0 a W 9 u L 0 d l w 6 R u Z G V y d G V y I F R 5 c C 5 7 S 0 5 B X z E s M j E 2 f S Z x d W 9 0 O y w m c X V v d D t T Z W N 0 a W 9 u M S 9 h b m 5 1 Y W x f Y 2 V t Z W 5 0 X 3 B y b 2 R 1 Y 3 R p b 2 4 v R 2 X D p G 5 k Z X J 0 Z X I g V H l w L n t T U E 0 s M j E 3 f S Z x d W 9 0 O y w m c X V v d D t T Z W N 0 a W 9 u M S 9 h b m 5 1 Y W x f Y 2 V t Z W 5 0 X 3 B y b 2 R 1 Y 3 R p b 2 4 v R 2 X D p G 5 k Z X J 0 Z X I g V H l w L n t W Q 1 Q s M j E 4 f S Z x d W 9 0 O y w m c X V v d D t T Z W N 0 a W 9 u M S 9 h b m 5 1 Y W x f Y 2 V t Z W 5 0 X 3 B y b 2 R 1 Y 3 R p b 2 4 v R 2 X D p G 5 k Z X J 0 Z X I g V H l w L n t T V U R B T i w y M T l 9 J n F 1 b 3 Q 7 L C Z x d W 9 0 O 1 N l Y 3 R p b 2 4 x L 2 F u b n V h b F 9 j Z W 1 l b n R f c H J v Z H V j d G l v b i 9 H Z c O k b m R l c n R l c i B U e X A u e 1 N V U i w y M j B 9 J n F 1 b 3 Q 7 L C Z x d W 9 0 O 1 N l Y 3 R p b 2 4 x L 2 F u b n V h b F 9 j Z W 1 l b n R f c H J v Z H V j d G l v b i 9 H Z c O k b m R l c n R l c i B U e X A u e 1 N X W i w y M j F 9 J n F 1 b 3 Q 7 L C Z x d W 9 0 O 1 N l Y 3 R p b 2 4 x L 2 F u b n V h b F 9 j Z W 1 l b n R f c H J v Z H V j d G l v b i 9 H Z c O k b m R l c n R l c i B U e X A u e 1 N X R S w y M j J 9 J n F 1 b 3 Q 7 L C Z x d W 9 0 O 1 N l Y 3 R p b 2 4 x L 2 F u b n V h b F 9 j Z W 1 l b n R f c H J v Z H V j d G l v b i 9 H Z c O k b m R l c n R l c i B U e X A u e 0 N I R S w y M j N 9 J n F 1 b 3 Q 7 L C Z x d W 9 0 O 1 N l Y 3 R p b 2 4 x L 2 F u b n V h b F 9 j Z W 1 l b n R f c H J v Z H V j d G l v b i 9 H Z c O k b m R l c n R l c i B U e X A u e 1 N Z U i w y M j R 9 J n F 1 b 3 Q 7 L C Z x d W 9 0 O 1 N l Y 3 R p b 2 4 x L 2 F u b n V h b F 9 j Z W 1 l b n R f c H J v Z H V j d G l v b i 9 H Z c O k b m R l c n R l c i B U e X A u e 1 R X T i w y M j V 9 J n F 1 b 3 Q 7 L C Z x d W 9 0 O 1 N l Y 3 R p b 2 4 x L 2 F u b n V h b F 9 j Z W 1 l b n R f c H J v Z H V j d G l v b i 9 H Z c O k b m R l c n R l c i B U e X A u e 1 R K S y w y M j Z 9 J n F 1 b 3 Q 7 L C Z x d W 9 0 O 1 N l Y 3 R p b 2 4 x L 2 F u b n V h b F 9 j Z W 1 l b n R f c H J v Z H V j d G l v b i 9 H Z c O k b m R l c n R l c i B U e X A u e 1 R h b m d h b n l p a 2 E s M j I 3 f S Z x d W 9 0 O y w m c X V v d D t T Z W N 0 a W 9 u M S 9 h b m 5 1 Y W x f Y 2 V t Z W 5 0 X 3 B y b 2 R 1 Y 3 R p b 2 4 v R 2 X D p G 5 k Z X J 0 Z X I g V H l w L n t U S E E s M j I 4 f S Z x d W 9 0 O y w m c X V v d D t T Z W N 0 a W 9 u M S 9 h b m 5 1 Y W x f Y 2 V t Z W 5 0 X 3 B y b 2 R 1 Y 3 R p b 2 4 v R 2 X D p G 5 k Z X J 0 Z X I g V H l w L n t U T F M s M j I 5 f S Z x d W 9 0 O y w m c X V v d D t T Z W N 0 a W 9 u M S 9 h b m 5 1 Y W x f Y 2 V t Z W 5 0 X 3 B y b 2 R 1 Y 3 R p b 2 4 v R 2 X D p G 5 k Z X J 0 Z X I g V H l w L n t U R 0 8 s M j M w f S Z x d W 9 0 O y w m c X V v d D t T Z W N 0 a W 9 u M S 9 h b m 5 1 Y W x f Y 2 V t Z W 5 0 X 3 B y b 2 R 1 Y 3 R p b 2 4 v R 2 X D p G 5 k Z X J 0 Z X I g V H l w L n t U T 0 4 s M j M x f S Z x d W 9 0 O y w m c X V v d D t T Z W N 0 a W 9 u M S 9 h b m 5 1 Y W x f Y 2 V t Z W 5 0 X 3 B y b 2 R 1 Y 3 R p b 2 4 v R 2 X D p G 5 k Z X J 0 Z X I g V H l w L n t U V E 8 s M j M y f S Z x d W 9 0 O y w m c X V v d D t T Z W N 0 a W 9 u M S 9 h b m 5 1 Y W x f Y 2 V t Z W 5 0 X 3 B y b 2 R 1 Y 3 R p b 2 4 v R 2 X D p G 5 k Z X J 0 Z X I g V H l w L n t U V U 4 s M j M z f S Z x d W 9 0 O y w m c X V v d D t T Z W N 0 a W 9 u M S 9 h b m 5 1 Y W x f Y 2 V t Z W 5 0 X 3 B y b 2 R 1 Y 3 R p b 2 4 v R 2 X D p G 5 k Z X J 0 Z X I g V H l w L n t U V V I s M j M 0 f S Z x d W 9 0 O y w m c X V v d D t T Z W N 0 a W 9 u M S 9 h b m 5 1 Y W x f Y 2 V t Z W 5 0 X 3 B y b 2 R 1 Y 3 R p b 2 4 v R 2 X D p G 5 k Z X J 0 Z X I g V H l w L n t U S 0 0 s M j M 1 f S Z x d W 9 0 O y w m c X V v d D t T Z W N 0 a W 9 u M S 9 h b m 5 1 Y W x f Y 2 V t Z W 5 0 X 3 B y b 2 R 1 Y 3 R p b 2 4 v R 2 X D p G 5 k Z X J 0 Z X I g V H l w L n t U Q 0 E s M j M 2 f S Z x d W 9 0 O y w m c X V v d D t T Z W N 0 a W 9 u M S 9 h b m 5 1 Y W x f Y 2 V t Z W 5 0 X 3 B y b 2 R 1 Y 3 R p b 2 4 v R 2 X D p G 5 k Z X J 0 Z X I g V H l w L n t U V V Y s M j M 3 f S Z x d W 9 0 O y w m c X V v d D t T Z W N 0 a W 9 u M S 9 h b m 5 1 Y W x f Y 2 V t Z W 5 0 X 3 B y b 2 R 1 Y 3 R p b 2 4 v R 2 X D p G 5 k Z X J 0 Z X I g V H l w L n t V R 0 E s M j M 4 f S Z x d W 9 0 O y w m c X V v d D t T Z W N 0 a W 9 u M S 9 h b m 5 1 Y W x f Y 2 V t Z W 5 0 X 3 B y b 2 R 1 Y 3 R p b 2 4 v R 2 X D p G 5 k Z X J 0 Z X I g V H l w L n t V S 1 I s M j M 5 f S Z x d W 9 0 O y w m c X V v d D t T Z W N 0 a W 9 u M S 9 h b m 5 1 Y W x f Y 2 V t Z W 5 0 X 3 B y b 2 R 1 Y 3 R p b 2 4 v R 2 X D p G 5 k Z X J 0 Z X I g V H l w L n t B U k U s M j Q w f S Z x d W 9 0 O y w m c X V v d D t T Z W N 0 a W 9 u M S 9 h b m 5 1 Y W x f Y 2 V t Z W 5 0 X 3 B y b 2 R 1 Y 3 R p b 2 4 v R 2 X D p G 5 k Z X J 0 Z X I g V H l w L n t H Q l I s M j Q x f S Z x d W 9 0 O y w m c X V v d D t T Z W N 0 a W 9 u M S 9 h b m 5 1 Y W x f Y 2 V t Z W 5 0 X 3 B y b 2 R 1 Y 3 R p b 2 4 v R 2 X D p G 5 k Z X J 0 Z X I g V H l w L n t V b m l 0 Z W Q g S 2 9 y Z W E s M j Q y f S Z x d W 9 0 O y w m c X V v d D t T Z W N 0 a W 9 u M S 9 h b m 5 1 Y W x f Y 2 V t Z W 5 0 X 3 B y b 2 R 1 Y 3 R p b 2 4 v R 2 X D p G 5 k Z X J 0 Z X I g V H l w L n t U W k E s M j Q z f S Z x d W 9 0 O y w m c X V v d D t T Z W N 0 a W 9 u M S 9 h b m 5 1 Y W x f Y 2 V t Z W 5 0 X 3 B y b 2 R 1 Y 3 R p b 2 4 v R 2 X D p G 5 k Z X J 0 Z X I g V H l w L n t V U 0 E s M j Q 0 f S Z x d W 9 0 O y w m c X V v d D t T Z W N 0 a W 9 u M S 9 h b m 5 1 Y W x f Y 2 V t Z W 5 0 X 3 B y b 2 R 1 Y 3 R p b 2 4 v R 2 X D p G 5 k Z X J 0 Z X I g V H l w L n t V U l k s M j Q 1 f S Z x d W 9 0 O y w m c X V v d D t T Z W N 0 a W 9 u M S 9 h b m 5 1 Y W x f Y 2 V t Z W 5 0 X 3 B y b 2 R 1 Y 3 R p b 2 4 v R 2 X D p G 5 k Z X J 0 Z X I g V H l w L n t T V U 4 s M j Q 2 f S Z x d W 9 0 O y w m c X V v d D t T Z W N 0 a W 9 u M S 9 h b m 5 1 Y W x f Y 2 V t Z W 5 0 X 3 B y b 2 R 1 Y 3 R p b 2 4 v R 2 X D p G 5 k Z X J 0 Z X I g V H l w L n t V W k I s M j Q 3 f S Z x d W 9 0 O y w m c X V v d D t T Z W N 0 a W 9 u M S 9 h b m 5 1 Y W x f Y 2 V t Z W 5 0 X 3 B y b 2 R 1 Y 3 R p b 2 4 v R 2 X D p G 5 k Z X J 0 Z X I g V H l w L n t W V V Q s M j Q 4 f S Z x d W 9 0 O y w m c X V v d D t T Z W N 0 a W 9 u M S 9 h b m 5 1 Y W x f Y 2 V t Z W 5 0 X 3 B y b 2 R 1 Y 3 R p b 2 4 v R 2 X D p G 5 k Z X J 0 Z X I g V H l w L n t W R U 4 s M j Q 5 f S Z x d W 9 0 O y w m c X V v d D t T Z W N 0 a W 9 u M S 9 h b m 5 1 Y W x f Y 2 V t Z W 5 0 X 3 B y b 2 R 1 Y 3 R p b 2 4 v R 2 X D p G 5 k Z X J 0 Z X I g V H l w L n t W T k 0 s M j U w f S Z x d W 9 0 O y w m c X V v d D t T Z W N 0 a W 9 u M S 9 h b m 5 1 Y W x f Y 2 V t Z W 5 0 X 3 B y b 2 R 1 Y 3 R p b 2 4 v R 2 X D p G 5 k Z X J 0 Z X I g V H l w L n t X T E Y s M j U x f S Z x d W 9 0 O y w m c X V v d D t T Z W N 0 a W 9 u M S 9 h b m 5 1 Y W x f Y 2 V t Z W 5 0 X 3 B y b 2 R 1 Y 3 R p b 2 4 v R 2 X D p G 5 k Z X J 0 Z X I g V H l w L n t Z R U 1 F T i w y N T J 9 J n F 1 b 3 Q 7 L C Z x d W 9 0 O 1 N l Y 3 R p b 2 4 x L 2 F u b n V h b F 9 j Z W 1 l b n R f c H J v Z H V j d G l v b i 9 H Z c O k b m R l c n R l c i B U e X A u e 1 l V R y w y N T N 9 J n F 1 b 3 Q 7 L C Z x d W 9 0 O 1 N l Y 3 R p b 2 4 x L 2 F u b n V h b F 9 j Z W 1 l b n R f c H J v Z H V j d G l v b i 9 H Z c O k b m R l c n R l c i B U e X A u e 1 N D R y w y N T R 9 J n F 1 b 3 Q 7 L C Z x d W 9 0 O 1 N l Y 3 R p b 2 4 x L 2 F u b n V h b F 9 j Z W 1 l b n R f c H J v Z H V j d G l v b i 9 H Z c O k b m R l c n R l c i B U e X A u e 1 p N Q i w y N T V 9 J n F 1 b 3 Q 7 L C Z x d W 9 0 O 1 N l Y 3 R p b 2 4 x L 2 F u b n V h b F 9 j Z W 1 l b n R f c H J v Z H V j d G l v b i 9 H Z c O k b m R l c n R l c i B U e X A u e 1 p h b n p p Y m F y L D I 1 N n 0 m c X V v d D s s J n F 1 b 3 Q 7 U 2 V j d G l v b j E v Y W 5 u d W F s X 2 N l b W V u d F 9 w c m 9 k d W N 0 a W 9 u L 0 d l w 6 R u Z G V y d G V y I F R 5 c C 5 7 W l d F L D I 1 N 3 0 m c X V v d D t d L C Z x d W 9 0 O 1 J l b G F 0 a W 9 u c 2 h p c E l u Z m 8 m c X V v d D s 6 W 1 1 9 I i A v P j w v U 3 R h Y m x l R W 5 0 c m l l c z 4 8 L 0 l 0 Z W 0 + P E l 0 Z W 0 + P E l 0 Z W 1 M b 2 N h d G l v b j 4 8 S X R l b V R 5 c G U + R m 9 y b X V s Y T w v S X R l b V R 5 c G U + P E l 0 Z W 1 Q Y X R o P l N l Y 3 R p b 2 4 x L 2 F u b n V h b F 9 j Z W 1 l b n R f c H J v Z H V j d G l v b i 9 R d W V s b G U 8 L 0 l 0 Z W 1 Q Y X R o P j w v S X R l b U x v Y 2 F 0 a W 9 u P j x T d G F i b G V F b n R y a W V z I C 8 + P C 9 J d G V t P j x J d G V t P j x J d G V t T G 9 j Y X R p b 2 4 + P E l 0 Z W 1 U e X B l P k Z v c m 1 1 b G E 8 L 0 l 0 Z W 1 U e X B l P j x J d G V t U G F 0 a D 5 T Z W N 0 a W 9 u M S 9 h b m 5 1 Y W x f Y 2 V t Z W 5 0 X 3 B y b 2 R 1 Y 3 R p b 2 4 v S C V D M y V C N m h l c i U y M G d l c 3 R 1 Z n R l J T I w S G V h Z G V y P C 9 J d G V t U G F 0 a D 4 8 L 0 l 0 Z W 1 M b 2 N h d G l v b j 4 8 U 3 R h Y m x l R W 5 0 c m l l c y A v P j w v S X R l b T 4 8 S X R l b T 4 8 S X R l b U x v Y 2 F 0 a W 9 u P j x J d G V t V H l w Z T 5 G b 3 J t d W x h P C 9 J d G V t V H l w Z T 4 8 S X R l b V B h d G g + U 2 V j d G l v b j E v Y W 5 u d W F s X 2 N l b W V u d F 9 w c m 9 k d W N 0 a W 9 u L 0 d l J U M z J U E 0 b m R l c n R l c i U y M F R 5 c D w v S X R l b V B h d G g + P C 9 J d G V t T G 9 j Y X R p b 2 4 + P F N 0 Y W J s Z U V u d H J p Z X M g L z 4 8 L 0 l 0 Z W 0 + P E l 0 Z W 0 + P E l 0 Z W 1 M b 2 N h d G l v b j 4 8 S X R l b V R 5 c G U + R m 9 y b X V s Y T w v S X R l b V R 5 c G U + P E l 0 Z W 1 Q Y X R o P l N l Y 3 R p b 2 4 x L 3 R y Y W 5 z Z m 9 y b W V k X 2 F u b n V h b F 9 j Z W 1 l b n R f c H J v Z H V j 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2 N z U x I i A v P j x F b n R y e S B U e X B l P S J G a W x s R X J y b 3 J D b 2 R l I i B W Y W x 1 Z T 0 i c 1 V u a 2 5 v d 2 4 i I C 8 + P E V u d H J 5 I F R 5 c G U 9 I k Z p b G x F c n J v c k N v d W 5 0 I i B W Y W x 1 Z T 0 i b D A i I C 8 + P E V u d H J 5 I F R 5 c G U 9 I k Z p b G x M Y X N 0 V X B k Y X R l Z C I g V m F s d W U 9 I m Q y M D I z L T E x L T I w V D E 1 O j Q w O j U 3 L j A 3 O T M 2 N j N a I i A v P j x F b n R y e S B U e X B l P S J G a W x s Q 2 9 s d W 1 u V H l w Z X M i I F Z h b H V l P S J z Q X d Z R C I g L z 4 8 R W 5 0 c n k g V H l w Z T 0 i R m l s b E N v b H V t b k 5 h b W V z I i B W Y W x 1 Z T 0 i c 1 s m c X V v d D t Z Z W F y J n F 1 b 3 Q 7 L C Z x d W 9 0 O 0 N v d W 5 0 c n k g Q 2 9 k Z S Z x d W 9 0 O y w m c X V v d D t Q c m 9 k d W N 0 a W 9 u I E F t b 3 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R y Y W 5 z Z m 9 y b W V k X 2 F u b n V h b F 9 j Z W 1 l b n R f c H J v Z H V j d G l v b i 9 H Z c O k b m R l c n R l c i B U e X A u e 1 l l Y X I s M H 0 m c X V v d D s s J n F 1 b 3 Q 7 U 2 V j d G l v b j E v d H J h b n N m b 3 J t Z W R f Y W 5 u d W F s X 2 N l b W V u d F 9 w c m 9 k d W N 0 a W 9 u L 0 d l w 6 R u Z G V y d G V y I F R 5 c C 5 7 Q 2 9 1 b n R y e S B D b 2 R l L D F 9 J n F 1 b 3 Q 7 L C Z x d W 9 0 O 1 N l Y 3 R p b 2 4 x L 3 R y Y W 5 z Z m 9 y b W V k X 2 F u b n V h b F 9 j Z W 1 l b n R f c H J v Z H V j d G l v b i 9 H Z c O k b m R l c n R l c i B U e X A u e 1 B y b 2 R 1 Y 3 R p b 2 4 g Q W 1 v d W 5 0 L D J 9 J n F 1 b 3 Q 7 X S w m c X V v d D t D b 2 x 1 b W 5 D b 3 V u d C Z x d W 9 0 O z o z L C Z x d W 9 0 O 0 t l e U N v b H V t b k 5 h b W V z J n F 1 b 3 Q 7 O l t d L C Z x d W 9 0 O 0 N v b H V t b k l k Z W 5 0 a X R p Z X M m c X V v d D s 6 W y Z x d W 9 0 O 1 N l Y 3 R p b 2 4 x L 3 R y Y W 5 z Z m 9 y b W V k X 2 F u b n V h b F 9 j Z W 1 l b n R f c H J v Z H V j d G l v b i 9 H Z c O k b m R l c n R l c i B U e X A u e 1 l l Y X I s M H 0 m c X V v d D s s J n F 1 b 3 Q 7 U 2 V j d G l v b j E v d H J h b n N m b 3 J t Z W R f Y W 5 u d W F s X 2 N l b W V u d F 9 w c m 9 k d W N 0 a W 9 u L 0 d l w 6 R u Z G V y d G V y I F R 5 c C 5 7 Q 2 9 1 b n R y e S B D b 2 R l L D F 9 J n F 1 b 3 Q 7 L C Z x d W 9 0 O 1 N l Y 3 R p b 2 4 x L 3 R y Y W 5 z Z m 9 y b W V k X 2 F u b n V h b F 9 j Z W 1 l b n R f c H J v Z H V j d G l v b i 9 H Z c O k b m R l c n R l c i B U e X A u e 1 B y b 2 R 1 Y 3 R p b 2 4 g Q W 1 v d W 5 0 L D J 9 J n F 1 b 3 Q 7 X S w m c X V v d D t S Z W x h d G l v b n N o a X B J b m Z v J n F 1 b 3 Q 7 O l t d f S I g L z 4 8 L 1 N 0 Y W J s Z U V u d H J p Z X M + P C 9 J d G V t P j x J d G V t P j x J d G V t T G 9 j Y X R p b 2 4 + P E l 0 Z W 1 U e X B l P k Z v c m 1 1 b G E 8 L 0 l 0 Z W 1 U e X B l P j x J d G V t U G F 0 a D 5 T Z W N 0 a W 9 u M S 9 0 c m F u c 2 Z v c m 1 l Z F 9 h b m 5 1 Y W x f Y 2 V t Z W 5 0 X 3 B y b 2 R 1 Y 3 R p b 2 4 v U X V l b G x l P C 9 J d G V t U G F 0 a D 4 8 L 0 l 0 Z W 1 M b 2 N h d G l v b j 4 8 U 3 R h Y m x l R W 5 0 c m l l c y A v P j w v S X R l b T 4 8 S X R l b T 4 8 S X R l b U x v Y 2 F 0 a W 9 u P j x J d G V t V H l w Z T 5 G b 3 J t d W x h P C 9 J d G V t V H l w Z T 4 8 S X R l b V B h d G g + U 2 V j d G l v b j E v d H J h b n N m b 3 J t Z W R f Y W 5 u d W F s X 2 N l b W V u d F 9 w c m 9 k d W N 0 a W 9 u L 0 g l Q z M l Q j Z o Z X I l M j B n Z X N 0 d W Z 0 Z S U y M E h l Y W R l c j w v S X R l b V B h d G g + P C 9 J d G V t T G 9 j Y X R p b 2 4 + P F N 0 Y W J s Z U V u d H J p Z X M g L z 4 8 L 0 l 0 Z W 0 + P E l 0 Z W 0 + P E l 0 Z W 1 M b 2 N h d G l v b j 4 8 S X R l b V R 5 c G U + R m 9 y b X V s Y T w v S X R l b V R 5 c G U + P E l 0 Z W 1 Q Y X R o P l N l Y 3 R p b 2 4 x L 3 R y Y W 5 z Z m 9 y b W V k X 2 F u b n V h b F 9 j Z W 1 l b n R f c H J v Z H V j d G l v b i 9 H Z S V D M y V B N G 5 k Z X J 0 Z X I l M j B U e X A 8 L 0 l 0 Z W 1 Q Y X R o P j w v S X R l b U x v Y 2 F 0 a W 9 u P j x T d G F i b G V F b n R y a W V z I C 8 + P C 9 J d G V t P j w v S X R l b X M + P C 9 M b 2 N h b F B h Y 2 t h Z 2 V N Z X R h Z G F 0 Y U Z p b G U + F g A A A F B L B Q Y A A A A A A A A A A A A A A A A A A A A A A A D a A A A A A Q A A A N C M n d 8 B F d E R j H o A w E / C l + s B A A A A i x 0 M w B d w B 0 2 J r V R 7 e h c 2 C w A A A A A C A A A A A A A D Z g A A w A A A A B A A A A C u / x y t N 1 N U X G g 8 G 5 9 Q E d 7 C A A A A A A S A A A C g A A A A E A A A A J v X e 2 j a r g D 6 D e 2 d i o z m N 6 F Q A A A A z 4 O X Q w Z 7 x y R c 6 j 8 3 M v 4 w 8 K T p V + a g l l x 2 Z w P + + y A D f 3 H 4 t j w r M A C 9 M Z f v n V J y 7 6 n I A q a O A S r J Y n z S m o m 7 8 + / d N i a m R k u m 2 B H l 9 D d U 4 g t u j B U U A A A A + V x w I w n v j x 6 0 m / p I E 1 s e w V s L r C 8 = < / 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b186d541-fed2-46e8-be12-cf88847caf4c">
      <Terms xmlns="http://schemas.microsoft.com/office/infopath/2007/PartnerControls"/>
    </lcf76f155ced4ddcb4097134ff3c332f>
    <TaxCatchAll xmlns="2b0aed73-4856-4b30-9849-b9696344de78" xsi:nil="true"/>
  </documentManagement>
</p:properties>
</file>

<file path=customXml/itemProps1.xml><?xml version="1.0" encoding="utf-8"?>
<ds:datastoreItem xmlns:ds="http://schemas.openxmlformats.org/officeDocument/2006/customXml" ds:itemID="{8A455B1A-4ACA-4699-B7A0-D8E6902BCC69}">
  <ds:schemaRefs>
    <ds:schemaRef ds:uri="http://schemas.microsoft.com/sharepoint/v3/contenttype/forms"/>
  </ds:schemaRefs>
</ds:datastoreItem>
</file>

<file path=customXml/itemProps2.xml><?xml version="1.0" encoding="utf-8"?>
<ds:datastoreItem xmlns:ds="http://schemas.openxmlformats.org/officeDocument/2006/customXml" ds:itemID="{F3AC0AA4-747D-4E31-8339-C52E590351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86d541-fed2-46e8-be12-cf88847caf4c"/>
    <ds:schemaRef ds:uri="2b0aed73-4856-4b30-9849-b9696344de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D9BF3F-AED9-4E55-AE10-F528522739F7}">
  <ds:schemaRefs>
    <ds:schemaRef ds:uri="http://schemas.microsoft.com/DataMashup"/>
  </ds:schemaRefs>
</ds:datastoreItem>
</file>

<file path=customXml/itemProps4.xml><?xml version="1.0" encoding="utf-8"?>
<ds:datastoreItem xmlns:ds="http://schemas.openxmlformats.org/officeDocument/2006/customXml" ds:itemID="{BD5C6895-753C-4D15-9B1D-5CCF3E10BA32}">
  <ds:schemaRefs>
    <ds:schemaRef ds:uri="http://schemas.microsoft.com/office/2006/metadata/properties"/>
    <ds:schemaRef ds:uri="http://schemas.microsoft.com/office/infopath/2007/PartnerControls"/>
    <ds:schemaRef ds:uri="b186d541-fed2-46e8-be12-cf88847caf4c"/>
    <ds:schemaRef ds:uri="2b0aed73-4856-4b30-9849-b9696344de78"/>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Info_general</vt:lpstr>
      <vt:lpstr>Info_fuel_types</vt:lpstr>
      <vt:lpstr>Iron&amp;Steel</vt:lpstr>
      <vt:lpstr>Non-Ferrous Metals</vt:lpstr>
      <vt:lpstr>Non-Metallic Minerals</vt:lpstr>
      <vt:lpstr>Pulp&amp;Paper</vt:lpstr>
      <vt:lpstr>Chemical&amp;Petrochemical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Lippkau, Felix</dc:creator>
  <cp:lastModifiedBy>Kerekes, Andelka</cp:lastModifiedBy>
  <cp:revision>2</cp:revision>
  <dcterms:created xsi:type="dcterms:W3CDTF">2023-11-20T15:26:57Z</dcterms:created>
  <dcterms:modified xsi:type="dcterms:W3CDTF">2025-10-02T14:10:24Z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0x010100B8243416A308774BBC7BDA6AAED72B56</vt:lpwstr>
  </property>
</Properties>
</file>