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A4EC85B-7866-464C-94FC-F6B7CDECA03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PIVOT TABLE 2" sheetId="8" r:id="rId3"/>
    <sheet name="Questions" sheetId="9" r:id="rId4"/>
    <sheet name="Sheet3" sheetId="3" r:id="rId5"/>
    <sheet name="PIVOT TABLE" sheetId="7" r:id="rId6"/>
    <sheet name="mytable" sheetId="6" r:id="rId7"/>
    <sheet name="combination" sheetId="4" r:id="rId8"/>
  </sheets>
  <definedNames>
    <definedName name="_xlnm._FilterDatabase" localSheetId="7" hidden="1">combination!$A$1:$A$93</definedName>
    <definedName name="ExternalData_1" localSheetId="6" hidden="1">mytable!$A$1:$H$93</definedName>
  </definedNames>
  <calcPr calcId="191029"/>
  <pivotCaches>
    <pivotCache cacheId="0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4" l="1"/>
  <c r="J12" i="4"/>
  <c r="J9" i="4"/>
  <c r="J8" i="4"/>
  <c r="J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16" i="4"/>
  <c r="C17" i="4"/>
  <c r="C18" i="4"/>
  <c r="C1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6" i="4"/>
  <c r="A27" i="4"/>
  <c r="A28" i="4"/>
  <c r="A29" i="4"/>
  <c r="A30" i="4"/>
  <c r="A31" i="4"/>
  <c r="A32" i="4"/>
  <c r="A33" i="4"/>
  <c r="A34" i="4"/>
  <c r="A35" i="4"/>
  <c r="A16" i="4"/>
  <c r="A17" i="4"/>
  <c r="A18" i="4"/>
  <c r="A19" i="4"/>
  <c r="A20" i="4"/>
  <c r="A21" i="4"/>
  <c r="A22" i="4"/>
  <c r="A23" i="4"/>
  <c r="A24" i="4"/>
  <c r="A25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H126" i="1"/>
  <c r="G126" i="1"/>
  <c r="H110" i="1" l="1"/>
  <c r="G110" i="1"/>
  <c r="H98" i="1" l="1"/>
  <c r="G98" i="1"/>
  <c r="H79" i="1" l="1"/>
  <c r="G79" i="1"/>
  <c r="H55" i="1" l="1"/>
  <c r="G55" i="1"/>
  <c r="G34" i="1" l="1"/>
  <c r="F23" i="2" l="1"/>
  <c r="G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0040DA-A186-4DB2-8DAC-9DA4B6090830}" keepAlive="1" name="Query - mytable" description="Connection to the 'mytable' query in the workbook." type="5" refreshedVersion="7" background="1" saveData="1">
    <dbPr connection="Provider=Microsoft.Mashup.OleDb.1;Data Source=$Workbook$;Location=mytable;Extended Properties=&quot;&quot;" command="SELECT * FROM [mytable]"/>
  </connection>
</connections>
</file>

<file path=xl/sharedStrings.xml><?xml version="1.0" encoding="utf-8"?>
<sst xmlns="http://schemas.openxmlformats.org/spreadsheetml/2006/main" count="767" uniqueCount="320">
  <si>
    <t>DATE</t>
  </si>
  <si>
    <t>NAME</t>
  </si>
  <si>
    <t>SERVICE</t>
  </si>
  <si>
    <t>TOTAL</t>
  </si>
  <si>
    <t>BALANCE</t>
  </si>
  <si>
    <t>S/N</t>
  </si>
  <si>
    <t>QUINET ADETUNJI</t>
  </si>
  <si>
    <t>PHONE NO</t>
  </si>
  <si>
    <t>MR OLOGUNRO SEYI</t>
  </si>
  <si>
    <t>MR AMONA SAMSON</t>
  </si>
  <si>
    <t>OLAONIPEKUN TOBI</t>
  </si>
  <si>
    <t>ADVANCE DEPOSIT OF CANADIAN STUDENT VISA PROCESSING</t>
  </si>
  <si>
    <t>MRS IKHIDE MARILYN</t>
  </si>
  <si>
    <t>_</t>
  </si>
  <si>
    <t>13/3/2023</t>
  </si>
  <si>
    <t>MR DAVID EBOIGBE</t>
  </si>
  <si>
    <t>16/3/2023</t>
  </si>
  <si>
    <t>ABDULMAJEED DAYO MUSA</t>
  </si>
  <si>
    <t>20/3/2023</t>
  </si>
  <si>
    <t>TEMITOPE OLA</t>
  </si>
  <si>
    <t>MRS GOODNESS IFUNANYA</t>
  </si>
  <si>
    <t>21/3/2023</t>
  </si>
  <si>
    <t>MRS TOLULOPE ADEOYE</t>
  </si>
  <si>
    <t>MR OLUMIDE OMOTOSHO</t>
  </si>
  <si>
    <t>VISA APPLICATION SERVICE CHARGE</t>
  </si>
  <si>
    <t>24/3/2023</t>
  </si>
  <si>
    <t>MR AKINOLA AFOLABI</t>
  </si>
  <si>
    <t>MRS ABOSEDE ALANI</t>
  </si>
  <si>
    <t>29/3/2023</t>
  </si>
  <si>
    <t>PAID 3/4/2023</t>
  </si>
  <si>
    <t>SN</t>
  </si>
  <si>
    <t>ITEMS</t>
  </si>
  <si>
    <t>PRICE</t>
  </si>
  <si>
    <t>QUANTITY</t>
  </si>
  <si>
    <t>GENERATOR REPAIR</t>
  </si>
  <si>
    <t>PURCHASE OF PARTS</t>
  </si>
  <si>
    <t>WORKMANSHIP</t>
  </si>
  <si>
    <t>DISPOSABLE CUP</t>
  </si>
  <si>
    <t>LIGHT</t>
  </si>
  <si>
    <t>DHL</t>
  </si>
  <si>
    <t>TRANSPORT TO DHL</t>
  </si>
  <si>
    <t>FUEL</t>
  </si>
  <si>
    <t>14/3/2023</t>
  </si>
  <si>
    <t>DSTV</t>
  </si>
  <si>
    <t>15/3/2023</t>
  </si>
  <si>
    <t>GENERATOR ENGINE OIL</t>
  </si>
  <si>
    <t>18/3/2023</t>
  </si>
  <si>
    <t>INTERNET</t>
  </si>
  <si>
    <t>AC REPAIRER</t>
  </si>
  <si>
    <t>23/3/2023</t>
  </si>
  <si>
    <t>CARPENTER</t>
  </si>
  <si>
    <t>27/3/2023</t>
  </si>
  <si>
    <t>CLEANER</t>
  </si>
  <si>
    <t>31/3/2023</t>
  </si>
  <si>
    <t>COMPLEX WATER</t>
  </si>
  <si>
    <t xml:space="preserve">                TOTAL</t>
  </si>
  <si>
    <t>PURPURPOSE OF VISIT</t>
  </si>
  <si>
    <t>BLESSING MEKOWULU</t>
  </si>
  <si>
    <t>ENQUIRY</t>
  </si>
  <si>
    <t>SEGUN</t>
  </si>
  <si>
    <t>BUSINESS</t>
  </si>
  <si>
    <t>MARYLYN IKHIDE</t>
  </si>
  <si>
    <t>OLAITAN NOFIU</t>
  </si>
  <si>
    <t>OLUSEGUN OLUFUNSHO</t>
  </si>
  <si>
    <t>MRS ANOSIKE</t>
  </si>
  <si>
    <t>CHARLES IKHIDE</t>
  </si>
  <si>
    <t>OYINLOYE AYOMIPOSI</t>
  </si>
  <si>
    <t>EBIOGBE DAVID</t>
  </si>
  <si>
    <t>JOHN GOODNESS IFUNANYA</t>
  </si>
  <si>
    <t>DOCUMENT SUBMISSION</t>
  </si>
  <si>
    <t>FEMI GIWAA</t>
  </si>
  <si>
    <t>STUDENT PERMIT</t>
  </si>
  <si>
    <t>AKINYEMI AKINTAYO</t>
  </si>
  <si>
    <t>OFFICIAL</t>
  </si>
  <si>
    <t>AINA FOLUSO</t>
  </si>
  <si>
    <t>OLUMIDE OMOTOSHO</t>
  </si>
  <si>
    <t>ABDULMAJEED ADEDAYO</t>
  </si>
  <si>
    <t>PASSPORT SUBMISSION</t>
  </si>
  <si>
    <t>MRS A. AMAKU</t>
  </si>
  <si>
    <t>MARTIN</t>
  </si>
  <si>
    <t>17/3/2023</t>
  </si>
  <si>
    <t>DR JOEL</t>
  </si>
  <si>
    <t>BABATUNDE</t>
  </si>
  <si>
    <t>CHIDINMA ANOSIKE</t>
  </si>
  <si>
    <t>PQASSPORT COLLECTION</t>
  </si>
  <si>
    <t>22/3/2023</t>
  </si>
  <si>
    <t>MUNACHI</t>
  </si>
  <si>
    <t>JOSEPHINE</t>
  </si>
  <si>
    <t>ONUOHA HENRY CHIMEZE</t>
  </si>
  <si>
    <t>PERSONAL</t>
  </si>
  <si>
    <t xml:space="preserve">OLUMIDE </t>
  </si>
  <si>
    <t>28/3/2023</t>
  </si>
  <si>
    <t>VICTOR</t>
  </si>
  <si>
    <t>QUADRI</t>
  </si>
  <si>
    <t>AJAYI OMOTAYO</t>
  </si>
  <si>
    <t>ESTHER</t>
  </si>
  <si>
    <t>MARTINS</t>
  </si>
  <si>
    <t>FRANCIS</t>
  </si>
  <si>
    <t>VISIT</t>
  </si>
  <si>
    <t>LAWAL</t>
  </si>
  <si>
    <t xml:space="preserve">                                  MARCH  VISIT  LIST</t>
  </si>
  <si>
    <t xml:space="preserve">                  MARCH  2023  UTILITIES</t>
  </si>
  <si>
    <t xml:space="preserve">TOTAL </t>
  </si>
  <si>
    <t>BALANCE PAYMENT FOR CANADIAN STUDENT VISA PROCESSING</t>
  </si>
  <si>
    <t>MR FENE OSAKWE</t>
  </si>
  <si>
    <t>ANIEKAN AFAHA MBONG</t>
  </si>
  <si>
    <t>MR AND MRS OYELEYE</t>
  </si>
  <si>
    <t>VICTOR ADEOYE</t>
  </si>
  <si>
    <t>EKEINDE BENJAMIN</t>
  </si>
  <si>
    <t>MRS DAMILOLA UZAMOTH</t>
  </si>
  <si>
    <t>14/4/2023</t>
  </si>
  <si>
    <t>AKEEEM ADEYEMI</t>
  </si>
  <si>
    <t>VISA PROCESSING FEE</t>
  </si>
  <si>
    <t>18/4/2023</t>
  </si>
  <si>
    <t>MR OLUSHOLA ABIOLA</t>
  </si>
  <si>
    <t>IELTS TEXTBOOK</t>
  </si>
  <si>
    <t>27/4/2023</t>
  </si>
  <si>
    <t>IKHIDE MARILYN</t>
  </si>
  <si>
    <t>MR JACOB AYOOLA</t>
  </si>
  <si>
    <t>29/4/2023</t>
  </si>
  <si>
    <t>MS TEDDY GAYE</t>
  </si>
  <si>
    <t>HAMMED OLALEKAN</t>
  </si>
  <si>
    <t>OMITOGUN BISOLA</t>
  </si>
  <si>
    <t>ISREAL ADESHINA AKINWALE</t>
  </si>
  <si>
    <t>OGUNREMI HAMMED</t>
  </si>
  <si>
    <t>OLATUNMIBI</t>
  </si>
  <si>
    <t>15/5/2023</t>
  </si>
  <si>
    <t>MR ASHAOLU</t>
  </si>
  <si>
    <t>16/5/2023</t>
  </si>
  <si>
    <t>OGUNRUKU ADEBAYO OLAOYE</t>
  </si>
  <si>
    <t>17/5/2023</t>
  </si>
  <si>
    <t>SALAMI AKEEM</t>
  </si>
  <si>
    <t>Ms DEBORAH AINA</t>
  </si>
  <si>
    <t>IBE MARTINS</t>
  </si>
  <si>
    <t>AJANI OLUWATOBILOBA</t>
  </si>
  <si>
    <t>18/5/2023</t>
  </si>
  <si>
    <t>KAZEEM ABIODUN</t>
  </si>
  <si>
    <t>AKINADE ANUOLUWAPO CALEB</t>
  </si>
  <si>
    <t>25/5/2023</t>
  </si>
  <si>
    <t>DORCAS LAWAL</t>
  </si>
  <si>
    <t>26/5/2023</t>
  </si>
  <si>
    <t>MR ADEBOMI ADEKUNLE</t>
  </si>
  <si>
    <t>ARIGBEDE VICTORY</t>
  </si>
  <si>
    <t>ADEBISI OYINDAMOLA</t>
  </si>
  <si>
    <t>DORATHY CHRISTOPHER</t>
  </si>
  <si>
    <t>14/6/2023</t>
  </si>
  <si>
    <t>EDEGAN BLESSING</t>
  </si>
  <si>
    <t>IYOBOZA IDEHEN</t>
  </si>
  <si>
    <t>15/6/2023</t>
  </si>
  <si>
    <t>20/6/2023</t>
  </si>
  <si>
    <t>ODUBIYI ADEOLU</t>
  </si>
  <si>
    <t>AKINDIPE ADEPEJU</t>
  </si>
  <si>
    <t>MICHEAL MUDIAGA ADAKA</t>
  </si>
  <si>
    <t>21/6/2023</t>
  </si>
  <si>
    <t>IDEHEN MARTINS</t>
  </si>
  <si>
    <t>22/6/2023</t>
  </si>
  <si>
    <t>23/6/2023</t>
  </si>
  <si>
    <t>TITUS EBENEZER OLA</t>
  </si>
  <si>
    <t>PAYMENT FOT MATRICULATION</t>
  </si>
  <si>
    <t>26/6/2023</t>
  </si>
  <si>
    <t>ELENWOKE JOSHUA</t>
  </si>
  <si>
    <t>28/6/2023</t>
  </si>
  <si>
    <t>FELIX CHUKWU</t>
  </si>
  <si>
    <t>ABOLARINWA OLADOYIN</t>
  </si>
  <si>
    <t>OLANREWAJU SAVAGE</t>
  </si>
  <si>
    <t xml:space="preserve">                                  JULY   2023  FIANANCE</t>
  </si>
  <si>
    <t>ANOMA SAMSON</t>
  </si>
  <si>
    <t>UDUH ISIOMA JOAN</t>
  </si>
  <si>
    <t>ELEMOKE JOSHUA</t>
  </si>
  <si>
    <t>ADEKANBI SAMUEL.F</t>
  </si>
  <si>
    <t>AFINJUOMO OMOLOLA MULIKAT</t>
  </si>
  <si>
    <t>OGUNDIMU HABEEB AYOOLA</t>
  </si>
  <si>
    <t>MODUPE ADEBISI</t>
  </si>
  <si>
    <t>BALANCE PAYMENT</t>
  </si>
  <si>
    <t>13/7/2023</t>
  </si>
  <si>
    <t>AKPOCHIMORAA COLLINS</t>
  </si>
  <si>
    <t>OLOGUN OLUWAKEMI IDOWU</t>
  </si>
  <si>
    <t>17/7/2023</t>
  </si>
  <si>
    <t>OLADIPO TEJUMADE OLUWASEYI</t>
  </si>
  <si>
    <t>18/7/2023</t>
  </si>
  <si>
    <t>21/7/2023</t>
  </si>
  <si>
    <t>OGUNDIMU ROYAN</t>
  </si>
  <si>
    <t>24/7/2023</t>
  </si>
  <si>
    <t>ADESOKAN OLUFUNKE</t>
  </si>
  <si>
    <t>OKOKONI DAVINA</t>
  </si>
  <si>
    <t>UK VISA SERVICE CHARGES &amp; APPLICATION SERVICE FEE</t>
  </si>
  <si>
    <t>OMITOGUN BASHIRU JIMMY</t>
  </si>
  <si>
    <t>13/08/2023</t>
  </si>
  <si>
    <t>AMBALI KAFAYAT</t>
  </si>
  <si>
    <t xml:space="preserve">CANADA STUDY VISA PROCESSING </t>
  </si>
  <si>
    <t>15/08/2023</t>
  </si>
  <si>
    <t>16/8/2023</t>
  </si>
  <si>
    <t>ODUNSI MARIAM</t>
  </si>
  <si>
    <t>PATRICK-OPARAH ESTHER</t>
  </si>
  <si>
    <t>17/8/2023</t>
  </si>
  <si>
    <t>LAWAL BILKIS ADEBOLA</t>
  </si>
  <si>
    <t>SEPTEMBER 2023 FINANCE</t>
  </si>
  <si>
    <t xml:space="preserve">INVOICE </t>
  </si>
  <si>
    <t>TEJUMADE OLUWASEYI OLADIPO</t>
  </si>
  <si>
    <t xml:space="preserve">ABIODUN AJELETI </t>
  </si>
  <si>
    <t>15/9/2023</t>
  </si>
  <si>
    <t>AFINJUOMO ENITAN</t>
  </si>
  <si>
    <t>CANADIAN WORK PERMIT</t>
  </si>
  <si>
    <t>20/9/2023</t>
  </si>
  <si>
    <t>SEGUNFUNMI YVONNE AKINSADE</t>
  </si>
  <si>
    <t>ADMISSION PROCESSING FEE FOR CANADA (2) SCHOOLS</t>
  </si>
  <si>
    <t>22/9/2023</t>
  </si>
  <si>
    <t>CANADA STUDY VISA PROCESSING</t>
  </si>
  <si>
    <t>23/9/2023</t>
  </si>
  <si>
    <t>ADEBAYO ELIJAH</t>
  </si>
  <si>
    <t>UK VISA ADMISION PROCESSING</t>
  </si>
  <si>
    <t>25/9/2023</t>
  </si>
  <si>
    <t>MR OMITOGUN</t>
  </si>
  <si>
    <t>OUTSTANDING STUDY PERMIT &amp; EXPLANATION LETTER</t>
  </si>
  <si>
    <t>26/9/2023</t>
  </si>
  <si>
    <t>CANDIAN OPEN WORK PERMIT &amp; DEPENDENT STUDY PERMIT</t>
  </si>
  <si>
    <t>28/9/2023</t>
  </si>
  <si>
    <t>AJUONUMA LILIAN</t>
  </si>
  <si>
    <t>UK VISITORS VISA FEE</t>
  </si>
  <si>
    <t>ADEBANJKO OLUWATOBI EZEKIEL</t>
  </si>
  <si>
    <t>BLESSING OSAGIE</t>
  </si>
  <si>
    <t>CANADIAN STUDY VISA PROCESSING</t>
  </si>
  <si>
    <t>CANADA ADMISSION PROCESSING (2SCHOOLS)</t>
  </si>
  <si>
    <t xml:space="preserve">CANADA ADMISSION PROCESSING </t>
  </si>
  <si>
    <t>SEVIS AND VISA FEE (USA)</t>
  </si>
  <si>
    <t>CANADIAN STUDENT VISA PROCESSING WITH 1 DEPENDENT</t>
  </si>
  <si>
    <t xml:space="preserve">$500 CAD REGISTRATION FEE </t>
  </si>
  <si>
    <t>PASSPORT TRANSMISSION FEE FOR CANADIAN STUDY PERMIT</t>
  </si>
  <si>
    <t>CANADIAN VISA PROCESSING</t>
  </si>
  <si>
    <t xml:space="preserve">UK ADMISSION PROCESSING </t>
  </si>
  <si>
    <t>CANADA VISA RE-SUBMISSION</t>
  </si>
  <si>
    <t>SPOUSAL OPEN WORK PERMIT -CANADA</t>
  </si>
  <si>
    <t xml:space="preserve">USA ADMISSION PROCESSING FOR 2 APPLICANT </t>
  </si>
  <si>
    <t>CANADIAN VISA PROCESSING (VISIT)</t>
  </si>
  <si>
    <t>TOEFL TEXTBOOK</t>
  </si>
  <si>
    <t>PASSPORT TRANSMISSION FEE FOR CANADIAN ( BR)</t>
  </si>
  <si>
    <t xml:space="preserve">USA STUDENT VISA PROCESSING </t>
  </si>
  <si>
    <t>CANADA ADMISSSION PROCESSING (1 SCHOOL)</t>
  </si>
  <si>
    <t>CANADA ADMISSSION PROCESSING (RE-APPLICATION FEE)</t>
  </si>
  <si>
    <t xml:space="preserve">PASSPORT TRANSMISSION </t>
  </si>
  <si>
    <t>CANADIAN SPOUSAL OPEN WORK PERMIT</t>
  </si>
  <si>
    <t>CANADIAN STUDENT VISA PROCESSING</t>
  </si>
  <si>
    <t>KENYA TOURIST VISA</t>
  </si>
  <si>
    <t>CANADIAN ADMISSION PROCESSING</t>
  </si>
  <si>
    <t>UK VISA PROCESSING FOR COUPLE (STUDENT)</t>
  </si>
  <si>
    <t>USA ADMISSIO PROCESSING (2SCHOOLS)</t>
  </si>
  <si>
    <t>CANADA AND UK VISITOR'S VISA PROCESSING</t>
  </si>
  <si>
    <t>CANADIAN VISA PROCESSING FOR FAMILY OF (3)</t>
  </si>
  <si>
    <t>IELTS CAMBRIDGE(2) AND BARRON IELTS (1)</t>
  </si>
  <si>
    <t>CANADA ADMISSION PROCESSING</t>
  </si>
  <si>
    <t>USA VISA PROCESSING FOR STUDENT</t>
  </si>
  <si>
    <t>UK ADMISSION PROCESSING</t>
  </si>
  <si>
    <t>CANADIAN STUDENT VISA  FEE</t>
  </si>
  <si>
    <t>CANADIAN ADMISSION PROCESSING (2 SCHOOLS)</t>
  </si>
  <si>
    <t xml:space="preserve">CANADIAN ADMISSION PROCESSING </t>
  </si>
  <si>
    <t>DROPBOX PROCESSING FEE</t>
  </si>
  <si>
    <t>UK TOURIST VISA AND PRIME-TIME APPOINTMENT</t>
  </si>
  <si>
    <t>CANADA VISA PROCESSING</t>
  </si>
  <si>
    <t>CANADA STUDENT VISA PROCESSING</t>
  </si>
  <si>
    <t>IELTS UKVI EXAM AND IELTS TEXTBOOK</t>
  </si>
  <si>
    <t>USA STUDY VISA  APPIONTMENT AND PROCESSING</t>
  </si>
  <si>
    <t>UK VISA PROCESSING FOR FAMILY OF 5</t>
  </si>
  <si>
    <t>CANADIAN STUDY VISA RE-APPLICATION</t>
  </si>
  <si>
    <t>APPLICATION FEE SUBMISSION</t>
  </si>
  <si>
    <t>CANADA RE-APPLICATION</t>
  </si>
  <si>
    <t>CANADA ADMISSION PROCESSING (2 SCHOOLS)</t>
  </si>
  <si>
    <t>USA ADMISSION PROCESSING (2 SCHOOLS)</t>
  </si>
  <si>
    <t xml:space="preserve">US STUDENT VISA PROCESSING </t>
  </si>
  <si>
    <t>USA STUDENT VISA PROCESSING</t>
  </si>
  <si>
    <t>USA ADMISSION PROCESSING</t>
  </si>
  <si>
    <t>CANADA ADMISSION PROCESSING AND OUTSTANDING BALANCE</t>
  </si>
  <si>
    <t xml:space="preserve">CANADIAN STUDY VISA APPLICATION </t>
  </si>
  <si>
    <t xml:space="preserve">CANADIAN STUDY VISA </t>
  </si>
  <si>
    <t>CANADA STUDY VISA</t>
  </si>
  <si>
    <t>CANADIAN STUDENT VISA</t>
  </si>
  <si>
    <t>CANADA ADMISSION PROCESSING(1 SCHOOL)</t>
  </si>
  <si>
    <t>CANADIAN STUDY VISA FOR (2)</t>
  </si>
  <si>
    <t>SAT EXAMINATION</t>
  </si>
  <si>
    <t>CANADIAN STUDY PERMIT</t>
  </si>
  <si>
    <t>OYINLOYE AYOMIPOSI&amp;AYOMIKUN</t>
  </si>
  <si>
    <t>INVOICE</t>
  </si>
  <si>
    <t xml:space="preserve"> TOTAL</t>
  </si>
  <si>
    <t>CANADIAN SPOUSAL OPEN WORK PERMIT&amp;STUDY PERMIT FOR DEPENDENT</t>
  </si>
  <si>
    <t>CANADIAN VISA PROCESSING FOR FAMILY OF 4(1-SPOUSAL OPEN  WORK PERMIT &amp; 3 DEPENDENT STUDY PERMIT</t>
  </si>
  <si>
    <t>AKOPCHIMORAA O.COLLINS</t>
  </si>
  <si>
    <t>UMEJIAKU E.OLUEBUBE</t>
  </si>
  <si>
    <t>MAY 2023 FINANCE</t>
  </si>
  <si>
    <t xml:space="preserve">                                                                     MARCH  2023  FINANCE</t>
  </si>
  <si>
    <t xml:space="preserve">                                   APRIL 2023 FINANCE</t>
  </si>
  <si>
    <t xml:space="preserve">                                                                                                     JUNE 2023 FINANCE</t>
  </si>
  <si>
    <t xml:space="preserve">                                                                         JULY 2023 FINANCE</t>
  </si>
  <si>
    <t xml:space="preserve">  </t>
  </si>
  <si>
    <t xml:space="preserve">                                                                                   APRIL 2023 FINANCE</t>
  </si>
  <si>
    <t xml:space="preserve">                                                             AUGUST 2023 FIANACE AND UTILITIES </t>
  </si>
  <si>
    <t xml:space="preserve">                                                AUGUST 2023 FINANCE</t>
  </si>
  <si>
    <t>OUTSTANDING</t>
  </si>
  <si>
    <t>TOTAL for all months</t>
  </si>
  <si>
    <t>No outstanding</t>
  </si>
  <si>
    <t>Zeros</t>
  </si>
  <si>
    <t>Row Labels</t>
  </si>
  <si>
    <t>Grand Total</t>
  </si>
  <si>
    <t>Sum of TOTAL</t>
  </si>
  <si>
    <t>Date</t>
  </si>
  <si>
    <t>Mar</t>
  </si>
  <si>
    <t>Apr</t>
  </si>
  <si>
    <t>May</t>
  </si>
  <si>
    <t>Jun</t>
  </si>
  <si>
    <t>Jul</t>
  </si>
  <si>
    <t>Aug</t>
  </si>
  <si>
    <t>Sep</t>
  </si>
  <si>
    <t>Count of PURPOSE</t>
  </si>
  <si>
    <t>Purpose of visit</t>
  </si>
  <si>
    <t>Count of PURPURPOSE OF VISIT</t>
  </si>
  <si>
    <t>PIVOT TABLE QUESTIONS</t>
  </si>
  <si>
    <t>Merge all the records from March to September</t>
  </si>
  <si>
    <t>Get the outstanding for each record, subtract the balance from the total</t>
  </si>
  <si>
    <t>If the balance is 0, "no outstading", else subtract the balance from total column</t>
  </si>
  <si>
    <t>Convert the "date" column to a date datatype</t>
  </si>
  <si>
    <t>From the chart, the month that made the highest sale is June and the month that made the least is April</t>
  </si>
  <si>
    <t>Group the date to a period of time, "month" and find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</si>
</sst>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₦-46A]#,##0;\-[$₦-46A]#,##0"/>
    <numFmt numFmtId="165" formatCode="[$₦-469]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1D1C1D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3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numFmt numFmtId="0" formatCode="General"/>
    </dxf>
    <dxf>
      <numFmt numFmtId="19" formatCode="m/d/yyyy"/>
    </dxf>
    <dxf>
      <numFmt numFmtId="19" formatCode="m/d/yyyy"/>
    </dxf>
    <dxf>
      <numFmt numFmtId="165" formatCode="[$₦-469]\ #,##0"/>
    </dxf>
    <dxf>
      <numFmt numFmtId="164" formatCode="[$₦-46A]#,##0;\-[$₦-46A]#,##0"/>
    </dxf>
    <dxf>
      <numFmt numFmtId="164" formatCode="[$₦-46A]#,##0;\-[$₦-46A]#,##0"/>
    </dxf>
    <dxf>
      <numFmt numFmtId="164" formatCode="[$₦-46A]#,##0;\-[$₦-46A]#,##0"/>
    </dxf>
    <dxf>
      <numFmt numFmtId="164" formatCode="[$₦-46A]#,##0;\-[$₦-46A]#,##0"/>
    </dxf>
    <dxf>
      <numFmt numFmtId="164" formatCode="[$₦-46A]#,##0;\-[$₦-46A]#,##0"/>
    </dxf>
    <dxf>
      <numFmt numFmtId="164" formatCode="[$₦-46A]#,##0;\-[$₦-46A]#,##0"/>
    </dxf>
    <dxf>
      <numFmt numFmtId="164" formatCode="[$₦-46A]#,##0;\-[$₦-46A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[MARCH 2023  TO SEPTEMBER 2023 FINANCE.xlsx]PIVOT 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SERVICES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 2'!$A$4:$A$13</c:f>
              <c:strCache>
                <c:ptCount val="9"/>
                <c:pt idx="0">
                  <c:v>OFFICIAL</c:v>
                </c:pt>
                <c:pt idx="1">
                  <c:v>BUSINESS</c:v>
                </c:pt>
                <c:pt idx="2">
                  <c:v>VISIT</c:v>
                </c:pt>
                <c:pt idx="3">
                  <c:v>PASSPORT SUBMISSION</c:v>
                </c:pt>
                <c:pt idx="4">
                  <c:v>STUDENT PERMIT</c:v>
                </c:pt>
                <c:pt idx="5">
                  <c:v>ENQUIRY</c:v>
                </c:pt>
                <c:pt idx="6">
                  <c:v>DOCUMENT SUBMISSION</c:v>
                </c:pt>
                <c:pt idx="7">
                  <c:v>PERSONAL</c:v>
                </c:pt>
                <c:pt idx="8">
                  <c:v>PQASSPORT COLLECTION</c:v>
                </c:pt>
              </c:strCache>
            </c:strRef>
          </c:cat>
          <c:val>
            <c:numRef>
              <c:f>'PIVOT TABLE 2'!$B$4:$B$13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A-4739-9EBD-571AB485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8369423"/>
        <c:axId val="1558375663"/>
      </c:barChart>
      <c:catAx>
        <c:axId val="15583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75663"/>
        <c:crosses val="autoZero"/>
        <c:auto val="1"/>
        <c:lblAlgn val="ctr"/>
        <c:lblOffset val="100"/>
        <c:noMultiLvlLbl val="0"/>
      </c:catAx>
      <c:valAx>
        <c:axId val="1558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[MARCH 2023  TO SEPTEMBER 2023 FINANCE.xlsx]PIVOT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Mar</c:v>
                </c:pt>
                <c:pt idx="3">
                  <c:v>Sep</c:v>
                </c:pt>
                <c:pt idx="4">
                  <c:v>May</c:v>
                </c:pt>
                <c:pt idx="5">
                  <c:v>Aug</c:v>
                </c:pt>
                <c:pt idx="6">
                  <c:v>Apr</c:v>
                </c:pt>
              </c:strCache>
            </c:strRef>
          </c:cat>
          <c:val>
            <c:numRef>
              <c:f>'PIVOT TABLE'!$B$4:$B$11</c:f>
              <c:numCache>
                <c:formatCode>[$₦-46A]#,##0;\-[$₦-46A]#,##0</c:formatCode>
                <c:ptCount val="7"/>
                <c:pt idx="0">
                  <c:v>4403790</c:v>
                </c:pt>
                <c:pt idx="1">
                  <c:v>3720600</c:v>
                </c:pt>
                <c:pt idx="2">
                  <c:v>3228970</c:v>
                </c:pt>
                <c:pt idx="3">
                  <c:v>3167111</c:v>
                </c:pt>
                <c:pt idx="4">
                  <c:v>2227904.5060000001</c:v>
                </c:pt>
                <c:pt idx="5">
                  <c:v>1775000</c:v>
                </c:pt>
                <c:pt idx="6">
                  <c:v>1574720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5-41ED-BD2B-7BD8E5C9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72191"/>
        <c:axId val="435078847"/>
      </c:barChart>
      <c:catAx>
        <c:axId val="4350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8847"/>
        <c:crosses val="autoZero"/>
        <c:auto val="1"/>
        <c:lblAlgn val="ctr"/>
        <c:lblOffset val="100"/>
        <c:noMultiLvlLbl val="0"/>
      </c:catAx>
      <c:valAx>
        <c:axId val="4350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;\-[$₦-46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114300</xdr:rowOff>
    </xdr:from>
    <xdr:to>
      <xdr:col>15</xdr:col>
      <xdr:colOff>22860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0C3E2-6B45-4107-9802-77047B4E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2</xdr:row>
      <xdr:rowOff>144780</xdr:rowOff>
    </xdr:from>
    <xdr:to>
      <xdr:col>14</xdr:col>
      <xdr:colOff>556260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3D6A-1166-4D60-A528-C4CC460D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64.712602083331" createdVersion="7" refreshedVersion="7" minRefreshableVersion="3" recordCount="92" xr:uid="{9A7E5232-313E-4A2D-9FAF-67B6A24A100B}">
  <cacheSource type="worksheet">
    <worksheetSource name="mytable_2"/>
  </cacheSource>
  <cacheFields count="9">
    <cacheField name="NAME" numFmtId="0">
      <sharedItems/>
    </cacheField>
    <cacheField name="Date" numFmtId="14">
      <sharedItems containsSemiMixedTypes="0" containsNonDate="0" containsDate="1" containsString="0" minDate="2023-03-01T00:00:00" maxDate="2023-09-29T00:00:00" count="65">
        <d v="2023-03-01T00:00:00"/>
        <d v="2023-03-02T00:00:00"/>
        <d v="2023-03-08T00:00:00"/>
        <d v="2023-03-09T00:00:00"/>
        <d v="2023-03-13T00:00:00"/>
        <d v="2023-03-16T00:00:00"/>
        <d v="2023-03-20T00:00:00"/>
        <d v="2023-03-21T00:00:00"/>
        <d v="2023-03-24T00:00:00"/>
        <d v="2023-03-29T00:00:00"/>
        <d v="2023-04-03T00:00:00"/>
        <d v="2023-04-04T00:00:00"/>
        <d v="2023-04-06T00:00:00"/>
        <d v="2023-04-11T00:00:00"/>
        <d v="2023-04-12T00:00:00"/>
        <d v="2023-04-14T00:00:00"/>
        <d v="2023-04-18T00:00:00"/>
        <d v="2023-04-27T00:00:00"/>
        <d v="2023-04-29T00:00:00"/>
        <d v="2023-05-02T00:00:00"/>
        <d v="2023-05-06T00:00:00"/>
        <d v="2023-05-08T00:00:00"/>
        <d v="2023-05-15T00:00:00"/>
        <d v="2023-05-16T00:00:00"/>
        <d v="2023-05-17T00:00:00"/>
        <d v="2023-05-18T00:00:00"/>
        <d v="2023-05-25T00:00:00"/>
        <d v="2023-05-26T00:00:00"/>
        <d v="2023-06-01T00:00:00"/>
        <d v="2023-06-02T00:00:00"/>
        <d v="2023-06-09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8T00:00:00"/>
        <d v="2023-07-03T00:00:00"/>
        <d v="2023-07-04T00:00:00"/>
        <d v="2023-07-05T00:00:00"/>
        <d v="2023-07-07T00:00:00"/>
        <d v="2023-07-10T00:00:00"/>
        <d v="2023-07-12T00:00:00"/>
        <d v="2023-07-13T00:00:00"/>
        <d v="2023-07-17T00:00:00"/>
        <d v="2023-07-18T00:00:00"/>
        <d v="2023-07-21T00:00:00"/>
        <d v="2023-07-24T00:00:00"/>
        <d v="2023-08-01T00:00:00"/>
        <d v="2023-08-07T00:00:00"/>
        <d v="2023-08-13T00:00:00"/>
        <d v="2023-08-15T00:00:00"/>
        <d v="2023-08-16T00:00:00"/>
        <d v="2023-08-17T00:00:00"/>
        <d v="2023-09-01T00:00:00"/>
        <d v="2023-09-11T00:00:00"/>
        <d v="2023-09-15T00:00:00"/>
        <d v="2023-09-20T00:00:00"/>
        <d v="2023-09-22T00:00:00"/>
        <d v="2023-09-23T00:00:00"/>
        <d v="2023-09-25T00:00:00"/>
        <d v="2023-09-26T00:00:00"/>
        <d v="2023-09-28T00:00:00"/>
      </sharedItems>
      <fieldGroup par="8" base="1">
        <rangePr groupBy="days" startDate="2023-03-01T00:00:00" endDate="2023-09-29T00:00:00"/>
        <groupItems count="368">
          <s v="&lt;3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9/2023"/>
        </groupItems>
      </fieldGroup>
    </cacheField>
    <cacheField name="INVOICE " numFmtId="0">
      <sharedItems containsSemiMixedTypes="0" containsString="0" containsNumber="1" containsInteger="1" minValue="222" maxValue="313"/>
    </cacheField>
    <cacheField name="PHONE NO" numFmtId="0">
      <sharedItems containsMixedTypes="1" containsNumber="1" containsInteger="1" minValue="0" maxValue="9154619892"/>
    </cacheField>
    <cacheField name="SERVICE" numFmtId="0">
      <sharedItems/>
    </cacheField>
    <cacheField name="TOTAL" numFmtId="0">
      <sharedItems containsSemiMixedTypes="0" containsString="0" containsNumber="1" minValue="504.50599999999997" maxValue="881600"/>
    </cacheField>
    <cacheField name="BALANCE" numFmtId="0">
      <sharedItems containsSemiMixedTypes="0" containsString="0" containsNumber="1" containsInteger="1" minValue="0" maxValue="300000"/>
    </cacheField>
    <cacheField name="OUTSTANDING" numFmtId="0">
      <sharedItems containsMixedTypes="1" containsNumber="1" containsInteger="1" minValue="-20000" maxValue="500000"/>
    </cacheField>
    <cacheField name="Months" numFmtId="0" databaseField="0">
      <fieldGroup base="1">
        <rangePr groupBy="months" startDate="2023-03-01T00:00:00" endDate="2023-09-29T00:00:00"/>
        <groupItems count="14">
          <s v="&lt;3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65.713503703701" createdVersion="7" refreshedVersion="7" minRefreshableVersion="3" recordCount="36" xr:uid="{3418452A-17E1-4AB3-AE01-E0978B7925DD}">
  <cacheSource type="worksheet">
    <worksheetSource ref="A2:E38" sheet="Sheet3"/>
  </cacheSource>
  <cacheFields count="5">
    <cacheField name="S/N" numFmtId="0">
      <sharedItems containsSemiMixedTypes="0" containsString="0" containsNumber="1" containsInteger="1" minValue="1" maxValue="36"/>
    </cacheField>
    <cacheField name="DATE" numFmtId="0">
      <sharedItems containsDate="1" containsMixedTypes="1" minDate="2023-01-03T00:00:00" maxDate="2023-09-04T00:00:00" count="18">
        <d v="2023-01-03T00:00:00"/>
        <d v="2023-03-03T00:00:00"/>
        <d v="2023-06-03T00:00:00"/>
        <d v="2023-07-07T00:00:00"/>
        <d v="2023-07-03T00:00:00"/>
        <d v="2023-08-03T00:00:00"/>
        <d v="2023-09-03T00:00:00"/>
        <s v="13/3/2023"/>
        <s v="14/3/2023"/>
        <s v="15/3/2023"/>
        <s v="16/3/2023"/>
        <s v="17/3/2023"/>
        <s v="21/3/2023"/>
        <s v="22/3/2023"/>
        <s v="23/3/2023"/>
        <s v="28/3/2023"/>
        <s v="29/3/2023"/>
        <s v="31/3/2023"/>
      </sharedItems>
    </cacheField>
    <cacheField name="NAME" numFmtId="0">
      <sharedItems count="31">
        <s v="BLESSING MEKOWULU"/>
        <s v="SEGUN"/>
        <s v="MARYLYN IKHIDE"/>
        <s v="OLAITAN NOFIU"/>
        <s v="OLUSEGUN OLUFUNSHO"/>
        <s v="MRS ANOSIKE"/>
        <s v="CHARLES IKHIDE"/>
        <s v="OYINLOYE AYOMIPOSI"/>
        <s v="EBIOGBE DAVID"/>
        <s v="JOHN GOODNESS IFUNANYA"/>
        <s v="FEMI GIWAA"/>
        <s v="AKINYEMI AKINTAYO"/>
        <s v="AINA FOLUSO"/>
        <s v="OLUMIDE OMOTOSHO"/>
        <s v="ABDULMAJEED ADEDAYO"/>
        <s v="MRS A. AMAKU"/>
        <s v="MARTIN"/>
        <s v="DR JOEL"/>
        <s v="BABATUNDE"/>
        <s v="CHIDINMA ANOSIKE"/>
        <s v="MUNACHI"/>
        <s v="JOSEPHINE"/>
        <s v="ONUOHA HENRY CHIMEZE"/>
        <s v="OLUMIDE "/>
        <s v="VICTOR"/>
        <s v="QUADRI"/>
        <s v="AJAYI OMOTAYO"/>
        <s v="ESTHER"/>
        <s v="MARTINS"/>
        <s v="FRANCIS"/>
        <s v="LAWAL"/>
      </sharedItems>
    </cacheField>
    <cacheField name="PURPURPOSE OF VISIT" numFmtId="0">
      <sharedItems count="9">
        <s v="ENQUIRY"/>
        <s v="BUSINESS"/>
        <s v="DOCUMENT SUBMISSION"/>
        <s v="STUDENT PERMIT"/>
        <s v="OFFICIAL"/>
        <s v="PASSPORT SUBMISSION"/>
        <s v="PQASSPORT COLLECTION"/>
        <s v="PERSONAL"/>
        <s v="VISIT"/>
      </sharedItems>
    </cacheField>
    <cacheField name="PHONE NO" numFmtId="0">
      <sharedItems containsSemiMixedTypes="0" containsString="0" containsNumber="1" containsInteger="1" minValue="809075313" maxValue="9131424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QUINET ADETUNJI"/>
    <x v="0"/>
    <n v="222"/>
    <n v="8188668881"/>
    <s v="CANADA ADMISSION PROCESSING (2SCHOOLS)"/>
    <n v="250000"/>
    <n v="0"/>
    <s v="No outstanding"/>
  </r>
  <r>
    <s v="MR OLOGUNRO SEYI"/>
    <x v="1"/>
    <n v="223"/>
    <n v="8106436108"/>
    <s v="CANADA ADMISSION PROCESSING "/>
    <n v="100000"/>
    <n v="0"/>
    <s v="No outstanding"/>
  </r>
  <r>
    <s v="MR AMONA SAMSON"/>
    <x v="2"/>
    <n v="224"/>
    <n v="7069615900"/>
    <s v="SEVIS AND VISA FEE (USA)"/>
    <n v="389500"/>
    <n v="0"/>
    <s v="No outstanding"/>
  </r>
  <r>
    <s v="OLAONIPEKUN TOBI"/>
    <x v="2"/>
    <n v="225"/>
    <s v="_"/>
    <s v="ADVANCE DEPOSIT OF CANADIAN STUDENT VISA PROCESSING"/>
    <n v="50000"/>
    <n v="50000"/>
    <n v="0"/>
  </r>
  <r>
    <s v="MRS IKHIDE MARILYN"/>
    <x v="3"/>
    <n v="226"/>
    <n v="8033821611"/>
    <s v="CANADIAN STUDENT VISA PROCESSING WITH 1 DEPENDENT"/>
    <n v="455000"/>
    <n v="0"/>
    <s v="No outstanding"/>
  </r>
  <r>
    <s v="MR DAVID EBOIGBE"/>
    <x v="4"/>
    <n v="227"/>
    <n v="8051338170"/>
    <s v="$500 CAD REGISTRATION FEE "/>
    <n v="318610"/>
    <n v="0"/>
    <s v="No outstanding"/>
  </r>
  <r>
    <s v="ABDULMAJEED DAYO MUSA"/>
    <x v="5"/>
    <n v="228"/>
    <n v="9019564243"/>
    <s v="PASSPORT TRANSMISSION FEE FOR CANADIAN STUDY PERMIT"/>
    <n v="47000"/>
    <n v="0"/>
    <s v="No outstanding"/>
  </r>
  <r>
    <s v="TEMITOPE OLA"/>
    <x v="6"/>
    <n v="229"/>
    <n v="8130377259"/>
    <s v="CANADIAN VISA PROCESSING"/>
    <n v="70000"/>
    <n v="0"/>
    <s v="No outstanding"/>
  </r>
  <r>
    <s v="MRS GOODNESS IFUNANYA"/>
    <x v="6"/>
    <n v="230"/>
    <n v="8169252793"/>
    <s v="UK ADMISSION PROCESSING "/>
    <n v="70000"/>
    <n v="50000"/>
    <n v="20000"/>
  </r>
  <r>
    <s v="MRS TOLULOPE ADEOYE"/>
    <x v="7"/>
    <n v="231"/>
    <n v="8125383017"/>
    <s v="CANADA VISA RE-SUBMISSION"/>
    <n v="113500"/>
    <n v="0"/>
    <s v="No outstanding"/>
  </r>
  <r>
    <s v="MR OLUMIDE OMOTOSHO"/>
    <x v="7"/>
    <n v="232"/>
    <n v="8028280143"/>
    <s v="VISA APPLICATION SERVICE CHARGE"/>
    <n v="200000"/>
    <n v="0"/>
    <s v="No outstanding"/>
  </r>
  <r>
    <s v="MR AKINOLA AFOLABI"/>
    <x v="8"/>
    <n v="233"/>
    <n v="7033132100"/>
    <s v="SPOUSAL OPEN WORK PERMIT -CANADA"/>
    <n v="415360"/>
    <n v="50000"/>
    <n v="365360"/>
  </r>
  <r>
    <s v="MRS ABOSEDE ALANI"/>
    <x v="8"/>
    <n v="234"/>
    <n v="7034324824"/>
    <s v="CANADA ADMISSION PROCESSING "/>
    <n v="350000"/>
    <n v="0"/>
    <s v="No outstanding"/>
  </r>
  <r>
    <s v="OYINLOYE AYOMIPOSI&amp;AYOMIKUN"/>
    <x v="9"/>
    <n v="235"/>
    <n v="8138417602"/>
    <s v="USA ADMISSION PROCESSING FOR 2 APPLICANT "/>
    <n v="400000"/>
    <n v="0"/>
    <s v="No outstanding"/>
  </r>
  <r>
    <s v="OLAONIPEKUN TOBI"/>
    <x v="10"/>
    <n v="236"/>
    <n v="0"/>
    <s v="BALANCE PAYMENT FOR CANADIAN STUDENT VISA PROCESSING"/>
    <n v="50000"/>
    <n v="0"/>
    <s v="No outstanding"/>
  </r>
  <r>
    <s v="MR FENE OSAKWE"/>
    <x v="11"/>
    <n v="237"/>
    <n v="0"/>
    <s v="CANADIAN VISA PROCESSING (VISIT)"/>
    <n v="336000"/>
    <n v="0"/>
    <s v="No outstanding"/>
  </r>
  <r>
    <s v="ANIEKAN AFAHA MBONG"/>
    <x v="11"/>
    <n v="238"/>
    <n v="8033030967"/>
    <s v="TOEFL TEXTBOOK"/>
    <n v="12000"/>
    <n v="0"/>
    <s v="No outstanding"/>
  </r>
  <r>
    <s v="MR AND MRS OYELEYE"/>
    <x v="12"/>
    <n v="239"/>
    <n v="0"/>
    <s v="PASSPORT TRANSMISSION FEE FOR CANADIAN ( BR)"/>
    <n v="58000"/>
    <n v="0"/>
    <s v="No outstanding"/>
  </r>
  <r>
    <s v="VICTOR ADEOYE"/>
    <x v="13"/>
    <n v="240"/>
    <n v="8032074186"/>
    <s v="USA STUDENT VISA PROCESSING "/>
    <n v="100000"/>
    <n v="0"/>
    <s v="No outstanding"/>
  </r>
  <r>
    <s v="EKEINDE BENJAMIN"/>
    <x v="14"/>
    <n v="241"/>
    <n v="9066101129"/>
    <s v="CANADA ADMISSSION PROCESSING (1 SCHOOL)"/>
    <n v="140000"/>
    <n v="0"/>
    <s v="No outstanding"/>
  </r>
  <r>
    <s v="MRS DAMILOLA UZAMOTH"/>
    <x v="14"/>
    <n v="242"/>
    <n v="0"/>
    <s v="CANADA ADMISSSION PROCESSING (RE-APPLICATION FEE)"/>
    <n v="100000"/>
    <n v="0"/>
    <s v="No outstanding"/>
  </r>
  <r>
    <s v="AKEEEM ADEYEMI"/>
    <x v="15"/>
    <n v="243"/>
    <n v="7068890415"/>
    <s v="VISA PROCESSING FEE"/>
    <n v="50000"/>
    <n v="0"/>
    <s v="No outstanding"/>
  </r>
  <r>
    <s v="MR OLUSHOLA ABIOLA"/>
    <x v="16"/>
    <n v="244"/>
    <n v="8097925270"/>
    <s v="IELTS TEXTBOOK"/>
    <n v="20000"/>
    <n v="0"/>
    <s v="No outstanding"/>
  </r>
  <r>
    <s v="IKHIDE MARILYN"/>
    <x v="17"/>
    <n v="245"/>
    <n v="8028284692"/>
    <s v="PASSPORT TRANSMISSION "/>
    <n v="52000"/>
    <n v="0"/>
    <s v="No outstanding"/>
  </r>
  <r>
    <s v="MR JACOB AYOOLA"/>
    <x v="17"/>
    <n v="246"/>
    <n v="8074484006"/>
    <s v="CANADIAN SPOUSAL OPEN WORK PERMIT"/>
    <n v="356720"/>
    <n v="0"/>
    <s v="No outstanding"/>
  </r>
  <r>
    <s v="MS TEDDY GAYE"/>
    <x v="18"/>
    <n v="247"/>
    <n v="0"/>
    <s v="CANADIAN STUDENT VISA PROCESSING"/>
    <n v="300000"/>
    <n v="0"/>
    <s v="No outstanding"/>
  </r>
  <r>
    <s v="HAMMED OLALEKAN"/>
    <x v="19"/>
    <n v="248"/>
    <n v="0"/>
    <s v="KENYA TOURIST VISA"/>
    <n v="76200"/>
    <n v="0"/>
    <s v="No outstanding"/>
  </r>
  <r>
    <s v="OMITOGUN BISOLA"/>
    <x v="19"/>
    <n v="249"/>
    <n v="9065578994"/>
    <s v="CANADIAN ADMISSION PROCESSING"/>
    <n v="350000"/>
    <n v="0"/>
    <s v="No outstanding"/>
  </r>
  <r>
    <s v="ISREAL ADESHINA AKINWALE"/>
    <x v="19"/>
    <n v="250"/>
    <n v="9013388601"/>
    <s v="KENYA TOURIST VISA"/>
    <n v="76200"/>
    <n v="0"/>
    <s v="No outstanding"/>
  </r>
  <r>
    <s v="OGUNREMI HAMMED"/>
    <x v="20"/>
    <n v="251"/>
    <n v="806651260"/>
    <s v="UK VISA PROCESSING FOR COUPLE (STUDENT)"/>
    <n v="100000"/>
    <n v="0"/>
    <s v="No outstanding"/>
  </r>
  <r>
    <s v="OLATUNMIBI"/>
    <x v="21"/>
    <n v="252"/>
    <n v="7089555719"/>
    <s v="USA ADMISSIO PROCESSING (2SCHOOLS)"/>
    <n v="100000"/>
    <n v="0"/>
    <s v="No outstanding"/>
  </r>
  <r>
    <s v="MR ASHAOLU"/>
    <x v="22"/>
    <n v="253"/>
    <n v="8033006711"/>
    <s v="CANADA AND UK VISITOR'S VISA PROCESSING"/>
    <n v="504.50599999999997"/>
    <n v="0"/>
    <s v="No outstanding"/>
  </r>
  <r>
    <s v="OGUNRUKU ADEBAYO OLAOYE"/>
    <x v="23"/>
    <n v="254"/>
    <n v="8028095667"/>
    <s v="CANADIAN VISA PROCESSING FOR FAMILY OF (3)"/>
    <n v="650000"/>
    <n v="0"/>
    <s v="No outstanding"/>
  </r>
  <r>
    <s v="SALAMI AKEEM"/>
    <x v="24"/>
    <n v="255"/>
    <n v="8069365232"/>
    <s v="IELTS CAMBRIDGE(2) AND BARRON IELTS (1)"/>
    <n v="35000"/>
    <n v="0"/>
    <s v="No outstanding"/>
  </r>
  <r>
    <s v="Ms DEBORAH AINA"/>
    <x v="24"/>
    <n v="256"/>
    <n v="8069365232"/>
    <s v="CANADA ADMISSION PROCESSING"/>
    <n v="50000"/>
    <n v="50000"/>
    <n v="0"/>
  </r>
  <r>
    <s v="IBE MARTINS"/>
    <x v="24"/>
    <n v="257"/>
    <n v="8026105079"/>
    <s v="CANADA STUDY VISA PROCESSING"/>
    <n v="305000"/>
    <n v="0"/>
    <s v="No outstanding"/>
  </r>
  <r>
    <s v="AJANI OLUWATOBILOBA"/>
    <x v="24"/>
    <n v="258"/>
    <n v="8027179215"/>
    <s v="USA VISA PROCESSING FOR STUDENT"/>
    <n v="100000"/>
    <n v="0"/>
    <s v="No outstanding"/>
  </r>
  <r>
    <s v="KAZEEM ABIODUN"/>
    <x v="25"/>
    <n v="259"/>
    <n v="8023455445"/>
    <s v="UK ADMISSION PROCESSING"/>
    <n v="50000"/>
    <n v="50000"/>
    <n v="0"/>
  </r>
  <r>
    <s v="AKINADE ANUOLUWAPO CALEB"/>
    <x v="25"/>
    <n v="260"/>
    <n v="8033464760"/>
    <s v="CANADIAN STUDENT VISA  FEE"/>
    <n v="205000"/>
    <n v="0"/>
    <s v="No outstanding"/>
  </r>
  <r>
    <s v="DORCAS LAWAL"/>
    <x v="26"/>
    <n v="261"/>
    <n v="9154619892"/>
    <s v="USA STUDENT VISA PROCESSING "/>
    <n v="80000"/>
    <n v="20000"/>
    <n v="60000"/>
  </r>
  <r>
    <s v="MR ADEBOMI ADEKUNLE"/>
    <x v="27"/>
    <n v="262"/>
    <n v="8068295697"/>
    <s v="CANADIAN STUDENT VISA PROCESSING"/>
    <n v="50000"/>
    <n v="50000"/>
    <n v="0"/>
  </r>
  <r>
    <s v="UMEJIAKU E.OLUEBUBE"/>
    <x v="28"/>
    <n v="263"/>
    <n v="8139378252"/>
    <s v="CANADIAN ADMISSION PROCESSING (2 SCHOOLS)"/>
    <n v="250000"/>
    <n v="0"/>
    <s v="No outstanding"/>
  </r>
  <r>
    <s v="ARIGBEDE VICTORY"/>
    <x v="28"/>
    <n v="264"/>
    <n v="8172754119"/>
    <s v="CANADIAN ADMISSION PROCESSING (2 SCHOOLS)"/>
    <n v="220000"/>
    <n v="0"/>
    <s v="No outstanding"/>
  </r>
  <r>
    <s v="ADEBISI OYINDAMOLA"/>
    <x v="29"/>
    <n v="265"/>
    <n v="8034704421"/>
    <s v="CANADIAN ADMISSION PROCESSING "/>
    <n v="200000"/>
    <n v="105000"/>
    <n v="95000"/>
  </r>
  <r>
    <s v="DORATHY CHRISTOPHER"/>
    <x v="30"/>
    <n v="266"/>
    <n v="0"/>
    <s v="DROPBOX PROCESSING FEE"/>
    <n v="130000"/>
    <n v="15000"/>
    <n v="115000"/>
  </r>
  <r>
    <s v="EDEGAN BLESSING"/>
    <x v="31"/>
    <n v="267"/>
    <n v="8120804581"/>
    <s v="UK TOURIST VISA AND PRIME-TIME APPOINTMENT"/>
    <n v="290000"/>
    <n v="0"/>
    <s v="No outstanding"/>
  </r>
  <r>
    <s v="IYOBOZA IDEHEN"/>
    <x v="31"/>
    <n v="268"/>
    <n v="8029091604"/>
    <s v="CANADA VISA PROCESSING"/>
    <n v="83600"/>
    <n v="0"/>
    <s v="No outstanding"/>
  </r>
  <r>
    <s v="QUINET ADETUNJI"/>
    <x v="32"/>
    <n v="269"/>
    <n v="0"/>
    <s v="CANADA STUDENT VISA PROCESSING"/>
    <n v="250000"/>
    <n v="0"/>
    <s v="No outstanding"/>
  </r>
  <r>
    <s v="ODUBIYI ADEOLU"/>
    <x v="33"/>
    <n v="270"/>
    <n v="8104483078"/>
    <s v="CANADIAN SPOUSAL OPEN WORK PERMIT&amp;STUDY PERMIT FOR DEPENDENT"/>
    <n v="604000"/>
    <n v="0"/>
    <s v="No outstanding"/>
  </r>
  <r>
    <s v="AKINDIPE ADEPEJU"/>
    <x v="33"/>
    <n v="271"/>
    <n v="8135862402"/>
    <s v="IELTS UKVI EXAM AND IELTS TEXTBOOK"/>
    <n v="115700"/>
    <n v="0"/>
    <s v="No outstanding"/>
  </r>
  <r>
    <s v="MICHEAL MUDIAGA ADAKA"/>
    <x v="33"/>
    <n v="272"/>
    <n v="7025832711"/>
    <s v="USA STUDY VISA  APPIONTMENT AND PROCESSING"/>
    <n v="120000"/>
    <n v="0"/>
    <s v="No outstanding"/>
  </r>
  <r>
    <s v="MR ASHAOLU"/>
    <x v="33"/>
    <n v="273"/>
    <n v="8033006711"/>
    <s v="UK VISA PROCESSING FOR FAMILY OF 5"/>
    <n v="650000"/>
    <n v="0"/>
    <s v="No outstanding"/>
  </r>
  <r>
    <s v="MS TEDDY GAYE"/>
    <x v="33"/>
    <n v="274"/>
    <n v="0"/>
    <s v="CANADIAN STUDY VISA RE-APPLICATION"/>
    <n v="180000"/>
    <n v="0"/>
    <s v="No outstanding"/>
  </r>
  <r>
    <s v="IDEHEN MARTINS"/>
    <x v="34"/>
    <n v="275"/>
    <n v="8036777167"/>
    <s v="APPLICATION FEE SUBMISSION"/>
    <n v="171000"/>
    <n v="0"/>
    <s v="No outstanding"/>
  </r>
  <r>
    <s v="IBE MARTINS"/>
    <x v="35"/>
    <n v="276"/>
    <n v="8026105079"/>
    <s v="CANADA RE-APPLICATION"/>
    <n v="150000"/>
    <n v="0"/>
    <s v="No outstanding"/>
  </r>
  <r>
    <s v="TITUS EBENEZER OLA"/>
    <x v="36"/>
    <n v="277"/>
    <n v="8085672665"/>
    <s v="PAYMENT FOT MATRICULATION"/>
    <n v="189490"/>
    <n v="0"/>
    <s v="No outstanding"/>
  </r>
  <r>
    <s v="OLANREWAJU SAVAGE"/>
    <x v="37"/>
    <n v="278"/>
    <n v="8135791037"/>
    <s v="CANADA ADMISSION PROCESSING (2 SCHOOLS)"/>
    <n v="250000"/>
    <n v="50000"/>
    <n v="200000"/>
  </r>
  <r>
    <s v="ELENWOKE JOSHUA"/>
    <x v="37"/>
    <n v="279"/>
    <n v="7086236418"/>
    <s v="USA ADMISSION PROCESSING (2 SCHOOLS)"/>
    <n v="200000"/>
    <n v="0"/>
    <s v="No outstanding"/>
  </r>
  <r>
    <s v="FELIX CHUKWU"/>
    <x v="38"/>
    <n v="280"/>
    <n v="0"/>
    <s v="CANADA VISA PROCESSING"/>
    <n v="250000"/>
    <n v="10000"/>
    <n v="240000"/>
  </r>
  <r>
    <s v="ABOLARINWA OLADOYIN"/>
    <x v="38"/>
    <n v="281"/>
    <n v="0"/>
    <s v="US STUDENT VISA PROCESSING "/>
    <n v="100000"/>
    <n v="0"/>
    <s v="No outstanding"/>
  </r>
  <r>
    <s v="ANOMA SAMSON"/>
    <x v="39"/>
    <n v="282"/>
    <n v="7069615900"/>
    <s v="USA STUDENT VISA PROCESSING"/>
    <n v="100000"/>
    <n v="0"/>
    <s v="No outstanding"/>
  </r>
  <r>
    <s v="UDUH ISIOMA JOAN"/>
    <x v="40"/>
    <n v="283"/>
    <n v="7014820074"/>
    <s v="CANADA ADMISSION PROCESSING"/>
    <n v="165000"/>
    <n v="55000"/>
    <n v="110000"/>
  </r>
  <r>
    <s v="MR OLUMIDE OMOTOSHO"/>
    <x v="40"/>
    <n v="284"/>
    <n v="8028280143"/>
    <s v="CANADIAN VISA PROCESSING FOR FAMILY OF 4(1-SPOUSAL OPEN  WORK PERMIT &amp; 3 DEPENDENT STUDY PERMIT"/>
    <n v="881600"/>
    <n v="0"/>
    <s v="No outstanding"/>
  </r>
  <r>
    <s v="ELEMOKE JOSHUA"/>
    <x v="41"/>
    <n v="285"/>
    <n v="7086236418"/>
    <s v="USA ADMISSION PROCESSING"/>
    <n v="100000"/>
    <n v="0"/>
    <s v="No outstanding"/>
  </r>
  <r>
    <s v="ADEKANBI SAMUEL.F"/>
    <x v="42"/>
    <n v="286"/>
    <n v="9133489360"/>
    <s v="CANADA ADMISSION PROCESSING"/>
    <n v="250000"/>
    <n v="50000"/>
    <n v="200000"/>
  </r>
  <r>
    <s v="AFINJUOMO OMOLOLA MULIKAT"/>
    <x v="43"/>
    <n v="287"/>
    <n v="8094388255"/>
    <s v="CANADA ADMISSION PROCESSING AND OUTSTANDING BALANCE"/>
    <n v="315000"/>
    <n v="0"/>
    <s v="No outstanding"/>
  </r>
  <r>
    <s v="OGUNDIMU HABEEB AYOOLA"/>
    <x v="43"/>
    <n v="288"/>
    <n v="8133315445"/>
    <s v="CANADIAN STUDY VISA APPLICATION "/>
    <n v="300000"/>
    <n v="0"/>
    <s v="No outstanding"/>
  </r>
  <r>
    <s v="MODUPE ADEBISI"/>
    <x v="44"/>
    <n v="289"/>
    <n v="8034704421"/>
    <s v="BALANCE PAYMENT"/>
    <n v="105000"/>
    <n v="0"/>
    <s v="No outstanding"/>
  </r>
  <r>
    <s v="AKPOCHIMORAA COLLINS"/>
    <x v="45"/>
    <n v="290"/>
    <n v="8132182639"/>
    <s v="CANADA ADMISSION PROCESSING "/>
    <n v="200000"/>
    <n v="0"/>
    <s v="No outstanding"/>
  </r>
  <r>
    <s v="OLOGUN OLUWAKEMI IDOWU"/>
    <x v="45"/>
    <n v="291"/>
    <n v="8144155590"/>
    <s v="CANADIAN STUDY VISA "/>
    <n v="325000"/>
    <n v="0"/>
    <s v="No outstanding"/>
  </r>
  <r>
    <s v="OLADIPO TEJUMADE OLUWASEYI"/>
    <x v="46"/>
    <n v="292"/>
    <n v="7038144628"/>
    <s v="CANADA ADMISSION PROCESSING"/>
    <n v="300000"/>
    <n v="0"/>
    <s v="No outstanding"/>
  </r>
  <r>
    <s v="AKPOCHIMORAA COLLINS"/>
    <x v="47"/>
    <n v="293"/>
    <n v="8132182639"/>
    <s v="BALANCE PAYMENT"/>
    <n v="50000"/>
    <n v="0"/>
    <s v="No outstanding"/>
  </r>
  <r>
    <s v="OGUNDIMU ROYAN"/>
    <x v="48"/>
    <n v="294"/>
    <n v="8104483078"/>
    <s v="CANADA STUDY VISA"/>
    <n v="329000"/>
    <n v="0"/>
    <s v="No outstanding"/>
  </r>
  <r>
    <s v="ADESOKAN OLUFUNKE"/>
    <x v="49"/>
    <n v="295"/>
    <n v="0"/>
    <s v="CANADA STUDY VISA PROCESSING "/>
    <n v="300000"/>
    <n v="65000"/>
    <n v="235000"/>
  </r>
  <r>
    <s v="OKOKONI DAVINA"/>
    <x v="50"/>
    <n v="296"/>
    <n v="8033844854"/>
    <s v="UK VISA SERVICE CHARGES &amp; APPLICATION SERVICE FEE"/>
    <n v="160000"/>
    <n v="0"/>
    <s v="No outstanding"/>
  </r>
  <r>
    <s v="OMITOGUN BASHIRU JIMMY"/>
    <x v="51"/>
    <n v="297"/>
    <n v="8162052601"/>
    <s v="CANADIAN STUDENT VISA"/>
    <n v="200000"/>
    <n v="150000"/>
    <n v="50000"/>
  </r>
  <r>
    <s v="AMBALI KAFAYAT"/>
    <x v="52"/>
    <n v="298"/>
    <n v="0"/>
    <s v="CANADA STUDY VISA PROCESSING "/>
    <n v="355000"/>
    <n v="0"/>
    <s v="No outstanding"/>
  </r>
  <r>
    <s v="ELENWOKE JOSHUA"/>
    <x v="53"/>
    <n v="299"/>
    <n v="7086236418"/>
    <s v="CANADA ADMISSION PROCESSING(1 SCHOOL)"/>
    <n v="100000"/>
    <n v="0"/>
    <s v="No outstanding"/>
  </r>
  <r>
    <s v="ODUNSI MARIAM"/>
    <x v="54"/>
    <n v="300"/>
    <n v="0"/>
    <s v="CANADIAN STUDY VISA FOR (2)"/>
    <n v="600000"/>
    <n v="100000"/>
    <n v="500000"/>
  </r>
  <r>
    <s v="PATRICK-OPARAH ESTHER"/>
    <x v="54"/>
    <n v="301"/>
    <n v="8036794168"/>
    <s v="SAT EXAMINATION"/>
    <n v="110000"/>
    <n v="0"/>
    <s v="No outstanding"/>
  </r>
  <r>
    <s v="LAWAL BILKIS ADEBOLA"/>
    <x v="55"/>
    <n v="302"/>
    <n v="9076052873"/>
    <s v="CANADA ADMISSION PROCESSING"/>
    <n v="250000"/>
    <n v="0"/>
    <s v="No outstanding"/>
  </r>
  <r>
    <s v="TEJUMADE OLUWASEYI OLADIPO"/>
    <x v="56"/>
    <n v="303"/>
    <s v="_"/>
    <s v="CANADIAN STUDY PERMIT"/>
    <n v="400000"/>
    <n v="0"/>
    <s v="No outstanding"/>
  </r>
  <r>
    <s v="ABIODUN AJELETI "/>
    <x v="57"/>
    <n v="304"/>
    <n v="8033469233"/>
    <s v="CANADA ADMISSION PROCESSING"/>
    <n v="100000"/>
    <n v="50000"/>
    <n v="50000"/>
  </r>
  <r>
    <s v="AFINJUOMO ENITAN"/>
    <x v="58"/>
    <n v="305"/>
    <n v="8038277633"/>
    <s v="CANADIAN WORK PERMIT"/>
    <n v="100000"/>
    <n v="120000"/>
    <n v="-20000"/>
  </r>
  <r>
    <s v="SEGUNFUNMI YVONNE AKINSADE"/>
    <x v="59"/>
    <n v="306"/>
    <n v="7033415142"/>
    <s v="ADMISSION PROCESSING FEE FOR CANADA (2) SCHOOLS"/>
    <n v="300000"/>
    <n v="300000"/>
    <n v="0"/>
  </r>
  <r>
    <s v="AKOPCHIMORAA O.COLLINS"/>
    <x v="60"/>
    <n v="307"/>
    <n v="8032182639"/>
    <s v="CANADA STUDY VISA PROCESSING"/>
    <n v="400000"/>
    <n v="100000"/>
    <n v="300000"/>
  </r>
  <r>
    <s v="ADEBAYO ELIJAH"/>
    <x v="61"/>
    <n v="308"/>
    <n v="7043576287"/>
    <s v="UK VISA ADMISION PROCESSING"/>
    <n v="150000"/>
    <n v="0"/>
    <s v="No outstanding"/>
  </r>
  <r>
    <s v="MR OMITOGUN"/>
    <x v="62"/>
    <n v="309"/>
    <n v="8162052601"/>
    <s v="OUTSTANDING STUDY PERMIT &amp; EXPLANATION LETTER"/>
    <n v="279500"/>
    <n v="0"/>
    <s v="No outstanding"/>
  </r>
  <r>
    <s v="CHARLES IKHIDE"/>
    <x v="63"/>
    <n v="310"/>
    <n v="0"/>
    <s v="CANDIAN OPEN WORK PERMIT &amp; DEPENDENT STUDY PERMIT"/>
    <n v="565000"/>
    <n v="0"/>
    <s v="No outstanding"/>
  </r>
  <r>
    <s v="AJUONUMA LILIAN"/>
    <x v="64"/>
    <n v="311"/>
    <n v="0"/>
    <s v="UK VISITORS VISA FEE"/>
    <n v="239611"/>
    <n v="0"/>
    <s v="No outstanding"/>
  </r>
  <r>
    <s v="ADEBANJKO OLUWATOBI EZEKIEL"/>
    <x v="64"/>
    <n v="312"/>
    <n v="9066906066"/>
    <s v="CANADA STUDY VISA PROCESSING"/>
    <n v="248000"/>
    <n v="71000"/>
    <n v="177000"/>
  </r>
  <r>
    <s v="BLESSING OSAGIE"/>
    <x v="64"/>
    <n v="313"/>
    <n v="0"/>
    <s v="CANADIAN STUDY VISA PROCESSING"/>
    <n v="385000"/>
    <n v="0"/>
    <s v="No outstand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x v="0"/>
    <n v="7082417938"/>
  </r>
  <r>
    <n v="2"/>
    <x v="1"/>
    <x v="1"/>
    <x v="1"/>
    <n v="8055136953"/>
  </r>
  <r>
    <n v="3"/>
    <x v="2"/>
    <x v="0"/>
    <x v="1"/>
    <n v="7082417938"/>
  </r>
  <r>
    <n v="4"/>
    <x v="2"/>
    <x v="2"/>
    <x v="1"/>
    <n v="8028284692"/>
  </r>
  <r>
    <n v="5"/>
    <x v="2"/>
    <x v="3"/>
    <x v="1"/>
    <n v="8024055589"/>
  </r>
  <r>
    <n v="6"/>
    <x v="2"/>
    <x v="4"/>
    <x v="1"/>
    <n v="8065778559"/>
  </r>
  <r>
    <n v="7"/>
    <x v="3"/>
    <x v="0"/>
    <x v="1"/>
    <n v="7082417938"/>
  </r>
  <r>
    <n v="8"/>
    <x v="4"/>
    <x v="5"/>
    <x v="1"/>
    <n v="8036259884"/>
  </r>
  <r>
    <n v="9"/>
    <x v="5"/>
    <x v="6"/>
    <x v="1"/>
    <n v="8033821611"/>
  </r>
  <r>
    <n v="10"/>
    <x v="5"/>
    <x v="4"/>
    <x v="1"/>
    <n v="8065778559"/>
  </r>
  <r>
    <n v="11"/>
    <x v="6"/>
    <x v="7"/>
    <x v="1"/>
    <n v="8027555569"/>
  </r>
  <r>
    <n v="12"/>
    <x v="7"/>
    <x v="8"/>
    <x v="1"/>
    <n v="8051338170"/>
  </r>
  <r>
    <n v="13"/>
    <x v="7"/>
    <x v="9"/>
    <x v="2"/>
    <n v="8169252793"/>
  </r>
  <r>
    <n v="14"/>
    <x v="8"/>
    <x v="10"/>
    <x v="3"/>
    <n v="7084451447"/>
  </r>
  <r>
    <n v="15"/>
    <x v="8"/>
    <x v="11"/>
    <x v="4"/>
    <n v="8033312685"/>
  </r>
  <r>
    <n v="16"/>
    <x v="9"/>
    <x v="12"/>
    <x v="4"/>
    <n v="9021523288"/>
  </r>
  <r>
    <n v="17"/>
    <x v="9"/>
    <x v="13"/>
    <x v="4"/>
    <n v="8033760816"/>
  </r>
  <r>
    <n v="18"/>
    <x v="10"/>
    <x v="14"/>
    <x v="5"/>
    <n v="9019564243"/>
  </r>
  <r>
    <n v="19"/>
    <x v="10"/>
    <x v="8"/>
    <x v="5"/>
    <n v="8051338170"/>
  </r>
  <r>
    <n v="20"/>
    <x v="10"/>
    <x v="15"/>
    <x v="4"/>
    <n v="8033048073"/>
  </r>
  <r>
    <n v="21"/>
    <x v="10"/>
    <x v="16"/>
    <x v="4"/>
    <n v="8033048073"/>
  </r>
  <r>
    <n v="22"/>
    <x v="11"/>
    <x v="17"/>
    <x v="4"/>
    <n v="8061502840"/>
  </r>
  <r>
    <n v="23"/>
    <x v="11"/>
    <x v="18"/>
    <x v="4"/>
    <n v="8023982937"/>
  </r>
  <r>
    <n v="24"/>
    <x v="12"/>
    <x v="19"/>
    <x v="6"/>
    <n v="9131424686"/>
  </r>
  <r>
    <n v="25"/>
    <x v="13"/>
    <x v="20"/>
    <x v="4"/>
    <n v="7089068784"/>
  </r>
  <r>
    <n v="26"/>
    <x v="13"/>
    <x v="21"/>
    <x v="4"/>
    <n v="7042419553"/>
  </r>
  <r>
    <n v="27"/>
    <x v="13"/>
    <x v="22"/>
    <x v="7"/>
    <n v="8131825374"/>
  </r>
  <r>
    <n v="28"/>
    <x v="14"/>
    <x v="23"/>
    <x v="4"/>
    <n v="8037006919"/>
  </r>
  <r>
    <n v="29"/>
    <x v="15"/>
    <x v="24"/>
    <x v="4"/>
    <n v="7045080561"/>
  </r>
  <r>
    <n v="30"/>
    <x v="15"/>
    <x v="25"/>
    <x v="4"/>
    <n v="8092742591"/>
  </r>
  <r>
    <n v="31"/>
    <x v="15"/>
    <x v="26"/>
    <x v="4"/>
    <n v="8087529391"/>
  </r>
  <r>
    <n v="32"/>
    <x v="15"/>
    <x v="27"/>
    <x v="4"/>
    <n v="8038647265"/>
  </r>
  <r>
    <n v="33"/>
    <x v="16"/>
    <x v="28"/>
    <x v="4"/>
    <n v="8026105079"/>
  </r>
  <r>
    <n v="34"/>
    <x v="16"/>
    <x v="29"/>
    <x v="8"/>
    <n v="8089752106"/>
  </r>
  <r>
    <n v="35"/>
    <x v="16"/>
    <x v="30"/>
    <x v="8"/>
    <n v="809075313"/>
  </r>
  <r>
    <n v="36"/>
    <x v="17"/>
    <x v="1"/>
    <x v="4"/>
    <n v="8055136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5085-C987-42B8-842D-64C1B13A5DF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urpose of visit">
  <location ref="A17:A18" firstHeaderRow="1" firstDataRow="1" firstDataCol="0" rowPageCount="1" colPageCount="1"/>
  <pivotFields count="5">
    <pivotField showAll="0"/>
    <pivotField axis="axisPage"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"/>
        <item x="2"/>
        <item x="4"/>
        <item x="3"/>
        <item x="5"/>
        <item x="6"/>
        <item t="default"/>
      </items>
    </pivotField>
    <pivotField showAll="0">
      <items count="32">
        <item x="14"/>
        <item x="12"/>
        <item x="26"/>
        <item x="11"/>
        <item x="18"/>
        <item x="0"/>
        <item x="6"/>
        <item x="19"/>
        <item x="17"/>
        <item x="8"/>
        <item x="27"/>
        <item x="10"/>
        <item x="29"/>
        <item x="9"/>
        <item x="21"/>
        <item x="30"/>
        <item x="16"/>
        <item x="28"/>
        <item x="2"/>
        <item x="15"/>
        <item x="5"/>
        <item x="20"/>
        <item x="3"/>
        <item x="23"/>
        <item x="13"/>
        <item x="4"/>
        <item x="22"/>
        <item x="7"/>
        <item x="25"/>
        <item x="1"/>
        <item x="24"/>
        <item t="default"/>
      </items>
    </pivotField>
    <pivotField dataField="1" showAll="0">
      <items count="10">
        <item x="1"/>
        <item x="2"/>
        <item x="0"/>
        <item x="4"/>
        <item x="5"/>
        <item x="7"/>
        <item x="6"/>
        <item x="3"/>
        <item x="8"/>
        <item t="default"/>
      </items>
    </pivotField>
    <pivotField showAll="0"/>
  </pivotFields>
  <rowItems count="1">
    <i/>
  </rowItems>
  <colItems count="1">
    <i/>
  </colItems>
  <pageFields count="1">
    <pageField fld="1" item="0" hier="-1"/>
  </pageFields>
  <dataFields count="1">
    <dataField name="Count of PURPURPOSE OF VISI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36672-93E8-4D0F-A67D-8D9E9C8C07C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urpose of visit">
  <location ref="A3:B13" firstHeaderRow="1" firstDataRow="1" firstDataCol="1"/>
  <pivotFields count="5">
    <pivotField showAll="0"/>
    <pivotField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"/>
        <item x="2"/>
        <item x="4"/>
        <item x="3"/>
        <item x="5"/>
        <item x="6"/>
        <item t="default"/>
      </items>
    </pivotField>
    <pivotField dataField="1" showAll="0">
      <items count="32">
        <item x="14"/>
        <item x="12"/>
        <item x="26"/>
        <item x="11"/>
        <item x="18"/>
        <item x="0"/>
        <item x="6"/>
        <item x="19"/>
        <item x="17"/>
        <item x="8"/>
        <item x="27"/>
        <item x="10"/>
        <item x="29"/>
        <item x="9"/>
        <item x="21"/>
        <item x="30"/>
        <item x="16"/>
        <item x="28"/>
        <item x="2"/>
        <item x="15"/>
        <item x="5"/>
        <item x="20"/>
        <item x="3"/>
        <item x="23"/>
        <item x="13"/>
        <item x="4"/>
        <item x="22"/>
        <item x="7"/>
        <item x="25"/>
        <item x="1"/>
        <item x="24"/>
        <item t="default"/>
      </items>
    </pivotField>
    <pivotField axis="axisRow" showAll="0" sortType="descending">
      <items count="10">
        <item x="1"/>
        <item x="2"/>
        <item x="0"/>
        <item x="4"/>
        <item x="5"/>
        <item x="7"/>
        <item x="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0">
    <i>
      <x v="3"/>
    </i>
    <i>
      <x/>
    </i>
    <i>
      <x v="8"/>
    </i>
    <i>
      <x v="4"/>
    </i>
    <i>
      <x v="7"/>
    </i>
    <i>
      <x v="2"/>
    </i>
    <i>
      <x v="1"/>
    </i>
    <i>
      <x v="5"/>
    </i>
    <i>
      <x v="6"/>
    </i>
    <i t="grand">
      <x/>
    </i>
  </rowItems>
  <colItems count="1">
    <i/>
  </colItems>
  <dataFields count="1">
    <dataField name="Count of PURPOS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933D2-50C5-446B-9FF2-5EE1888F46E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9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1"/>
  </rowFields>
  <rowItems count="8">
    <i>
      <x v="6"/>
    </i>
    <i>
      <x v="7"/>
    </i>
    <i>
      <x v="3"/>
    </i>
    <i>
      <x v="9"/>
    </i>
    <i>
      <x v="5"/>
    </i>
    <i>
      <x v="8"/>
    </i>
    <i>
      <x v="4"/>
    </i>
    <i t="grand">
      <x/>
    </i>
  </rowItems>
  <colItems count="1">
    <i/>
  </colItems>
  <dataFields count="1">
    <dataField name="Sum of TOTAL" fld="5" baseField="0" baseItem="0"/>
  </dataFields>
  <formats count="8">
    <format dxfId="10">
      <pivotArea collapsedLevelsAreSubtotals="1" fieldPosition="0">
        <references count="1">
          <reference field="8" count="1">
            <x v="6"/>
          </reference>
        </references>
      </pivotArea>
    </format>
    <format dxfId="9">
      <pivotArea collapsedLevelsAreSubtotals="1" fieldPosition="0">
        <references count="1">
          <reference field="8" count="1">
            <x v="7"/>
          </reference>
        </references>
      </pivotArea>
    </format>
    <format dxfId="8">
      <pivotArea collapsedLevelsAreSubtotals="1" fieldPosition="0">
        <references count="1">
          <reference field="8" count="1">
            <x v="3"/>
          </reference>
        </references>
      </pivotArea>
    </format>
    <format dxfId="7">
      <pivotArea collapsedLevelsAreSubtotals="1" fieldPosition="0">
        <references count="1">
          <reference field="8" count="1">
            <x v="9"/>
          </reference>
        </references>
      </pivotArea>
    </format>
    <format dxfId="6">
      <pivotArea collapsedLevelsAreSubtotals="1" fieldPosition="0">
        <references count="1">
          <reference field="8" count="1">
            <x v="5"/>
          </reference>
        </references>
      </pivotArea>
    </format>
    <format dxfId="5">
      <pivotArea collapsedLevelsAreSubtotals="1" fieldPosition="0">
        <references count="1">
          <reference field="8" count="1">
            <x v="8"/>
          </reference>
        </references>
      </pivotArea>
    </format>
    <format dxfId="4">
      <pivotArea collapsedLevelsAreSubtotals="1" fieldPosition="0">
        <references count="1">
          <reference field="8" count="1">
            <x v="4"/>
          </reference>
        </references>
      </pivotArea>
    </format>
    <format dxfId="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B44343-1DC8-4402-8C20-D4B151A887AF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Date" tableColumnId="2"/>
      <queryTableField id="3" name="INVOICE " tableColumnId="3"/>
      <queryTableField id="4" name="PHONE NO" tableColumnId="4"/>
      <queryTableField id="5" name="SERVICE" tableColumnId="5"/>
      <queryTableField id="6" name="TOTAL" tableColumnId="6"/>
      <queryTableField id="7" name="BALANCE" tableColumnId="7"/>
      <queryTableField id="8" name="OUTSTANDIN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85B88-84B6-4044-BD4A-202753C2EE6F}" name="mytable_2" displayName="mytable_2" ref="A1:H93" tableType="queryTable" totalsRowShown="0">
  <autoFilter ref="A1:H93" xr:uid="{75785B88-84B6-4044-BD4A-202753C2EE6F}"/>
  <tableColumns count="8">
    <tableColumn id="1" xr3:uid="{A3FE06AA-83B5-40D5-97DA-82274C8D4BC0}" uniqueName="1" name="NAME" queryTableFieldId="1"/>
    <tableColumn id="2" xr3:uid="{375D22C5-EFAB-4B82-A655-00726A1D6DA9}" uniqueName="2" name="Date" queryTableFieldId="2" dataDxfId="2"/>
    <tableColumn id="3" xr3:uid="{059E3621-1BEF-4C49-9F56-E61C2FEA7CAF}" uniqueName="3" name="INVOICE " queryTableFieldId="3"/>
    <tableColumn id="4" xr3:uid="{8A74BE81-D800-42FC-9F60-507721EE5D10}" uniqueName="4" name="PHONE NO" queryTableFieldId="4"/>
    <tableColumn id="5" xr3:uid="{2D0C0572-187E-424C-AA93-3DD3AA61C025}" uniqueName="5" name="SERVICE" queryTableFieldId="5"/>
    <tableColumn id="6" xr3:uid="{A076E5B6-DD30-458D-BD16-6F6A9E18670B}" uniqueName="6" name="TOTAL" queryTableFieldId="6"/>
    <tableColumn id="7" xr3:uid="{7C511C89-63CD-4185-970D-8289B6CBF777}" uniqueName="7" name="BALANCE" queryTableFieldId="7"/>
    <tableColumn id="8" xr3:uid="{897D3F66-E9F8-41A9-BC06-5D482DCC30E2}" uniqueName="8" name="OUTSTANDING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B9781-ED7C-4168-A061-43CD2E71432B}" name="mytable" displayName="mytable" ref="A1:H93" totalsRowShown="0">
  <autoFilter ref="A1:H93" xr:uid="{741B9781-ED7C-4168-A061-43CD2E71432B}"/>
  <tableColumns count="8">
    <tableColumn id="1" xr3:uid="{C12C4596-9503-4E37-8002-61BE52E43D77}" name="NAME">
      <calculatedColumnFormula>Sheet1!D34</calculatedColumnFormula>
    </tableColumn>
    <tableColumn id="2" xr3:uid="{8AEBDC70-839C-4B05-BDDC-F7E07647B282}" name="DATE" dataDxfId="1">
      <calculatedColumnFormula>Sheet1!B34</calculatedColumnFormula>
    </tableColumn>
    <tableColumn id="3" xr3:uid="{8A27AA0D-4F47-4447-817D-4A26132D9F7A}" name="INVOICE ">
      <calculatedColumnFormula>Sheet1!C34</calculatedColumnFormula>
    </tableColumn>
    <tableColumn id="4" xr3:uid="{B4467E45-E3E6-4628-9677-81DE0A8A1E5A}" name="PHONE NO">
      <calculatedColumnFormula>Sheet1!E34</calculatedColumnFormula>
    </tableColumn>
    <tableColumn id="5" xr3:uid="{876D4110-FC66-47CF-ABEE-E70FA116CC6E}" name="SERVICE">
      <calculatedColumnFormula>Sheet1!F34</calculatedColumnFormula>
    </tableColumn>
    <tableColumn id="6" xr3:uid="{BF06CEAA-6FBC-42C7-A2AF-B91434438B50}" name="TOTAL">
      <calculatedColumnFormula>Sheet1!G34</calculatedColumnFormula>
    </tableColumn>
    <tableColumn id="7" xr3:uid="{088C46C0-7416-4AC0-8FF1-7247B870CA14}" name="BALANCE">
      <calculatedColumnFormula>Sheet1!H34</calculatedColumnFormula>
    </tableColumn>
    <tableColumn id="8" xr3:uid="{DBF9CF0D-63A3-4A1F-9D59-5940D7917978}" name="OUTSTANDING" dataDxfId="0">
      <calculatedColumnFormula>IF(G2=0,"No outstanding",F2-G2)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topLeftCell="E1" zoomScaleNormal="100" workbookViewId="0">
      <selection activeCell="G17" sqref="G17"/>
    </sheetView>
  </sheetViews>
  <sheetFormatPr defaultRowHeight="14.4" x14ac:dyDescent="0.3"/>
  <cols>
    <col min="1" max="1" width="5.44140625" customWidth="1"/>
    <col min="2" max="2" width="10.33203125" customWidth="1"/>
    <col min="3" max="3" width="8.5546875" customWidth="1"/>
    <col min="4" max="4" width="31.88671875" customWidth="1"/>
    <col min="5" max="5" width="30.77734375" customWidth="1"/>
    <col min="6" max="6" width="96.88671875" customWidth="1"/>
    <col min="7" max="7" width="10" customWidth="1"/>
    <col min="8" max="8" width="10.109375" customWidth="1"/>
    <col min="9" max="9" width="11.88671875" customWidth="1"/>
    <col min="10" max="10" width="13.88671875" bestFit="1" customWidth="1"/>
    <col min="11" max="11" width="13" customWidth="1"/>
  </cols>
  <sheetData>
    <row r="1" spans="1:15" x14ac:dyDescent="0.3">
      <c r="A1" s="21"/>
      <c r="B1" s="21"/>
      <c r="C1" s="21"/>
      <c r="D1" s="20"/>
      <c r="E1" s="20" t="s">
        <v>287</v>
      </c>
      <c r="F1" s="21"/>
      <c r="G1" s="13"/>
      <c r="H1" s="13"/>
      <c r="I1" s="13"/>
    </row>
    <row r="2" spans="1:15" x14ac:dyDescent="0.3">
      <c r="A2" s="20" t="s">
        <v>5</v>
      </c>
      <c r="B2" s="20" t="s">
        <v>0</v>
      </c>
      <c r="C2" s="20" t="s">
        <v>197</v>
      </c>
      <c r="D2" s="20" t="s">
        <v>1</v>
      </c>
      <c r="E2" s="20" t="s">
        <v>7</v>
      </c>
      <c r="F2" s="20" t="s">
        <v>2</v>
      </c>
      <c r="G2" s="20" t="s">
        <v>3</v>
      </c>
      <c r="H2" s="20" t="s">
        <v>4</v>
      </c>
      <c r="I2" s="13"/>
    </row>
    <row r="3" spans="1:15" x14ac:dyDescent="0.3">
      <c r="A3" s="13">
        <v>1</v>
      </c>
      <c r="B3" s="24">
        <v>44929</v>
      </c>
      <c r="C3" s="13">
        <v>222</v>
      </c>
      <c r="D3" s="13" t="s">
        <v>6</v>
      </c>
      <c r="E3" s="13">
        <v>8188668881</v>
      </c>
      <c r="F3" s="13" t="s">
        <v>222</v>
      </c>
      <c r="G3" s="25">
        <v>250000</v>
      </c>
      <c r="H3" s="13">
        <v>0</v>
      </c>
      <c r="I3" s="13"/>
      <c r="J3" s="1"/>
      <c r="K3" s="1"/>
      <c r="L3" s="1"/>
      <c r="M3" s="1"/>
      <c r="N3" s="1"/>
      <c r="O3" s="1"/>
    </row>
    <row r="4" spans="1:15" x14ac:dyDescent="0.3">
      <c r="A4" s="13">
        <v>2</v>
      </c>
      <c r="B4" s="24">
        <v>44960</v>
      </c>
      <c r="C4" s="13">
        <v>223</v>
      </c>
      <c r="D4" s="13" t="s">
        <v>8</v>
      </c>
      <c r="E4" s="13">
        <v>8106436108</v>
      </c>
      <c r="F4" s="13" t="s">
        <v>223</v>
      </c>
      <c r="G4" s="25">
        <v>100000</v>
      </c>
      <c r="H4" s="13">
        <v>0</v>
      </c>
      <c r="I4" s="13"/>
      <c r="J4" s="1"/>
      <c r="K4" s="1"/>
      <c r="L4" s="1"/>
      <c r="M4" s="1"/>
      <c r="N4" s="1"/>
      <c r="O4" s="1"/>
    </row>
    <row r="5" spans="1:15" x14ac:dyDescent="0.3">
      <c r="A5" s="13">
        <v>3</v>
      </c>
      <c r="B5" s="24">
        <v>45141</v>
      </c>
      <c r="C5" s="13">
        <v>224</v>
      </c>
      <c r="D5" s="13" t="s">
        <v>9</v>
      </c>
      <c r="E5" s="13">
        <v>7069615900</v>
      </c>
      <c r="F5" s="13" t="s">
        <v>224</v>
      </c>
      <c r="G5" s="25">
        <v>389500</v>
      </c>
      <c r="H5" s="13">
        <v>0</v>
      </c>
      <c r="I5" s="13"/>
      <c r="J5" s="1"/>
      <c r="K5" s="1"/>
      <c r="L5" s="1"/>
      <c r="M5" s="1"/>
      <c r="N5" s="1"/>
      <c r="O5" s="1"/>
    </row>
    <row r="6" spans="1:15" x14ac:dyDescent="0.3">
      <c r="A6" s="13">
        <v>4</v>
      </c>
      <c r="B6" s="24">
        <v>45141</v>
      </c>
      <c r="C6" s="13">
        <v>225</v>
      </c>
      <c r="D6" s="13" t="s">
        <v>10</v>
      </c>
      <c r="E6" s="13" t="s">
        <v>13</v>
      </c>
      <c r="F6" s="13" t="s">
        <v>11</v>
      </c>
      <c r="G6" s="25">
        <v>50000</v>
      </c>
      <c r="H6" s="25">
        <v>50000</v>
      </c>
      <c r="I6" s="13" t="s">
        <v>29</v>
      </c>
      <c r="J6" s="1"/>
      <c r="K6" s="1"/>
      <c r="L6" s="1"/>
      <c r="M6" s="1"/>
      <c r="N6" s="1"/>
      <c r="O6" s="1"/>
    </row>
    <row r="7" spans="1:15" x14ac:dyDescent="0.3">
      <c r="A7" s="13">
        <v>5</v>
      </c>
      <c r="B7" s="24">
        <v>45172</v>
      </c>
      <c r="C7" s="13">
        <v>226</v>
      </c>
      <c r="D7" s="13" t="s">
        <v>12</v>
      </c>
      <c r="E7" s="13">
        <v>8033821611</v>
      </c>
      <c r="F7" s="13" t="s">
        <v>225</v>
      </c>
      <c r="G7" s="25">
        <v>455000</v>
      </c>
      <c r="H7" s="13">
        <v>0</v>
      </c>
      <c r="I7" s="13"/>
      <c r="J7" s="1"/>
      <c r="K7" s="1"/>
      <c r="L7" s="1"/>
      <c r="M7" s="1"/>
      <c r="N7" s="1"/>
      <c r="O7" s="1"/>
    </row>
    <row r="8" spans="1:15" x14ac:dyDescent="0.3">
      <c r="A8" s="13">
        <v>6</v>
      </c>
      <c r="B8" s="13" t="s">
        <v>14</v>
      </c>
      <c r="C8" s="13">
        <v>227</v>
      </c>
      <c r="D8" s="13" t="s">
        <v>15</v>
      </c>
      <c r="E8" s="13">
        <v>8051338170</v>
      </c>
      <c r="F8" s="13" t="s">
        <v>226</v>
      </c>
      <c r="G8" s="25">
        <v>318610</v>
      </c>
      <c r="H8" s="13">
        <v>0</v>
      </c>
      <c r="I8" s="13"/>
      <c r="J8" s="1"/>
      <c r="K8" s="1"/>
      <c r="L8" s="1"/>
      <c r="M8" s="1"/>
      <c r="N8" s="1"/>
      <c r="O8" s="1"/>
    </row>
    <row r="9" spans="1:15" x14ac:dyDescent="0.3">
      <c r="A9" s="13">
        <v>7</v>
      </c>
      <c r="B9" s="13" t="s">
        <v>16</v>
      </c>
      <c r="C9" s="13">
        <v>228</v>
      </c>
      <c r="D9" s="13" t="s">
        <v>17</v>
      </c>
      <c r="E9" s="13">
        <v>9019564243</v>
      </c>
      <c r="F9" s="13" t="s">
        <v>227</v>
      </c>
      <c r="G9" s="25">
        <v>47000</v>
      </c>
      <c r="H9" s="13">
        <v>0</v>
      </c>
      <c r="I9" s="13"/>
      <c r="J9" s="1"/>
      <c r="K9" s="1"/>
      <c r="L9" s="1"/>
      <c r="M9" s="1"/>
      <c r="N9" s="1"/>
      <c r="O9" s="1"/>
    </row>
    <row r="10" spans="1:15" x14ac:dyDescent="0.3">
      <c r="A10" s="13">
        <v>8</v>
      </c>
      <c r="B10" s="13" t="s">
        <v>18</v>
      </c>
      <c r="C10" s="13">
        <v>229</v>
      </c>
      <c r="D10" s="13" t="s">
        <v>19</v>
      </c>
      <c r="E10" s="13">
        <v>8130377259</v>
      </c>
      <c r="F10" s="13" t="s">
        <v>228</v>
      </c>
      <c r="G10" s="25">
        <v>70000</v>
      </c>
      <c r="H10" s="13">
        <v>0</v>
      </c>
      <c r="I10" s="13"/>
      <c r="J10" s="1"/>
      <c r="K10" s="1"/>
      <c r="L10" s="1"/>
      <c r="M10" s="1"/>
      <c r="N10" s="1"/>
      <c r="O10" s="1"/>
    </row>
    <row r="11" spans="1:15" x14ac:dyDescent="0.3">
      <c r="A11" s="13">
        <v>9</v>
      </c>
      <c r="B11" s="13" t="s">
        <v>18</v>
      </c>
      <c r="C11" s="13">
        <v>230</v>
      </c>
      <c r="D11" s="13" t="s">
        <v>20</v>
      </c>
      <c r="E11" s="13">
        <v>8169252793</v>
      </c>
      <c r="F11" s="13" t="s">
        <v>229</v>
      </c>
      <c r="G11" s="25">
        <v>70000</v>
      </c>
      <c r="H11" s="25">
        <v>50000</v>
      </c>
      <c r="I11" s="13"/>
      <c r="J11" s="1"/>
      <c r="K11" s="1"/>
      <c r="L11" s="1"/>
      <c r="M11" s="1"/>
      <c r="N11" s="1"/>
      <c r="O11" s="1"/>
    </row>
    <row r="12" spans="1:15" x14ac:dyDescent="0.3">
      <c r="A12" s="13">
        <v>10</v>
      </c>
      <c r="B12" s="13" t="s">
        <v>21</v>
      </c>
      <c r="C12" s="13">
        <v>231</v>
      </c>
      <c r="D12" s="13" t="s">
        <v>22</v>
      </c>
      <c r="E12" s="13">
        <v>8125383017</v>
      </c>
      <c r="F12" s="13" t="s">
        <v>230</v>
      </c>
      <c r="G12" s="25">
        <v>113500</v>
      </c>
      <c r="H12" s="13">
        <v>0</v>
      </c>
      <c r="I12" s="13"/>
      <c r="J12" s="1"/>
      <c r="K12" s="1"/>
      <c r="L12" s="1"/>
      <c r="M12" s="1"/>
      <c r="N12" s="1"/>
      <c r="O12" s="1"/>
    </row>
    <row r="13" spans="1:15" x14ac:dyDescent="0.3">
      <c r="A13" s="13">
        <v>11</v>
      </c>
      <c r="B13" s="13" t="s">
        <v>21</v>
      </c>
      <c r="C13" s="13">
        <v>232</v>
      </c>
      <c r="D13" s="13" t="s">
        <v>23</v>
      </c>
      <c r="E13" s="13">
        <v>8028280143</v>
      </c>
      <c r="F13" s="13" t="s">
        <v>24</v>
      </c>
      <c r="G13" s="25">
        <v>200000</v>
      </c>
      <c r="H13" s="13">
        <v>0</v>
      </c>
      <c r="I13" s="13"/>
      <c r="J13" s="1"/>
      <c r="K13" s="1"/>
      <c r="L13" s="1"/>
      <c r="M13" s="1"/>
      <c r="N13" s="1"/>
      <c r="O13" s="1"/>
    </row>
    <row r="14" spans="1:15" x14ac:dyDescent="0.3">
      <c r="A14" s="13">
        <v>12</v>
      </c>
      <c r="B14" s="13" t="s">
        <v>25</v>
      </c>
      <c r="C14" s="13">
        <v>233</v>
      </c>
      <c r="D14" s="13" t="s">
        <v>26</v>
      </c>
      <c r="E14" s="13">
        <v>7033132100</v>
      </c>
      <c r="F14" s="13" t="s">
        <v>231</v>
      </c>
      <c r="G14" s="25">
        <v>415360</v>
      </c>
      <c r="H14" s="25">
        <v>50000</v>
      </c>
      <c r="I14" s="13"/>
      <c r="J14" s="1"/>
      <c r="K14" s="1"/>
      <c r="L14" s="1"/>
      <c r="M14" s="1"/>
      <c r="N14" s="1"/>
      <c r="O14" s="1"/>
    </row>
    <row r="15" spans="1:15" x14ac:dyDescent="0.3">
      <c r="A15" s="13">
        <v>13</v>
      </c>
      <c r="B15" s="13" t="s">
        <v>25</v>
      </c>
      <c r="C15" s="13">
        <v>234</v>
      </c>
      <c r="D15" s="13" t="s">
        <v>27</v>
      </c>
      <c r="E15" s="13">
        <v>7034324824</v>
      </c>
      <c r="F15" s="13" t="s">
        <v>223</v>
      </c>
      <c r="G15" s="25">
        <v>350000</v>
      </c>
      <c r="H15" s="13">
        <v>0</v>
      </c>
      <c r="I15" s="13"/>
      <c r="J15" s="1"/>
      <c r="K15" s="1"/>
      <c r="L15" s="1"/>
      <c r="M15" s="1"/>
      <c r="N15" s="1"/>
      <c r="O15" s="1"/>
    </row>
    <row r="16" spans="1:15" x14ac:dyDescent="0.3">
      <c r="A16" s="13">
        <v>14</v>
      </c>
      <c r="B16" s="13" t="s">
        <v>28</v>
      </c>
      <c r="C16" s="13">
        <v>235</v>
      </c>
      <c r="D16" s="13" t="s">
        <v>279</v>
      </c>
      <c r="E16" s="13">
        <v>8138417602</v>
      </c>
      <c r="F16" s="13" t="s">
        <v>232</v>
      </c>
      <c r="G16" s="25">
        <v>400000</v>
      </c>
      <c r="H16" s="13">
        <v>0</v>
      </c>
      <c r="I16" s="13"/>
      <c r="J16" s="1"/>
      <c r="K16" s="1"/>
      <c r="L16" s="1"/>
      <c r="M16" s="1"/>
      <c r="N16" s="1"/>
      <c r="O16" s="1"/>
    </row>
    <row r="17" spans="1:15" x14ac:dyDescent="0.3">
      <c r="A17" s="13"/>
      <c r="B17" s="13"/>
      <c r="C17" s="13"/>
      <c r="D17" s="13"/>
      <c r="E17" s="13"/>
      <c r="F17" s="20" t="s">
        <v>281</v>
      </c>
      <c r="G17" s="27">
        <f>SUM(G3:G16)</f>
        <v>3228970</v>
      </c>
      <c r="H17" s="27">
        <v>150000</v>
      </c>
      <c r="I17" s="13"/>
      <c r="J17" s="1"/>
      <c r="K17" s="1"/>
      <c r="L17" s="1"/>
      <c r="M17" s="1"/>
      <c r="N17" s="1"/>
      <c r="O17" s="1"/>
    </row>
    <row r="18" spans="1:15" x14ac:dyDescent="0.3">
      <c r="A18" s="13"/>
      <c r="B18" s="13"/>
      <c r="C18" s="13"/>
      <c r="D18" s="13"/>
      <c r="E18" s="13"/>
      <c r="F18" s="13"/>
      <c r="G18" s="13"/>
      <c r="H18" s="13"/>
      <c r="I18" s="13"/>
    </row>
    <row r="19" spans="1:15" x14ac:dyDescent="0.3">
      <c r="A19" s="21"/>
      <c r="B19" s="21"/>
      <c r="C19" s="21"/>
      <c r="D19" s="13"/>
      <c r="E19" s="13"/>
      <c r="F19" s="13"/>
      <c r="G19" s="13"/>
      <c r="H19" s="13"/>
      <c r="I19" s="13"/>
    </row>
    <row r="20" spans="1:15" ht="15.6" x14ac:dyDescent="0.3">
      <c r="A20" s="13"/>
      <c r="B20" s="13"/>
      <c r="C20" s="13"/>
      <c r="D20" s="13"/>
      <c r="E20" s="20" t="s">
        <v>292</v>
      </c>
      <c r="F20" s="28" t="s">
        <v>288</v>
      </c>
      <c r="G20" s="13"/>
      <c r="H20" s="13"/>
      <c r="I20" s="13"/>
      <c r="J20" s="18"/>
      <c r="K20" s="18"/>
    </row>
    <row r="21" spans="1:15" ht="15.6" x14ac:dyDescent="0.3">
      <c r="A21" s="20" t="s">
        <v>5</v>
      </c>
      <c r="B21" s="20" t="s">
        <v>0</v>
      </c>
      <c r="C21" s="20" t="s">
        <v>197</v>
      </c>
      <c r="D21" s="20" t="s">
        <v>1</v>
      </c>
      <c r="E21" s="20" t="s">
        <v>7</v>
      </c>
      <c r="F21" s="20" t="s">
        <v>2</v>
      </c>
      <c r="G21" s="20" t="s">
        <v>102</v>
      </c>
      <c r="H21" s="20" t="s">
        <v>4</v>
      </c>
      <c r="I21" s="20"/>
      <c r="J21" s="12"/>
      <c r="K21" s="12"/>
    </row>
    <row r="22" spans="1:15" ht="15.6" x14ac:dyDescent="0.3">
      <c r="A22" s="13">
        <v>1</v>
      </c>
      <c r="B22" s="24">
        <v>44989</v>
      </c>
      <c r="C22" s="13">
        <v>236</v>
      </c>
      <c r="D22" s="13" t="s">
        <v>10</v>
      </c>
      <c r="E22" s="13"/>
      <c r="F22" s="13" t="s">
        <v>103</v>
      </c>
      <c r="G22" s="25">
        <v>50000</v>
      </c>
      <c r="H22" s="13">
        <v>0</v>
      </c>
      <c r="I22" s="13"/>
      <c r="J22" s="19"/>
      <c r="K22" s="18"/>
    </row>
    <row r="23" spans="1:15" ht="15.6" x14ac:dyDescent="0.3">
      <c r="A23" s="13">
        <v>2</v>
      </c>
      <c r="B23" s="24">
        <v>45020</v>
      </c>
      <c r="C23" s="13">
        <v>237</v>
      </c>
      <c r="D23" s="13" t="s">
        <v>104</v>
      </c>
      <c r="E23" s="13"/>
      <c r="F23" s="13" t="s">
        <v>233</v>
      </c>
      <c r="G23" s="25">
        <v>336000</v>
      </c>
      <c r="H23" s="13">
        <v>0</v>
      </c>
      <c r="I23" s="13"/>
      <c r="J23" s="19"/>
      <c r="K23" s="18"/>
    </row>
    <row r="24" spans="1:15" ht="15.6" x14ac:dyDescent="0.3">
      <c r="A24" s="13">
        <v>3</v>
      </c>
      <c r="B24" s="24">
        <v>45020</v>
      </c>
      <c r="C24" s="13">
        <v>238</v>
      </c>
      <c r="D24" s="13" t="s">
        <v>105</v>
      </c>
      <c r="E24" s="13">
        <v>8033030967</v>
      </c>
      <c r="F24" s="13" t="s">
        <v>234</v>
      </c>
      <c r="G24" s="25">
        <v>12000</v>
      </c>
      <c r="H24" s="13">
        <v>0</v>
      </c>
      <c r="I24" s="13"/>
      <c r="J24" s="19"/>
      <c r="K24" s="18"/>
    </row>
    <row r="25" spans="1:15" ht="15.6" x14ac:dyDescent="0.3">
      <c r="A25" s="13">
        <v>4</v>
      </c>
      <c r="B25" s="24">
        <v>45081</v>
      </c>
      <c r="C25" s="13">
        <v>239</v>
      </c>
      <c r="D25" s="13" t="s">
        <v>106</v>
      </c>
      <c r="E25" s="13"/>
      <c r="F25" s="13" t="s">
        <v>235</v>
      </c>
      <c r="G25" s="25">
        <v>58000</v>
      </c>
      <c r="H25" s="13">
        <v>0</v>
      </c>
      <c r="I25" s="13"/>
      <c r="J25" s="19"/>
      <c r="K25" s="18"/>
    </row>
    <row r="26" spans="1:15" ht="15.6" x14ac:dyDescent="0.3">
      <c r="A26" s="13">
        <v>5</v>
      </c>
      <c r="B26" s="24">
        <v>45234</v>
      </c>
      <c r="C26" s="13">
        <v>240</v>
      </c>
      <c r="D26" s="13" t="s">
        <v>107</v>
      </c>
      <c r="E26" s="13">
        <v>8032074186</v>
      </c>
      <c r="F26" s="13" t="s">
        <v>236</v>
      </c>
      <c r="G26" s="25">
        <v>100000</v>
      </c>
      <c r="H26" s="13">
        <v>0</v>
      </c>
      <c r="I26" s="13"/>
      <c r="J26" s="19"/>
      <c r="K26" s="18"/>
    </row>
    <row r="27" spans="1:15" ht="15.6" x14ac:dyDescent="0.3">
      <c r="A27" s="13">
        <v>6</v>
      </c>
      <c r="B27" s="24">
        <v>45264</v>
      </c>
      <c r="C27" s="13">
        <v>241</v>
      </c>
      <c r="D27" s="13" t="s">
        <v>108</v>
      </c>
      <c r="E27" s="13">
        <v>9066101129</v>
      </c>
      <c r="F27" s="13" t="s">
        <v>237</v>
      </c>
      <c r="G27" s="25">
        <v>140000</v>
      </c>
      <c r="H27" s="13">
        <v>0</v>
      </c>
      <c r="I27" s="13"/>
      <c r="J27" s="19"/>
      <c r="K27" s="18"/>
    </row>
    <row r="28" spans="1:15" ht="15.6" x14ac:dyDescent="0.3">
      <c r="A28" s="13">
        <v>7</v>
      </c>
      <c r="B28" s="24">
        <v>45264</v>
      </c>
      <c r="C28" s="13">
        <v>242</v>
      </c>
      <c r="D28" s="13" t="s">
        <v>109</v>
      </c>
      <c r="E28" s="13"/>
      <c r="F28" s="13" t="s">
        <v>238</v>
      </c>
      <c r="G28" s="25">
        <v>100000</v>
      </c>
      <c r="H28" s="13">
        <v>0</v>
      </c>
      <c r="I28" s="13"/>
      <c r="J28" s="19"/>
      <c r="K28" s="18"/>
    </row>
    <row r="29" spans="1:15" ht="15.6" x14ac:dyDescent="0.3">
      <c r="A29" s="13">
        <v>8</v>
      </c>
      <c r="B29" s="13" t="s">
        <v>110</v>
      </c>
      <c r="C29" s="13">
        <v>243</v>
      </c>
      <c r="D29" s="13" t="s">
        <v>111</v>
      </c>
      <c r="E29" s="13">
        <v>7068890415</v>
      </c>
      <c r="F29" s="13" t="s">
        <v>112</v>
      </c>
      <c r="G29" s="25">
        <v>50000</v>
      </c>
      <c r="H29" s="13">
        <v>0</v>
      </c>
      <c r="I29" s="13"/>
      <c r="J29" s="19"/>
      <c r="K29" s="18"/>
    </row>
    <row r="30" spans="1:15" ht="15.6" x14ac:dyDescent="0.3">
      <c r="A30" s="13">
        <v>9</v>
      </c>
      <c r="B30" s="13" t="s">
        <v>113</v>
      </c>
      <c r="C30" s="13">
        <v>244</v>
      </c>
      <c r="D30" s="13" t="s">
        <v>114</v>
      </c>
      <c r="E30" s="13">
        <v>8097925270</v>
      </c>
      <c r="F30" s="13" t="s">
        <v>115</v>
      </c>
      <c r="G30" s="25">
        <v>20000</v>
      </c>
      <c r="H30" s="13">
        <v>0</v>
      </c>
      <c r="I30" s="13"/>
      <c r="J30" s="19"/>
      <c r="K30" s="18"/>
    </row>
    <row r="31" spans="1:15" ht="15.6" x14ac:dyDescent="0.3">
      <c r="A31" s="13">
        <v>10</v>
      </c>
      <c r="B31" s="13" t="s">
        <v>116</v>
      </c>
      <c r="C31" s="13">
        <v>245</v>
      </c>
      <c r="D31" s="13" t="s">
        <v>117</v>
      </c>
      <c r="E31" s="13">
        <v>8028284692</v>
      </c>
      <c r="F31" s="13" t="s">
        <v>239</v>
      </c>
      <c r="G31" s="25">
        <v>52000</v>
      </c>
      <c r="H31" s="13">
        <v>0</v>
      </c>
      <c r="I31" s="13"/>
      <c r="J31" s="19"/>
      <c r="K31" s="18"/>
    </row>
    <row r="32" spans="1:15" ht="15.6" x14ac:dyDescent="0.3">
      <c r="A32" s="13">
        <v>11</v>
      </c>
      <c r="B32" s="13" t="s">
        <v>116</v>
      </c>
      <c r="C32" s="13">
        <v>246</v>
      </c>
      <c r="D32" s="13" t="s">
        <v>118</v>
      </c>
      <c r="E32" s="13">
        <v>8074484006</v>
      </c>
      <c r="F32" s="13" t="s">
        <v>240</v>
      </c>
      <c r="G32" s="25">
        <v>356720</v>
      </c>
      <c r="H32" s="13">
        <v>0</v>
      </c>
      <c r="I32" s="13"/>
      <c r="J32" s="19"/>
      <c r="K32" s="18"/>
    </row>
    <row r="33" spans="1:11" ht="15.6" x14ac:dyDescent="0.3">
      <c r="A33" s="13">
        <v>12</v>
      </c>
      <c r="B33" s="13" t="s">
        <v>119</v>
      </c>
      <c r="C33" s="13">
        <v>247</v>
      </c>
      <c r="D33" s="13" t="s">
        <v>120</v>
      </c>
      <c r="E33" s="13"/>
      <c r="F33" s="13" t="s">
        <v>241</v>
      </c>
      <c r="G33" s="25">
        <v>300000</v>
      </c>
      <c r="H33" s="13">
        <v>0</v>
      </c>
      <c r="I33" s="13"/>
      <c r="J33" s="19"/>
      <c r="K33" s="18"/>
    </row>
    <row r="34" spans="1:11" ht="15.6" x14ac:dyDescent="0.3">
      <c r="A34" s="13"/>
      <c r="B34" s="13"/>
      <c r="C34" s="13"/>
      <c r="D34" s="13"/>
      <c r="E34" s="13"/>
      <c r="F34" s="20" t="s">
        <v>3</v>
      </c>
      <c r="G34" s="27">
        <f>SUM(G22:G33)</f>
        <v>1574720</v>
      </c>
      <c r="H34" s="20">
        <v>0</v>
      </c>
      <c r="I34" s="20"/>
      <c r="J34" s="14"/>
      <c r="K34" s="12"/>
    </row>
    <row r="35" spans="1:11" ht="15.6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8"/>
      <c r="K35" s="18"/>
    </row>
    <row r="36" spans="1:11" x14ac:dyDescent="0.3">
      <c r="A36" s="21"/>
      <c r="B36" s="21"/>
      <c r="C36" s="21"/>
      <c r="D36" s="21"/>
      <c r="E36" s="21"/>
      <c r="F36" s="21"/>
      <c r="G36" s="21"/>
      <c r="H36" s="21"/>
      <c r="I36" s="21"/>
    </row>
    <row r="37" spans="1:11" x14ac:dyDescent="0.3">
      <c r="A37" s="21"/>
      <c r="B37" s="21"/>
      <c r="C37" s="21"/>
      <c r="D37" s="21"/>
      <c r="E37" s="21"/>
      <c r="F37" s="21"/>
      <c r="G37" s="21"/>
      <c r="H37" s="21"/>
      <c r="I37" s="21"/>
    </row>
    <row r="38" spans="1:11" x14ac:dyDescent="0.3">
      <c r="A38" s="22"/>
      <c r="B38" s="22"/>
      <c r="C38" s="22"/>
      <c r="D38" s="23"/>
      <c r="E38" s="23"/>
      <c r="F38" s="23" t="s">
        <v>286</v>
      </c>
      <c r="G38" s="23"/>
      <c r="H38" s="22"/>
      <c r="I38" s="21"/>
    </row>
    <row r="39" spans="1:11" x14ac:dyDescent="0.3">
      <c r="A39" s="20" t="s">
        <v>5</v>
      </c>
      <c r="B39" s="20" t="s">
        <v>0</v>
      </c>
      <c r="C39" s="20" t="s">
        <v>197</v>
      </c>
      <c r="D39" s="20" t="s">
        <v>1</v>
      </c>
      <c r="E39" s="20" t="s">
        <v>7</v>
      </c>
      <c r="F39" s="20" t="s">
        <v>2</v>
      </c>
      <c r="G39" s="20" t="s">
        <v>3</v>
      </c>
      <c r="H39" s="20" t="s">
        <v>4</v>
      </c>
      <c r="I39" s="21"/>
    </row>
    <row r="40" spans="1:11" x14ac:dyDescent="0.3">
      <c r="A40" s="13">
        <v>1</v>
      </c>
      <c r="B40" s="24">
        <v>44962</v>
      </c>
      <c r="C40" s="13">
        <v>248</v>
      </c>
      <c r="D40" s="13" t="s">
        <v>121</v>
      </c>
      <c r="E40" s="13"/>
      <c r="F40" s="13" t="s">
        <v>242</v>
      </c>
      <c r="G40" s="25">
        <v>76200</v>
      </c>
      <c r="H40" s="13">
        <v>0</v>
      </c>
      <c r="I40" s="21"/>
    </row>
    <row r="41" spans="1:11" x14ac:dyDescent="0.3">
      <c r="A41" s="13">
        <v>2</v>
      </c>
      <c r="B41" s="24">
        <v>44962</v>
      </c>
      <c r="C41" s="13">
        <v>249</v>
      </c>
      <c r="D41" s="13" t="s">
        <v>122</v>
      </c>
      <c r="E41" s="13">
        <v>9065578994</v>
      </c>
      <c r="F41" s="13" t="s">
        <v>243</v>
      </c>
      <c r="G41" s="25">
        <v>350000</v>
      </c>
      <c r="H41" s="13">
        <v>0</v>
      </c>
      <c r="I41" s="21"/>
    </row>
    <row r="42" spans="1:11" x14ac:dyDescent="0.3">
      <c r="A42" s="13">
        <v>3</v>
      </c>
      <c r="B42" s="24">
        <v>44962</v>
      </c>
      <c r="C42" s="13">
        <v>250</v>
      </c>
      <c r="D42" s="13" t="s">
        <v>123</v>
      </c>
      <c r="E42" s="13">
        <v>9013388601</v>
      </c>
      <c r="F42" s="13" t="s">
        <v>242</v>
      </c>
      <c r="G42" s="25">
        <v>76200</v>
      </c>
      <c r="H42" s="13">
        <v>0</v>
      </c>
      <c r="I42" s="21"/>
    </row>
    <row r="43" spans="1:11" x14ac:dyDescent="0.3">
      <c r="A43" s="13">
        <v>4</v>
      </c>
      <c r="B43" s="24">
        <v>45082</v>
      </c>
      <c r="C43" s="13">
        <v>251</v>
      </c>
      <c r="D43" s="13" t="s">
        <v>124</v>
      </c>
      <c r="E43" s="13">
        <v>806651260</v>
      </c>
      <c r="F43" s="13" t="s">
        <v>244</v>
      </c>
      <c r="G43" s="25">
        <v>100000</v>
      </c>
      <c r="H43" s="13">
        <v>0</v>
      </c>
      <c r="I43" s="21"/>
    </row>
    <row r="44" spans="1:11" x14ac:dyDescent="0.3">
      <c r="A44" s="13">
        <v>5</v>
      </c>
      <c r="B44" s="24">
        <v>45143</v>
      </c>
      <c r="C44" s="13">
        <v>252</v>
      </c>
      <c r="D44" s="13" t="s">
        <v>125</v>
      </c>
      <c r="E44" s="13">
        <v>7089555719</v>
      </c>
      <c r="F44" s="13" t="s">
        <v>245</v>
      </c>
      <c r="G44" s="25">
        <v>100000</v>
      </c>
      <c r="H44" s="13">
        <v>0</v>
      </c>
      <c r="I44" s="21"/>
    </row>
    <row r="45" spans="1:11" x14ac:dyDescent="0.3">
      <c r="A45" s="13">
        <v>6</v>
      </c>
      <c r="B45" s="13" t="s">
        <v>126</v>
      </c>
      <c r="C45" s="13">
        <v>253</v>
      </c>
      <c r="D45" s="13" t="s">
        <v>127</v>
      </c>
      <c r="E45" s="13">
        <v>8033006711</v>
      </c>
      <c r="F45" s="13" t="s">
        <v>246</v>
      </c>
      <c r="G45" s="13">
        <v>504.50599999999997</v>
      </c>
      <c r="H45" s="13">
        <v>0</v>
      </c>
      <c r="I45" s="21"/>
    </row>
    <row r="46" spans="1:11" x14ac:dyDescent="0.3">
      <c r="A46" s="13">
        <v>7</v>
      </c>
      <c r="B46" s="13" t="s">
        <v>128</v>
      </c>
      <c r="C46" s="13">
        <v>254</v>
      </c>
      <c r="D46" s="13" t="s">
        <v>129</v>
      </c>
      <c r="E46" s="13">
        <v>8028095667</v>
      </c>
      <c r="F46" s="13" t="s">
        <v>247</v>
      </c>
      <c r="G46" s="25">
        <v>650000</v>
      </c>
      <c r="H46" s="13">
        <v>0</v>
      </c>
      <c r="I46" s="21"/>
    </row>
    <row r="47" spans="1:11" x14ac:dyDescent="0.3">
      <c r="A47" s="13">
        <v>8</v>
      </c>
      <c r="B47" s="13" t="s">
        <v>130</v>
      </c>
      <c r="C47" s="13">
        <v>255</v>
      </c>
      <c r="D47" s="13" t="s">
        <v>131</v>
      </c>
      <c r="E47" s="13">
        <v>8069365232</v>
      </c>
      <c r="F47" s="13" t="s">
        <v>248</v>
      </c>
      <c r="G47" s="25">
        <v>35000</v>
      </c>
      <c r="H47" s="13">
        <v>0</v>
      </c>
      <c r="I47" s="21"/>
    </row>
    <row r="48" spans="1:11" x14ac:dyDescent="0.3">
      <c r="A48" s="13">
        <v>9</v>
      </c>
      <c r="B48" s="13" t="s">
        <v>130</v>
      </c>
      <c r="C48" s="13">
        <v>256</v>
      </c>
      <c r="D48" s="13" t="s">
        <v>132</v>
      </c>
      <c r="E48" s="13">
        <v>8069365232</v>
      </c>
      <c r="F48" s="13" t="s">
        <v>249</v>
      </c>
      <c r="G48" s="25">
        <v>50000</v>
      </c>
      <c r="H48" s="25">
        <v>50000</v>
      </c>
      <c r="I48" s="21"/>
    </row>
    <row r="49" spans="1:9" x14ac:dyDescent="0.3">
      <c r="A49" s="13">
        <v>10</v>
      </c>
      <c r="B49" s="13" t="s">
        <v>130</v>
      </c>
      <c r="C49" s="13">
        <v>257</v>
      </c>
      <c r="D49" s="13" t="s">
        <v>133</v>
      </c>
      <c r="E49" s="13">
        <v>8026105079</v>
      </c>
      <c r="F49" s="13" t="s">
        <v>207</v>
      </c>
      <c r="G49" s="25">
        <v>305000</v>
      </c>
      <c r="H49" s="13">
        <v>0</v>
      </c>
      <c r="I49" s="21"/>
    </row>
    <row r="50" spans="1:9" x14ac:dyDescent="0.3">
      <c r="A50" s="13">
        <v>11</v>
      </c>
      <c r="B50" s="13" t="s">
        <v>130</v>
      </c>
      <c r="C50" s="13">
        <v>258</v>
      </c>
      <c r="D50" s="13" t="s">
        <v>134</v>
      </c>
      <c r="E50" s="13">
        <v>8027179215</v>
      </c>
      <c r="F50" s="13" t="s">
        <v>250</v>
      </c>
      <c r="G50" s="25">
        <v>100000</v>
      </c>
      <c r="H50" s="13">
        <v>0</v>
      </c>
      <c r="I50" s="21"/>
    </row>
    <row r="51" spans="1:9" x14ac:dyDescent="0.3">
      <c r="A51" s="13">
        <v>12</v>
      </c>
      <c r="B51" s="13" t="s">
        <v>135</v>
      </c>
      <c r="C51" s="13">
        <v>259</v>
      </c>
      <c r="D51" s="13" t="s">
        <v>136</v>
      </c>
      <c r="E51" s="26">
        <v>8023455445</v>
      </c>
      <c r="F51" s="13" t="s">
        <v>251</v>
      </c>
      <c r="G51" s="25">
        <v>50000</v>
      </c>
      <c r="H51" s="25">
        <v>50000</v>
      </c>
      <c r="I51" s="21"/>
    </row>
    <row r="52" spans="1:9" x14ac:dyDescent="0.3">
      <c r="A52" s="13">
        <v>13</v>
      </c>
      <c r="B52" s="13" t="s">
        <v>135</v>
      </c>
      <c r="C52" s="13">
        <v>260</v>
      </c>
      <c r="D52" s="13" t="s">
        <v>137</v>
      </c>
      <c r="E52" s="13">
        <v>8033464760</v>
      </c>
      <c r="F52" s="13" t="s">
        <v>252</v>
      </c>
      <c r="G52" s="25">
        <v>205000</v>
      </c>
      <c r="H52" s="13">
        <v>0</v>
      </c>
      <c r="I52" s="21"/>
    </row>
    <row r="53" spans="1:9" x14ac:dyDescent="0.3">
      <c r="A53" s="13">
        <v>14</v>
      </c>
      <c r="B53" s="13" t="s">
        <v>138</v>
      </c>
      <c r="C53" s="13">
        <v>261</v>
      </c>
      <c r="D53" s="13" t="s">
        <v>139</v>
      </c>
      <c r="E53" s="13">
        <v>9154619892</v>
      </c>
      <c r="F53" s="13" t="s">
        <v>236</v>
      </c>
      <c r="G53" s="25">
        <v>80000</v>
      </c>
      <c r="H53" s="25">
        <v>20000</v>
      </c>
      <c r="I53" s="21"/>
    </row>
    <row r="54" spans="1:9" x14ac:dyDescent="0.3">
      <c r="A54" s="13">
        <v>15</v>
      </c>
      <c r="B54" s="21" t="s">
        <v>140</v>
      </c>
      <c r="C54" s="13">
        <v>262</v>
      </c>
      <c r="D54" s="21" t="s">
        <v>141</v>
      </c>
      <c r="E54" s="13">
        <v>8068295697</v>
      </c>
      <c r="F54" s="21" t="s">
        <v>241</v>
      </c>
      <c r="G54" s="25">
        <v>50000</v>
      </c>
      <c r="H54" s="25">
        <v>50000</v>
      </c>
      <c r="I54" s="21"/>
    </row>
    <row r="55" spans="1:9" x14ac:dyDescent="0.3">
      <c r="A55" s="21"/>
      <c r="B55" s="21"/>
      <c r="C55" s="21"/>
      <c r="D55" s="21"/>
      <c r="E55" s="13"/>
      <c r="F55" s="28" t="s">
        <v>3</v>
      </c>
      <c r="G55" s="27">
        <f>SUM(G40:G54)</f>
        <v>2227904.5060000001</v>
      </c>
      <c r="H55" s="20">
        <f>SUM(H40:H54)</f>
        <v>170000</v>
      </c>
      <c r="I55" s="21"/>
    </row>
    <row r="56" spans="1:9" x14ac:dyDescent="0.3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3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3">
      <c r="A58" s="21"/>
      <c r="B58" s="21"/>
      <c r="C58" s="21"/>
      <c r="D58" s="28" t="s">
        <v>289</v>
      </c>
      <c r="E58" s="21"/>
      <c r="F58" s="21"/>
      <c r="G58" s="21"/>
      <c r="H58" s="21"/>
      <c r="I58" s="21"/>
    </row>
    <row r="59" spans="1:9" x14ac:dyDescent="0.3">
      <c r="A59" s="28" t="s">
        <v>5</v>
      </c>
      <c r="B59" s="28" t="s">
        <v>0</v>
      </c>
      <c r="C59" s="28" t="s">
        <v>197</v>
      </c>
      <c r="D59" s="28" t="s">
        <v>1</v>
      </c>
      <c r="E59" s="28" t="s">
        <v>7</v>
      </c>
      <c r="F59" s="28" t="s">
        <v>2</v>
      </c>
      <c r="G59" s="28" t="s">
        <v>3</v>
      </c>
      <c r="H59" s="28" t="s">
        <v>4</v>
      </c>
      <c r="I59" s="21"/>
    </row>
    <row r="60" spans="1:9" x14ac:dyDescent="0.3">
      <c r="A60" s="13">
        <v>1</v>
      </c>
      <c r="B60" s="24">
        <v>44932</v>
      </c>
      <c r="C60" s="13">
        <v>263</v>
      </c>
      <c r="D60" s="13" t="s">
        <v>285</v>
      </c>
      <c r="E60" s="13">
        <v>8139378252</v>
      </c>
      <c r="F60" s="13" t="s">
        <v>253</v>
      </c>
      <c r="G60" s="25">
        <v>250000</v>
      </c>
      <c r="H60" s="13">
        <v>0</v>
      </c>
      <c r="I60" s="21"/>
    </row>
    <row r="61" spans="1:9" x14ac:dyDescent="0.3">
      <c r="A61" s="13">
        <v>2</v>
      </c>
      <c r="B61" s="24">
        <v>44932</v>
      </c>
      <c r="C61" s="13">
        <v>264</v>
      </c>
      <c r="D61" s="13" t="s">
        <v>142</v>
      </c>
      <c r="E61" s="13">
        <v>8172754119</v>
      </c>
      <c r="F61" s="13" t="s">
        <v>253</v>
      </c>
      <c r="G61" s="25">
        <v>220000</v>
      </c>
      <c r="H61" s="13">
        <v>0</v>
      </c>
      <c r="I61" s="21"/>
    </row>
    <row r="62" spans="1:9" x14ac:dyDescent="0.3">
      <c r="A62" s="13">
        <v>3</v>
      </c>
      <c r="B62" s="24">
        <v>44963</v>
      </c>
      <c r="C62" s="13">
        <v>265</v>
      </c>
      <c r="D62" s="13" t="s">
        <v>143</v>
      </c>
      <c r="E62" s="13">
        <v>8034704421</v>
      </c>
      <c r="F62" s="13" t="s">
        <v>254</v>
      </c>
      <c r="G62" s="25">
        <v>200000</v>
      </c>
      <c r="H62" s="25">
        <v>105000</v>
      </c>
      <c r="I62" s="21"/>
    </row>
    <row r="63" spans="1:9" x14ac:dyDescent="0.3">
      <c r="A63" s="13">
        <v>4</v>
      </c>
      <c r="B63" s="24">
        <v>45175</v>
      </c>
      <c r="C63" s="13">
        <v>266</v>
      </c>
      <c r="D63" s="13" t="s">
        <v>144</v>
      </c>
      <c r="E63" s="13"/>
      <c r="F63" s="13" t="s">
        <v>255</v>
      </c>
      <c r="G63" s="25">
        <v>130000</v>
      </c>
      <c r="H63" s="25">
        <v>15000</v>
      </c>
      <c r="I63" s="21"/>
    </row>
    <row r="64" spans="1:9" x14ac:dyDescent="0.3">
      <c r="A64" s="13">
        <v>5</v>
      </c>
      <c r="B64" s="13" t="s">
        <v>145</v>
      </c>
      <c r="C64" s="13">
        <v>267</v>
      </c>
      <c r="D64" s="13" t="s">
        <v>146</v>
      </c>
      <c r="E64" s="13">
        <v>8120804581</v>
      </c>
      <c r="F64" s="13" t="s">
        <v>256</v>
      </c>
      <c r="G64" s="25">
        <v>290000</v>
      </c>
      <c r="H64" s="13">
        <v>0</v>
      </c>
      <c r="I64" s="21"/>
    </row>
    <row r="65" spans="1:9" x14ac:dyDescent="0.3">
      <c r="A65" s="13">
        <v>6</v>
      </c>
      <c r="B65" s="13" t="s">
        <v>145</v>
      </c>
      <c r="C65" s="13">
        <v>268</v>
      </c>
      <c r="D65" s="13" t="s">
        <v>147</v>
      </c>
      <c r="E65" s="13">
        <v>8029091604</v>
      </c>
      <c r="F65" s="13" t="s">
        <v>257</v>
      </c>
      <c r="G65" s="25">
        <v>83600</v>
      </c>
      <c r="H65" s="13">
        <v>0</v>
      </c>
      <c r="I65" s="21"/>
    </row>
    <row r="66" spans="1:9" x14ac:dyDescent="0.3">
      <c r="A66" s="13">
        <v>7</v>
      </c>
      <c r="B66" s="21" t="s">
        <v>148</v>
      </c>
      <c r="C66" s="13">
        <v>269</v>
      </c>
      <c r="D66" s="13" t="s">
        <v>6</v>
      </c>
      <c r="E66" s="21"/>
      <c r="F66" s="13" t="s">
        <v>258</v>
      </c>
      <c r="G66" s="25">
        <v>250000</v>
      </c>
      <c r="H66" s="13">
        <v>0</v>
      </c>
      <c r="I66" s="21"/>
    </row>
    <row r="67" spans="1:9" x14ac:dyDescent="0.3">
      <c r="A67" s="13">
        <v>8</v>
      </c>
      <c r="B67" s="21" t="s">
        <v>149</v>
      </c>
      <c r="C67" s="13">
        <v>270</v>
      </c>
      <c r="D67" s="13" t="s">
        <v>150</v>
      </c>
      <c r="E67" s="13">
        <v>8104483078</v>
      </c>
      <c r="F67" s="13" t="s">
        <v>282</v>
      </c>
      <c r="G67" s="25">
        <v>604000</v>
      </c>
      <c r="H67" s="13">
        <v>0</v>
      </c>
      <c r="I67" s="21"/>
    </row>
    <row r="68" spans="1:9" x14ac:dyDescent="0.3">
      <c r="A68" s="13">
        <v>9</v>
      </c>
      <c r="B68" s="21" t="s">
        <v>149</v>
      </c>
      <c r="C68" s="13">
        <v>271</v>
      </c>
      <c r="D68" s="21" t="s">
        <v>151</v>
      </c>
      <c r="E68" s="13">
        <v>8135862402</v>
      </c>
      <c r="F68" s="13" t="s">
        <v>259</v>
      </c>
      <c r="G68" s="25">
        <v>115700</v>
      </c>
      <c r="H68" s="13">
        <v>0</v>
      </c>
      <c r="I68" s="21"/>
    </row>
    <row r="69" spans="1:9" x14ac:dyDescent="0.3">
      <c r="A69" s="13">
        <v>10</v>
      </c>
      <c r="B69" s="21" t="s">
        <v>149</v>
      </c>
      <c r="C69" s="13">
        <v>272</v>
      </c>
      <c r="D69" s="13" t="s">
        <v>152</v>
      </c>
      <c r="E69" s="13">
        <v>7025832711</v>
      </c>
      <c r="F69" s="13" t="s">
        <v>260</v>
      </c>
      <c r="G69" s="25">
        <v>120000</v>
      </c>
      <c r="H69" s="13">
        <v>0</v>
      </c>
      <c r="I69" s="21"/>
    </row>
    <row r="70" spans="1:9" x14ac:dyDescent="0.3">
      <c r="A70" s="13">
        <v>11</v>
      </c>
      <c r="B70" s="13" t="s">
        <v>149</v>
      </c>
      <c r="C70" s="13">
        <v>273</v>
      </c>
      <c r="D70" s="13" t="s">
        <v>127</v>
      </c>
      <c r="E70" s="13">
        <v>8033006711</v>
      </c>
      <c r="F70" s="13" t="s">
        <v>261</v>
      </c>
      <c r="G70" s="25">
        <v>650000</v>
      </c>
      <c r="H70" s="13">
        <v>0</v>
      </c>
      <c r="I70" s="21"/>
    </row>
    <row r="71" spans="1:9" x14ac:dyDescent="0.3">
      <c r="A71" s="13">
        <v>12</v>
      </c>
      <c r="B71" s="13" t="s">
        <v>149</v>
      </c>
      <c r="C71" s="13">
        <v>274</v>
      </c>
      <c r="D71" s="13" t="s">
        <v>120</v>
      </c>
      <c r="E71" s="13"/>
      <c r="F71" s="13" t="s">
        <v>262</v>
      </c>
      <c r="G71" s="25">
        <v>180000</v>
      </c>
      <c r="H71" s="13">
        <v>0</v>
      </c>
      <c r="I71" s="21"/>
    </row>
    <row r="72" spans="1:9" x14ac:dyDescent="0.3">
      <c r="A72" s="13">
        <v>13</v>
      </c>
      <c r="B72" s="13" t="s">
        <v>153</v>
      </c>
      <c r="C72" s="13">
        <v>275</v>
      </c>
      <c r="D72" s="13" t="s">
        <v>154</v>
      </c>
      <c r="E72" s="13">
        <v>8036777167</v>
      </c>
      <c r="F72" s="13" t="s">
        <v>263</v>
      </c>
      <c r="G72" s="25">
        <v>171000</v>
      </c>
      <c r="H72" s="13">
        <v>0</v>
      </c>
      <c r="I72" s="21"/>
    </row>
    <row r="73" spans="1:9" x14ac:dyDescent="0.3">
      <c r="A73" s="13">
        <v>14</v>
      </c>
      <c r="B73" s="13" t="s">
        <v>155</v>
      </c>
      <c r="C73" s="13">
        <v>276</v>
      </c>
      <c r="D73" s="13" t="s">
        <v>133</v>
      </c>
      <c r="E73" s="13">
        <v>8026105079</v>
      </c>
      <c r="F73" s="13" t="s">
        <v>264</v>
      </c>
      <c r="G73" s="25">
        <v>150000</v>
      </c>
      <c r="H73" s="13">
        <v>0</v>
      </c>
      <c r="I73" s="21"/>
    </row>
    <row r="74" spans="1:9" x14ac:dyDescent="0.3">
      <c r="A74" s="13">
        <v>15</v>
      </c>
      <c r="B74" s="13" t="s">
        <v>156</v>
      </c>
      <c r="C74" s="13">
        <v>277</v>
      </c>
      <c r="D74" s="13" t="s">
        <v>157</v>
      </c>
      <c r="E74" s="13">
        <v>8085672665</v>
      </c>
      <c r="F74" s="13" t="s">
        <v>158</v>
      </c>
      <c r="G74" s="25">
        <v>189490</v>
      </c>
      <c r="H74" s="13">
        <v>0</v>
      </c>
      <c r="I74" s="21"/>
    </row>
    <row r="75" spans="1:9" x14ac:dyDescent="0.3">
      <c r="A75" s="13">
        <v>16</v>
      </c>
      <c r="B75" s="13" t="s">
        <v>159</v>
      </c>
      <c r="C75" s="13">
        <v>278</v>
      </c>
      <c r="D75" s="13" t="s">
        <v>164</v>
      </c>
      <c r="E75" s="13">
        <v>8135791037</v>
      </c>
      <c r="F75" s="13" t="s">
        <v>265</v>
      </c>
      <c r="G75" s="25">
        <v>250000</v>
      </c>
      <c r="H75" s="25">
        <v>50000</v>
      </c>
      <c r="I75" s="21"/>
    </row>
    <row r="76" spans="1:9" x14ac:dyDescent="0.3">
      <c r="A76" s="13">
        <v>17</v>
      </c>
      <c r="B76" s="13" t="s">
        <v>159</v>
      </c>
      <c r="C76" s="13">
        <v>279</v>
      </c>
      <c r="D76" s="13" t="s">
        <v>160</v>
      </c>
      <c r="E76" s="13">
        <v>7086236418</v>
      </c>
      <c r="F76" s="13" t="s">
        <v>266</v>
      </c>
      <c r="G76" s="25">
        <v>200000</v>
      </c>
      <c r="H76" s="13">
        <v>0</v>
      </c>
      <c r="I76" s="21"/>
    </row>
    <row r="77" spans="1:9" x14ac:dyDescent="0.3">
      <c r="A77" s="13">
        <v>18</v>
      </c>
      <c r="B77" s="13" t="s">
        <v>161</v>
      </c>
      <c r="C77" s="13">
        <v>280</v>
      </c>
      <c r="D77" s="13" t="s">
        <v>162</v>
      </c>
      <c r="E77" s="21"/>
      <c r="F77" s="13" t="s">
        <v>257</v>
      </c>
      <c r="G77" s="25">
        <v>250000</v>
      </c>
      <c r="H77" s="25">
        <v>10000</v>
      </c>
      <c r="I77" s="21"/>
    </row>
    <row r="78" spans="1:9" x14ac:dyDescent="0.3">
      <c r="A78" s="13">
        <v>19</v>
      </c>
      <c r="B78" s="13" t="s">
        <v>161</v>
      </c>
      <c r="C78" s="13">
        <v>281</v>
      </c>
      <c r="D78" s="13" t="s">
        <v>163</v>
      </c>
      <c r="E78" s="21"/>
      <c r="F78" s="13" t="s">
        <v>267</v>
      </c>
      <c r="G78" s="25">
        <v>100000</v>
      </c>
      <c r="H78" s="13"/>
      <c r="I78" s="21"/>
    </row>
    <row r="79" spans="1:9" x14ac:dyDescent="0.3">
      <c r="A79" s="21"/>
      <c r="B79" s="21"/>
      <c r="C79" s="21"/>
      <c r="D79" s="21"/>
      <c r="E79" s="21"/>
      <c r="F79" s="28" t="s">
        <v>3</v>
      </c>
      <c r="G79" s="27">
        <f>SUM(G60:G78)</f>
        <v>4403790</v>
      </c>
      <c r="H79" s="20">
        <f>SUM(H60:H78)</f>
        <v>180000</v>
      </c>
      <c r="I79" s="21"/>
    </row>
    <row r="80" spans="1:9" x14ac:dyDescent="0.3">
      <c r="A80" s="21"/>
      <c r="B80" s="21"/>
      <c r="C80" s="21"/>
      <c r="D80" s="21"/>
      <c r="E80" s="21"/>
      <c r="F80" s="21"/>
      <c r="G80" s="21"/>
      <c r="H80" s="21"/>
      <c r="I80" s="21"/>
    </row>
    <row r="81" spans="1:10" x14ac:dyDescent="0.3">
      <c r="A81" s="21"/>
      <c r="B81" s="21"/>
      <c r="C81" s="21"/>
      <c r="D81" s="21"/>
      <c r="E81" s="21"/>
      <c r="F81" s="21"/>
      <c r="G81" s="21"/>
      <c r="H81" s="21"/>
      <c r="I81" s="21"/>
    </row>
    <row r="82" spans="1:10" x14ac:dyDescent="0.3">
      <c r="A82" s="21"/>
      <c r="B82" s="21"/>
      <c r="C82" s="21"/>
      <c r="D82" s="21"/>
      <c r="E82" s="28" t="s">
        <v>165</v>
      </c>
      <c r="F82" s="28" t="s">
        <v>290</v>
      </c>
      <c r="G82" s="21"/>
      <c r="H82" s="21"/>
      <c r="I82" s="21"/>
      <c r="J82" s="1"/>
    </row>
    <row r="83" spans="1:10" x14ac:dyDescent="0.3">
      <c r="A83" s="20" t="s">
        <v>5</v>
      </c>
      <c r="B83" s="20" t="s">
        <v>0</v>
      </c>
      <c r="C83" s="20" t="s">
        <v>280</v>
      </c>
      <c r="D83" s="20" t="s">
        <v>1</v>
      </c>
      <c r="E83" s="20" t="s">
        <v>7</v>
      </c>
      <c r="F83" s="20" t="s">
        <v>2</v>
      </c>
      <c r="G83" s="20" t="s">
        <v>3</v>
      </c>
      <c r="H83" s="20" t="s">
        <v>4</v>
      </c>
      <c r="I83" s="13"/>
      <c r="J83" s="1"/>
    </row>
    <row r="84" spans="1:10" x14ac:dyDescent="0.3">
      <c r="A84" s="13">
        <v>1</v>
      </c>
      <c r="B84" s="24">
        <v>44992</v>
      </c>
      <c r="C84" s="13">
        <v>282</v>
      </c>
      <c r="D84" s="13" t="s">
        <v>166</v>
      </c>
      <c r="E84" s="13">
        <v>7069615900</v>
      </c>
      <c r="F84" s="13" t="s">
        <v>268</v>
      </c>
      <c r="G84" s="25">
        <v>100000</v>
      </c>
      <c r="H84" s="13">
        <v>0</v>
      </c>
      <c r="I84" s="22"/>
      <c r="J84" s="1"/>
    </row>
    <row r="85" spans="1:10" x14ac:dyDescent="0.3">
      <c r="A85" s="13">
        <v>2</v>
      </c>
      <c r="B85" s="24">
        <v>45023</v>
      </c>
      <c r="C85" s="13">
        <v>283</v>
      </c>
      <c r="D85" s="13" t="s">
        <v>167</v>
      </c>
      <c r="E85" s="13">
        <v>7014820074</v>
      </c>
      <c r="F85" s="13" t="s">
        <v>249</v>
      </c>
      <c r="G85" s="25">
        <v>165000</v>
      </c>
      <c r="H85" s="25">
        <v>55000</v>
      </c>
      <c r="I85" s="13"/>
      <c r="J85" s="1"/>
    </row>
    <row r="86" spans="1:10" x14ac:dyDescent="0.3">
      <c r="A86" s="13">
        <v>3</v>
      </c>
      <c r="B86" s="24">
        <v>45023</v>
      </c>
      <c r="C86" s="13">
        <v>284</v>
      </c>
      <c r="D86" s="21" t="s">
        <v>23</v>
      </c>
      <c r="E86" s="13">
        <v>8028280143</v>
      </c>
      <c r="F86" s="21" t="s">
        <v>283</v>
      </c>
      <c r="G86" s="25">
        <v>881600</v>
      </c>
      <c r="H86" s="13">
        <v>0</v>
      </c>
      <c r="I86" s="21"/>
      <c r="J86" s="1"/>
    </row>
    <row r="87" spans="1:10" x14ac:dyDescent="0.3">
      <c r="A87" s="13">
        <v>4</v>
      </c>
      <c r="B87" s="24">
        <v>45053</v>
      </c>
      <c r="C87" s="13">
        <v>285</v>
      </c>
      <c r="D87" s="21" t="s">
        <v>168</v>
      </c>
      <c r="E87" s="13">
        <v>7086236418</v>
      </c>
      <c r="F87" s="21" t="s">
        <v>269</v>
      </c>
      <c r="G87" s="25">
        <v>100000</v>
      </c>
      <c r="H87" s="13">
        <v>0</v>
      </c>
      <c r="I87" s="21"/>
      <c r="J87" s="1"/>
    </row>
    <row r="88" spans="1:10" x14ac:dyDescent="0.3">
      <c r="A88" s="13">
        <v>5</v>
      </c>
      <c r="B88" s="24">
        <v>45114</v>
      </c>
      <c r="C88" s="13">
        <v>286</v>
      </c>
      <c r="D88" s="21" t="s">
        <v>169</v>
      </c>
      <c r="E88" s="13">
        <v>9133489360</v>
      </c>
      <c r="F88" s="21" t="s">
        <v>249</v>
      </c>
      <c r="G88" s="25">
        <v>250000</v>
      </c>
      <c r="H88" s="25">
        <v>50000</v>
      </c>
      <c r="I88" s="21"/>
      <c r="J88" s="1"/>
    </row>
    <row r="89" spans="1:10" x14ac:dyDescent="0.3">
      <c r="A89" s="13">
        <v>6</v>
      </c>
      <c r="B89" s="24">
        <v>45206</v>
      </c>
      <c r="C89" s="13">
        <v>287</v>
      </c>
      <c r="D89" s="21" t="s">
        <v>170</v>
      </c>
      <c r="E89" s="13">
        <v>8094388255</v>
      </c>
      <c r="F89" s="21" t="s">
        <v>270</v>
      </c>
      <c r="G89" s="25">
        <v>315000</v>
      </c>
      <c r="H89" s="13"/>
      <c r="I89" s="21"/>
      <c r="J89" s="1"/>
    </row>
    <row r="90" spans="1:10" x14ac:dyDescent="0.3">
      <c r="A90" s="13">
        <v>7</v>
      </c>
      <c r="B90" s="24">
        <v>45206</v>
      </c>
      <c r="C90" s="13">
        <v>288</v>
      </c>
      <c r="D90" s="21" t="s">
        <v>171</v>
      </c>
      <c r="E90" s="13">
        <v>8133315445</v>
      </c>
      <c r="F90" s="21" t="s">
        <v>271</v>
      </c>
      <c r="G90" s="25">
        <v>300000</v>
      </c>
      <c r="H90" s="13">
        <v>0</v>
      </c>
      <c r="I90" s="21"/>
      <c r="J90" s="1"/>
    </row>
    <row r="91" spans="1:10" x14ac:dyDescent="0.3">
      <c r="A91" s="13">
        <v>8</v>
      </c>
      <c r="B91" s="24">
        <v>45267</v>
      </c>
      <c r="C91" s="13">
        <v>289</v>
      </c>
      <c r="D91" s="21" t="s">
        <v>172</v>
      </c>
      <c r="E91" s="13">
        <v>8034704421</v>
      </c>
      <c r="F91" s="21" t="s">
        <v>173</v>
      </c>
      <c r="G91" s="25">
        <v>105000</v>
      </c>
      <c r="H91" s="13">
        <v>0</v>
      </c>
      <c r="I91" s="21"/>
      <c r="J91" s="1"/>
    </row>
    <row r="92" spans="1:10" x14ac:dyDescent="0.3">
      <c r="A92" s="13">
        <v>9</v>
      </c>
      <c r="B92" s="21" t="s">
        <v>174</v>
      </c>
      <c r="C92" s="13">
        <v>290</v>
      </c>
      <c r="D92" s="21" t="s">
        <v>175</v>
      </c>
      <c r="E92" s="13">
        <v>8132182639</v>
      </c>
      <c r="F92" s="21" t="s">
        <v>223</v>
      </c>
      <c r="G92" s="25">
        <v>200000</v>
      </c>
      <c r="H92" s="13">
        <v>0</v>
      </c>
      <c r="I92" s="21"/>
      <c r="J92" s="1"/>
    </row>
    <row r="93" spans="1:10" x14ac:dyDescent="0.3">
      <c r="A93" s="13">
        <v>10</v>
      </c>
      <c r="B93" s="21" t="s">
        <v>174</v>
      </c>
      <c r="C93" s="13">
        <v>291</v>
      </c>
      <c r="D93" s="21" t="s">
        <v>176</v>
      </c>
      <c r="E93" s="13">
        <v>8144155590</v>
      </c>
      <c r="F93" s="21" t="s">
        <v>272</v>
      </c>
      <c r="G93" s="25">
        <v>325000</v>
      </c>
      <c r="H93" s="13">
        <v>0</v>
      </c>
      <c r="I93" s="21"/>
      <c r="J93" s="1"/>
    </row>
    <row r="94" spans="1:10" x14ac:dyDescent="0.3">
      <c r="A94" s="13">
        <v>11</v>
      </c>
      <c r="B94" s="21" t="s">
        <v>177</v>
      </c>
      <c r="C94" s="13">
        <v>292</v>
      </c>
      <c r="D94" s="21" t="s">
        <v>178</v>
      </c>
      <c r="E94" s="13">
        <v>7038144628</v>
      </c>
      <c r="F94" s="21" t="s">
        <v>249</v>
      </c>
      <c r="G94" s="25">
        <v>300000</v>
      </c>
      <c r="H94" s="13">
        <v>0</v>
      </c>
      <c r="I94" s="21"/>
      <c r="J94" s="1"/>
    </row>
    <row r="95" spans="1:10" x14ac:dyDescent="0.3">
      <c r="A95" s="13">
        <v>12</v>
      </c>
      <c r="B95" s="21" t="s">
        <v>179</v>
      </c>
      <c r="C95" s="13">
        <v>293</v>
      </c>
      <c r="D95" s="21" t="s">
        <v>175</v>
      </c>
      <c r="E95" s="13">
        <v>8132182639</v>
      </c>
      <c r="F95" s="21" t="s">
        <v>173</v>
      </c>
      <c r="G95" s="25">
        <v>50000</v>
      </c>
      <c r="H95" s="13">
        <v>0</v>
      </c>
      <c r="I95" s="21"/>
      <c r="J95" s="1"/>
    </row>
    <row r="96" spans="1:10" x14ac:dyDescent="0.3">
      <c r="A96" s="13">
        <v>13</v>
      </c>
      <c r="B96" s="21" t="s">
        <v>180</v>
      </c>
      <c r="C96" s="13">
        <v>294</v>
      </c>
      <c r="D96" s="21" t="s">
        <v>181</v>
      </c>
      <c r="E96" s="13">
        <v>8104483078</v>
      </c>
      <c r="F96" s="21" t="s">
        <v>273</v>
      </c>
      <c r="G96" s="25">
        <v>329000</v>
      </c>
      <c r="H96" s="13">
        <v>0</v>
      </c>
      <c r="I96" s="21"/>
      <c r="J96" s="1"/>
    </row>
    <row r="97" spans="1:10" x14ac:dyDescent="0.3">
      <c r="A97" s="13">
        <v>14</v>
      </c>
      <c r="B97" s="21" t="s">
        <v>182</v>
      </c>
      <c r="C97" s="13">
        <v>295</v>
      </c>
      <c r="D97" s="21" t="s">
        <v>183</v>
      </c>
      <c r="E97" s="21"/>
      <c r="F97" s="21" t="s">
        <v>189</v>
      </c>
      <c r="G97" s="25">
        <v>300000</v>
      </c>
      <c r="H97" s="25">
        <v>65000</v>
      </c>
      <c r="I97" s="13"/>
      <c r="J97" s="1"/>
    </row>
    <row r="98" spans="1:10" x14ac:dyDescent="0.3">
      <c r="A98" s="21"/>
      <c r="B98" s="21"/>
      <c r="C98" s="21"/>
      <c r="D98" s="21"/>
      <c r="E98" s="21"/>
      <c r="F98" s="21"/>
      <c r="G98" s="27">
        <f>SUM(G84:G97)</f>
        <v>3720600</v>
      </c>
      <c r="H98" s="20">
        <f>SUM(H84:H97)</f>
        <v>170000</v>
      </c>
      <c r="I98" s="21"/>
      <c r="J98" s="1"/>
    </row>
    <row r="99" spans="1:10" x14ac:dyDescent="0.3">
      <c r="A99" s="21"/>
      <c r="B99" s="21"/>
      <c r="C99" s="21"/>
      <c r="D99" s="21"/>
      <c r="E99" s="21"/>
      <c r="F99" s="21"/>
      <c r="G99" s="21"/>
      <c r="H99" s="21"/>
      <c r="I99" s="21"/>
      <c r="J99" s="1"/>
    </row>
    <row r="100" spans="1:10" x14ac:dyDescent="0.3">
      <c r="A100" s="21"/>
      <c r="B100" s="21"/>
      <c r="C100" s="21"/>
      <c r="D100" s="21"/>
      <c r="E100" s="21"/>
      <c r="F100" s="21"/>
      <c r="G100" s="21"/>
      <c r="H100" s="21"/>
      <c r="I100" s="21"/>
    </row>
    <row r="101" spans="1:10" x14ac:dyDescent="0.3">
      <c r="A101" s="21"/>
      <c r="B101" s="21"/>
      <c r="C101" s="21"/>
      <c r="D101" s="21" t="s">
        <v>291</v>
      </c>
      <c r="E101" s="28" t="s">
        <v>293</v>
      </c>
      <c r="F101" s="28" t="s">
        <v>294</v>
      </c>
      <c r="G101" s="21"/>
      <c r="H101" s="21"/>
      <c r="I101" s="21"/>
    </row>
    <row r="102" spans="1:10" x14ac:dyDescent="0.3">
      <c r="A102" s="28" t="s">
        <v>5</v>
      </c>
      <c r="B102" s="28" t="s">
        <v>0</v>
      </c>
      <c r="C102" s="28" t="s">
        <v>197</v>
      </c>
      <c r="D102" s="28" t="s">
        <v>1</v>
      </c>
      <c r="E102" s="28" t="s">
        <v>7</v>
      </c>
      <c r="F102" s="28" t="s">
        <v>2</v>
      </c>
      <c r="G102" s="28" t="s">
        <v>3</v>
      </c>
      <c r="H102" s="28" t="s">
        <v>4</v>
      </c>
      <c r="I102" s="21"/>
    </row>
    <row r="103" spans="1:10" x14ac:dyDescent="0.3">
      <c r="A103" s="13">
        <v>1</v>
      </c>
      <c r="B103" s="24">
        <v>44934</v>
      </c>
      <c r="C103" s="13">
        <v>296</v>
      </c>
      <c r="D103" s="13" t="s">
        <v>184</v>
      </c>
      <c r="E103" s="13">
        <v>8033844854</v>
      </c>
      <c r="F103" s="13" t="s">
        <v>185</v>
      </c>
      <c r="G103" s="25">
        <v>160000</v>
      </c>
      <c r="H103" s="13">
        <v>0</v>
      </c>
      <c r="I103" s="21"/>
    </row>
    <row r="104" spans="1:10" x14ac:dyDescent="0.3">
      <c r="A104" s="13">
        <v>2</v>
      </c>
      <c r="B104" s="24">
        <v>45115</v>
      </c>
      <c r="C104" s="13">
        <v>297</v>
      </c>
      <c r="D104" s="13" t="s">
        <v>186</v>
      </c>
      <c r="E104" s="13">
        <v>8162052601</v>
      </c>
      <c r="F104" s="13" t="s">
        <v>274</v>
      </c>
      <c r="G104" s="25">
        <v>200000</v>
      </c>
      <c r="H104" s="25">
        <v>150000</v>
      </c>
      <c r="I104" s="21"/>
    </row>
    <row r="105" spans="1:10" x14ac:dyDescent="0.3">
      <c r="A105" s="13">
        <v>3</v>
      </c>
      <c r="B105" s="13" t="s">
        <v>187</v>
      </c>
      <c r="C105" s="13">
        <v>298</v>
      </c>
      <c r="D105" s="13" t="s">
        <v>188</v>
      </c>
      <c r="E105" s="13"/>
      <c r="F105" s="13" t="s">
        <v>189</v>
      </c>
      <c r="G105" s="25">
        <v>355000</v>
      </c>
      <c r="H105" s="13">
        <v>0</v>
      </c>
      <c r="I105" s="21"/>
    </row>
    <row r="106" spans="1:10" x14ac:dyDescent="0.3">
      <c r="A106" s="13">
        <v>4</v>
      </c>
      <c r="B106" s="21" t="s">
        <v>190</v>
      </c>
      <c r="C106" s="13">
        <v>299</v>
      </c>
      <c r="D106" s="13" t="s">
        <v>160</v>
      </c>
      <c r="E106" s="13">
        <v>7086236418</v>
      </c>
      <c r="F106" s="13" t="s">
        <v>275</v>
      </c>
      <c r="G106" s="25">
        <v>100000</v>
      </c>
      <c r="H106" s="13">
        <v>0</v>
      </c>
      <c r="I106" s="21"/>
    </row>
    <row r="107" spans="1:10" x14ac:dyDescent="0.3">
      <c r="A107" s="13">
        <v>5</v>
      </c>
      <c r="B107" s="21" t="s">
        <v>191</v>
      </c>
      <c r="C107" s="13">
        <v>300</v>
      </c>
      <c r="D107" s="13" t="s">
        <v>192</v>
      </c>
      <c r="E107" s="21"/>
      <c r="F107" s="13" t="s">
        <v>276</v>
      </c>
      <c r="G107" s="25">
        <v>600000</v>
      </c>
      <c r="H107" s="25">
        <v>100000</v>
      </c>
      <c r="I107" s="21"/>
    </row>
    <row r="108" spans="1:10" x14ac:dyDescent="0.3">
      <c r="A108" s="13">
        <v>6</v>
      </c>
      <c r="B108" s="21" t="s">
        <v>191</v>
      </c>
      <c r="C108" s="13">
        <v>301</v>
      </c>
      <c r="D108" s="13" t="s">
        <v>193</v>
      </c>
      <c r="E108" s="13">
        <v>8036794168</v>
      </c>
      <c r="F108" s="13" t="s">
        <v>277</v>
      </c>
      <c r="G108" s="25">
        <v>110000</v>
      </c>
      <c r="H108" s="13">
        <v>0</v>
      </c>
      <c r="I108" s="21"/>
    </row>
    <row r="109" spans="1:10" x14ac:dyDescent="0.3">
      <c r="A109" s="13">
        <v>7</v>
      </c>
      <c r="B109" s="21" t="s">
        <v>194</v>
      </c>
      <c r="C109" s="13">
        <v>302</v>
      </c>
      <c r="D109" s="21" t="s">
        <v>195</v>
      </c>
      <c r="E109" s="13">
        <v>9076052873</v>
      </c>
      <c r="F109" s="13" t="s">
        <v>249</v>
      </c>
      <c r="G109" s="25">
        <v>250000</v>
      </c>
      <c r="H109" s="13">
        <v>0</v>
      </c>
      <c r="I109" s="21"/>
    </row>
    <row r="110" spans="1:10" x14ac:dyDescent="0.3">
      <c r="A110" s="21"/>
      <c r="B110" s="21"/>
      <c r="C110" s="21"/>
      <c r="D110" s="21"/>
      <c r="E110" s="21"/>
      <c r="F110" s="21"/>
      <c r="G110" s="27">
        <f>SUM(G103:G109)</f>
        <v>1775000</v>
      </c>
      <c r="H110" s="20">
        <f>SUM(H103:H109)</f>
        <v>250000</v>
      </c>
      <c r="I110" s="21"/>
    </row>
    <row r="111" spans="1:10" x14ac:dyDescent="0.3">
      <c r="A111" s="21"/>
      <c r="B111" s="21"/>
      <c r="C111" s="21"/>
      <c r="D111" s="21"/>
      <c r="E111" s="21"/>
      <c r="F111" s="21"/>
      <c r="G111" s="21"/>
      <c r="H111" s="21"/>
      <c r="I111" s="21"/>
    </row>
    <row r="112" spans="1:10" x14ac:dyDescent="0.3">
      <c r="A112" s="21"/>
      <c r="B112" s="21"/>
      <c r="C112" s="21"/>
      <c r="D112" s="21"/>
      <c r="E112" s="21"/>
      <c r="F112" s="21"/>
      <c r="G112" s="21"/>
      <c r="H112" s="21"/>
      <c r="I112" s="21"/>
    </row>
    <row r="113" spans="1:9" x14ac:dyDescent="0.3">
      <c r="A113" s="23"/>
      <c r="B113" s="23"/>
      <c r="C113" s="23"/>
      <c r="D113" s="29"/>
      <c r="E113" s="23"/>
      <c r="F113" s="28" t="s">
        <v>196</v>
      </c>
      <c r="G113" s="23"/>
      <c r="H113" s="23"/>
      <c r="I113" s="21"/>
    </row>
    <row r="114" spans="1:9" x14ac:dyDescent="0.3">
      <c r="A114" s="20" t="s">
        <v>5</v>
      </c>
      <c r="B114" s="20" t="s">
        <v>0</v>
      </c>
      <c r="C114" s="20" t="s">
        <v>197</v>
      </c>
      <c r="D114" s="20" t="s">
        <v>1</v>
      </c>
      <c r="E114" s="20" t="s">
        <v>7</v>
      </c>
      <c r="F114" s="20" t="s">
        <v>2</v>
      </c>
      <c r="G114" s="20" t="s">
        <v>3</v>
      </c>
      <c r="H114" s="20" t="s">
        <v>4</v>
      </c>
      <c r="I114" s="21"/>
    </row>
    <row r="115" spans="1:9" x14ac:dyDescent="0.3">
      <c r="A115" s="13">
        <v>1</v>
      </c>
      <c r="B115" s="24">
        <v>44935</v>
      </c>
      <c r="C115" s="13">
        <v>303</v>
      </c>
      <c r="D115" s="13" t="s">
        <v>198</v>
      </c>
      <c r="E115" s="13" t="s">
        <v>13</v>
      </c>
      <c r="F115" s="13" t="s">
        <v>278</v>
      </c>
      <c r="G115" s="25">
        <v>400000</v>
      </c>
      <c r="H115" s="13">
        <v>0</v>
      </c>
      <c r="I115" s="21"/>
    </row>
    <row r="116" spans="1:9" x14ac:dyDescent="0.3">
      <c r="A116" s="13">
        <v>2</v>
      </c>
      <c r="B116" s="24">
        <v>45239</v>
      </c>
      <c r="C116" s="13">
        <v>304</v>
      </c>
      <c r="D116" s="13" t="s">
        <v>199</v>
      </c>
      <c r="E116" s="13">
        <v>8033469233</v>
      </c>
      <c r="F116" s="13" t="s">
        <v>249</v>
      </c>
      <c r="G116" s="25">
        <v>100000</v>
      </c>
      <c r="H116" s="25">
        <v>50000</v>
      </c>
      <c r="I116" s="21"/>
    </row>
    <row r="117" spans="1:9" x14ac:dyDescent="0.3">
      <c r="A117" s="13">
        <v>3</v>
      </c>
      <c r="B117" s="13" t="s">
        <v>200</v>
      </c>
      <c r="C117" s="13">
        <v>305</v>
      </c>
      <c r="D117" s="13" t="s">
        <v>201</v>
      </c>
      <c r="E117" s="13">
        <v>8038277633</v>
      </c>
      <c r="F117" s="13" t="s">
        <v>202</v>
      </c>
      <c r="G117" s="25">
        <v>100000</v>
      </c>
      <c r="H117" s="25">
        <v>120000</v>
      </c>
      <c r="I117" s="21"/>
    </row>
    <row r="118" spans="1:9" x14ac:dyDescent="0.3">
      <c r="A118" s="13">
        <v>4</v>
      </c>
      <c r="B118" s="13" t="s">
        <v>203</v>
      </c>
      <c r="C118" s="13">
        <v>306</v>
      </c>
      <c r="D118" s="13" t="s">
        <v>204</v>
      </c>
      <c r="E118" s="13">
        <v>7033415142</v>
      </c>
      <c r="F118" s="13" t="s">
        <v>205</v>
      </c>
      <c r="G118" s="25">
        <v>300000</v>
      </c>
      <c r="H118" s="25">
        <v>300000</v>
      </c>
      <c r="I118" s="21"/>
    </row>
    <row r="119" spans="1:9" x14ac:dyDescent="0.3">
      <c r="A119" s="13">
        <v>5</v>
      </c>
      <c r="B119" s="21" t="s">
        <v>206</v>
      </c>
      <c r="C119" s="13">
        <v>307</v>
      </c>
      <c r="D119" s="30" t="s">
        <v>284</v>
      </c>
      <c r="E119" s="26">
        <v>8032182639</v>
      </c>
      <c r="F119" s="13" t="s">
        <v>207</v>
      </c>
      <c r="G119" s="25">
        <v>400000</v>
      </c>
      <c r="H119" s="25">
        <v>100000</v>
      </c>
      <c r="I119" s="21"/>
    </row>
    <row r="120" spans="1:9" x14ac:dyDescent="0.3">
      <c r="A120" s="13">
        <v>6</v>
      </c>
      <c r="B120" s="21" t="s">
        <v>208</v>
      </c>
      <c r="C120" s="13">
        <v>308</v>
      </c>
      <c r="D120" s="13" t="s">
        <v>209</v>
      </c>
      <c r="E120" s="13">
        <v>7043576287</v>
      </c>
      <c r="F120" s="13" t="s">
        <v>210</v>
      </c>
      <c r="G120" s="25">
        <v>150000</v>
      </c>
      <c r="H120" s="25">
        <v>0</v>
      </c>
      <c r="I120" s="21"/>
    </row>
    <row r="121" spans="1:9" x14ac:dyDescent="0.3">
      <c r="A121" s="13">
        <v>7</v>
      </c>
      <c r="B121" s="21" t="s">
        <v>211</v>
      </c>
      <c r="C121" s="13">
        <v>309</v>
      </c>
      <c r="D121" s="13" t="s">
        <v>212</v>
      </c>
      <c r="E121" s="13">
        <v>8162052601</v>
      </c>
      <c r="F121" s="13" t="s">
        <v>213</v>
      </c>
      <c r="G121" s="25">
        <v>279500</v>
      </c>
      <c r="H121" s="25">
        <v>0</v>
      </c>
      <c r="I121" s="21"/>
    </row>
    <row r="122" spans="1:9" x14ac:dyDescent="0.3">
      <c r="A122" s="13">
        <v>8</v>
      </c>
      <c r="B122" s="21" t="s">
        <v>214</v>
      </c>
      <c r="C122" s="13">
        <v>310</v>
      </c>
      <c r="D122" s="13" t="s">
        <v>65</v>
      </c>
      <c r="E122" s="21"/>
      <c r="F122" s="13" t="s">
        <v>215</v>
      </c>
      <c r="G122" s="25">
        <v>565000</v>
      </c>
      <c r="H122" s="13">
        <v>0</v>
      </c>
      <c r="I122" s="21"/>
    </row>
    <row r="123" spans="1:9" x14ac:dyDescent="0.3">
      <c r="A123" s="13">
        <v>9</v>
      </c>
      <c r="B123" s="13" t="s">
        <v>216</v>
      </c>
      <c r="C123" s="13">
        <v>311</v>
      </c>
      <c r="D123" s="26" t="s">
        <v>217</v>
      </c>
      <c r="E123" s="13"/>
      <c r="F123" s="13" t="s">
        <v>218</v>
      </c>
      <c r="G123" s="25">
        <v>239611</v>
      </c>
      <c r="H123" s="25">
        <v>0</v>
      </c>
      <c r="I123" s="21"/>
    </row>
    <row r="124" spans="1:9" x14ac:dyDescent="0.3">
      <c r="A124" s="13">
        <v>10</v>
      </c>
      <c r="B124" s="13" t="s">
        <v>216</v>
      </c>
      <c r="C124" s="13">
        <v>312</v>
      </c>
      <c r="D124" s="13" t="s">
        <v>219</v>
      </c>
      <c r="E124" s="13">
        <v>9066906066</v>
      </c>
      <c r="F124" s="13" t="s">
        <v>207</v>
      </c>
      <c r="G124" s="25">
        <v>248000</v>
      </c>
      <c r="H124" s="25">
        <v>71000</v>
      </c>
      <c r="I124" s="21"/>
    </row>
    <row r="125" spans="1:9" x14ac:dyDescent="0.3">
      <c r="A125" s="13">
        <v>11</v>
      </c>
      <c r="B125" s="21" t="s">
        <v>216</v>
      </c>
      <c r="C125" s="13">
        <v>313</v>
      </c>
      <c r="D125" s="13" t="s">
        <v>220</v>
      </c>
      <c r="E125" s="21"/>
      <c r="F125" s="13" t="s">
        <v>221</v>
      </c>
      <c r="G125" s="25">
        <v>385000</v>
      </c>
      <c r="H125" s="25">
        <v>0</v>
      </c>
      <c r="I125" s="21"/>
    </row>
    <row r="126" spans="1:9" x14ac:dyDescent="0.3">
      <c r="A126" s="21"/>
      <c r="B126" s="21"/>
      <c r="C126" s="21"/>
      <c r="D126" s="21"/>
      <c r="E126" s="21"/>
      <c r="F126" s="21"/>
      <c r="G126" s="27">
        <f>SUM(G115:G125)</f>
        <v>3167111</v>
      </c>
      <c r="H126" s="20">
        <f>SUM(H115:H125)</f>
        <v>641000</v>
      </c>
      <c r="I126" s="21"/>
    </row>
    <row r="128" spans="1:9" x14ac:dyDescent="0.3">
      <c r="F128" s="27"/>
      <c r="G128" s="27"/>
    </row>
    <row r="130" spans="5:6" x14ac:dyDescent="0.3">
      <c r="E130" s="27"/>
      <c r="F13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D12" sqref="D12"/>
    </sheetView>
  </sheetViews>
  <sheetFormatPr defaultRowHeight="14.4" x14ac:dyDescent="0.3"/>
  <cols>
    <col min="2" max="2" width="14.109375" customWidth="1"/>
    <col min="3" max="3" width="29.44140625" customWidth="1"/>
    <col min="4" max="4" width="12.44140625" customWidth="1"/>
    <col min="5" max="5" width="18.5546875" customWidth="1"/>
    <col min="6" max="6" width="13.33203125" customWidth="1"/>
  </cols>
  <sheetData>
    <row r="1" spans="1:6" ht="20.399999999999999" x14ac:dyDescent="0.35">
      <c r="A1" s="2"/>
      <c r="B1" s="8"/>
      <c r="C1" s="6" t="s">
        <v>101</v>
      </c>
      <c r="D1" s="6"/>
      <c r="E1" s="6"/>
      <c r="F1" s="2"/>
    </row>
    <row r="2" spans="1:6" x14ac:dyDescent="0.3">
      <c r="A2" s="4" t="s">
        <v>30</v>
      </c>
      <c r="B2" s="4" t="s">
        <v>0</v>
      </c>
      <c r="C2" s="4" t="s">
        <v>31</v>
      </c>
      <c r="D2" s="4" t="s">
        <v>32</v>
      </c>
      <c r="E2" s="4" t="s">
        <v>33</v>
      </c>
      <c r="F2" s="4" t="s">
        <v>3</v>
      </c>
    </row>
    <row r="3" spans="1:6" x14ac:dyDescent="0.3">
      <c r="A3" s="2"/>
      <c r="B3" s="5"/>
      <c r="C3" s="9" t="s">
        <v>34</v>
      </c>
      <c r="D3" s="2"/>
      <c r="E3" s="2"/>
      <c r="F3" s="2"/>
    </row>
    <row r="4" spans="1:6" x14ac:dyDescent="0.3">
      <c r="A4" s="2">
        <v>1</v>
      </c>
      <c r="B4" s="5">
        <v>44929</v>
      </c>
      <c r="C4" s="2" t="s">
        <v>35</v>
      </c>
      <c r="D4" s="10">
        <v>12000</v>
      </c>
      <c r="E4" s="2">
        <v>1</v>
      </c>
      <c r="F4" s="10">
        <v>12000</v>
      </c>
    </row>
    <row r="5" spans="1:6" x14ac:dyDescent="0.3">
      <c r="A5" s="15">
        <v>2</v>
      </c>
      <c r="B5" s="16">
        <v>44929</v>
      </c>
      <c r="C5" s="15" t="s">
        <v>36</v>
      </c>
      <c r="D5" s="17">
        <v>3000</v>
      </c>
      <c r="E5" s="15">
        <v>1</v>
      </c>
      <c r="F5" s="17">
        <v>3000</v>
      </c>
    </row>
    <row r="6" spans="1:6" x14ac:dyDescent="0.3">
      <c r="A6" s="2">
        <v>3</v>
      </c>
      <c r="B6" s="5">
        <v>44988</v>
      </c>
      <c r="C6" s="2" t="s">
        <v>37</v>
      </c>
      <c r="D6" s="2">
        <v>400</v>
      </c>
      <c r="E6" s="2">
        <v>1</v>
      </c>
      <c r="F6" s="2">
        <v>400</v>
      </c>
    </row>
    <row r="7" spans="1:6" x14ac:dyDescent="0.3">
      <c r="A7" s="2">
        <v>4</v>
      </c>
      <c r="B7" s="5">
        <v>45080</v>
      </c>
      <c r="C7" s="2" t="s">
        <v>38</v>
      </c>
      <c r="D7" s="10">
        <v>10000</v>
      </c>
      <c r="E7" s="2">
        <v>1</v>
      </c>
      <c r="F7" s="10">
        <v>10000</v>
      </c>
    </row>
    <row r="8" spans="1:6" x14ac:dyDescent="0.3">
      <c r="A8" s="2">
        <v>5</v>
      </c>
      <c r="B8" s="5">
        <v>45110</v>
      </c>
      <c r="C8" s="2" t="s">
        <v>39</v>
      </c>
      <c r="D8" s="10">
        <v>8400</v>
      </c>
      <c r="E8" s="2">
        <v>1</v>
      </c>
      <c r="F8" s="10">
        <v>8400</v>
      </c>
    </row>
    <row r="9" spans="1:6" x14ac:dyDescent="0.3">
      <c r="A9" s="2">
        <v>6</v>
      </c>
      <c r="B9" s="5">
        <v>45110</v>
      </c>
      <c r="C9" s="2" t="s">
        <v>40</v>
      </c>
      <c r="D9" s="10">
        <v>300</v>
      </c>
      <c r="E9" s="2">
        <v>1</v>
      </c>
      <c r="F9" s="10">
        <v>300</v>
      </c>
    </row>
    <row r="10" spans="1:6" x14ac:dyDescent="0.3">
      <c r="A10" s="2">
        <v>7</v>
      </c>
      <c r="B10" s="5">
        <v>45141</v>
      </c>
      <c r="C10" s="2" t="s">
        <v>41</v>
      </c>
      <c r="D10" s="10">
        <v>5000</v>
      </c>
      <c r="E10" s="2">
        <v>1</v>
      </c>
      <c r="F10" s="10">
        <v>5000</v>
      </c>
    </row>
    <row r="11" spans="1:6" x14ac:dyDescent="0.3">
      <c r="A11" s="2">
        <v>8</v>
      </c>
      <c r="B11" s="5">
        <v>45141</v>
      </c>
      <c r="C11" s="2" t="s">
        <v>41</v>
      </c>
      <c r="D11" s="10">
        <v>5000</v>
      </c>
      <c r="E11" s="2">
        <v>1</v>
      </c>
      <c r="F11" s="10">
        <v>5000</v>
      </c>
    </row>
    <row r="12" spans="1:6" x14ac:dyDescent="0.3">
      <c r="A12" s="2">
        <v>9</v>
      </c>
      <c r="B12" s="2" t="s">
        <v>42</v>
      </c>
      <c r="C12" s="2" t="s">
        <v>43</v>
      </c>
      <c r="D12" s="10">
        <v>2950</v>
      </c>
      <c r="E12" s="2">
        <v>1</v>
      </c>
      <c r="F12" s="10">
        <v>2950</v>
      </c>
    </row>
    <row r="13" spans="1:6" x14ac:dyDescent="0.3">
      <c r="A13" s="2">
        <v>10</v>
      </c>
      <c r="B13" s="2" t="s">
        <v>44</v>
      </c>
      <c r="C13" s="2" t="s">
        <v>45</v>
      </c>
      <c r="D13" s="10">
        <v>2500</v>
      </c>
      <c r="E13" s="2">
        <v>1</v>
      </c>
      <c r="F13" s="10">
        <v>2500</v>
      </c>
    </row>
    <row r="14" spans="1:6" x14ac:dyDescent="0.3">
      <c r="A14" s="2">
        <v>11</v>
      </c>
      <c r="B14" s="2" t="s">
        <v>16</v>
      </c>
      <c r="C14" s="2" t="s">
        <v>39</v>
      </c>
      <c r="D14" s="10">
        <v>8400</v>
      </c>
      <c r="E14" s="2">
        <v>3</v>
      </c>
      <c r="F14" s="10">
        <v>25200</v>
      </c>
    </row>
    <row r="15" spans="1:6" x14ac:dyDescent="0.3">
      <c r="A15" s="2">
        <v>12</v>
      </c>
      <c r="B15" s="2" t="s">
        <v>16</v>
      </c>
      <c r="C15" s="2" t="s">
        <v>40</v>
      </c>
      <c r="D15" s="10">
        <v>300</v>
      </c>
      <c r="E15" s="2">
        <v>1</v>
      </c>
      <c r="F15" s="10">
        <v>300</v>
      </c>
    </row>
    <row r="16" spans="1:6" x14ac:dyDescent="0.3">
      <c r="A16" s="2">
        <v>13</v>
      </c>
      <c r="B16" s="2" t="s">
        <v>46</v>
      </c>
      <c r="C16" s="2" t="s">
        <v>47</v>
      </c>
      <c r="D16" s="10">
        <v>12000</v>
      </c>
      <c r="E16" s="2">
        <v>1</v>
      </c>
      <c r="F16" s="10">
        <v>12000</v>
      </c>
    </row>
    <row r="17" spans="1:6" x14ac:dyDescent="0.3">
      <c r="A17" s="2">
        <v>14</v>
      </c>
      <c r="B17" s="2" t="s">
        <v>18</v>
      </c>
      <c r="C17" s="2" t="s">
        <v>38</v>
      </c>
      <c r="D17" s="10">
        <v>10000</v>
      </c>
      <c r="E17" s="2">
        <v>1</v>
      </c>
      <c r="F17" s="10">
        <v>10000</v>
      </c>
    </row>
    <row r="18" spans="1:6" x14ac:dyDescent="0.3">
      <c r="A18" s="2">
        <v>15</v>
      </c>
      <c r="B18" s="2" t="s">
        <v>21</v>
      </c>
      <c r="C18" s="2" t="s">
        <v>48</v>
      </c>
      <c r="D18" s="10">
        <v>14000</v>
      </c>
      <c r="E18" s="2">
        <v>1</v>
      </c>
      <c r="F18" s="10">
        <v>14000</v>
      </c>
    </row>
    <row r="19" spans="1:6" x14ac:dyDescent="0.3">
      <c r="A19" s="2">
        <v>16</v>
      </c>
      <c r="B19" s="2" t="s">
        <v>49</v>
      </c>
      <c r="C19" s="2" t="s">
        <v>50</v>
      </c>
      <c r="D19" s="10">
        <v>4000</v>
      </c>
      <c r="E19" s="2">
        <v>1</v>
      </c>
      <c r="F19" s="10">
        <v>4000</v>
      </c>
    </row>
    <row r="20" spans="1:6" x14ac:dyDescent="0.3">
      <c r="A20" s="2">
        <v>17</v>
      </c>
      <c r="B20" s="2" t="s">
        <v>49</v>
      </c>
      <c r="C20" s="2" t="s">
        <v>41</v>
      </c>
      <c r="D20" s="10">
        <v>5000</v>
      </c>
      <c r="E20" s="2">
        <v>1</v>
      </c>
      <c r="F20" s="10">
        <v>5000</v>
      </c>
    </row>
    <row r="21" spans="1:6" x14ac:dyDescent="0.3">
      <c r="A21" s="2">
        <v>18</v>
      </c>
      <c r="B21" s="2" t="s">
        <v>51</v>
      </c>
      <c r="C21" s="2" t="s">
        <v>52</v>
      </c>
      <c r="D21" s="10">
        <v>1000</v>
      </c>
      <c r="E21" s="2">
        <v>9</v>
      </c>
      <c r="F21" s="10">
        <v>9000</v>
      </c>
    </row>
    <row r="22" spans="1:6" x14ac:dyDescent="0.3">
      <c r="A22" s="2">
        <v>19</v>
      </c>
      <c r="B22" s="2" t="s">
        <v>53</v>
      </c>
      <c r="C22" s="2" t="s">
        <v>54</v>
      </c>
      <c r="D22" s="10">
        <v>500</v>
      </c>
      <c r="E22" s="2">
        <v>1</v>
      </c>
      <c r="F22" s="10">
        <v>500</v>
      </c>
    </row>
    <row r="23" spans="1:6" x14ac:dyDescent="0.3">
      <c r="A23" s="2"/>
      <c r="B23" s="2"/>
      <c r="C23" s="2"/>
      <c r="D23" s="2"/>
      <c r="E23" s="4" t="s">
        <v>55</v>
      </c>
      <c r="F23" s="11">
        <f>SUM(F4:F22)</f>
        <v>129550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5D3B-F105-44FB-A71B-E5EE2B7C6C88}">
  <dimension ref="A3:B18"/>
  <sheetViews>
    <sheetView workbookViewId="0">
      <selection activeCell="B15" sqref="B15"/>
    </sheetView>
  </sheetViews>
  <sheetFormatPr defaultRowHeight="14.4" x14ac:dyDescent="0.3"/>
  <cols>
    <col min="1" max="1" width="28.21875" bestFit="1" customWidth="1"/>
    <col min="2" max="2" width="16.88671875" bestFit="1" customWidth="1"/>
  </cols>
  <sheetData>
    <row r="3" spans="1:2" x14ac:dyDescent="0.3">
      <c r="A3" s="33" t="s">
        <v>311</v>
      </c>
      <c r="B3" t="s">
        <v>310</v>
      </c>
    </row>
    <row r="4" spans="1:2" x14ac:dyDescent="0.3">
      <c r="A4" s="34" t="s">
        <v>73</v>
      </c>
      <c r="B4" s="37">
        <v>16</v>
      </c>
    </row>
    <row r="5" spans="1:2" x14ac:dyDescent="0.3">
      <c r="A5" s="34" t="s">
        <v>60</v>
      </c>
      <c r="B5" s="37">
        <v>11</v>
      </c>
    </row>
    <row r="6" spans="1:2" x14ac:dyDescent="0.3">
      <c r="A6" s="34" t="s">
        <v>98</v>
      </c>
      <c r="B6" s="37">
        <v>2</v>
      </c>
    </row>
    <row r="7" spans="1:2" x14ac:dyDescent="0.3">
      <c r="A7" s="34" t="s">
        <v>77</v>
      </c>
      <c r="B7" s="37">
        <v>2</v>
      </c>
    </row>
    <row r="8" spans="1:2" x14ac:dyDescent="0.3">
      <c r="A8" s="34" t="s">
        <v>71</v>
      </c>
      <c r="B8" s="37">
        <v>1</v>
      </c>
    </row>
    <row r="9" spans="1:2" x14ac:dyDescent="0.3">
      <c r="A9" s="34" t="s">
        <v>58</v>
      </c>
      <c r="B9" s="37">
        <v>1</v>
      </c>
    </row>
    <row r="10" spans="1:2" x14ac:dyDescent="0.3">
      <c r="A10" s="34" t="s">
        <v>69</v>
      </c>
      <c r="B10" s="37">
        <v>1</v>
      </c>
    </row>
    <row r="11" spans="1:2" x14ac:dyDescent="0.3">
      <c r="A11" s="34" t="s">
        <v>89</v>
      </c>
      <c r="B11" s="37">
        <v>1</v>
      </c>
    </row>
    <row r="12" spans="1:2" x14ac:dyDescent="0.3">
      <c r="A12" s="34" t="s">
        <v>84</v>
      </c>
      <c r="B12" s="37">
        <v>1</v>
      </c>
    </row>
    <row r="13" spans="1:2" x14ac:dyDescent="0.3">
      <c r="A13" s="34" t="s">
        <v>300</v>
      </c>
      <c r="B13" s="37">
        <v>36</v>
      </c>
    </row>
    <row r="15" spans="1:2" x14ac:dyDescent="0.3">
      <c r="A15" s="33" t="s">
        <v>0</v>
      </c>
      <c r="B15" t="s">
        <v>14</v>
      </c>
    </row>
    <row r="17" spans="1:1" x14ac:dyDescent="0.3">
      <c r="A17" t="s">
        <v>312</v>
      </c>
    </row>
    <row r="18" spans="1:1" x14ac:dyDescent="0.3">
      <c r="A18" s="37"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EC8B-946E-44F5-A010-F85E0AC573D0}">
  <dimension ref="A1:L9"/>
  <sheetViews>
    <sheetView workbookViewId="0">
      <selection activeCell="B5" sqref="B5"/>
    </sheetView>
  </sheetViews>
  <sheetFormatPr defaultRowHeight="14.4" x14ac:dyDescent="0.3"/>
  <sheetData>
    <row r="1" spans="1:12" x14ac:dyDescent="0.3">
      <c r="A1" s="38" t="s">
        <v>313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5" spans="1:12" x14ac:dyDescent="0.3">
      <c r="A5">
        <v>1</v>
      </c>
      <c r="B5" t="s">
        <v>314</v>
      </c>
    </row>
    <row r="6" spans="1:12" x14ac:dyDescent="0.3">
      <c r="A6">
        <v>2</v>
      </c>
      <c r="B6" t="s">
        <v>315</v>
      </c>
    </row>
    <row r="7" spans="1:12" x14ac:dyDescent="0.3">
      <c r="A7">
        <v>3</v>
      </c>
      <c r="B7" t="s">
        <v>316</v>
      </c>
    </row>
    <row r="8" spans="1:12" x14ac:dyDescent="0.3">
      <c r="A8">
        <v>4</v>
      </c>
      <c r="B8" t="s">
        <v>317</v>
      </c>
    </row>
    <row r="9" spans="1:12" x14ac:dyDescent="0.3">
      <c r="A9">
        <v>5</v>
      </c>
      <c r="B9" t="s">
        <v>319</v>
      </c>
    </row>
  </sheetData>
  <mergeCells count="1">
    <mergeCell ref="A1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topLeftCell="A2" workbookViewId="0">
      <selection activeCell="C5" sqref="C5"/>
    </sheetView>
  </sheetViews>
  <sheetFormatPr defaultRowHeight="14.4" x14ac:dyDescent="0.3"/>
  <cols>
    <col min="2" max="2" width="12.109375" customWidth="1"/>
    <col min="3" max="3" width="45.33203125" customWidth="1"/>
    <col min="4" max="4" width="34" customWidth="1"/>
    <col min="5" max="5" width="23.109375" customWidth="1"/>
  </cols>
  <sheetData>
    <row r="1" spans="1:5" ht="22.8" x14ac:dyDescent="0.4">
      <c r="A1" s="2"/>
      <c r="B1" s="2"/>
      <c r="C1" s="3" t="s">
        <v>100</v>
      </c>
      <c r="D1" s="7"/>
      <c r="E1" s="2"/>
    </row>
    <row r="2" spans="1:5" ht="15.6" x14ac:dyDescent="0.3">
      <c r="A2" s="12" t="s">
        <v>5</v>
      </c>
      <c r="B2" s="12" t="s">
        <v>0</v>
      </c>
      <c r="C2" s="12" t="s">
        <v>1</v>
      </c>
      <c r="D2" s="12" t="s">
        <v>56</v>
      </c>
      <c r="E2" s="12" t="s">
        <v>7</v>
      </c>
    </row>
    <row r="3" spans="1:5" x14ac:dyDescent="0.3">
      <c r="A3" s="2">
        <v>1</v>
      </c>
      <c r="B3" s="5">
        <v>44929</v>
      </c>
      <c r="C3" s="2" t="s">
        <v>57</v>
      </c>
      <c r="D3" s="2" t="s">
        <v>58</v>
      </c>
      <c r="E3" s="2">
        <v>7082417938</v>
      </c>
    </row>
    <row r="4" spans="1:5" x14ac:dyDescent="0.3">
      <c r="A4" s="2">
        <v>2</v>
      </c>
      <c r="B4" s="5">
        <v>44988</v>
      </c>
      <c r="C4" s="2" t="s">
        <v>59</v>
      </c>
      <c r="D4" s="2" t="s">
        <v>60</v>
      </c>
      <c r="E4" s="2">
        <v>8055136953</v>
      </c>
    </row>
    <row r="5" spans="1:5" x14ac:dyDescent="0.3">
      <c r="A5" s="2">
        <v>3</v>
      </c>
      <c r="B5" s="5">
        <v>45080</v>
      </c>
      <c r="C5" s="2" t="s">
        <v>57</v>
      </c>
      <c r="D5" s="2" t="s">
        <v>60</v>
      </c>
      <c r="E5" s="2">
        <v>7082417938</v>
      </c>
    </row>
    <row r="6" spans="1:5" x14ac:dyDescent="0.3">
      <c r="A6" s="2">
        <v>4</v>
      </c>
      <c r="B6" s="5">
        <v>45080</v>
      </c>
      <c r="C6" s="2" t="s">
        <v>61</v>
      </c>
      <c r="D6" s="2" t="s">
        <v>60</v>
      </c>
      <c r="E6" s="2">
        <v>8028284692</v>
      </c>
    </row>
    <row r="7" spans="1:5" x14ac:dyDescent="0.3">
      <c r="A7" s="2">
        <v>5</v>
      </c>
      <c r="B7" s="5">
        <v>45080</v>
      </c>
      <c r="C7" s="2" t="s">
        <v>62</v>
      </c>
      <c r="D7" s="2" t="s">
        <v>60</v>
      </c>
      <c r="E7" s="2">
        <v>8024055589</v>
      </c>
    </row>
    <row r="8" spans="1:5" x14ac:dyDescent="0.3">
      <c r="A8" s="2">
        <v>6</v>
      </c>
      <c r="B8" s="5">
        <v>45080</v>
      </c>
      <c r="C8" s="2" t="s">
        <v>63</v>
      </c>
      <c r="D8" s="2" t="s">
        <v>60</v>
      </c>
      <c r="E8" s="2">
        <v>8065778559</v>
      </c>
    </row>
    <row r="9" spans="1:5" x14ac:dyDescent="0.3">
      <c r="A9" s="2">
        <v>7</v>
      </c>
      <c r="B9" s="5">
        <v>45114</v>
      </c>
      <c r="C9" s="2" t="s">
        <v>57</v>
      </c>
      <c r="D9" s="2" t="s">
        <v>60</v>
      </c>
      <c r="E9" s="2">
        <v>7082417938</v>
      </c>
    </row>
    <row r="10" spans="1:5" x14ac:dyDescent="0.3">
      <c r="A10" s="2">
        <v>8</v>
      </c>
      <c r="B10" s="5">
        <v>45110</v>
      </c>
      <c r="C10" s="2" t="s">
        <v>64</v>
      </c>
      <c r="D10" s="2" t="s">
        <v>60</v>
      </c>
      <c r="E10" s="2">
        <v>8036259884</v>
      </c>
    </row>
    <row r="11" spans="1:5" x14ac:dyDescent="0.3">
      <c r="A11" s="2">
        <v>9</v>
      </c>
      <c r="B11" s="5">
        <v>45141</v>
      </c>
      <c r="C11" s="2" t="s">
        <v>65</v>
      </c>
      <c r="D11" s="2" t="s">
        <v>60</v>
      </c>
      <c r="E11" s="2">
        <v>8033821611</v>
      </c>
    </row>
    <row r="12" spans="1:5" x14ac:dyDescent="0.3">
      <c r="A12" s="2">
        <v>10</v>
      </c>
      <c r="B12" s="5">
        <v>45141</v>
      </c>
      <c r="C12" s="2" t="s">
        <v>63</v>
      </c>
      <c r="D12" s="2" t="s">
        <v>60</v>
      </c>
      <c r="E12" s="2">
        <v>8065778559</v>
      </c>
    </row>
    <row r="13" spans="1:5" x14ac:dyDescent="0.3">
      <c r="A13" s="2">
        <v>11</v>
      </c>
      <c r="B13" s="5">
        <v>45172</v>
      </c>
      <c r="C13" s="2" t="s">
        <v>66</v>
      </c>
      <c r="D13" s="2" t="s">
        <v>60</v>
      </c>
      <c r="E13" s="2">
        <v>8027555569</v>
      </c>
    </row>
    <row r="14" spans="1:5" x14ac:dyDescent="0.3">
      <c r="A14" s="2">
        <v>12</v>
      </c>
      <c r="B14" s="2" t="s">
        <v>14</v>
      </c>
      <c r="C14" s="2" t="s">
        <v>67</v>
      </c>
      <c r="D14" s="2" t="s">
        <v>60</v>
      </c>
      <c r="E14" s="2">
        <v>8051338170</v>
      </c>
    </row>
    <row r="15" spans="1:5" x14ac:dyDescent="0.3">
      <c r="A15" s="2">
        <v>13</v>
      </c>
      <c r="B15" s="2" t="s">
        <v>14</v>
      </c>
      <c r="C15" s="2" t="s">
        <v>68</v>
      </c>
      <c r="D15" s="2" t="s">
        <v>69</v>
      </c>
      <c r="E15" s="2">
        <v>8169252793</v>
      </c>
    </row>
    <row r="16" spans="1:5" x14ac:dyDescent="0.3">
      <c r="A16" s="2">
        <v>14</v>
      </c>
      <c r="B16" s="2" t="s">
        <v>42</v>
      </c>
      <c r="C16" s="2" t="s">
        <v>70</v>
      </c>
      <c r="D16" s="2" t="s">
        <v>71</v>
      </c>
      <c r="E16" s="2">
        <v>7084451447</v>
      </c>
    </row>
    <row r="17" spans="1:5" x14ac:dyDescent="0.3">
      <c r="A17" s="2">
        <v>15</v>
      </c>
      <c r="B17" s="2" t="s">
        <v>42</v>
      </c>
      <c r="C17" s="2" t="s">
        <v>72</v>
      </c>
      <c r="D17" s="2" t="s">
        <v>73</v>
      </c>
      <c r="E17" s="2">
        <v>8033312685</v>
      </c>
    </row>
    <row r="18" spans="1:5" x14ac:dyDescent="0.3">
      <c r="A18" s="2">
        <v>16</v>
      </c>
      <c r="B18" s="2" t="s">
        <v>44</v>
      </c>
      <c r="C18" s="2" t="s">
        <v>74</v>
      </c>
      <c r="D18" s="2" t="s">
        <v>73</v>
      </c>
      <c r="E18" s="2">
        <v>9021523288</v>
      </c>
    </row>
    <row r="19" spans="1:5" x14ac:dyDescent="0.3">
      <c r="A19" s="2">
        <v>17</v>
      </c>
      <c r="B19" s="2" t="s">
        <v>44</v>
      </c>
      <c r="C19" s="2" t="s">
        <v>75</v>
      </c>
      <c r="D19" s="2" t="s">
        <v>73</v>
      </c>
      <c r="E19" s="2">
        <v>8033760816</v>
      </c>
    </row>
    <row r="20" spans="1:5" x14ac:dyDescent="0.3">
      <c r="A20" s="2">
        <v>18</v>
      </c>
      <c r="B20" s="2" t="s">
        <v>16</v>
      </c>
      <c r="C20" s="2" t="s">
        <v>76</v>
      </c>
      <c r="D20" s="2" t="s">
        <v>77</v>
      </c>
      <c r="E20" s="2">
        <v>9019564243</v>
      </c>
    </row>
    <row r="21" spans="1:5" x14ac:dyDescent="0.3">
      <c r="A21" s="2">
        <v>19</v>
      </c>
      <c r="B21" s="2" t="s">
        <v>16</v>
      </c>
      <c r="C21" s="2" t="s">
        <v>67</v>
      </c>
      <c r="D21" s="2" t="s">
        <v>77</v>
      </c>
      <c r="E21" s="2">
        <v>8051338170</v>
      </c>
    </row>
    <row r="22" spans="1:5" x14ac:dyDescent="0.3">
      <c r="A22" s="2">
        <v>20</v>
      </c>
      <c r="B22" s="2" t="s">
        <v>16</v>
      </c>
      <c r="C22" s="2" t="s">
        <v>78</v>
      </c>
      <c r="D22" s="2" t="s">
        <v>73</v>
      </c>
      <c r="E22" s="2">
        <v>8033048073</v>
      </c>
    </row>
    <row r="23" spans="1:5" x14ac:dyDescent="0.3">
      <c r="A23" s="2">
        <v>21</v>
      </c>
      <c r="B23" s="2" t="s">
        <v>16</v>
      </c>
      <c r="C23" s="2" t="s">
        <v>79</v>
      </c>
      <c r="D23" s="2" t="s">
        <v>73</v>
      </c>
      <c r="E23" s="2">
        <v>8033048073</v>
      </c>
    </row>
    <row r="24" spans="1:5" x14ac:dyDescent="0.3">
      <c r="A24" s="2">
        <v>22</v>
      </c>
      <c r="B24" s="2" t="s">
        <v>80</v>
      </c>
      <c r="C24" s="2" t="s">
        <v>81</v>
      </c>
      <c r="D24" s="2" t="s">
        <v>73</v>
      </c>
      <c r="E24" s="2">
        <v>8061502840</v>
      </c>
    </row>
    <row r="25" spans="1:5" x14ac:dyDescent="0.3">
      <c r="A25" s="2">
        <v>23</v>
      </c>
      <c r="B25" s="2" t="s">
        <v>80</v>
      </c>
      <c r="C25" s="2" t="s">
        <v>82</v>
      </c>
      <c r="D25" s="2" t="s">
        <v>73</v>
      </c>
      <c r="E25" s="2">
        <v>8023982937</v>
      </c>
    </row>
    <row r="26" spans="1:5" x14ac:dyDescent="0.3">
      <c r="A26" s="2">
        <v>24</v>
      </c>
      <c r="B26" s="2" t="s">
        <v>21</v>
      </c>
      <c r="C26" s="2" t="s">
        <v>83</v>
      </c>
      <c r="D26" s="2" t="s">
        <v>84</v>
      </c>
      <c r="E26" s="2">
        <v>9131424686</v>
      </c>
    </row>
    <row r="27" spans="1:5" x14ac:dyDescent="0.3">
      <c r="A27" s="2">
        <v>25</v>
      </c>
      <c r="B27" s="2" t="s">
        <v>85</v>
      </c>
      <c r="C27" s="2" t="s">
        <v>86</v>
      </c>
      <c r="D27" s="2" t="s">
        <v>73</v>
      </c>
      <c r="E27" s="2">
        <v>7089068784</v>
      </c>
    </row>
    <row r="28" spans="1:5" x14ac:dyDescent="0.3">
      <c r="A28" s="2">
        <v>26</v>
      </c>
      <c r="B28" s="2" t="s">
        <v>85</v>
      </c>
      <c r="C28" s="2" t="s">
        <v>87</v>
      </c>
      <c r="D28" s="2" t="s">
        <v>73</v>
      </c>
      <c r="E28" s="2">
        <v>7042419553</v>
      </c>
    </row>
    <row r="29" spans="1:5" x14ac:dyDescent="0.3">
      <c r="A29" s="2">
        <v>27</v>
      </c>
      <c r="B29" s="2" t="s">
        <v>85</v>
      </c>
      <c r="C29" s="2" t="s">
        <v>88</v>
      </c>
      <c r="D29" s="2" t="s">
        <v>89</v>
      </c>
      <c r="E29" s="2">
        <v>8131825374</v>
      </c>
    </row>
    <row r="30" spans="1:5" x14ac:dyDescent="0.3">
      <c r="A30" s="2">
        <v>28</v>
      </c>
      <c r="B30" s="2" t="s">
        <v>49</v>
      </c>
      <c r="C30" s="2" t="s">
        <v>90</v>
      </c>
      <c r="D30" s="2" t="s">
        <v>73</v>
      </c>
      <c r="E30" s="2">
        <v>8037006919</v>
      </c>
    </row>
    <row r="31" spans="1:5" x14ac:dyDescent="0.3">
      <c r="A31" s="2">
        <v>29</v>
      </c>
      <c r="B31" s="2" t="s">
        <v>91</v>
      </c>
      <c r="C31" s="2" t="s">
        <v>92</v>
      </c>
      <c r="D31" s="2" t="s">
        <v>73</v>
      </c>
      <c r="E31" s="2">
        <v>7045080561</v>
      </c>
    </row>
    <row r="32" spans="1:5" x14ac:dyDescent="0.3">
      <c r="A32" s="2">
        <v>30</v>
      </c>
      <c r="B32" s="2" t="s">
        <v>91</v>
      </c>
      <c r="C32" s="2" t="s">
        <v>93</v>
      </c>
      <c r="D32" s="2" t="s">
        <v>73</v>
      </c>
      <c r="E32" s="2">
        <v>8092742591</v>
      </c>
    </row>
    <row r="33" spans="1:5" x14ac:dyDescent="0.3">
      <c r="A33" s="2">
        <v>31</v>
      </c>
      <c r="B33" s="2" t="s">
        <v>91</v>
      </c>
      <c r="C33" s="2" t="s">
        <v>94</v>
      </c>
      <c r="D33" s="2" t="s">
        <v>73</v>
      </c>
      <c r="E33" s="2">
        <v>8087529391</v>
      </c>
    </row>
    <row r="34" spans="1:5" x14ac:dyDescent="0.3">
      <c r="A34" s="2">
        <v>32</v>
      </c>
      <c r="B34" s="2" t="s">
        <v>91</v>
      </c>
      <c r="C34" s="2" t="s">
        <v>95</v>
      </c>
      <c r="D34" s="2" t="s">
        <v>73</v>
      </c>
      <c r="E34" s="2">
        <v>8038647265</v>
      </c>
    </row>
    <row r="35" spans="1:5" x14ac:dyDescent="0.3">
      <c r="A35" s="2">
        <v>33</v>
      </c>
      <c r="B35" s="2" t="s">
        <v>28</v>
      </c>
      <c r="C35" s="2" t="s">
        <v>96</v>
      </c>
      <c r="D35" s="2" t="s">
        <v>73</v>
      </c>
      <c r="E35" s="2">
        <v>8026105079</v>
      </c>
    </row>
    <row r="36" spans="1:5" x14ac:dyDescent="0.3">
      <c r="A36" s="2">
        <v>34</v>
      </c>
      <c r="B36" s="2" t="s">
        <v>28</v>
      </c>
      <c r="C36" s="2" t="s">
        <v>97</v>
      </c>
      <c r="D36" s="2" t="s">
        <v>98</v>
      </c>
      <c r="E36" s="2">
        <v>8089752106</v>
      </c>
    </row>
    <row r="37" spans="1:5" x14ac:dyDescent="0.3">
      <c r="A37" s="2">
        <v>35</v>
      </c>
      <c r="B37" s="2" t="s">
        <v>28</v>
      </c>
      <c r="C37" s="2" t="s">
        <v>99</v>
      </c>
      <c r="D37" s="2" t="s">
        <v>98</v>
      </c>
      <c r="E37" s="2">
        <v>809075313</v>
      </c>
    </row>
    <row r="38" spans="1:5" x14ac:dyDescent="0.3">
      <c r="A38" s="2">
        <v>36</v>
      </c>
      <c r="B38" s="2" t="s">
        <v>53</v>
      </c>
      <c r="C38" s="2" t="s">
        <v>59</v>
      </c>
      <c r="D38" s="2" t="s">
        <v>73</v>
      </c>
      <c r="E38" s="2">
        <v>8055136953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796B-A644-4FEC-A1F7-1948A00534F9}">
  <dimension ref="A3:E27"/>
  <sheetViews>
    <sheetView tabSelected="1" topLeftCell="A2" workbookViewId="0">
      <selection activeCell="S20" sqref="S20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33" t="s">
        <v>299</v>
      </c>
      <c r="B3" t="s">
        <v>301</v>
      </c>
    </row>
    <row r="4" spans="1:2" x14ac:dyDescent="0.3">
      <c r="A4" s="34" t="s">
        <v>306</v>
      </c>
      <c r="B4" s="35">
        <v>4403790</v>
      </c>
    </row>
    <row r="5" spans="1:2" x14ac:dyDescent="0.3">
      <c r="A5" s="34" t="s">
        <v>307</v>
      </c>
      <c r="B5" s="35">
        <v>3720600</v>
      </c>
    </row>
    <row r="6" spans="1:2" x14ac:dyDescent="0.3">
      <c r="A6" s="34" t="s">
        <v>303</v>
      </c>
      <c r="B6" s="35">
        <v>3228970</v>
      </c>
    </row>
    <row r="7" spans="1:2" x14ac:dyDescent="0.3">
      <c r="A7" s="34" t="s">
        <v>309</v>
      </c>
      <c r="B7" s="35">
        <v>3167111</v>
      </c>
    </row>
    <row r="8" spans="1:2" x14ac:dyDescent="0.3">
      <c r="A8" s="34" t="s">
        <v>305</v>
      </c>
      <c r="B8" s="35">
        <v>2227904.5060000001</v>
      </c>
    </row>
    <row r="9" spans="1:2" x14ac:dyDescent="0.3">
      <c r="A9" s="34" t="s">
        <v>308</v>
      </c>
      <c r="B9" s="35">
        <v>1775000</v>
      </c>
    </row>
    <row r="10" spans="1:2" x14ac:dyDescent="0.3">
      <c r="A10" s="34" t="s">
        <v>304</v>
      </c>
      <c r="B10" s="35">
        <v>1574720</v>
      </c>
    </row>
    <row r="11" spans="1:2" x14ac:dyDescent="0.3">
      <c r="A11" s="34" t="s">
        <v>300</v>
      </c>
      <c r="B11" s="36">
        <v>20098095.506000001</v>
      </c>
    </row>
    <row r="27" spans="5:5" x14ac:dyDescent="0.3">
      <c r="E27" t="s">
        <v>318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833-176C-47B5-9700-8B47E8BBB5D1}">
  <dimension ref="A1:H93"/>
  <sheetViews>
    <sheetView workbookViewId="0"/>
  </sheetViews>
  <sheetFormatPr defaultRowHeight="14.4" x14ac:dyDescent="0.3"/>
  <cols>
    <col min="1" max="1" width="30.5546875" bestFit="1" customWidth="1"/>
    <col min="2" max="2" width="9.5546875" bestFit="1" customWidth="1"/>
    <col min="3" max="3" width="10.77734375" bestFit="1" customWidth="1"/>
    <col min="4" max="4" width="12.33203125" bestFit="1" customWidth="1"/>
    <col min="5" max="5" width="80.88671875" bestFit="1" customWidth="1"/>
    <col min="6" max="6" width="8.6640625" bestFit="1" customWidth="1"/>
    <col min="7" max="7" width="11.109375" bestFit="1" customWidth="1"/>
    <col min="8" max="8" width="15.88671875" bestFit="1" customWidth="1"/>
  </cols>
  <sheetData>
    <row r="1" spans="1:8" x14ac:dyDescent="0.3">
      <c r="A1" t="s">
        <v>1</v>
      </c>
      <c r="B1" t="s">
        <v>302</v>
      </c>
      <c r="C1" t="s">
        <v>197</v>
      </c>
      <c r="D1" t="s">
        <v>7</v>
      </c>
      <c r="E1" t="s">
        <v>2</v>
      </c>
      <c r="F1" t="s">
        <v>3</v>
      </c>
      <c r="G1" t="s">
        <v>4</v>
      </c>
      <c r="H1" t="s">
        <v>295</v>
      </c>
    </row>
    <row r="2" spans="1:8" x14ac:dyDescent="0.3">
      <c r="A2" t="s">
        <v>6</v>
      </c>
      <c r="B2" s="31">
        <v>44986</v>
      </c>
      <c r="C2">
        <v>222</v>
      </c>
      <c r="D2">
        <v>8188668881</v>
      </c>
      <c r="E2" t="s">
        <v>222</v>
      </c>
      <c r="F2">
        <v>250000</v>
      </c>
      <c r="G2">
        <v>0</v>
      </c>
      <c r="H2" t="s">
        <v>297</v>
      </c>
    </row>
    <row r="3" spans="1:8" x14ac:dyDescent="0.3">
      <c r="A3" t="s">
        <v>8</v>
      </c>
      <c r="B3" s="31">
        <v>44987</v>
      </c>
      <c r="C3">
        <v>223</v>
      </c>
      <c r="D3">
        <v>8106436108</v>
      </c>
      <c r="E3" t="s">
        <v>223</v>
      </c>
      <c r="F3">
        <v>100000</v>
      </c>
      <c r="G3">
        <v>0</v>
      </c>
      <c r="H3" t="s">
        <v>297</v>
      </c>
    </row>
    <row r="4" spans="1:8" x14ac:dyDescent="0.3">
      <c r="A4" t="s">
        <v>9</v>
      </c>
      <c r="B4" s="31">
        <v>44993</v>
      </c>
      <c r="C4">
        <v>224</v>
      </c>
      <c r="D4">
        <v>7069615900</v>
      </c>
      <c r="E4" t="s">
        <v>224</v>
      </c>
      <c r="F4">
        <v>389500</v>
      </c>
      <c r="G4">
        <v>0</v>
      </c>
      <c r="H4" t="s">
        <v>297</v>
      </c>
    </row>
    <row r="5" spans="1:8" x14ac:dyDescent="0.3">
      <c r="A5" t="s">
        <v>10</v>
      </c>
      <c r="B5" s="31">
        <v>44993</v>
      </c>
      <c r="C5">
        <v>225</v>
      </c>
      <c r="D5" t="s">
        <v>13</v>
      </c>
      <c r="E5" t="s">
        <v>11</v>
      </c>
      <c r="F5">
        <v>50000</v>
      </c>
      <c r="G5">
        <v>50000</v>
      </c>
      <c r="H5">
        <v>0</v>
      </c>
    </row>
    <row r="6" spans="1:8" x14ac:dyDescent="0.3">
      <c r="A6" t="s">
        <v>12</v>
      </c>
      <c r="B6" s="31">
        <v>44994</v>
      </c>
      <c r="C6">
        <v>226</v>
      </c>
      <c r="D6">
        <v>8033821611</v>
      </c>
      <c r="E6" t="s">
        <v>225</v>
      </c>
      <c r="F6">
        <v>455000</v>
      </c>
      <c r="G6">
        <v>0</v>
      </c>
      <c r="H6" t="s">
        <v>297</v>
      </c>
    </row>
    <row r="7" spans="1:8" x14ac:dyDescent="0.3">
      <c r="A7" t="s">
        <v>15</v>
      </c>
      <c r="B7" s="31">
        <v>44998</v>
      </c>
      <c r="C7">
        <v>227</v>
      </c>
      <c r="D7">
        <v>8051338170</v>
      </c>
      <c r="E7" t="s">
        <v>226</v>
      </c>
      <c r="F7">
        <v>318610</v>
      </c>
      <c r="G7">
        <v>0</v>
      </c>
      <c r="H7" t="s">
        <v>297</v>
      </c>
    </row>
    <row r="8" spans="1:8" x14ac:dyDescent="0.3">
      <c r="A8" t="s">
        <v>17</v>
      </c>
      <c r="B8" s="31">
        <v>45001</v>
      </c>
      <c r="C8">
        <v>228</v>
      </c>
      <c r="D8">
        <v>9019564243</v>
      </c>
      <c r="E8" t="s">
        <v>227</v>
      </c>
      <c r="F8">
        <v>47000</v>
      </c>
      <c r="G8">
        <v>0</v>
      </c>
      <c r="H8" t="s">
        <v>297</v>
      </c>
    </row>
    <row r="9" spans="1:8" x14ac:dyDescent="0.3">
      <c r="A9" t="s">
        <v>19</v>
      </c>
      <c r="B9" s="31">
        <v>45005</v>
      </c>
      <c r="C9">
        <v>229</v>
      </c>
      <c r="D9">
        <v>8130377259</v>
      </c>
      <c r="E9" t="s">
        <v>228</v>
      </c>
      <c r="F9">
        <v>70000</v>
      </c>
      <c r="G9">
        <v>0</v>
      </c>
      <c r="H9" t="s">
        <v>297</v>
      </c>
    </row>
    <row r="10" spans="1:8" x14ac:dyDescent="0.3">
      <c r="A10" t="s">
        <v>20</v>
      </c>
      <c r="B10" s="31">
        <v>45005</v>
      </c>
      <c r="C10">
        <v>230</v>
      </c>
      <c r="D10">
        <v>8169252793</v>
      </c>
      <c r="E10" t="s">
        <v>229</v>
      </c>
      <c r="F10">
        <v>70000</v>
      </c>
      <c r="G10">
        <v>50000</v>
      </c>
      <c r="H10">
        <v>20000</v>
      </c>
    </row>
    <row r="11" spans="1:8" x14ac:dyDescent="0.3">
      <c r="A11" t="s">
        <v>22</v>
      </c>
      <c r="B11" s="31">
        <v>45006</v>
      </c>
      <c r="C11">
        <v>231</v>
      </c>
      <c r="D11">
        <v>8125383017</v>
      </c>
      <c r="E11" t="s">
        <v>230</v>
      </c>
      <c r="F11">
        <v>113500</v>
      </c>
      <c r="G11">
        <v>0</v>
      </c>
      <c r="H11" t="s">
        <v>297</v>
      </c>
    </row>
    <row r="12" spans="1:8" x14ac:dyDescent="0.3">
      <c r="A12" t="s">
        <v>23</v>
      </c>
      <c r="B12" s="31">
        <v>45006</v>
      </c>
      <c r="C12">
        <v>232</v>
      </c>
      <c r="D12">
        <v>8028280143</v>
      </c>
      <c r="E12" t="s">
        <v>24</v>
      </c>
      <c r="F12">
        <v>200000</v>
      </c>
      <c r="G12">
        <v>0</v>
      </c>
      <c r="H12" t="s">
        <v>297</v>
      </c>
    </row>
    <row r="13" spans="1:8" x14ac:dyDescent="0.3">
      <c r="A13" t="s">
        <v>26</v>
      </c>
      <c r="B13" s="31">
        <v>45009</v>
      </c>
      <c r="C13">
        <v>233</v>
      </c>
      <c r="D13">
        <v>7033132100</v>
      </c>
      <c r="E13" t="s">
        <v>231</v>
      </c>
      <c r="F13">
        <v>415360</v>
      </c>
      <c r="G13">
        <v>50000</v>
      </c>
      <c r="H13">
        <v>365360</v>
      </c>
    </row>
    <row r="14" spans="1:8" x14ac:dyDescent="0.3">
      <c r="A14" t="s">
        <v>27</v>
      </c>
      <c r="B14" s="31">
        <v>45009</v>
      </c>
      <c r="C14">
        <v>234</v>
      </c>
      <c r="D14">
        <v>7034324824</v>
      </c>
      <c r="E14" t="s">
        <v>223</v>
      </c>
      <c r="F14">
        <v>350000</v>
      </c>
      <c r="G14">
        <v>0</v>
      </c>
      <c r="H14" t="s">
        <v>297</v>
      </c>
    </row>
    <row r="15" spans="1:8" x14ac:dyDescent="0.3">
      <c r="A15" t="s">
        <v>279</v>
      </c>
      <c r="B15" s="31">
        <v>45014</v>
      </c>
      <c r="C15">
        <v>235</v>
      </c>
      <c r="D15">
        <v>8138417602</v>
      </c>
      <c r="E15" t="s">
        <v>232</v>
      </c>
      <c r="F15">
        <v>400000</v>
      </c>
      <c r="G15">
        <v>0</v>
      </c>
      <c r="H15" t="s">
        <v>297</v>
      </c>
    </row>
    <row r="16" spans="1:8" x14ac:dyDescent="0.3">
      <c r="A16" t="s">
        <v>10</v>
      </c>
      <c r="B16" s="31">
        <v>45019</v>
      </c>
      <c r="C16">
        <v>236</v>
      </c>
      <c r="D16">
        <v>0</v>
      </c>
      <c r="E16" t="s">
        <v>103</v>
      </c>
      <c r="F16">
        <v>50000</v>
      </c>
      <c r="G16">
        <v>0</v>
      </c>
      <c r="H16" t="s">
        <v>297</v>
      </c>
    </row>
    <row r="17" spans="1:8" x14ac:dyDescent="0.3">
      <c r="A17" t="s">
        <v>104</v>
      </c>
      <c r="B17" s="31">
        <v>45020</v>
      </c>
      <c r="C17">
        <v>237</v>
      </c>
      <c r="D17">
        <v>0</v>
      </c>
      <c r="E17" t="s">
        <v>233</v>
      </c>
      <c r="F17">
        <v>336000</v>
      </c>
      <c r="G17">
        <v>0</v>
      </c>
      <c r="H17" t="s">
        <v>297</v>
      </c>
    </row>
    <row r="18" spans="1:8" x14ac:dyDescent="0.3">
      <c r="A18" t="s">
        <v>105</v>
      </c>
      <c r="B18" s="31">
        <v>45020</v>
      </c>
      <c r="C18">
        <v>238</v>
      </c>
      <c r="D18">
        <v>8033030967</v>
      </c>
      <c r="E18" t="s">
        <v>234</v>
      </c>
      <c r="F18">
        <v>12000</v>
      </c>
      <c r="G18">
        <v>0</v>
      </c>
      <c r="H18" t="s">
        <v>297</v>
      </c>
    </row>
    <row r="19" spans="1:8" x14ac:dyDescent="0.3">
      <c r="A19" t="s">
        <v>106</v>
      </c>
      <c r="B19" s="31">
        <v>45022</v>
      </c>
      <c r="C19">
        <v>239</v>
      </c>
      <c r="D19">
        <v>0</v>
      </c>
      <c r="E19" t="s">
        <v>235</v>
      </c>
      <c r="F19">
        <v>58000</v>
      </c>
      <c r="G19">
        <v>0</v>
      </c>
      <c r="H19" t="s">
        <v>297</v>
      </c>
    </row>
    <row r="20" spans="1:8" x14ac:dyDescent="0.3">
      <c r="A20" t="s">
        <v>107</v>
      </c>
      <c r="B20" s="31">
        <v>45027</v>
      </c>
      <c r="C20">
        <v>240</v>
      </c>
      <c r="D20">
        <v>8032074186</v>
      </c>
      <c r="E20" t="s">
        <v>236</v>
      </c>
      <c r="F20">
        <v>100000</v>
      </c>
      <c r="G20">
        <v>0</v>
      </c>
      <c r="H20" t="s">
        <v>297</v>
      </c>
    </row>
    <row r="21" spans="1:8" x14ac:dyDescent="0.3">
      <c r="A21" t="s">
        <v>108</v>
      </c>
      <c r="B21" s="31">
        <v>45028</v>
      </c>
      <c r="C21">
        <v>241</v>
      </c>
      <c r="D21">
        <v>9066101129</v>
      </c>
      <c r="E21" t="s">
        <v>237</v>
      </c>
      <c r="F21">
        <v>140000</v>
      </c>
      <c r="G21">
        <v>0</v>
      </c>
      <c r="H21" t="s">
        <v>297</v>
      </c>
    </row>
    <row r="22" spans="1:8" x14ac:dyDescent="0.3">
      <c r="A22" t="s">
        <v>109</v>
      </c>
      <c r="B22" s="31">
        <v>45028</v>
      </c>
      <c r="C22">
        <v>242</v>
      </c>
      <c r="D22">
        <v>0</v>
      </c>
      <c r="E22" t="s">
        <v>238</v>
      </c>
      <c r="F22">
        <v>100000</v>
      </c>
      <c r="G22">
        <v>0</v>
      </c>
      <c r="H22" t="s">
        <v>297</v>
      </c>
    </row>
    <row r="23" spans="1:8" x14ac:dyDescent="0.3">
      <c r="A23" t="s">
        <v>111</v>
      </c>
      <c r="B23" s="31">
        <v>45030</v>
      </c>
      <c r="C23">
        <v>243</v>
      </c>
      <c r="D23">
        <v>7068890415</v>
      </c>
      <c r="E23" t="s">
        <v>112</v>
      </c>
      <c r="F23">
        <v>50000</v>
      </c>
      <c r="G23">
        <v>0</v>
      </c>
      <c r="H23" t="s">
        <v>297</v>
      </c>
    </row>
    <row r="24" spans="1:8" x14ac:dyDescent="0.3">
      <c r="A24" t="s">
        <v>114</v>
      </c>
      <c r="B24" s="31">
        <v>45034</v>
      </c>
      <c r="C24">
        <v>244</v>
      </c>
      <c r="D24">
        <v>8097925270</v>
      </c>
      <c r="E24" t="s">
        <v>115</v>
      </c>
      <c r="F24">
        <v>20000</v>
      </c>
      <c r="G24">
        <v>0</v>
      </c>
      <c r="H24" t="s">
        <v>297</v>
      </c>
    </row>
    <row r="25" spans="1:8" x14ac:dyDescent="0.3">
      <c r="A25" t="s">
        <v>117</v>
      </c>
      <c r="B25" s="31">
        <v>45043</v>
      </c>
      <c r="C25">
        <v>245</v>
      </c>
      <c r="D25">
        <v>8028284692</v>
      </c>
      <c r="E25" t="s">
        <v>239</v>
      </c>
      <c r="F25">
        <v>52000</v>
      </c>
      <c r="G25">
        <v>0</v>
      </c>
      <c r="H25" t="s">
        <v>297</v>
      </c>
    </row>
    <row r="26" spans="1:8" x14ac:dyDescent="0.3">
      <c r="A26" t="s">
        <v>118</v>
      </c>
      <c r="B26" s="31">
        <v>45043</v>
      </c>
      <c r="C26">
        <v>246</v>
      </c>
      <c r="D26">
        <v>8074484006</v>
      </c>
      <c r="E26" t="s">
        <v>240</v>
      </c>
      <c r="F26">
        <v>356720</v>
      </c>
      <c r="G26">
        <v>0</v>
      </c>
      <c r="H26" t="s">
        <v>297</v>
      </c>
    </row>
    <row r="27" spans="1:8" x14ac:dyDescent="0.3">
      <c r="A27" t="s">
        <v>120</v>
      </c>
      <c r="B27" s="31">
        <v>45045</v>
      </c>
      <c r="C27">
        <v>247</v>
      </c>
      <c r="D27">
        <v>0</v>
      </c>
      <c r="E27" t="s">
        <v>241</v>
      </c>
      <c r="F27">
        <v>300000</v>
      </c>
      <c r="G27">
        <v>0</v>
      </c>
      <c r="H27" t="s">
        <v>297</v>
      </c>
    </row>
    <row r="28" spans="1:8" x14ac:dyDescent="0.3">
      <c r="A28" t="s">
        <v>121</v>
      </c>
      <c r="B28" s="31">
        <v>45048</v>
      </c>
      <c r="C28">
        <v>248</v>
      </c>
      <c r="D28">
        <v>0</v>
      </c>
      <c r="E28" t="s">
        <v>242</v>
      </c>
      <c r="F28">
        <v>76200</v>
      </c>
      <c r="G28">
        <v>0</v>
      </c>
      <c r="H28" t="s">
        <v>297</v>
      </c>
    </row>
    <row r="29" spans="1:8" x14ac:dyDescent="0.3">
      <c r="A29" t="s">
        <v>122</v>
      </c>
      <c r="B29" s="31">
        <v>45048</v>
      </c>
      <c r="C29">
        <v>249</v>
      </c>
      <c r="D29">
        <v>9065578994</v>
      </c>
      <c r="E29" t="s">
        <v>243</v>
      </c>
      <c r="F29">
        <v>350000</v>
      </c>
      <c r="G29">
        <v>0</v>
      </c>
      <c r="H29" t="s">
        <v>297</v>
      </c>
    </row>
    <row r="30" spans="1:8" x14ac:dyDescent="0.3">
      <c r="A30" t="s">
        <v>123</v>
      </c>
      <c r="B30" s="31">
        <v>45048</v>
      </c>
      <c r="C30">
        <v>250</v>
      </c>
      <c r="D30">
        <v>9013388601</v>
      </c>
      <c r="E30" t="s">
        <v>242</v>
      </c>
      <c r="F30">
        <v>76200</v>
      </c>
      <c r="G30">
        <v>0</v>
      </c>
      <c r="H30" t="s">
        <v>297</v>
      </c>
    </row>
    <row r="31" spans="1:8" x14ac:dyDescent="0.3">
      <c r="A31" t="s">
        <v>124</v>
      </c>
      <c r="B31" s="31">
        <v>45052</v>
      </c>
      <c r="C31">
        <v>251</v>
      </c>
      <c r="D31">
        <v>806651260</v>
      </c>
      <c r="E31" t="s">
        <v>244</v>
      </c>
      <c r="F31">
        <v>100000</v>
      </c>
      <c r="G31">
        <v>0</v>
      </c>
      <c r="H31" t="s">
        <v>297</v>
      </c>
    </row>
    <row r="32" spans="1:8" x14ac:dyDescent="0.3">
      <c r="A32" t="s">
        <v>125</v>
      </c>
      <c r="B32" s="31">
        <v>45054</v>
      </c>
      <c r="C32">
        <v>252</v>
      </c>
      <c r="D32">
        <v>7089555719</v>
      </c>
      <c r="E32" t="s">
        <v>245</v>
      </c>
      <c r="F32">
        <v>100000</v>
      </c>
      <c r="G32">
        <v>0</v>
      </c>
      <c r="H32" t="s">
        <v>297</v>
      </c>
    </row>
    <row r="33" spans="1:8" x14ac:dyDescent="0.3">
      <c r="A33" t="s">
        <v>127</v>
      </c>
      <c r="B33" s="31">
        <v>45061</v>
      </c>
      <c r="C33">
        <v>253</v>
      </c>
      <c r="D33">
        <v>8033006711</v>
      </c>
      <c r="E33" t="s">
        <v>246</v>
      </c>
      <c r="F33">
        <v>504.50599999999997</v>
      </c>
      <c r="G33">
        <v>0</v>
      </c>
      <c r="H33" t="s">
        <v>297</v>
      </c>
    </row>
    <row r="34" spans="1:8" x14ac:dyDescent="0.3">
      <c r="A34" t="s">
        <v>129</v>
      </c>
      <c r="B34" s="31">
        <v>45062</v>
      </c>
      <c r="C34">
        <v>254</v>
      </c>
      <c r="D34">
        <v>8028095667</v>
      </c>
      <c r="E34" t="s">
        <v>247</v>
      </c>
      <c r="F34">
        <v>650000</v>
      </c>
      <c r="G34">
        <v>0</v>
      </c>
      <c r="H34" t="s">
        <v>297</v>
      </c>
    </row>
    <row r="35" spans="1:8" x14ac:dyDescent="0.3">
      <c r="A35" t="s">
        <v>131</v>
      </c>
      <c r="B35" s="31">
        <v>45063</v>
      </c>
      <c r="C35">
        <v>255</v>
      </c>
      <c r="D35">
        <v>8069365232</v>
      </c>
      <c r="E35" t="s">
        <v>248</v>
      </c>
      <c r="F35">
        <v>35000</v>
      </c>
      <c r="G35">
        <v>0</v>
      </c>
      <c r="H35" t="s">
        <v>297</v>
      </c>
    </row>
    <row r="36" spans="1:8" x14ac:dyDescent="0.3">
      <c r="A36" t="s">
        <v>132</v>
      </c>
      <c r="B36" s="31">
        <v>45063</v>
      </c>
      <c r="C36">
        <v>256</v>
      </c>
      <c r="D36">
        <v>8069365232</v>
      </c>
      <c r="E36" t="s">
        <v>249</v>
      </c>
      <c r="F36">
        <v>50000</v>
      </c>
      <c r="G36">
        <v>50000</v>
      </c>
      <c r="H36">
        <v>0</v>
      </c>
    </row>
    <row r="37" spans="1:8" x14ac:dyDescent="0.3">
      <c r="A37" t="s">
        <v>133</v>
      </c>
      <c r="B37" s="31">
        <v>45063</v>
      </c>
      <c r="C37">
        <v>257</v>
      </c>
      <c r="D37">
        <v>8026105079</v>
      </c>
      <c r="E37" t="s">
        <v>207</v>
      </c>
      <c r="F37">
        <v>305000</v>
      </c>
      <c r="G37">
        <v>0</v>
      </c>
      <c r="H37" t="s">
        <v>297</v>
      </c>
    </row>
    <row r="38" spans="1:8" x14ac:dyDescent="0.3">
      <c r="A38" t="s">
        <v>134</v>
      </c>
      <c r="B38" s="31">
        <v>45063</v>
      </c>
      <c r="C38">
        <v>258</v>
      </c>
      <c r="D38">
        <v>8027179215</v>
      </c>
      <c r="E38" t="s">
        <v>250</v>
      </c>
      <c r="F38">
        <v>100000</v>
      </c>
      <c r="G38">
        <v>0</v>
      </c>
      <c r="H38" t="s">
        <v>297</v>
      </c>
    </row>
    <row r="39" spans="1:8" x14ac:dyDescent="0.3">
      <c r="A39" t="s">
        <v>136</v>
      </c>
      <c r="B39" s="31">
        <v>45064</v>
      </c>
      <c r="C39">
        <v>259</v>
      </c>
      <c r="D39">
        <v>8023455445</v>
      </c>
      <c r="E39" t="s">
        <v>251</v>
      </c>
      <c r="F39">
        <v>50000</v>
      </c>
      <c r="G39">
        <v>50000</v>
      </c>
      <c r="H39">
        <v>0</v>
      </c>
    </row>
    <row r="40" spans="1:8" x14ac:dyDescent="0.3">
      <c r="A40" t="s">
        <v>137</v>
      </c>
      <c r="B40" s="31">
        <v>45064</v>
      </c>
      <c r="C40">
        <v>260</v>
      </c>
      <c r="D40">
        <v>8033464760</v>
      </c>
      <c r="E40" t="s">
        <v>252</v>
      </c>
      <c r="F40">
        <v>205000</v>
      </c>
      <c r="G40">
        <v>0</v>
      </c>
      <c r="H40" t="s">
        <v>297</v>
      </c>
    </row>
    <row r="41" spans="1:8" x14ac:dyDescent="0.3">
      <c r="A41" t="s">
        <v>139</v>
      </c>
      <c r="B41" s="31">
        <v>45071</v>
      </c>
      <c r="C41">
        <v>261</v>
      </c>
      <c r="D41">
        <v>9154619892</v>
      </c>
      <c r="E41" t="s">
        <v>236</v>
      </c>
      <c r="F41">
        <v>80000</v>
      </c>
      <c r="G41">
        <v>20000</v>
      </c>
      <c r="H41">
        <v>60000</v>
      </c>
    </row>
    <row r="42" spans="1:8" x14ac:dyDescent="0.3">
      <c r="A42" t="s">
        <v>141</v>
      </c>
      <c r="B42" s="31">
        <v>45072</v>
      </c>
      <c r="C42">
        <v>262</v>
      </c>
      <c r="D42">
        <v>8068295697</v>
      </c>
      <c r="E42" t="s">
        <v>241</v>
      </c>
      <c r="F42">
        <v>50000</v>
      </c>
      <c r="G42">
        <v>50000</v>
      </c>
      <c r="H42">
        <v>0</v>
      </c>
    </row>
    <row r="43" spans="1:8" x14ac:dyDescent="0.3">
      <c r="A43" t="s">
        <v>285</v>
      </c>
      <c r="B43" s="31">
        <v>45078</v>
      </c>
      <c r="C43">
        <v>263</v>
      </c>
      <c r="D43">
        <v>8139378252</v>
      </c>
      <c r="E43" t="s">
        <v>253</v>
      </c>
      <c r="F43">
        <v>250000</v>
      </c>
      <c r="G43">
        <v>0</v>
      </c>
      <c r="H43" t="s">
        <v>297</v>
      </c>
    </row>
    <row r="44" spans="1:8" x14ac:dyDescent="0.3">
      <c r="A44" t="s">
        <v>142</v>
      </c>
      <c r="B44" s="31">
        <v>45078</v>
      </c>
      <c r="C44">
        <v>264</v>
      </c>
      <c r="D44">
        <v>8172754119</v>
      </c>
      <c r="E44" t="s">
        <v>253</v>
      </c>
      <c r="F44">
        <v>220000</v>
      </c>
      <c r="G44">
        <v>0</v>
      </c>
      <c r="H44" t="s">
        <v>297</v>
      </c>
    </row>
    <row r="45" spans="1:8" x14ac:dyDescent="0.3">
      <c r="A45" t="s">
        <v>143</v>
      </c>
      <c r="B45" s="31">
        <v>45079</v>
      </c>
      <c r="C45">
        <v>265</v>
      </c>
      <c r="D45">
        <v>8034704421</v>
      </c>
      <c r="E45" t="s">
        <v>254</v>
      </c>
      <c r="F45">
        <v>200000</v>
      </c>
      <c r="G45">
        <v>105000</v>
      </c>
      <c r="H45">
        <v>95000</v>
      </c>
    </row>
    <row r="46" spans="1:8" x14ac:dyDescent="0.3">
      <c r="A46" t="s">
        <v>144</v>
      </c>
      <c r="B46" s="31">
        <v>45086</v>
      </c>
      <c r="C46">
        <v>266</v>
      </c>
      <c r="D46">
        <v>0</v>
      </c>
      <c r="E46" t="s">
        <v>255</v>
      </c>
      <c r="F46">
        <v>130000</v>
      </c>
      <c r="G46">
        <v>15000</v>
      </c>
      <c r="H46">
        <v>115000</v>
      </c>
    </row>
    <row r="47" spans="1:8" x14ac:dyDescent="0.3">
      <c r="A47" t="s">
        <v>146</v>
      </c>
      <c r="B47" s="31">
        <v>45091</v>
      </c>
      <c r="C47">
        <v>267</v>
      </c>
      <c r="D47">
        <v>8120804581</v>
      </c>
      <c r="E47" t="s">
        <v>256</v>
      </c>
      <c r="F47">
        <v>290000</v>
      </c>
      <c r="G47">
        <v>0</v>
      </c>
      <c r="H47" t="s">
        <v>297</v>
      </c>
    </row>
    <row r="48" spans="1:8" x14ac:dyDescent="0.3">
      <c r="A48" t="s">
        <v>147</v>
      </c>
      <c r="B48" s="31">
        <v>45091</v>
      </c>
      <c r="C48">
        <v>268</v>
      </c>
      <c r="D48">
        <v>8029091604</v>
      </c>
      <c r="E48" t="s">
        <v>257</v>
      </c>
      <c r="F48">
        <v>83600</v>
      </c>
      <c r="G48">
        <v>0</v>
      </c>
      <c r="H48" t="s">
        <v>297</v>
      </c>
    </row>
    <row r="49" spans="1:8" x14ac:dyDescent="0.3">
      <c r="A49" t="s">
        <v>6</v>
      </c>
      <c r="B49" s="31">
        <v>45092</v>
      </c>
      <c r="C49">
        <v>269</v>
      </c>
      <c r="D49">
        <v>0</v>
      </c>
      <c r="E49" t="s">
        <v>258</v>
      </c>
      <c r="F49">
        <v>250000</v>
      </c>
      <c r="G49">
        <v>0</v>
      </c>
      <c r="H49" t="s">
        <v>297</v>
      </c>
    </row>
    <row r="50" spans="1:8" x14ac:dyDescent="0.3">
      <c r="A50" t="s">
        <v>150</v>
      </c>
      <c r="B50" s="31">
        <v>45097</v>
      </c>
      <c r="C50">
        <v>270</v>
      </c>
      <c r="D50">
        <v>8104483078</v>
      </c>
      <c r="E50" t="s">
        <v>282</v>
      </c>
      <c r="F50">
        <v>604000</v>
      </c>
      <c r="G50">
        <v>0</v>
      </c>
      <c r="H50" t="s">
        <v>297</v>
      </c>
    </row>
    <row r="51" spans="1:8" x14ac:dyDescent="0.3">
      <c r="A51" t="s">
        <v>151</v>
      </c>
      <c r="B51" s="31">
        <v>45097</v>
      </c>
      <c r="C51">
        <v>271</v>
      </c>
      <c r="D51">
        <v>8135862402</v>
      </c>
      <c r="E51" t="s">
        <v>259</v>
      </c>
      <c r="F51">
        <v>115700</v>
      </c>
      <c r="G51">
        <v>0</v>
      </c>
      <c r="H51" t="s">
        <v>297</v>
      </c>
    </row>
    <row r="52" spans="1:8" x14ac:dyDescent="0.3">
      <c r="A52" t="s">
        <v>152</v>
      </c>
      <c r="B52" s="31">
        <v>45097</v>
      </c>
      <c r="C52">
        <v>272</v>
      </c>
      <c r="D52">
        <v>7025832711</v>
      </c>
      <c r="E52" t="s">
        <v>260</v>
      </c>
      <c r="F52">
        <v>120000</v>
      </c>
      <c r="G52">
        <v>0</v>
      </c>
      <c r="H52" t="s">
        <v>297</v>
      </c>
    </row>
    <row r="53" spans="1:8" x14ac:dyDescent="0.3">
      <c r="A53" t="s">
        <v>127</v>
      </c>
      <c r="B53" s="31">
        <v>45097</v>
      </c>
      <c r="C53">
        <v>273</v>
      </c>
      <c r="D53">
        <v>8033006711</v>
      </c>
      <c r="E53" t="s">
        <v>261</v>
      </c>
      <c r="F53">
        <v>650000</v>
      </c>
      <c r="G53">
        <v>0</v>
      </c>
      <c r="H53" t="s">
        <v>297</v>
      </c>
    </row>
    <row r="54" spans="1:8" x14ac:dyDescent="0.3">
      <c r="A54" t="s">
        <v>120</v>
      </c>
      <c r="B54" s="31">
        <v>45097</v>
      </c>
      <c r="C54">
        <v>274</v>
      </c>
      <c r="D54">
        <v>0</v>
      </c>
      <c r="E54" t="s">
        <v>262</v>
      </c>
      <c r="F54">
        <v>180000</v>
      </c>
      <c r="G54">
        <v>0</v>
      </c>
      <c r="H54" t="s">
        <v>297</v>
      </c>
    </row>
    <row r="55" spans="1:8" x14ac:dyDescent="0.3">
      <c r="A55" t="s">
        <v>154</v>
      </c>
      <c r="B55" s="31">
        <v>45098</v>
      </c>
      <c r="C55">
        <v>275</v>
      </c>
      <c r="D55">
        <v>8036777167</v>
      </c>
      <c r="E55" t="s">
        <v>263</v>
      </c>
      <c r="F55">
        <v>171000</v>
      </c>
      <c r="G55">
        <v>0</v>
      </c>
      <c r="H55" t="s">
        <v>297</v>
      </c>
    </row>
    <row r="56" spans="1:8" x14ac:dyDescent="0.3">
      <c r="A56" t="s">
        <v>133</v>
      </c>
      <c r="B56" s="31">
        <v>45099</v>
      </c>
      <c r="C56">
        <v>276</v>
      </c>
      <c r="D56">
        <v>8026105079</v>
      </c>
      <c r="E56" t="s">
        <v>264</v>
      </c>
      <c r="F56">
        <v>150000</v>
      </c>
      <c r="G56">
        <v>0</v>
      </c>
      <c r="H56" t="s">
        <v>297</v>
      </c>
    </row>
    <row r="57" spans="1:8" x14ac:dyDescent="0.3">
      <c r="A57" t="s">
        <v>157</v>
      </c>
      <c r="B57" s="31">
        <v>45100</v>
      </c>
      <c r="C57">
        <v>277</v>
      </c>
      <c r="D57">
        <v>8085672665</v>
      </c>
      <c r="E57" t="s">
        <v>158</v>
      </c>
      <c r="F57">
        <v>189490</v>
      </c>
      <c r="G57">
        <v>0</v>
      </c>
      <c r="H57" t="s">
        <v>297</v>
      </c>
    </row>
    <row r="58" spans="1:8" x14ac:dyDescent="0.3">
      <c r="A58" t="s">
        <v>164</v>
      </c>
      <c r="B58" s="31">
        <v>45103</v>
      </c>
      <c r="C58">
        <v>278</v>
      </c>
      <c r="D58">
        <v>8135791037</v>
      </c>
      <c r="E58" t="s">
        <v>265</v>
      </c>
      <c r="F58">
        <v>250000</v>
      </c>
      <c r="G58">
        <v>50000</v>
      </c>
      <c r="H58">
        <v>200000</v>
      </c>
    </row>
    <row r="59" spans="1:8" x14ac:dyDescent="0.3">
      <c r="A59" t="s">
        <v>160</v>
      </c>
      <c r="B59" s="31">
        <v>45103</v>
      </c>
      <c r="C59">
        <v>279</v>
      </c>
      <c r="D59">
        <v>7086236418</v>
      </c>
      <c r="E59" t="s">
        <v>266</v>
      </c>
      <c r="F59">
        <v>200000</v>
      </c>
      <c r="G59">
        <v>0</v>
      </c>
      <c r="H59" t="s">
        <v>297</v>
      </c>
    </row>
    <row r="60" spans="1:8" x14ac:dyDescent="0.3">
      <c r="A60" t="s">
        <v>162</v>
      </c>
      <c r="B60" s="31">
        <v>45105</v>
      </c>
      <c r="C60">
        <v>280</v>
      </c>
      <c r="D60">
        <v>0</v>
      </c>
      <c r="E60" t="s">
        <v>257</v>
      </c>
      <c r="F60">
        <v>250000</v>
      </c>
      <c r="G60">
        <v>10000</v>
      </c>
      <c r="H60">
        <v>240000</v>
      </c>
    </row>
    <row r="61" spans="1:8" x14ac:dyDescent="0.3">
      <c r="A61" t="s">
        <v>163</v>
      </c>
      <c r="B61" s="31">
        <v>45105</v>
      </c>
      <c r="C61">
        <v>281</v>
      </c>
      <c r="D61">
        <v>0</v>
      </c>
      <c r="E61" t="s">
        <v>267</v>
      </c>
      <c r="F61">
        <v>100000</v>
      </c>
      <c r="G61">
        <v>0</v>
      </c>
      <c r="H61" t="s">
        <v>297</v>
      </c>
    </row>
    <row r="62" spans="1:8" x14ac:dyDescent="0.3">
      <c r="A62" t="s">
        <v>166</v>
      </c>
      <c r="B62" s="31">
        <v>45110</v>
      </c>
      <c r="C62">
        <v>282</v>
      </c>
      <c r="D62">
        <v>7069615900</v>
      </c>
      <c r="E62" t="s">
        <v>268</v>
      </c>
      <c r="F62">
        <v>100000</v>
      </c>
      <c r="G62">
        <v>0</v>
      </c>
      <c r="H62" t="s">
        <v>297</v>
      </c>
    </row>
    <row r="63" spans="1:8" x14ac:dyDescent="0.3">
      <c r="A63" t="s">
        <v>167</v>
      </c>
      <c r="B63" s="31">
        <v>45111</v>
      </c>
      <c r="C63">
        <v>283</v>
      </c>
      <c r="D63">
        <v>7014820074</v>
      </c>
      <c r="E63" t="s">
        <v>249</v>
      </c>
      <c r="F63">
        <v>165000</v>
      </c>
      <c r="G63">
        <v>55000</v>
      </c>
      <c r="H63">
        <v>110000</v>
      </c>
    </row>
    <row r="64" spans="1:8" x14ac:dyDescent="0.3">
      <c r="A64" t="s">
        <v>23</v>
      </c>
      <c r="B64" s="31">
        <v>45111</v>
      </c>
      <c r="C64">
        <v>284</v>
      </c>
      <c r="D64">
        <v>8028280143</v>
      </c>
      <c r="E64" t="s">
        <v>283</v>
      </c>
      <c r="F64">
        <v>881600</v>
      </c>
      <c r="G64">
        <v>0</v>
      </c>
      <c r="H64" t="s">
        <v>297</v>
      </c>
    </row>
    <row r="65" spans="1:8" x14ac:dyDescent="0.3">
      <c r="A65" t="s">
        <v>168</v>
      </c>
      <c r="B65" s="31">
        <v>45112</v>
      </c>
      <c r="C65">
        <v>285</v>
      </c>
      <c r="D65">
        <v>7086236418</v>
      </c>
      <c r="E65" t="s">
        <v>269</v>
      </c>
      <c r="F65">
        <v>100000</v>
      </c>
      <c r="G65">
        <v>0</v>
      </c>
      <c r="H65" t="s">
        <v>297</v>
      </c>
    </row>
    <row r="66" spans="1:8" x14ac:dyDescent="0.3">
      <c r="A66" t="s">
        <v>169</v>
      </c>
      <c r="B66" s="31">
        <v>45114</v>
      </c>
      <c r="C66">
        <v>286</v>
      </c>
      <c r="D66">
        <v>9133489360</v>
      </c>
      <c r="E66" t="s">
        <v>249</v>
      </c>
      <c r="F66">
        <v>250000</v>
      </c>
      <c r="G66">
        <v>50000</v>
      </c>
      <c r="H66">
        <v>200000</v>
      </c>
    </row>
    <row r="67" spans="1:8" x14ac:dyDescent="0.3">
      <c r="A67" t="s">
        <v>170</v>
      </c>
      <c r="B67" s="31">
        <v>45117</v>
      </c>
      <c r="C67">
        <v>287</v>
      </c>
      <c r="D67">
        <v>8094388255</v>
      </c>
      <c r="E67" t="s">
        <v>270</v>
      </c>
      <c r="F67">
        <v>315000</v>
      </c>
      <c r="G67">
        <v>0</v>
      </c>
      <c r="H67" t="s">
        <v>297</v>
      </c>
    </row>
    <row r="68" spans="1:8" x14ac:dyDescent="0.3">
      <c r="A68" t="s">
        <v>171</v>
      </c>
      <c r="B68" s="31">
        <v>45117</v>
      </c>
      <c r="C68">
        <v>288</v>
      </c>
      <c r="D68">
        <v>8133315445</v>
      </c>
      <c r="E68" t="s">
        <v>271</v>
      </c>
      <c r="F68">
        <v>300000</v>
      </c>
      <c r="G68">
        <v>0</v>
      </c>
      <c r="H68" t="s">
        <v>297</v>
      </c>
    </row>
    <row r="69" spans="1:8" x14ac:dyDescent="0.3">
      <c r="A69" t="s">
        <v>172</v>
      </c>
      <c r="B69" s="31">
        <v>45119</v>
      </c>
      <c r="C69">
        <v>289</v>
      </c>
      <c r="D69">
        <v>8034704421</v>
      </c>
      <c r="E69" t="s">
        <v>173</v>
      </c>
      <c r="F69">
        <v>105000</v>
      </c>
      <c r="G69">
        <v>0</v>
      </c>
      <c r="H69" t="s">
        <v>297</v>
      </c>
    </row>
    <row r="70" spans="1:8" x14ac:dyDescent="0.3">
      <c r="A70" t="s">
        <v>175</v>
      </c>
      <c r="B70" s="31">
        <v>45120</v>
      </c>
      <c r="C70">
        <v>290</v>
      </c>
      <c r="D70">
        <v>8132182639</v>
      </c>
      <c r="E70" t="s">
        <v>223</v>
      </c>
      <c r="F70">
        <v>200000</v>
      </c>
      <c r="G70">
        <v>0</v>
      </c>
      <c r="H70" t="s">
        <v>297</v>
      </c>
    </row>
    <row r="71" spans="1:8" x14ac:dyDescent="0.3">
      <c r="A71" t="s">
        <v>176</v>
      </c>
      <c r="B71" s="31">
        <v>45120</v>
      </c>
      <c r="C71">
        <v>291</v>
      </c>
      <c r="D71">
        <v>8144155590</v>
      </c>
      <c r="E71" t="s">
        <v>272</v>
      </c>
      <c r="F71">
        <v>325000</v>
      </c>
      <c r="G71">
        <v>0</v>
      </c>
      <c r="H71" t="s">
        <v>297</v>
      </c>
    </row>
    <row r="72" spans="1:8" x14ac:dyDescent="0.3">
      <c r="A72" t="s">
        <v>178</v>
      </c>
      <c r="B72" s="31">
        <v>45124</v>
      </c>
      <c r="C72">
        <v>292</v>
      </c>
      <c r="D72">
        <v>7038144628</v>
      </c>
      <c r="E72" t="s">
        <v>249</v>
      </c>
      <c r="F72">
        <v>300000</v>
      </c>
      <c r="G72">
        <v>0</v>
      </c>
      <c r="H72" t="s">
        <v>297</v>
      </c>
    </row>
    <row r="73" spans="1:8" x14ac:dyDescent="0.3">
      <c r="A73" t="s">
        <v>175</v>
      </c>
      <c r="B73" s="31">
        <v>45125</v>
      </c>
      <c r="C73">
        <v>293</v>
      </c>
      <c r="D73">
        <v>8132182639</v>
      </c>
      <c r="E73" t="s">
        <v>173</v>
      </c>
      <c r="F73">
        <v>50000</v>
      </c>
      <c r="G73">
        <v>0</v>
      </c>
      <c r="H73" t="s">
        <v>297</v>
      </c>
    </row>
    <row r="74" spans="1:8" x14ac:dyDescent="0.3">
      <c r="A74" t="s">
        <v>181</v>
      </c>
      <c r="B74" s="31">
        <v>45128</v>
      </c>
      <c r="C74">
        <v>294</v>
      </c>
      <c r="D74">
        <v>8104483078</v>
      </c>
      <c r="E74" t="s">
        <v>273</v>
      </c>
      <c r="F74">
        <v>329000</v>
      </c>
      <c r="G74">
        <v>0</v>
      </c>
      <c r="H74" t="s">
        <v>297</v>
      </c>
    </row>
    <row r="75" spans="1:8" x14ac:dyDescent="0.3">
      <c r="A75" t="s">
        <v>183</v>
      </c>
      <c r="B75" s="31">
        <v>45131</v>
      </c>
      <c r="C75">
        <v>295</v>
      </c>
      <c r="D75">
        <v>0</v>
      </c>
      <c r="E75" t="s">
        <v>189</v>
      </c>
      <c r="F75">
        <v>300000</v>
      </c>
      <c r="G75">
        <v>65000</v>
      </c>
      <c r="H75">
        <v>235000</v>
      </c>
    </row>
    <row r="76" spans="1:8" x14ac:dyDescent="0.3">
      <c r="A76" t="s">
        <v>184</v>
      </c>
      <c r="B76" s="31">
        <v>45139</v>
      </c>
      <c r="C76">
        <v>296</v>
      </c>
      <c r="D76">
        <v>8033844854</v>
      </c>
      <c r="E76" t="s">
        <v>185</v>
      </c>
      <c r="F76">
        <v>160000</v>
      </c>
      <c r="G76">
        <v>0</v>
      </c>
      <c r="H76" t="s">
        <v>297</v>
      </c>
    </row>
    <row r="77" spans="1:8" x14ac:dyDescent="0.3">
      <c r="A77" t="s">
        <v>186</v>
      </c>
      <c r="B77" s="31">
        <v>45145</v>
      </c>
      <c r="C77">
        <v>297</v>
      </c>
      <c r="D77">
        <v>8162052601</v>
      </c>
      <c r="E77" t="s">
        <v>274</v>
      </c>
      <c r="F77">
        <v>200000</v>
      </c>
      <c r="G77">
        <v>150000</v>
      </c>
      <c r="H77">
        <v>50000</v>
      </c>
    </row>
    <row r="78" spans="1:8" x14ac:dyDescent="0.3">
      <c r="A78" t="s">
        <v>188</v>
      </c>
      <c r="B78" s="31">
        <v>45151</v>
      </c>
      <c r="C78">
        <v>298</v>
      </c>
      <c r="D78">
        <v>0</v>
      </c>
      <c r="E78" t="s">
        <v>189</v>
      </c>
      <c r="F78">
        <v>355000</v>
      </c>
      <c r="G78">
        <v>0</v>
      </c>
      <c r="H78" t="s">
        <v>297</v>
      </c>
    </row>
    <row r="79" spans="1:8" x14ac:dyDescent="0.3">
      <c r="A79" t="s">
        <v>160</v>
      </c>
      <c r="B79" s="31">
        <v>45153</v>
      </c>
      <c r="C79">
        <v>299</v>
      </c>
      <c r="D79">
        <v>7086236418</v>
      </c>
      <c r="E79" t="s">
        <v>275</v>
      </c>
      <c r="F79">
        <v>100000</v>
      </c>
      <c r="G79">
        <v>0</v>
      </c>
      <c r="H79" t="s">
        <v>297</v>
      </c>
    </row>
    <row r="80" spans="1:8" x14ac:dyDescent="0.3">
      <c r="A80" t="s">
        <v>192</v>
      </c>
      <c r="B80" s="31">
        <v>45154</v>
      </c>
      <c r="C80">
        <v>300</v>
      </c>
      <c r="D80">
        <v>0</v>
      </c>
      <c r="E80" t="s">
        <v>276</v>
      </c>
      <c r="F80">
        <v>600000</v>
      </c>
      <c r="G80">
        <v>100000</v>
      </c>
      <c r="H80">
        <v>500000</v>
      </c>
    </row>
    <row r="81" spans="1:8" x14ac:dyDescent="0.3">
      <c r="A81" t="s">
        <v>193</v>
      </c>
      <c r="B81" s="31">
        <v>45154</v>
      </c>
      <c r="C81">
        <v>301</v>
      </c>
      <c r="D81">
        <v>8036794168</v>
      </c>
      <c r="E81" t="s">
        <v>277</v>
      </c>
      <c r="F81">
        <v>110000</v>
      </c>
      <c r="G81">
        <v>0</v>
      </c>
      <c r="H81" t="s">
        <v>297</v>
      </c>
    </row>
    <row r="82" spans="1:8" x14ac:dyDescent="0.3">
      <c r="A82" t="s">
        <v>195</v>
      </c>
      <c r="B82" s="31">
        <v>45155</v>
      </c>
      <c r="C82">
        <v>302</v>
      </c>
      <c r="D82">
        <v>9076052873</v>
      </c>
      <c r="E82" t="s">
        <v>249</v>
      </c>
      <c r="F82">
        <v>250000</v>
      </c>
      <c r="G82">
        <v>0</v>
      </c>
      <c r="H82" t="s">
        <v>297</v>
      </c>
    </row>
    <row r="83" spans="1:8" x14ac:dyDescent="0.3">
      <c r="A83" t="s">
        <v>198</v>
      </c>
      <c r="B83" s="31">
        <v>45170</v>
      </c>
      <c r="C83">
        <v>303</v>
      </c>
      <c r="D83" t="s">
        <v>13</v>
      </c>
      <c r="E83" t="s">
        <v>278</v>
      </c>
      <c r="F83">
        <v>400000</v>
      </c>
      <c r="G83">
        <v>0</v>
      </c>
      <c r="H83" t="s">
        <v>297</v>
      </c>
    </row>
    <row r="84" spans="1:8" x14ac:dyDescent="0.3">
      <c r="A84" t="s">
        <v>199</v>
      </c>
      <c r="B84" s="31">
        <v>45180</v>
      </c>
      <c r="C84">
        <v>304</v>
      </c>
      <c r="D84">
        <v>8033469233</v>
      </c>
      <c r="E84" t="s">
        <v>249</v>
      </c>
      <c r="F84">
        <v>100000</v>
      </c>
      <c r="G84">
        <v>50000</v>
      </c>
      <c r="H84">
        <v>50000</v>
      </c>
    </row>
    <row r="85" spans="1:8" x14ac:dyDescent="0.3">
      <c r="A85" t="s">
        <v>201</v>
      </c>
      <c r="B85" s="31">
        <v>45184</v>
      </c>
      <c r="C85">
        <v>305</v>
      </c>
      <c r="D85">
        <v>8038277633</v>
      </c>
      <c r="E85" t="s">
        <v>202</v>
      </c>
      <c r="F85">
        <v>100000</v>
      </c>
      <c r="G85">
        <v>120000</v>
      </c>
      <c r="H85">
        <v>-20000</v>
      </c>
    </row>
    <row r="86" spans="1:8" x14ac:dyDescent="0.3">
      <c r="A86" t="s">
        <v>204</v>
      </c>
      <c r="B86" s="31">
        <v>45189</v>
      </c>
      <c r="C86">
        <v>306</v>
      </c>
      <c r="D86">
        <v>7033415142</v>
      </c>
      <c r="E86" t="s">
        <v>205</v>
      </c>
      <c r="F86">
        <v>300000</v>
      </c>
      <c r="G86">
        <v>300000</v>
      </c>
      <c r="H86">
        <v>0</v>
      </c>
    </row>
    <row r="87" spans="1:8" x14ac:dyDescent="0.3">
      <c r="A87" t="s">
        <v>284</v>
      </c>
      <c r="B87" s="31">
        <v>45191</v>
      </c>
      <c r="C87">
        <v>307</v>
      </c>
      <c r="D87">
        <v>8032182639</v>
      </c>
      <c r="E87" t="s">
        <v>207</v>
      </c>
      <c r="F87">
        <v>400000</v>
      </c>
      <c r="G87">
        <v>100000</v>
      </c>
      <c r="H87">
        <v>300000</v>
      </c>
    </row>
    <row r="88" spans="1:8" x14ac:dyDescent="0.3">
      <c r="A88" t="s">
        <v>209</v>
      </c>
      <c r="B88" s="31">
        <v>45192</v>
      </c>
      <c r="C88">
        <v>308</v>
      </c>
      <c r="D88">
        <v>7043576287</v>
      </c>
      <c r="E88" t="s">
        <v>210</v>
      </c>
      <c r="F88">
        <v>150000</v>
      </c>
      <c r="G88">
        <v>0</v>
      </c>
      <c r="H88" t="s">
        <v>297</v>
      </c>
    </row>
    <row r="89" spans="1:8" x14ac:dyDescent="0.3">
      <c r="A89" t="s">
        <v>212</v>
      </c>
      <c r="B89" s="31">
        <v>45194</v>
      </c>
      <c r="C89">
        <v>309</v>
      </c>
      <c r="D89">
        <v>8162052601</v>
      </c>
      <c r="E89" t="s">
        <v>213</v>
      </c>
      <c r="F89">
        <v>279500</v>
      </c>
      <c r="G89">
        <v>0</v>
      </c>
      <c r="H89" t="s">
        <v>297</v>
      </c>
    </row>
    <row r="90" spans="1:8" x14ac:dyDescent="0.3">
      <c r="A90" t="s">
        <v>65</v>
      </c>
      <c r="B90" s="31">
        <v>45195</v>
      </c>
      <c r="C90">
        <v>310</v>
      </c>
      <c r="D90">
        <v>0</v>
      </c>
      <c r="E90" t="s">
        <v>215</v>
      </c>
      <c r="F90">
        <v>565000</v>
      </c>
      <c r="G90">
        <v>0</v>
      </c>
      <c r="H90" t="s">
        <v>297</v>
      </c>
    </row>
    <row r="91" spans="1:8" x14ac:dyDescent="0.3">
      <c r="A91" t="s">
        <v>217</v>
      </c>
      <c r="B91" s="31">
        <v>45197</v>
      </c>
      <c r="C91">
        <v>311</v>
      </c>
      <c r="D91">
        <v>0</v>
      </c>
      <c r="E91" t="s">
        <v>218</v>
      </c>
      <c r="F91">
        <v>239611</v>
      </c>
      <c r="G91">
        <v>0</v>
      </c>
      <c r="H91" t="s">
        <v>297</v>
      </c>
    </row>
    <row r="92" spans="1:8" x14ac:dyDescent="0.3">
      <c r="A92" t="s">
        <v>219</v>
      </c>
      <c r="B92" s="31">
        <v>45197</v>
      </c>
      <c r="C92">
        <v>312</v>
      </c>
      <c r="D92">
        <v>9066906066</v>
      </c>
      <c r="E92" t="s">
        <v>207</v>
      </c>
      <c r="F92">
        <v>248000</v>
      </c>
      <c r="G92">
        <v>71000</v>
      </c>
      <c r="H92">
        <v>177000</v>
      </c>
    </row>
    <row r="93" spans="1:8" x14ac:dyDescent="0.3">
      <c r="A93" t="s">
        <v>220</v>
      </c>
      <c r="B93" s="31">
        <v>45197</v>
      </c>
      <c r="C93">
        <v>313</v>
      </c>
      <c r="D93">
        <v>0</v>
      </c>
      <c r="E93" t="s">
        <v>221</v>
      </c>
      <c r="F93">
        <v>385000</v>
      </c>
      <c r="G93">
        <v>0</v>
      </c>
      <c r="H93" t="s">
        <v>297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DF98-D64A-420B-943C-33D31630CD93}">
  <dimension ref="A1:K93"/>
  <sheetViews>
    <sheetView workbookViewId="0">
      <selection activeCell="B4" sqref="B4"/>
    </sheetView>
  </sheetViews>
  <sheetFormatPr defaultRowHeight="14.4" x14ac:dyDescent="0.3"/>
  <cols>
    <col min="1" max="1" width="35.33203125" customWidth="1"/>
    <col min="2" max="2" width="26.88671875" style="31" bestFit="1" customWidth="1"/>
    <col min="3" max="3" width="10.44140625" customWidth="1"/>
    <col min="4" max="4" width="16.44140625" customWidth="1"/>
    <col min="5" max="5" width="55.5546875" customWidth="1"/>
    <col min="7" max="7" width="10.77734375" customWidth="1"/>
    <col min="8" max="8" width="15.44140625" customWidth="1"/>
    <col min="10" max="10" width="21.5546875" customWidth="1"/>
    <col min="11" max="11" width="13.5546875" bestFit="1" customWidth="1"/>
  </cols>
  <sheetData>
    <row r="1" spans="1:11" x14ac:dyDescent="0.3">
      <c r="A1" t="s">
        <v>1</v>
      </c>
      <c r="B1" s="31" t="s">
        <v>0</v>
      </c>
      <c r="C1" t="s">
        <v>197</v>
      </c>
      <c r="D1" t="s">
        <v>7</v>
      </c>
      <c r="E1" t="s">
        <v>2</v>
      </c>
      <c r="F1" t="s">
        <v>3</v>
      </c>
      <c r="G1" t="s">
        <v>4</v>
      </c>
      <c r="H1" t="s">
        <v>295</v>
      </c>
    </row>
    <row r="2" spans="1:11" x14ac:dyDescent="0.3">
      <c r="A2" t="str">
        <f>Sheet1!D3</f>
        <v>QUINET ADETUNJI</v>
      </c>
      <c r="B2" s="31">
        <f>Sheet1!B3</f>
        <v>44929</v>
      </c>
      <c r="C2">
        <f>Sheet1!C3</f>
        <v>222</v>
      </c>
      <c r="D2">
        <f>Sheet1!E3</f>
        <v>8188668881</v>
      </c>
      <c r="E2" t="str">
        <f>Sheet1!F3</f>
        <v>CANADA ADMISSION PROCESSING (2SCHOOLS)</v>
      </c>
      <c r="F2">
        <f>Sheet1!G3</f>
        <v>250000</v>
      </c>
      <c r="G2">
        <f>Sheet1!H3</f>
        <v>0</v>
      </c>
      <c r="H2" t="str">
        <f t="shared" ref="H2:H33" si="0">IF(G2=0,"No outstanding",F2-G2)</f>
        <v>No outstanding</v>
      </c>
    </row>
    <row r="3" spans="1:11" x14ac:dyDescent="0.3">
      <c r="A3" t="str">
        <f>Sheet1!D4</f>
        <v>MR OLOGUNRO SEYI</v>
      </c>
      <c r="B3" s="31">
        <f>Sheet1!B4</f>
        <v>44960</v>
      </c>
      <c r="C3">
        <f>Sheet1!C4</f>
        <v>223</v>
      </c>
      <c r="D3">
        <f>Sheet1!E4</f>
        <v>8106436108</v>
      </c>
      <c r="E3" t="str">
        <f>Sheet1!F4</f>
        <v xml:space="preserve">CANADA ADMISSION PROCESSING </v>
      </c>
      <c r="F3">
        <f>Sheet1!G4</f>
        <v>100000</v>
      </c>
      <c r="G3">
        <f>Sheet1!H4</f>
        <v>0</v>
      </c>
      <c r="H3" t="str">
        <f t="shared" si="0"/>
        <v>No outstanding</v>
      </c>
    </row>
    <row r="4" spans="1:11" x14ac:dyDescent="0.3">
      <c r="A4" t="str">
        <f>Sheet1!D5</f>
        <v>MR AMONA SAMSON</v>
      </c>
      <c r="B4" s="31">
        <f>Sheet1!B5</f>
        <v>45141</v>
      </c>
      <c r="C4">
        <f>Sheet1!C5</f>
        <v>224</v>
      </c>
      <c r="D4">
        <f>Sheet1!E5</f>
        <v>7069615900</v>
      </c>
      <c r="E4" t="str">
        <f>Sheet1!F5</f>
        <v>SEVIS AND VISA FEE (USA)</v>
      </c>
      <c r="F4">
        <f>Sheet1!G5</f>
        <v>389500</v>
      </c>
      <c r="G4">
        <f>Sheet1!H5</f>
        <v>0</v>
      </c>
      <c r="H4" t="str">
        <f t="shared" si="0"/>
        <v>No outstanding</v>
      </c>
      <c r="J4" t="s">
        <v>296</v>
      </c>
    </row>
    <row r="5" spans="1:11" x14ac:dyDescent="0.3">
      <c r="A5" t="str">
        <f>Sheet1!D6</f>
        <v>OLAONIPEKUN TOBI</v>
      </c>
      <c r="B5" s="31">
        <f>Sheet1!B6</f>
        <v>45141</v>
      </c>
      <c r="C5">
        <f>Sheet1!C6</f>
        <v>225</v>
      </c>
      <c r="D5" t="str">
        <f>Sheet1!E6</f>
        <v>_</v>
      </c>
      <c r="E5" t="str">
        <f>Sheet1!F6</f>
        <v>ADVANCE DEPOSIT OF CANADIAN STUDENT VISA PROCESSING</v>
      </c>
      <c r="F5">
        <f>Sheet1!G6</f>
        <v>50000</v>
      </c>
      <c r="G5">
        <f>Sheet1!H6</f>
        <v>50000</v>
      </c>
      <c r="H5">
        <f t="shared" si="0"/>
        <v>0</v>
      </c>
      <c r="J5" s="32">
        <f>SUM(mytable[TOTAL])</f>
        <v>20098095.506000001</v>
      </c>
    </row>
    <row r="6" spans="1:11" x14ac:dyDescent="0.3">
      <c r="A6" t="str">
        <f>Sheet1!D7</f>
        <v>MRS IKHIDE MARILYN</v>
      </c>
      <c r="B6" s="31">
        <f>Sheet1!B7</f>
        <v>45172</v>
      </c>
      <c r="C6">
        <f>Sheet1!C7</f>
        <v>226</v>
      </c>
      <c r="D6">
        <f>Sheet1!E7</f>
        <v>8033821611</v>
      </c>
      <c r="E6" t="str">
        <f>Sheet1!F7</f>
        <v>CANADIAN STUDENT VISA PROCESSING WITH 1 DEPENDENT</v>
      </c>
      <c r="F6">
        <f>Sheet1!G7</f>
        <v>455000</v>
      </c>
      <c r="G6">
        <f>Sheet1!H7</f>
        <v>0</v>
      </c>
      <c r="H6" t="str">
        <f t="shared" si="0"/>
        <v>No outstanding</v>
      </c>
    </row>
    <row r="7" spans="1:11" x14ac:dyDescent="0.3">
      <c r="A7" t="str">
        <f>Sheet1!D8</f>
        <v>MR DAVID EBOIGBE</v>
      </c>
      <c r="B7" s="31" t="str">
        <f>Sheet1!B8</f>
        <v>13/3/2023</v>
      </c>
      <c r="C7">
        <f>Sheet1!C8</f>
        <v>227</v>
      </c>
      <c r="D7">
        <f>Sheet1!E8</f>
        <v>8051338170</v>
      </c>
      <c r="E7" t="str">
        <f>Sheet1!F8</f>
        <v xml:space="preserve">$500 CAD REGISTRATION FEE </v>
      </c>
      <c r="F7">
        <f>Sheet1!G8</f>
        <v>318610</v>
      </c>
      <c r="G7">
        <f>Sheet1!H8</f>
        <v>0</v>
      </c>
      <c r="H7" t="str">
        <f t="shared" si="0"/>
        <v>No outstanding</v>
      </c>
    </row>
    <row r="8" spans="1:11" x14ac:dyDescent="0.3">
      <c r="A8" t="str">
        <f>Sheet1!D9</f>
        <v>ABDULMAJEED DAYO MUSA</v>
      </c>
      <c r="B8" s="31" t="str">
        <f>Sheet1!B9</f>
        <v>16/3/2023</v>
      </c>
      <c r="C8">
        <f>Sheet1!C9</f>
        <v>228</v>
      </c>
      <c r="D8">
        <f>Sheet1!E9</f>
        <v>9019564243</v>
      </c>
      <c r="E8" t="str">
        <f>Sheet1!F9</f>
        <v>PASSPORT TRANSMISSION FEE FOR CANADIAN STUDY PERMIT</v>
      </c>
      <c r="F8">
        <f>Sheet1!G9</f>
        <v>47000</v>
      </c>
      <c r="G8">
        <f>Sheet1!H9</f>
        <v>0</v>
      </c>
      <c r="H8" t="str">
        <f t="shared" si="0"/>
        <v>No outstanding</v>
      </c>
      <c r="J8">
        <f>COUNTIF(mytable[OUTSTANDING],H2)</f>
        <v>71</v>
      </c>
      <c r="K8" t="s">
        <v>297</v>
      </c>
    </row>
    <row r="9" spans="1:11" x14ac:dyDescent="0.3">
      <c r="A9" t="str">
        <f>Sheet1!D10</f>
        <v>TEMITOPE OLA</v>
      </c>
      <c r="B9" s="31" t="str">
        <f>Sheet1!B10</f>
        <v>20/3/2023</v>
      </c>
      <c r="C9">
        <f>Sheet1!C10</f>
        <v>229</v>
      </c>
      <c r="D9">
        <f>Sheet1!E10</f>
        <v>8130377259</v>
      </c>
      <c r="E9" t="str">
        <f>Sheet1!F10</f>
        <v>CANADIAN VISA PROCESSING</v>
      </c>
      <c r="F9">
        <f>Sheet1!G10</f>
        <v>70000</v>
      </c>
      <c r="G9">
        <f>Sheet1!H10</f>
        <v>0</v>
      </c>
      <c r="H9" t="str">
        <f t="shared" si="0"/>
        <v>No outstanding</v>
      </c>
      <c r="J9">
        <f>COUNTIF(mytable[OUTSTANDING],0)</f>
        <v>5</v>
      </c>
      <c r="K9" t="s">
        <v>298</v>
      </c>
    </row>
    <row r="10" spans="1:11" x14ac:dyDescent="0.3">
      <c r="A10" t="str">
        <f>Sheet1!D11</f>
        <v>MRS GOODNESS IFUNANYA</v>
      </c>
      <c r="B10" s="31" t="str">
        <f>Sheet1!B11</f>
        <v>20/3/2023</v>
      </c>
      <c r="C10">
        <f>Sheet1!C11</f>
        <v>230</v>
      </c>
      <c r="D10">
        <f>Sheet1!E11</f>
        <v>8169252793</v>
      </c>
      <c r="E10" t="str">
        <f>Sheet1!F11</f>
        <v xml:space="preserve">UK ADMISSION PROCESSING </v>
      </c>
      <c r="F10">
        <f>Sheet1!G11</f>
        <v>70000</v>
      </c>
      <c r="G10">
        <f>Sheet1!H11</f>
        <v>50000</v>
      </c>
      <c r="H10">
        <f t="shared" si="0"/>
        <v>20000</v>
      </c>
      <c r="J10">
        <f>J8+J9</f>
        <v>76</v>
      </c>
    </row>
    <row r="11" spans="1:11" x14ac:dyDescent="0.3">
      <c r="A11" t="str">
        <f>Sheet1!D12</f>
        <v>MRS TOLULOPE ADEOYE</v>
      </c>
      <c r="B11" s="31" t="str">
        <f>Sheet1!B12</f>
        <v>21/3/2023</v>
      </c>
      <c r="C11">
        <f>Sheet1!C12</f>
        <v>231</v>
      </c>
      <c r="D11">
        <f>Sheet1!E12</f>
        <v>8125383017</v>
      </c>
      <c r="E11" t="str">
        <f>Sheet1!F12</f>
        <v>CANADA VISA RE-SUBMISSION</v>
      </c>
      <c r="F11">
        <f>Sheet1!G12</f>
        <v>113500</v>
      </c>
      <c r="G11">
        <f>Sheet1!H12</f>
        <v>0</v>
      </c>
      <c r="H11" t="str">
        <f t="shared" si="0"/>
        <v>No outstanding</v>
      </c>
    </row>
    <row r="12" spans="1:11" x14ac:dyDescent="0.3">
      <c r="A12" t="str">
        <f>Sheet1!D13</f>
        <v>MR OLUMIDE OMOTOSHO</v>
      </c>
      <c r="B12" s="31" t="str">
        <f>Sheet1!B13</f>
        <v>21/3/2023</v>
      </c>
      <c r="C12">
        <f>Sheet1!C13</f>
        <v>232</v>
      </c>
      <c r="D12">
        <f>Sheet1!E13</f>
        <v>8028280143</v>
      </c>
      <c r="E12" t="str">
        <f>Sheet1!F13</f>
        <v>VISA APPLICATION SERVICE CHARGE</v>
      </c>
      <c r="F12">
        <f>Sheet1!G13</f>
        <v>200000</v>
      </c>
      <c r="G12">
        <f>Sheet1!H13</f>
        <v>0</v>
      </c>
      <c r="H12" t="str">
        <f t="shared" si="0"/>
        <v>No outstanding</v>
      </c>
      <c r="J12">
        <f>COUNTIF(mytable[OUTSTANDING],"&gt;0")</f>
        <v>15</v>
      </c>
    </row>
    <row r="13" spans="1:11" x14ac:dyDescent="0.3">
      <c r="A13" t="str">
        <f>Sheet1!D14</f>
        <v>MR AKINOLA AFOLABI</v>
      </c>
      <c r="B13" s="31" t="str">
        <f>Sheet1!B14</f>
        <v>24/3/2023</v>
      </c>
      <c r="C13">
        <f>Sheet1!C14</f>
        <v>233</v>
      </c>
      <c r="D13">
        <f>Sheet1!E14</f>
        <v>7033132100</v>
      </c>
      <c r="E13" t="str">
        <f>Sheet1!F14</f>
        <v>SPOUSAL OPEN WORK PERMIT -CANADA</v>
      </c>
      <c r="F13">
        <f>Sheet1!G14</f>
        <v>415360</v>
      </c>
      <c r="G13">
        <f>Sheet1!H14</f>
        <v>50000</v>
      </c>
      <c r="H13">
        <f t="shared" si="0"/>
        <v>365360</v>
      </c>
    </row>
    <row r="14" spans="1:11" x14ac:dyDescent="0.3">
      <c r="A14" t="str">
        <f>Sheet1!D15</f>
        <v>MRS ABOSEDE ALANI</v>
      </c>
      <c r="B14" s="31" t="str">
        <f>Sheet1!B15</f>
        <v>24/3/2023</v>
      </c>
      <c r="C14">
        <f>Sheet1!C15</f>
        <v>234</v>
      </c>
      <c r="D14">
        <f>Sheet1!E15</f>
        <v>7034324824</v>
      </c>
      <c r="E14" t="str">
        <f>Sheet1!F15</f>
        <v xml:space="preserve">CANADA ADMISSION PROCESSING </v>
      </c>
      <c r="F14">
        <f>Sheet1!G15</f>
        <v>350000</v>
      </c>
      <c r="G14">
        <f>Sheet1!H15</f>
        <v>0</v>
      </c>
      <c r="H14" t="str">
        <f t="shared" si="0"/>
        <v>No outstanding</v>
      </c>
    </row>
    <row r="15" spans="1:11" x14ac:dyDescent="0.3">
      <c r="A15" t="str">
        <f>Sheet1!D16</f>
        <v>OYINLOYE AYOMIPOSI&amp;AYOMIKUN</v>
      </c>
      <c r="B15" s="31" t="str">
        <f>Sheet1!B16</f>
        <v>29/3/2023</v>
      </c>
      <c r="C15">
        <f>Sheet1!C16</f>
        <v>235</v>
      </c>
      <c r="D15">
        <f>Sheet1!E16</f>
        <v>8138417602</v>
      </c>
      <c r="E15" t="str">
        <f>Sheet1!F16</f>
        <v xml:space="preserve">USA ADMISSION PROCESSING FOR 2 APPLICANT </v>
      </c>
      <c r="F15">
        <f>Sheet1!G16</f>
        <v>400000</v>
      </c>
      <c r="G15">
        <f>Sheet1!H16</f>
        <v>0</v>
      </c>
      <c r="H15" t="str">
        <f t="shared" si="0"/>
        <v>No outstanding</v>
      </c>
    </row>
    <row r="16" spans="1:11" x14ac:dyDescent="0.3">
      <c r="A16" t="str">
        <f>Sheet1!D22</f>
        <v>OLAONIPEKUN TOBI</v>
      </c>
      <c r="B16" s="31">
        <f>Sheet1!B22</f>
        <v>44989</v>
      </c>
      <c r="C16">
        <f>Sheet1!C22</f>
        <v>236</v>
      </c>
      <c r="D16">
        <f>Sheet1!E22</f>
        <v>0</v>
      </c>
      <c r="E16" t="str">
        <f>Sheet1!F22</f>
        <v>BALANCE PAYMENT FOR CANADIAN STUDENT VISA PROCESSING</v>
      </c>
      <c r="F16">
        <f>Sheet1!G22</f>
        <v>50000</v>
      </c>
      <c r="G16">
        <f>Sheet1!H22</f>
        <v>0</v>
      </c>
      <c r="H16" t="str">
        <f t="shared" si="0"/>
        <v>No outstanding</v>
      </c>
    </row>
    <row r="17" spans="1:8" x14ac:dyDescent="0.3">
      <c r="A17" t="str">
        <f>Sheet1!D23</f>
        <v>MR FENE OSAKWE</v>
      </c>
      <c r="B17" s="31">
        <f>Sheet1!B23</f>
        <v>45020</v>
      </c>
      <c r="C17">
        <f>Sheet1!C23</f>
        <v>237</v>
      </c>
      <c r="D17">
        <f>Sheet1!E23</f>
        <v>0</v>
      </c>
      <c r="E17" t="str">
        <f>Sheet1!F23</f>
        <v>CANADIAN VISA PROCESSING (VISIT)</v>
      </c>
      <c r="F17">
        <f>Sheet1!G23</f>
        <v>336000</v>
      </c>
      <c r="G17">
        <f>Sheet1!H23</f>
        <v>0</v>
      </c>
      <c r="H17" t="str">
        <f t="shared" si="0"/>
        <v>No outstanding</v>
      </c>
    </row>
    <row r="18" spans="1:8" x14ac:dyDescent="0.3">
      <c r="A18" t="str">
        <f>Sheet1!D24</f>
        <v>ANIEKAN AFAHA MBONG</v>
      </c>
      <c r="B18" s="31">
        <f>Sheet1!B24</f>
        <v>45020</v>
      </c>
      <c r="C18">
        <f>Sheet1!C24</f>
        <v>238</v>
      </c>
      <c r="D18">
        <f>Sheet1!E24</f>
        <v>8033030967</v>
      </c>
      <c r="E18" t="str">
        <f>Sheet1!F24</f>
        <v>TOEFL TEXTBOOK</v>
      </c>
      <c r="F18">
        <f>Sheet1!G24</f>
        <v>12000</v>
      </c>
      <c r="G18">
        <f>Sheet1!H24</f>
        <v>0</v>
      </c>
      <c r="H18" t="str">
        <f t="shared" si="0"/>
        <v>No outstanding</v>
      </c>
    </row>
    <row r="19" spans="1:8" x14ac:dyDescent="0.3">
      <c r="A19" t="str">
        <f>Sheet1!D25</f>
        <v>MR AND MRS OYELEYE</v>
      </c>
      <c r="B19" s="31">
        <f>Sheet1!B25</f>
        <v>45081</v>
      </c>
      <c r="C19">
        <f>Sheet1!C25</f>
        <v>239</v>
      </c>
      <c r="D19">
        <f>Sheet1!E25</f>
        <v>0</v>
      </c>
      <c r="E19" t="str">
        <f>Sheet1!F25</f>
        <v>PASSPORT TRANSMISSION FEE FOR CANADIAN ( BR)</v>
      </c>
      <c r="F19">
        <f>Sheet1!G25</f>
        <v>58000</v>
      </c>
      <c r="G19">
        <f>Sheet1!H25</f>
        <v>0</v>
      </c>
      <c r="H19" t="str">
        <f t="shared" si="0"/>
        <v>No outstanding</v>
      </c>
    </row>
    <row r="20" spans="1:8" x14ac:dyDescent="0.3">
      <c r="A20" t="str">
        <f>Sheet1!D26</f>
        <v>VICTOR ADEOYE</v>
      </c>
      <c r="B20" s="31">
        <f>Sheet1!B26</f>
        <v>45234</v>
      </c>
      <c r="C20">
        <f>Sheet1!C26</f>
        <v>240</v>
      </c>
      <c r="D20">
        <f>Sheet1!E26</f>
        <v>8032074186</v>
      </c>
      <c r="E20" t="str">
        <f>Sheet1!F26</f>
        <v xml:space="preserve">USA STUDENT VISA PROCESSING </v>
      </c>
      <c r="F20">
        <f>Sheet1!G26</f>
        <v>100000</v>
      </c>
      <c r="G20">
        <f>Sheet1!H26</f>
        <v>0</v>
      </c>
      <c r="H20" t="str">
        <f t="shared" si="0"/>
        <v>No outstanding</v>
      </c>
    </row>
    <row r="21" spans="1:8" x14ac:dyDescent="0.3">
      <c r="A21" t="str">
        <f>Sheet1!D27</f>
        <v>EKEINDE BENJAMIN</v>
      </c>
      <c r="B21" s="31">
        <f>Sheet1!B27</f>
        <v>45264</v>
      </c>
      <c r="C21">
        <f>Sheet1!C27</f>
        <v>241</v>
      </c>
      <c r="D21">
        <f>Sheet1!E27</f>
        <v>9066101129</v>
      </c>
      <c r="E21" t="str">
        <f>Sheet1!F27</f>
        <v>CANADA ADMISSSION PROCESSING (1 SCHOOL)</v>
      </c>
      <c r="F21">
        <f>Sheet1!G27</f>
        <v>140000</v>
      </c>
      <c r="G21">
        <f>Sheet1!H27</f>
        <v>0</v>
      </c>
      <c r="H21" t="str">
        <f t="shared" si="0"/>
        <v>No outstanding</v>
      </c>
    </row>
    <row r="22" spans="1:8" x14ac:dyDescent="0.3">
      <c r="A22" t="str">
        <f>Sheet1!D28</f>
        <v>MRS DAMILOLA UZAMOTH</v>
      </c>
      <c r="B22" s="31">
        <f>Sheet1!B28</f>
        <v>45264</v>
      </c>
      <c r="C22">
        <f>Sheet1!C28</f>
        <v>242</v>
      </c>
      <c r="D22">
        <f>Sheet1!E28</f>
        <v>0</v>
      </c>
      <c r="E22" t="str">
        <f>Sheet1!F28</f>
        <v>CANADA ADMISSSION PROCESSING (RE-APPLICATION FEE)</v>
      </c>
      <c r="F22">
        <f>Sheet1!G28</f>
        <v>100000</v>
      </c>
      <c r="G22">
        <f>Sheet1!H28</f>
        <v>0</v>
      </c>
      <c r="H22" t="str">
        <f t="shared" si="0"/>
        <v>No outstanding</v>
      </c>
    </row>
    <row r="23" spans="1:8" x14ac:dyDescent="0.3">
      <c r="A23" t="str">
        <f>Sheet1!D29</f>
        <v>AKEEEM ADEYEMI</v>
      </c>
      <c r="B23" s="31" t="str">
        <f>Sheet1!B29</f>
        <v>14/4/2023</v>
      </c>
      <c r="C23">
        <f>Sheet1!C29</f>
        <v>243</v>
      </c>
      <c r="D23">
        <f>Sheet1!E29</f>
        <v>7068890415</v>
      </c>
      <c r="E23" t="str">
        <f>Sheet1!F29</f>
        <v>VISA PROCESSING FEE</v>
      </c>
      <c r="F23">
        <f>Sheet1!G29</f>
        <v>50000</v>
      </c>
      <c r="G23">
        <f>Sheet1!H29</f>
        <v>0</v>
      </c>
      <c r="H23" t="str">
        <f t="shared" si="0"/>
        <v>No outstanding</v>
      </c>
    </row>
    <row r="24" spans="1:8" x14ac:dyDescent="0.3">
      <c r="A24" t="str">
        <f>Sheet1!D30</f>
        <v>MR OLUSHOLA ABIOLA</v>
      </c>
      <c r="B24" s="31" t="str">
        <f>Sheet1!B30</f>
        <v>18/4/2023</v>
      </c>
      <c r="C24">
        <f>Sheet1!C30</f>
        <v>244</v>
      </c>
      <c r="D24">
        <f>Sheet1!E30</f>
        <v>8097925270</v>
      </c>
      <c r="E24" t="str">
        <f>Sheet1!F30</f>
        <v>IELTS TEXTBOOK</v>
      </c>
      <c r="F24">
        <f>Sheet1!G30</f>
        <v>20000</v>
      </c>
      <c r="G24">
        <f>Sheet1!H30</f>
        <v>0</v>
      </c>
      <c r="H24" t="str">
        <f t="shared" si="0"/>
        <v>No outstanding</v>
      </c>
    </row>
    <row r="25" spans="1:8" x14ac:dyDescent="0.3">
      <c r="A25" t="str">
        <f>Sheet1!D31</f>
        <v>IKHIDE MARILYN</v>
      </c>
      <c r="B25" s="31" t="str">
        <f>Sheet1!B31</f>
        <v>27/4/2023</v>
      </c>
      <c r="C25">
        <f>Sheet1!C31</f>
        <v>245</v>
      </c>
      <c r="D25">
        <f>Sheet1!E31</f>
        <v>8028284692</v>
      </c>
      <c r="E25" t="str">
        <f>Sheet1!F31</f>
        <v xml:space="preserve">PASSPORT TRANSMISSION </v>
      </c>
      <c r="F25">
        <f>Sheet1!G31</f>
        <v>52000</v>
      </c>
      <c r="G25">
        <f>Sheet1!H31</f>
        <v>0</v>
      </c>
      <c r="H25" t="str">
        <f t="shared" si="0"/>
        <v>No outstanding</v>
      </c>
    </row>
    <row r="26" spans="1:8" x14ac:dyDescent="0.3">
      <c r="A26" t="str">
        <f>Sheet1!D32</f>
        <v>MR JACOB AYOOLA</v>
      </c>
      <c r="B26" s="31" t="str">
        <f>Sheet1!B32</f>
        <v>27/4/2023</v>
      </c>
      <c r="C26">
        <f>Sheet1!C32</f>
        <v>246</v>
      </c>
      <c r="D26">
        <f>Sheet1!E32</f>
        <v>8074484006</v>
      </c>
      <c r="E26" t="str">
        <f>Sheet1!F32</f>
        <v>CANADIAN SPOUSAL OPEN WORK PERMIT</v>
      </c>
      <c r="F26">
        <f>Sheet1!G32</f>
        <v>356720</v>
      </c>
      <c r="G26">
        <f>Sheet1!H32</f>
        <v>0</v>
      </c>
      <c r="H26" t="str">
        <f t="shared" si="0"/>
        <v>No outstanding</v>
      </c>
    </row>
    <row r="27" spans="1:8" ht="13.8" customHeight="1" x14ac:dyDescent="0.3">
      <c r="A27" t="str">
        <f>Sheet1!D33</f>
        <v>MS TEDDY GAYE</v>
      </c>
      <c r="B27" s="31" t="str">
        <f>Sheet1!B33</f>
        <v>29/4/2023</v>
      </c>
      <c r="C27">
        <f>Sheet1!C33</f>
        <v>247</v>
      </c>
      <c r="D27">
        <f>Sheet1!E33</f>
        <v>0</v>
      </c>
      <c r="E27" t="str">
        <f>Sheet1!F33</f>
        <v>CANADIAN STUDENT VISA PROCESSING</v>
      </c>
      <c r="F27">
        <f>Sheet1!G33</f>
        <v>300000</v>
      </c>
      <c r="G27">
        <f>Sheet1!H33</f>
        <v>0</v>
      </c>
      <c r="H27" t="str">
        <f t="shared" si="0"/>
        <v>No outstanding</v>
      </c>
    </row>
    <row r="28" spans="1:8" x14ac:dyDescent="0.3">
      <c r="A28" t="str">
        <f>Sheet1!D40</f>
        <v>HAMMED OLALEKAN</v>
      </c>
      <c r="B28" s="31">
        <f>Sheet1!B40</f>
        <v>44962</v>
      </c>
      <c r="C28">
        <f>Sheet1!C40</f>
        <v>248</v>
      </c>
      <c r="D28">
        <f>Sheet1!E40</f>
        <v>0</v>
      </c>
      <c r="E28" t="str">
        <f>Sheet1!F40</f>
        <v>KENYA TOURIST VISA</v>
      </c>
      <c r="F28">
        <f>Sheet1!G40</f>
        <v>76200</v>
      </c>
      <c r="G28">
        <f>Sheet1!H40</f>
        <v>0</v>
      </c>
      <c r="H28" t="str">
        <f t="shared" si="0"/>
        <v>No outstanding</v>
      </c>
    </row>
    <row r="29" spans="1:8" x14ac:dyDescent="0.3">
      <c r="A29" t="str">
        <f>Sheet1!D41</f>
        <v>OMITOGUN BISOLA</v>
      </c>
      <c r="B29" s="31">
        <f>Sheet1!B41</f>
        <v>44962</v>
      </c>
      <c r="C29">
        <f>Sheet1!C41</f>
        <v>249</v>
      </c>
      <c r="D29">
        <f>Sheet1!E41</f>
        <v>9065578994</v>
      </c>
      <c r="E29" t="str">
        <f>Sheet1!F41</f>
        <v>CANADIAN ADMISSION PROCESSING</v>
      </c>
      <c r="F29">
        <f>Sheet1!G41</f>
        <v>350000</v>
      </c>
      <c r="G29">
        <f>Sheet1!H41</f>
        <v>0</v>
      </c>
      <c r="H29" t="str">
        <f t="shared" si="0"/>
        <v>No outstanding</v>
      </c>
    </row>
    <row r="30" spans="1:8" x14ac:dyDescent="0.3">
      <c r="A30" t="str">
        <f>Sheet1!D42</f>
        <v>ISREAL ADESHINA AKINWALE</v>
      </c>
      <c r="B30" s="31">
        <f>Sheet1!B42</f>
        <v>44962</v>
      </c>
      <c r="C30">
        <f>Sheet1!C42</f>
        <v>250</v>
      </c>
      <c r="D30">
        <f>Sheet1!E42</f>
        <v>9013388601</v>
      </c>
      <c r="E30" t="str">
        <f>Sheet1!F42</f>
        <v>KENYA TOURIST VISA</v>
      </c>
      <c r="F30">
        <f>Sheet1!G42</f>
        <v>76200</v>
      </c>
      <c r="G30">
        <f>Sheet1!H42</f>
        <v>0</v>
      </c>
      <c r="H30" t="str">
        <f t="shared" si="0"/>
        <v>No outstanding</v>
      </c>
    </row>
    <row r="31" spans="1:8" x14ac:dyDescent="0.3">
      <c r="A31" t="str">
        <f>Sheet1!D43</f>
        <v>OGUNREMI HAMMED</v>
      </c>
      <c r="B31" s="31">
        <f>Sheet1!B43</f>
        <v>45082</v>
      </c>
      <c r="C31">
        <f>Sheet1!C43</f>
        <v>251</v>
      </c>
      <c r="D31">
        <f>Sheet1!E43</f>
        <v>806651260</v>
      </c>
      <c r="E31" t="str">
        <f>Sheet1!F43</f>
        <v>UK VISA PROCESSING FOR COUPLE (STUDENT)</v>
      </c>
      <c r="F31">
        <f>Sheet1!G43</f>
        <v>100000</v>
      </c>
      <c r="G31">
        <f>Sheet1!H43</f>
        <v>0</v>
      </c>
      <c r="H31" t="str">
        <f t="shared" si="0"/>
        <v>No outstanding</v>
      </c>
    </row>
    <row r="32" spans="1:8" x14ac:dyDescent="0.3">
      <c r="A32" t="str">
        <f>Sheet1!D44</f>
        <v>OLATUNMIBI</v>
      </c>
      <c r="B32" s="31">
        <f>Sheet1!B44</f>
        <v>45143</v>
      </c>
      <c r="C32">
        <f>Sheet1!C44</f>
        <v>252</v>
      </c>
      <c r="D32">
        <f>Sheet1!E44</f>
        <v>7089555719</v>
      </c>
      <c r="E32" t="str">
        <f>Sheet1!F44</f>
        <v>USA ADMISSIO PROCESSING (2SCHOOLS)</v>
      </c>
      <c r="F32">
        <f>Sheet1!G44</f>
        <v>100000</v>
      </c>
      <c r="G32">
        <f>Sheet1!H44</f>
        <v>0</v>
      </c>
      <c r="H32" t="str">
        <f t="shared" si="0"/>
        <v>No outstanding</v>
      </c>
    </row>
    <row r="33" spans="1:8" x14ac:dyDescent="0.3">
      <c r="A33" t="str">
        <f>Sheet1!D45</f>
        <v>MR ASHAOLU</v>
      </c>
      <c r="B33" s="31" t="str">
        <f>Sheet1!B45</f>
        <v>15/5/2023</v>
      </c>
      <c r="C33">
        <f>Sheet1!C45</f>
        <v>253</v>
      </c>
      <c r="D33">
        <f>Sheet1!E45</f>
        <v>8033006711</v>
      </c>
      <c r="E33" t="str">
        <f>Sheet1!F45</f>
        <v>CANADA AND UK VISITOR'S VISA PROCESSING</v>
      </c>
      <c r="F33">
        <f>Sheet1!G45</f>
        <v>504.50599999999997</v>
      </c>
      <c r="G33">
        <f>Sheet1!H45</f>
        <v>0</v>
      </c>
      <c r="H33" t="str">
        <f t="shared" si="0"/>
        <v>No outstanding</v>
      </c>
    </row>
    <row r="34" spans="1:8" x14ac:dyDescent="0.3">
      <c r="A34" t="str">
        <f>Sheet1!D46</f>
        <v>OGUNRUKU ADEBAYO OLAOYE</v>
      </c>
      <c r="B34" s="31" t="str">
        <f>Sheet1!B46</f>
        <v>16/5/2023</v>
      </c>
      <c r="C34">
        <f>Sheet1!C46</f>
        <v>254</v>
      </c>
      <c r="D34">
        <f>Sheet1!E46</f>
        <v>8028095667</v>
      </c>
      <c r="E34" t="str">
        <f>Sheet1!F46</f>
        <v>CANADIAN VISA PROCESSING FOR FAMILY OF (3)</v>
      </c>
      <c r="F34">
        <f>Sheet1!G46</f>
        <v>650000</v>
      </c>
      <c r="G34">
        <f>Sheet1!H46</f>
        <v>0</v>
      </c>
      <c r="H34" t="str">
        <f t="shared" ref="H34:H65" si="1">IF(G34=0,"No outstanding",F34-G34)</f>
        <v>No outstanding</v>
      </c>
    </row>
    <row r="35" spans="1:8" x14ac:dyDescent="0.3">
      <c r="A35" t="str">
        <f>Sheet1!D47</f>
        <v>SALAMI AKEEM</v>
      </c>
      <c r="B35" s="31" t="str">
        <f>Sheet1!B47</f>
        <v>17/5/2023</v>
      </c>
      <c r="C35">
        <f>Sheet1!C47</f>
        <v>255</v>
      </c>
      <c r="D35">
        <f>Sheet1!E47</f>
        <v>8069365232</v>
      </c>
      <c r="E35" t="str">
        <f>Sheet1!F47</f>
        <v>IELTS CAMBRIDGE(2) AND BARRON IELTS (1)</v>
      </c>
      <c r="F35">
        <f>Sheet1!G47</f>
        <v>35000</v>
      </c>
      <c r="G35">
        <f>Sheet1!H47</f>
        <v>0</v>
      </c>
      <c r="H35" t="str">
        <f t="shared" si="1"/>
        <v>No outstanding</v>
      </c>
    </row>
    <row r="36" spans="1:8" x14ac:dyDescent="0.3">
      <c r="A36" t="str">
        <f>Sheet1!D48</f>
        <v>Ms DEBORAH AINA</v>
      </c>
      <c r="B36" s="31" t="str">
        <f>Sheet1!B48</f>
        <v>17/5/2023</v>
      </c>
      <c r="C36">
        <f>Sheet1!C48</f>
        <v>256</v>
      </c>
      <c r="D36">
        <f>Sheet1!E48</f>
        <v>8069365232</v>
      </c>
      <c r="E36" t="str">
        <f>Sheet1!F48</f>
        <v>CANADA ADMISSION PROCESSING</v>
      </c>
      <c r="F36">
        <f>Sheet1!G48</f>
        <v>50000</v>
      </c>
      <c r="G36">
        <f>Sheet1!H48</f>
        <v>50000</v>
      </c>
      <c r="H36">
        <f t="shared" si="1"/>
        <v>0</v>
      </c>
    </row>
    <row r="37" spans="1:8" x14ac:dyDescent="0.3">
      <c r="A37" t="str">
        <f>Sheet1!D49</f>
        <v>IBE MARTINS</v>
      </c>
      <c r="B37" s="31" t="str">
        <f>Sheet1!B49</f>
        <v>17/5/2023</v>
      </c>
      <c r="C37">
        <f>Sheet1!C49</f>
        <v>257</v>
      </c>
      <c r="D37">
        <f>Sheet1!E49</f>
        <v>8026105079</v>
      </c>
      <c r="E37" t="str">
        <f>Sheet1!F49</f>
        <v>CANADA STUDY VISA PROCESSING</v>
      </c>
      <c r="F37">
        <f>Sheet1!G49</f>
        <v>305000</v>
      </c>
      <c r="G37">
        <f>Sheet1!H49</f>
        <v>0</v>
      </c>
      <c r="H37" t="str">
        <f t="shared" si="1"/>
        <v>No outstanding</v>
      </c>
    </row>
    <row r="38" spans="1:8" x14ac:dyDescent="0.3">
      <c r="A38" t="str">
        <f>Sheet1!D50</f>
        <v>AJANI OLUWATOBILOBA</v>
      </c>
      <c r="B38" s="31" t="str">
        <f>Sheet1!B50</f>
        <v>17/5/2023</v>
      </c>
      <c r="C38">
        <f>Sheet1!C50</f>
        <v>258</v>
      </c>
      <c r="D38">
        <f>Sheet1!E50</f>
        <v>8027179215</v>
      </c>
      <c r="E38" t="str">
        <f>Sheet1!F50</f>
        <v>USA VISA PROCESSING FOR STUDENT</v>
      </c>
      <c r="F38">
        <f>Sheet1!G50</f>
        <v>100000</v>
      </c>
      <c r="G38">
        <f>Sheet1!H50</f>
        <v>0</v>
      </c>
      <c r="H38" t="str">
        <f t="shared" si="1"/>
        <v>No outstanding</v>
      </c>
    </row>
    <row r="39" spans="1:8" x14ac:dyDescent="0.3">
      <c r="A39" t="str">
        <f>Sheet1!D51</f>
        <v>KAZEEM ABIODUN</v>
      </c>
      <c r="B39" s="31" t="str">
        <f>Sheet1!B51</f>
        <v>18/5/2023</v>
      </c>
      <c r="C39">
        <f>Sheet1!C51</f>
        <v>259</v>
      </c>
      <c r="D39">
        <f>Sheet1!E51</f>
        <v>8023455445</v>
      </c>
      <c r="E39" t="str">
        <f>Sheet1!F51</f>
        <v>UK ADMISSION PROCESSING</v>
      </c>
      <c r="F39">
        <f>Sheet1!G51</f>
        <v>50000</v>
      </c>
      <c r="G39">
        <f>Sheet1!H51</f>
        <v>50000</v>
      </c>
      <c r="H39">
        <f t="shared" si="1"/>
        <v>0</v>
      </c>
    </row>
    <row r="40" spans="1:8" x14ac:dyDescent="0.3">
      <c r="A40" t="str">
        <f>Sheet1!D52</f>
        <v>AKINADE ANUOLUWAPO CALEB</v>
      </c>
      <c r="B40" s="31" t="str">
        <f>Sheet1!B52</f>
        <v>18/5/2023</v>
      </c>
      <c r="C40">
        <f>Sheet1!C52</f>
        <v>260</v>
      </c>
      <c r="D40">
        <f>Sheet1!E52</f>
        <v>8033464760</v>
      </c>
      <c r="E40" t="str">
        <f>Sheet1!F52</f>
        <v>CANADIAN STUDENT VISA  FEE</v>
      </c>
      <c r="F40">
        <f>Sheet1!G52</f>
        <v>205000</v>
      </c>
      <c r="G40">
        <f>Sheet1!H52</f>
        <v>0</v>
      </c>
      <c r="H40" t="str">
        <f t="shared" si="1"/>
        <v>No outstanding</v>
      </c>
    </row>
    <row r="41" spans="1:8" x14ac:dyDescent="0.3">
      <c r="A41" t="str">
        <f>Sheet1!D53</f>
        <v>DORCAS LAWAL</v>
      </c>
      <c r="B41" s="31" t="str">
        <f>Sheet1!B53</f>
        <v>25/5/2023</v>
      </c>
      <c r="C41">
        <f>Sheet1!C53</f>
        <v>261</v>
      </c>
      <c r="D41">
        <f>Sheet1!E53</f>
        <v>9154619892</v>
      </c>
      <c r="E41" t="str">
        <f>Sheet1!F53</f>
        <v xml:space="preserve">USA STUDENT VISA PROCESSING </v>
      </c>
      <c r="F41">
        <f>Sheet1!G53</f>
        <v>80000</v>
      </c>
      <c r="G41">
        <f>Sheet1!H53</f>
        <v>20000</v>
      </c>
      <c r="H41">
        <f t="shared" si="1"/>
        <v>60000</v>
      </c>
    </row>
    <row r="42" spans="1:8" ht="11.4" customHeight="1" x14ac:dyDescent="0.3">
      <c r="A42" t="str">
        <f>Sheet1!D54</f>
        <v>MR ADEBOMI ADEKUNLE</v>
      </c>
      <c r="B42" s="31" t="str">
        <f>Sheet1!B54</f>
        <v>26/5/2023</v>
      </c>
      <c r="C42">
        <f>Sheet1!C54</f>
        <v>262</v>
      </c>
      <c r="D42">
        <f>Sheet1!E54</f>
        <v>8068295697</v>
      </c>
      <c r="E42" t="str">
        <f>Sheet1!F54</f>
        <v>CANADIAN STUDENT VISA PROCESSING</v>
      </c>
      <c r="F42">
        <f>Sheet1!G54</f>
        <v>50000</v>
      </c>
      <c r="G42">
        <f>Sheet1!H54</f>
        <v>50000</v>
      </c>
      <c r="H42">
        <f t="shared" si="1"/>
        <v>0</v>
      </c>
    </row>
    <row r="43" spans="1:8" x14ac:dyDescent="0.3">
      <c r="A43" t="str">
        <f>Sheet1!D60</f>
        <v>UMEJIAKU E.OLUEBUBE</v>
      </c>
      <c r="B43" s="31">
        <f>Sheet1!B60</f>
        <v>44932</v>
      </c>
      <c r="C43">
        <f>Sheet1!C60</f>
        <v>263</v>
      </c>
      <c r="D43">
        <f>Sheet1!E60</f>
        <v>8139378252</v>
      </c>
      <c r="E43" t="str">
        <f>Sheet1!F60</f>
        <v>CANADIAN ADMISSION PROCESSING (2 SCHOOLS)</v>
      </c>
      <c r="F43">
        <f>Sheet1!G60</f>
        <v>250000</v>
      </c>
      <c r="G43">
        <f>Sheet1!H60</f>
        <v>0</v>
      </c>
      <c r="H43" t="str">
        <f t="shared" si="1"/>
        <v>No outstanding</v>
      </c>
    </row>
    <row r="44" spans="1:8" x14ac:dyDescent="0.3">
      <c r="A44" t="str">
        <f>Sheet1!D61</f>
        <v>ARIGBEDE VICTORY</v>
      </c>
      <c r="B44" s="31">
        <f>Sheet1!B61</f>
        <v>44932</v>
      </c>
      <c r="C44">
        <f>Sheet1!C61</f>
        <v>264</v>
      </c>
      <c r="D44">
        <f>Sheet1!E61</f>
        <v>8172754119</v>
      </c>
      <c r="E44" t="str">
        <f>Sheet1!F61</f>
        <v>CANADIAN ADMISSION PROCESSING (2 SCHOOLS)</v>
      </c>
      <c r="F44">
        <f>Sheet1!G61</f>
        <v>220000</v>
      </c>
      <c r="G44">
        <f>Sheet1!H61</f>
        <v>0</v>
      </c>
      <c r="H44" t="str">
        <f t="shared" si="1"/>
        <v>No outstanding</v>
      </c>
    </row>
    <row r="45" spans="1:8" x14ac:dyDescent="0.3">
      <c r="A45" t="str">
        <f>Sheet1!D62</f>
        <v>ADEBISI OYINDAMOLA</v>
      </c>
      <c r="B45" s="31">
        <f>Sheet1!B62</f>
        <v>44963</v>
      </c>
      <c r="C45">
        <f>Sheet1!C62</f>
        <v>265</v>
      </c>
      <c r="D45">
        <f>Sheet1!E62</f>
        <v>8034704421</v>
      </c>
      <c r="E45" t="str">
        <f>Sheet1!F62</f>
        <v xml:space="preserve">CANADIAN ADMISSION PROCESSING </v>
      </c>
      <c r="F45">
        <f>Sheet1!G62</f>
        <v>200000</v>
      </c>
      <c r="G45">
        <f>Sheet1!H62</f>
        <v>105000</v>
      </c>
      <c r="H45">
        <f t="shared" si="1"/>
        <v>95000</v>
      </c>
    </row>
    <row r="46" spans="1:8" x14ac:dyDescent="0.3">
      <c r="A46" t="str">
        <f>Sheet1!D63</f>
        <v>DORATHY CHRISTOPHER</v>
      </c>
      <c r="B46" s="31">
        <f>Sheet1!B63</f>
        <v>45175</v>
      </c>
      <c r="C46">
        <f>Sheet1!C63</f>
        <v>266</v>
      </c>
      <c r="D46">
        <f>Sheet1!E63</f>
        <v>0</v>
      </c>
      <c r="E46" t="str">
        <f>Sheet1!F63</f>
        <v>DROPBOX PROCESSING FEE</v>
      </c>
      <c r="F46">
        <f>Sheet1!G63</f>
        <v>130000</v>
      </c>
      <c r="G46">
        <f>Sheet1!H63</f>
        <v>15000</v>
      </c>
      <c r="H46">
        <f t="shared" si="1"/>
        <v>115000</v>
      </c>
    </row>
    <row r="47" spans="1:8" x14ac:dyDescent="0.3">
      <c r="A47" t="str">
        <f>Sheet1!D64</f>
        <v>EDEGAN BLESSING</v>
      </c>
      <c r="B47" s="31" t="str">
        <f>Sheet1!B64</f>
        <v>14/6/2023</v>
      </c>
      <c r="C47">
        <f>Sheet1!C64</f>
        <v>267</v>
      </c>
      <c r="D47">
        <f>Sheet1!E64</f>
        <v>8120804581</v>
      </c>
      <c r="E47" t="str">
        <f>Sheet1!F64</f>
        <v>UK TOURIST VISA AND PRIME-TIME APPOINTMENT</v>
      </c>
      <c r="F47">
        <f>Sheet1!G64</f>
        <v>290000</v>
      </c>
      <c r="G47">
        <f>Sheet1!H64</f>
        <v>0</v>
      </c>
      <c r="H47" t="str">
        <f t="shared" si="1"/>
        <v>No outstanding</v>
      </c>
    </row>
    <row r="48" spans="1:8" x14ac:dyDescent="0.3">
      <c r="A48" t="str">
        <f>Sheet1!D65</f>
        <v>IYOBOZA IDEHEN</v>
      </c>
      <c r="B48" s="31" t="str">
        <f>Sheet1!B65</f>
        <v>14/6/2023</v>
      </c>
      <c r="C48">
        <f>Sheet1!C65</f>
        <v>268</v>
      </c>
      <c r="D48">
        <f>Sheet1!E65</f>
        <v>8029091604</v>
      </c>
      <c r="E48" t="str">
        <f>Sheet1!F65</f>
        <v>CANADA VISA PROCESSING</v>
      </c>
      <c r="F48">
        <f>Sheet1!G65</f>
        <v>83600</v>
      </c>
      <c r="G48">
        <f>Sheet1!H65</f>
        <v>0</v>
      </c>
      <c r="H48" t="str">
        <f t="shared" si="1"/>
        <v>No outstanding</v>
      </c>
    </row>
    <row r="49" spans="1:8" x14ac:dyDescent="0.3">
      <c r="A49" t="str">
        <f>Sheet1!D66</f>
        <v>QUINET ADETUNJI</v>
      </c>
      <c r="B49" s="31" t="str">
        <f>Sheet1!B66</f>
        <v>15/6/2023</v>
      </c>
      <c r="C49">
        <f>Sheet1!C66</f>
        <v>269</v>
      </c>
      <c r="D49">
        <f>Sheet1!E66</f>
        <v>0</v>
      </c>
      <c r="E49" t="str">
        <f>Sheet1!F66</f>
        <v>CANADA STUDENT VISA PROCESSING</v>
      </c>
      <c r="F49">
        <f>Sheet1!G66</f>
        <v>250000</v>
      </c>
      <c r="G49">
        <f>Sheet1!H66</f>
        <v>0</v>
      </c>
      <c r="H49" t="str">
        <f t="shared" si="1"/>
        <v>No outstanding</v>
      </c>
    </row>
    <row r="50" spans="1:8" x14ac:dyDescent="0.3">
      <c r="A50" t="str">
        <f>Sheet1!D67</f>
        <v>ODUBIYI ADEOLU</v>
      </c>
      <c r="B50" s="31" t="str">
        <f>Sheet1!B67</f>
        <v>20/6/2023</v>
      </c>
      <c r="C50">
        <f>Sheet1!C67</f>
        <v>270</v>
      </c>
      <c r="D50">
        <f>Sheet1!E67</f>
        <v>8104483078</v>
      </c>
      <c r="E50" t="str">
        <f>Sheet1!F67</f>
        <v>CANADIAN SPOUSAL OPEN WORK PERMIT&amp;STUDY PERMIT FOR DEPENDENT</v>
      </c>
      <c r="F50">
        <f>Sheet1!G67</f>
        <v>604000</v>
      </c>
      <c r="G50">
        <f>Sheet1!H67</f>
        <v>0</v>
      </c>
      <c r="H50" t="str">
        <f t="shared" si="1"/>
        <v>No outstanding</v>
      </c>
    </row>
    <row r="51" spans="1:8" x14ac:dyDescent="0.3">
      <c r="A51" t="str">
        <f>Sheet1!D68</f>
        <v>AKINDIPE ADEPEJU</v>
      </c>
      <c r="B51" s="31" t="str">
        <f>Sheet1!B68</f>
        <v>20/6/2023</v>
      </c>
      <c r="C51">
        <f>Sheet1!C68</f>
        <v>271</v>
      </c>
      <c r="D51">
        <f>Sheet1!E68</f>
        <v>8135862402</v>
      </c>
      <c r="E51" t="str">
        <f>Sheet1!F68</f>
        <v>IELTS UKVI EXAM AND IELTS TEXTBOOK</v>
      </c>
      <c r="F51">
        <f>Sheet1!G68</f>
        <v>115700</v>
      </c>
      <c r="G51">
        <f>Sheet1!H68</f>
        <v>0</v>
      </c>
      <c r="H51" t="str">
        <f t="shared" si="1"/>
        <v>No outstanding</v>
      </c>
    </row>
    <row r="52" spans="1:8" x14ac:dyDescent="0.3">
      <c r="A52" t="str">
        <f>Sheet1!D69</f>
        <v>MICHEAL MUDIAGA ADAKA</v>
      </c>
      <c r="B52" s="31" t="str">
        <f>Sheet1!B69</f>
        <v>20/6/2023</v>
      </c>
      <c r="C52">
        <f>Sheet1!C69</f>
        <v>272</v>
      </c>
      <c r="D52">
        <f>Sheet1!E69</f>
        <v>7025832711</v>
      </c>
      <c r="E52" t="str">
        <f>Sheet1!F69</f>
        <v>USA STUDY VISA  APPIONTMENT AND PROCESSING</v>
      </c>
      <c r="F52">
        <f>Sheet1!G69</f>
        <v>120000</v>
      </c>
      <c r="G52">
        <f>Sheet1!H69</f>
        <v>0</v>
      </c>
      <c r="H52" t="str">
        <f t="shared" si="1"/>
        <v>No outstanding</v>
      </c>
    </row>
    <row r="53" spans="1:8" x14ac:dyDescent="0.3">
      <c r="A53" t="str">
        <f>Sheet1!D70</f>
        <v>MR ASHAOLU</v>
      </c>
      <c r="B53" s="31" t="str">
        <f>Sheet1!B70</f>
        <v>20/6/2023</v>
      </c>
      <c r="C53">
        <f>Sheet1!C70</f>
        <v>273</v>
      </c>
      <c r="D53">
        <f>Sheet1!E70</f>
        <v>8033006711</v>
      </c>
      <c r="E53" t="str">
        <f>Sheet1!F70</f>
        <v>UK VISA PROCESSING FOR FAMILY OF 5</v>
      </c>
      <c r="F53">
        <f>Sheet1!G70</f>
        <v>650000</v>
      </c>
      <c r="G53">
        <f>Sheet1!H70</f>
        <v>0</v>
      </c>
      <c r="H53" t="str">
        <f t="shared" si="1"/>
        <v>No outstanding</v>
      </c>
    </row>
    <row r="54" spans="1:8" x14ac:dyDescent="0.3">
      <c r="A54" t="str">
        <f>Sheet1!D71</f>
        <v>MS TEDDY GAYE</v>
      </c>
      <c r="B54" s="31" t="str">
        <f>Sheet1!B71</f>
        <v>20/6/2023</v>
      </c>
      <c r="C54">
        <f>Sheet1!C71</f>
        <v>274</v>
      </c>
      <c r="D54">
        <f>Sheet1!E71</f>
        <v>0</v>
      </c>
      <c r="E54" t="str">
        <f>Sheet1!F71</f>
        <v>CANADIAN STUDY VISA RE-APPLICATION</v>
      </c>
      <c r="F54">
        <f>Sheet1!G71</f>
        <v>180000</v>
      </c>
      <c r="G54">
        <f>Sheet1!H71</f>
        <v>0</v>
      </c>
      <c r="H54" t="str">
        <f t="shared" si="1"/>
        <v>No outstanding</v>
      </c>
    </row>
    <row r="55" spans="1:8" x14ac:dyDescent="0.3">
      <c r="A55" t="str">
        <f>Sheet1!D72</f>
        <v>IDEHEN MARTINS</v>
      </c>
      <c r="B55" s="31" t="str">
        <f>Sheet1!B72</f>
        <v>21/6/2023</v>
      </c>
      <c r="C55">
        <f>Sheet1!C72</f>
        <v>275</v>
      </c>
      <c r="D55">
        <f>Sheet1!E72</f>
        <v>8036777167</v>
      </c>
      <c r="E55" t="str">
        <f>Sheet1!F72</f>
        <v>APPLICATION FEE SUBMISSION</v>
      </c>
      <c r="F55">
        <f>Sheet1!G72</f>
        <v>171000</v>
      </c>
      <c r="G55">
        <f>Sheet1!H72</f>
        <v>0</v>
      </c>
      <c r="H55" t="str">
        <f t="shared" si="1"/>
        <v>No outstanding</v>
      </c>
    </row>
    <row r="56" spans="1:8" x14ac:dyDescent="0.3">
      <c r="A56" t="str">
        <f>Sheet1!D73</f>
        <v>IBE MARTINS</v>
      </c>
      <c r="B56" s="31" t="str">
        <f>Sheet1!B73</f>
        <v>22/6/2023</v>
      </c>
      <c r="C56">
        <f>Sheet1!C73</f>
        <v>276</v>
      </c>
      <c r="D56">
        <f>Sheet1!E73</f>
        <v>8026105079</v>
      </c>
      <c r="E56" t="str">
        <f>Sheet1!F73</f>
        <v>CANADA RE-APPLICATION</v>
      </c>
      <c r="F56">
        <f>Sheet1!G73</f>
        <v>150000</v>
      </c>
      <c r="G56">
        <f>Sheet1!H73</f>
        <v>0</v>
      </c>
      <c r="H56" t="str">
        <f t="shared" si="1"/>
        <v>No outstanding</v>
      </c>
    </row>
    <row r="57" spans="1:8" x14ac:dyDescent="0.3">
      <c r="A57" t="str">
        <f>Sheet1!D74</f>
        <v>TITUS EBENEZER OLA</v>
      </c>
      <c r="B57" s="31" t="str">
        <f>Sheet1!B74</f>
        <v>23/6/2023</v>
      </c>
      <c r="C57">
        <f>Sheet1!C74</f>
        <v>277</v>
      </c>
      <c r="D57">
        <f>Sheet1!E74</f>
        <v>8085672665</v>
      </c>
      <c r="E57" t="str">
        <f>Sheet1!F74</f>
        <v>PAYMENT FOT MATRICULATION</v>
      </c>
      <c r="F57">
        <f>Sheet1!G74</f>
        <v>189490</v>
      </c>
      <c r="G57">
        <f>Sheet1!H74</f>
        <v>0</v>
      </c>
      <c r="H57" t="str">
        <f t="shared" si="1"/>
        <v>No outstanding</v>
      </c>
    </row>
    <row r="58" spans="1:8" x14ac:dyDescent="0.3">
      <c r="A58" t="str">
        <f>Sheet1!D75</f>
        <v>OLANREWAJU SAVAGE</v>
      </c>
      <c r="B58" s="31" t="str">
        <f>Sheet1!B75</f>
        <v>26/6/2023</v>
      </c>
      <c r="C58">
        <f>Sheet1!C75</f>
        <v>278</v>
      </c>
      <c r="D58">
        <f>Sheet1!E75</f>
        <v>8135791037</v>
      </c>
      <c r="E58" t="str">
        <f>Sheet1!F75</f>
        <v>CANADA ADMISSION PROCESSING (2 SCHOOLS)</v>
      </c>
      <c r="F58">
        <f>Sheet1!G75</f>
        <v>250000</v>
      </c>
      <c r="G58">
        <f>Sheet1!H75</f>
        <v>50000</v>
      </c>
      <c r="H58">
        <f t="shared" si="1"/>
        <v>200000</v>
      </c>
    </row>
    <row r="59" spans="1:8" x14ac:dyDescent="0.3">
      <c r="A59" t="str">
        <f>Sheet1!D76</f>
        <v>ELENWOKE JOSHUA</v>
      </c>
      <c r="B59" s="31" t="str">
        <f>Sheet1!B76</f>
        <v>26/6/2023</v>
      </c>
      <c r="C59">
        <f>Sheet1!C76</f>
        <v>279</v>
      </c>
      <c r="D59">
        <f>Sheet1!E76</f>
        <v>7086236418</v>
      </c>
      <c r="E59" t="str">
        <f>Sheet1!F76</f>
        <v>USA ADMISSION PROCESSING (2 SCHOOLS)</v>
      </c>
      <c r="F59">
        <f>Sheet1!G76</f>
        <v>200000</v>
      </c>
      <c r="G59">
        <f>Sheet1!H76</f>
        <v>0</v>
      </c>
      <c r="H59" t="str">
        <f t="shared" si="1"/>
        <v>No outstanding</v>
      </c>
    </row>
    <row r="60" spans="1:8" x14ac:dyDescent="0.3">
      <c r="A60" t="str">
        <f>Sheet1!D77</f>
        <v>FELIX CHUKWU</v>
      </c>
      <c r="B60" s="31" t="str">
        <f>Sheet1!B77</f>
        <v>28/6/2023</v>
      </c>
      <c r="C60">
        <f>Sheet1!C77</f>
        <v>280</v>
      </c>
      <c r="D60">
        <f>Sheet1!E77</f>
        <v>0</v>
      </c>
      <c r="E60" t="str">
        <f>Sheet1!F77</f>
        <v>CANADA VISA PROCESSING</v>
      </c>
      <c r="F60">
        <f>Sheet1!G77</f>
        <v>250000</v>
      </c>
      <c r="G60">
        <f>Sheet1!H77</f>
        <v>10000</v>
      </c>
      <c r="H60">
        <f t="shared" si="1"/>
        <v>240000</v>
      </c>
    </row>
    <row r="61" spans="1:8" x14ac:dyDescent="0.3">
      <c r="A61" t="str">
        <f>Sheet1!D78</f>
        <v>ABOLARINWA OLADOYIN</v>
      </c>
      <c r="B61" s="31" t="str">
        <f>Sheet1!B78</f>
        <v>28/6/2023</v>
      </c>
      <c r="C61">
        <f>Sheet1!C78</f>
        <v>281</v>
      </c>
      <c r="D61">
        <f>Sheet1!E78</f>
        <v>0</v>
      </c>
      <c r="E61" t="str">
        <f>Sheet1!F78</f>
        <v xml:space="preserve">US STUDENT VISA PROCESSING </v>
      </c>
      <c r="F61">
        <f>Sheet1!G78</f>
        <v>100000</v>
      </c>
      <c r="G61">
        <f>Sheet1!H78</f>
        <v>0</v>
      </c>
      <c r="H61" t="str">
        <f t="shared" si="1"/>
        <v>No outstanding</v>
      </c>
    </row>
    <row r="62" spans="1:8" x14ac:dyDescent="0.3">
      <c r="A62" t="str">
        <f>Sheet1!D84</f>
        <v>ANOMA SAMSON</v>
      </c>
      <c r="B62" s="31">
        <f>Sheet1!B84</f>
        <v>44992</v>
      </c>
      <c r="C62">
        <f>Sheet1!C84</f>
        <v>282</v>
      </c>
      <c r="D62">
        <f>Sheet1!E84</f>
        <v>7069615900</v>
      </c>
      <c r="E62" t="str">
        <f>Sheet1!F84</f>
        <v>USA STUDENT VISA PROCESSING</v>
      </c>
      <c r="F62">
        <f>Sheet1!G84</f>
        <v>100000</v>
      </c>
      <c r="G62">
        <f>Sheet1!H84</f>
        <v>0</v>
      </c>
      <c r="H62" t="str">
        <f t="shared" si="1"/>
        <v>No outstanding</v>
      </c>
    </row>
    <row r="63" spans="1:8" x14ac:dyDescent="0.3">
      <c r="A63" t="str">
        <f>Sheet1!D85</f>
        <v>UDUH ISIOMA JOAN</v>
      </c>
      <c r="B63" s="31">
        <f>Sheet1!B85</f>
        <v>45023</v>
      </c>
      <c r="C63">
        <f>Sheet1!C85</f>
        <v>283</v>
      </c>
      <c r="D63">
        <f>Sheet1!E85</f>
        <v>7014820074</v>
      </c>
      <c r="E63" t="str">
        <f>Sheet1!F85</f>
        <v>CANADA ADMISSION PROCESSING</v>
      </c>
      <c r="F63">
        <f>Sheet1!G85</f>
        <v>165000</v>
      </c>
      <c r="G63">
        <f>Sheet1!H85</f>
        <v>55000</v>
      </c>
      <c r="H63">
        <f t="shared" si="1"/>
        <v>110000</v>
      </c>
    </row>
    <row r="64" spans="1:8" x14ac:dyDescent="0.3">
      <c r="A64" t="str">
        <f>Sheet1!D86</f>
        <v>MR OLUMIDE OMOTOSHO</v>
      </c>
      <c r="B64" s="31">
        <f>Sheet1!B86</f>
        <v>45023</v>
      </c>
      <c r="C64">
        <f>Sheet1!C86</f>
        <v>284</v>
      </c>
      <c r="D64">
        <f>Sheet1!E86</f>
        <v>8028280143</v>
      </c>
      <c r="E64" t="str">
        <f>Sheet1!F86</f>
        <v>CANADIAN VISA PROCESSING FOR FAMILY OF 4(1-SPOUSAL OPEN  WORK PERMIT &amp; 3 DEPENDENT STUDY PERMIT</v>
      </c>
      <c r="F64">
        <f>Sheet1!G86</f>
        <v>881600</v>
      </c>
      <c r="G64">
        <f>Sheet1!H86</f>
        <v>0</v>
      </c>
      <c r="H64" t="str">
        <f t="shared" si="1"/>
        <v>No outstanding</v>
      </c>
    </row>
    <row r="65" spans="1:8" x14ac:dyDescent="0.3">
      <c r="A65" t="str">
        <f>Sheet1!D87</f>
        <v>ELEMOKE JOSHUA</v>
      </c>
      <c r="B65" s="31">
        <f>Sheet1!B87</f>
        <v>45053</v>
      </c>
      <c r="C65">
        <f>Sheet1!C87</f>
        <v>285</v>
      </c>
      <c r="D65">
        <f>Sheet1!E87</f>
        <v>7086236418</v>
      </c>
      <c r="E65" t="str">
        <f>Sheet1!F87</f>
        <v>USA ADMISSION PROCESSING</v>
      </c>
      <c r="F65">
        <f>Sheet1!G87</f>
        <v>100000</v>
      </c>
      <c r="G65">
        <f>Sheet1!H87</f>
        <v>0</v>
      </c>
      <c r="H65" t="str">
        <f t="shared" si="1"/>
        <v>No outstanding</v>
      </c>
    </row>
    <row r="66" spans="1:8" x14ac:dyDescent="0.3">
      <c r="A66" t="str">
        <f>Sheet1!D88</f>
        <v>ADEKANBI SAMUEL.F</v>
      </c>
      <c r="B66" s="31">
        <f>Sheet1!B88</f>
        <v>45114</v>
      </c>
      <c r="C66">
        <f>Sheet1!C88</f>
        <v>286</v>
      </c>
      <c r="D66">
        <f>Sheet1!E88</f>
        <v>9133489360</v>
      </c>
      <c r="E66" t="str">
        <f>Sheet1!F88</f>
        <v>CANADA ADMISSION PROCESSING</v>
      </c>
      <c r="F66">
        <f>Sheet1!G88</f>
        <v>250000</v>
      </c>
      <c r="G66">
        <f>Sheet1!H88</f>
        <v>50000</v>
      </c>
      <c r="H66">
        <f t="shared" ref="H66:H93" si="2">IF(G66=0,"No outstanding",F66-G66)</f>
        <v>200000</v>
      </c>
    </row>
    <row r="67" spans="1:8" x14ac:dyDescent="0.3">
      <c r="A67" t="str">
        <f>Sheet1!D89</f>
        <v>AFINJUOMO OMOLOLA MULIKAT</v>
      </c>
      <c r="B67" s="31">
        <f>Sheet1!B89</f>
        <v>45206</v>
      </c>
      <c r="C67">
        <f>Sheet1!C89</f>
        <v>287</v>
      </c>
      <c r="D67">
        <f>Sheet1!E89</f>
        <v>8094388255</v>
      </c>
      <c r="E67" t="str">
        <f>Sheet1!F89</f>
        <v>CANADA ADMISSION PROCESSING AND OUTSTANDING BALANCE</v>
      </c>
      <c r="F67">
        <f>Sheet1!G89</f>
        <v>315000</v>
      </c>
      <c r="G67">
        <f>Sheet1!H89</f>
        <v>0</v>
      </c>
      <c r="H67" t="str">
        <f t="shared" si="2"/>
        <v>No outstanding</v>
      </c>
    </row>
    <row r="68" spans="1:8" x14ac:dyDescent="0.3">
      <c r="A68" t="str">
        <f>Sheet1!D90</f>
        <v>OGUNDIMU HABEEB AYOOLA</v>
      </c>
      <c r="B68" s="31">
        <f>Sheet1!B90</f>
        <v>45206</v>
      </c>
      <c r="C68">
        <f>Sheet1!C90</f>
        <v>288</v>
      </c>
      <c r="D68">
        <f>Sheet1!E90</f>
        <v>8133315445</v>
      </c>
      <c r="E68" t="str">
        <f>Sheet1!F90</f>
        <v xml:space="preserve">CANADIAN STUDY VISA APPLICATION </v>
      </c>
      <c r="F68">
        <f>Sheet1!G90</f>
        <v>300000</v>
      </c>
      <c r="G68">
        <f>Sheet1!H90</f>
        <v>0</v>
      </c>
      <c r="H68" t="str">
        <f t="shared" si="2"/>
        <v>No outstanding</v>
      </c>
    </row>
    <row r="69" spans="1:8" x14ac:dyDescent="0.3">
      <c r="A69" t="str">
        <f>Sheet1!D91</f>
        <v>MODUPE ADEBISI</v>
      </c>
      <c r="B69" s="31">
        <f>Sheet1!B91</f>
        <v>45267</v>
      </c>
      <c r="C69">
        <f>Sheet1!C91</f>
        <v>289</v>
      </c>
      <c r="D69">
        <f>Sheet1!E91</f>
        <v>8034704421</v>
      </c>
      <c r="E69" t="str">
        <f>Sheet1!F91</f>
        <v>BALANCE PAYMENT</v>
      </c>
      <c r="F69">
        <f>Sheet1!G91</f>
        <v>105000</v>
      </c>
      <c r="G69">
        <f>Sheet1!H91</f>
        <v>0</v>
      </c>
      <c r="H69" t="str">
        <f t="shared" si="2"/>
        <v>No outstanding</v>
      </c>
    </row>
    <row r="70" spans="1:8" x14ac:dyDescent="0.3">
      <c r="A70" t="str">
        <f>Sheet1!D92</f>
        <v>AKPOCHIMORAA COLLINS</v>
      </c>
      <c r="B70" s="31" t="str">
        <f>Sheet1!B92</f>
        <v>13/7/2023</v>
      </c>
      <c r="C70">
        <f>Sheet1!C92</f>
        <v>290</v>
      </c>
      <c r="D70">
        <f>Sheet1!E92</f>
        <v>8132182639</v>
      </c>
      <c r="E70" t="str">
        <f>Sheet1!F92</f>
        <v xml:space="preserve">CANADA ADMISSION PROCESSING </v>
      </c>
      <c r="F70">
        <f>Sheet1!G92</f>
        <v>200000</v>
      </c>
      <c r="G70">
        <f>Sheet1!H92</f>
        <v>0</v>
      </c>
      <c r="H70" t="str">
        <f t="shared" si="2"/>
        <v>No outstanding</v>
      </c>
    </row>
    <row r="71" spans="1:8" x14ac:dyDescent="0.3">
      <c r="A71" t="str">
        <f>Sheet1!D93</f>
        <v>OLOGUN OLUWAKEMI IDOWU</v>
      </c>
      <c r="B71" s="31" t="str">
        <f>Sheet1!B93</f>
        <v>13/7/2023</v>
      </c>
      <c r="C71">
        <f>Sheet1!C93</f>
        <v>291</v>
      </c>
      <c r="D71">
        <f>Sheet1!E93</f>
        <v>8144155590</v>
      </c>
      <c r="E71" t="str">
        <f>Sheet1!F93</f>
        <v xml:space="preserve">CANADIAN STUDY VISA </v>
      </c>
      <c r="F71">
        <f>Sheet1!G93</f>
        <v>325000</v>
      </c>
      <c r="G71">
        <f>Sheet1!H93</f>
        <v>0</v>
      </c>
      <c r="H71" t="str">
        <f t="shared" si="2"/>
        <v>No outstanding</v>
      </c>
    </row>
    <row r="72" spans="1:8" x14ac:dyDescent="0.3">
      <c r="A72" t="str">
        <f>Sheet1!D94</f>
        <v>OLADIPO TEJUMADE OLUWASEYI</v>
      </c>
      <c r="B72" s="31" t="str">
        <f>Sheet1!B94</f>
        <v>17/7/2023</v>
      </c>
      <c r="C72">
        <f>Sheet1!C94</f>
        <v>292</v>
      </c>
      <c r="D72">
        <f>Sheet1!E94</f>
        <v>7038144628</v>
      </c>
      <c r="E72" t="str">
        <f>Sheet1!F94</f>
        <v>CANADA ADMISSION PROCESSING</v>
      </c>
      <c r="F72">
        <f>Sheet1!G94</f>
        <v>300000</v>
      </c>
      <c r="G72">
        <f>Sheet1!H94</f>
        <v>0</v>
      </c>
      <c r="H72" t="str">
        <f t="shared" si="2"/>
        <v>No outstanding</v>
      </c>
    </row>
    <row r="73" spans="1:8" x14ac:dyDescent="0.3">
      <c r="A73" t="str">
        <f>Sheet1!D95</f>
        <v>AKPOCHIMORAA COLLINS</v>
      </c>
      <c r="B73" s="31" t="str">
        <f>Sheet1!B95</f>
        <v>18/7/2023</v>
      </c>
      <c r="C73">
        <f>Sheet1!C95</f>
        <v>293</v>
      </c>
      <c r="D73">
        <f>Sheet1!E95</f>
        <v>8132182639</v>
      </c>
      <c r="E73" t="str">
        <f>Sheet1!F95</f>
        <v>BALANCE PAYMENT</v>
      </c>
      <c r="F73">
        <f>Sheet1!G95</f>
        <v>50000</v>
      </c>
      <c r="G73">
        <f>Sheet1!H95</f>
        <v>0</v>
      </c>
      <c r="H73" t="str">
        <f t="shared" si="2"/>
        <v>No outstanding</v>
      </c>
    </row>
    <row r="74" spans="1:8" x14ac:dyDescent="0.3">
      <c r="A74" t="str">
        <f>Sheet1!D96</f>
        <v>OGUNDIMU ROYAN</v>
      </c>
      <c r="B74" s="31" t="str">
        <f>Sheet1!B96</f>
        <v>21/7/2023</v>
      </c>
      <c r="C74">
        <f>Sheet1!C96</f>
        <v>294</v>
      </c>
      <c r="D74">
        <f>Sheet1!E96</f>
        <v>8104483078</v>
      </c>
      <c r="E74" t="str">
        <f>Sheet1!F96</f>
        <v>CANADA STUDY VISA</v>
      </c>
      <c r="F74">
        <f>Sheet1!G96</f>
        <v>329000</v>
      </c>
      <c r="G74">
        <f>Sheet1!H96</f>
        <v>0</v>
      </c>
      <c r="H74" t="str">
        <f t="shared" si="2"/>
        <v>No outstanding</v>
      </c>
    </row>
    <row r="75" spans="1:8" x14ac:dyDescent="0.3">
      <c r="A75" t="str">
        <f>Sheet1!D97</f>
        <v>ADESOKAN OLUFUNKE</v>
      </c>
      <c r="B75" s="31" t="str">
        <f>Sheet1!B97</f>
        <v>24/7/2023</v>
      </c>
      <c r="C75">
        <f>Sheet1!C97</f>
        <v>295</v>
      </c>
      <c r="D75">
        <f>Sheet1!E97</f>
        <v>0</v>
      </c>
      <c r="E75" t="str">
        <f>Sheet1!F97</f>
        <v xml:space="preserve">CANADA STUDY VISA PROCESSING </v>
      </c>
      <c r="F75">
        <f>Sheet1!G97</f>
        <v>300000</v>
      </c>
      <c r="G75">
        <f>Sheet1!H97</f>
        <v>65000</v>
      </c>
      <c r="H75">
        <f t="shared" si="2"/>
        <v>235000</v>
      </c>
    </row>
    <row r="76" spans="1:8" x14ac:dyDescent="0.3">
      <c r="A76" t="str">
        <f>Sheet1!D103</f>
        <v>OKOKONI DAVINA</v>
      </c>
      <c r="B76" s="31">
        <f>Sheet1!B103</f>
        <v>44934</v>
      </c>
      <c r="C76">
        <f>Sheet1!C103</f>
        <v>296</v>
      </c>
      <c r="D76">
        <f>Sheet1!E103</f>
        <v>8033844854</v>
      </c>
      <c r="E76" t="str">
        <f>Sheet1!F103</f>
        <v>UK VISA SERVICE CHARGES &amp; APPLICATION SERVICE FEE</v>
      </c>
      <c r="F76">
        <f>Sheet1!G103</f>
        <v>160000</v>
      </c>
      <c r="G76">
        <f>Sheet1!H103</f>
        <v>0</v>
      </c>
      <c r="H76" t="str">
        <f t="shared" si="2"/>
        <v>No outstanding</v>
      </c>
    </row>
    <row r="77" spans="1:8" x14ac:dyDescent="0.3">
      <c r="A77" t="str">
        <f>Sheet1!D104</f>
        <v>OMITOGUN BASHIRU JIMMY</v>
      </c>
      <c r="B77" s="31">
        <f>Sheet1!B104</f>
        <v>45115</v>
      </c>
      <c r="C77">
        <f>Sheet1!C104</f>
        <v>297</v>
      </c>
      <c r="D77">
        <f>Sheet1!E104</f>
        <v>8162052601</v>
      </c>
      <c r="E77" t="str">
        <f>Sheet1!F104</f>
        <v>CANADIAN STUDENT VISA</v>
      </c>
      <c r="F77">
        <f>Sheet1!G104</f>
        <v>200000</v>
      </c>
      <c r="G77">
        <f>Sheet1!H104</f>
        <v>150000</v>
      </c>
      <c r="H77">
        <f t="shared" si="2"/>
        <v>50000</v>
      </c>
    </row>
    <row r="78" spans="1:8" x14ac:dyDescent="0.3">
      <c r="A78" t="str">
        <f>Sheet1!D105</f>
        <v>AMBALI KAFAYAT</v>
      </c>
      <c r="B78" s="31" t="str">
        <f>Sheet1!B105</f>
        <v>13/08/2023</v>
      </c>
      <c r="C78">
        <f>Sheet1!C105</f>
        <v>298</v>
      </c>
      <c r="D78">
        <f>Sheet1!E105</f>
        <v>0</v>
      </c>
      <c r="E78" t="str">
        <f>Sheet1!F105</f>
        <v xml:space="preserve">CANADA STUDY VISA PROCESSING </v>
      </c>
      <c r="F78">
        <f>Sheet1!G105</f>
        <v>355000</v>
      </c>
      <c r="G78">
        <f>Sheet1!H105</f>
        <v>0</v>
      </c>
      <c r="H78" t="str">
        <f t="shared" si="2"/>
        <v>No outstanding</v>
      </c>
    </row>
    <row r="79" spans="1:8" x14ac:dyDescent="0.3">
      <c r="A79" t="str">
        <f>Sheet1!D106</f>
        <v>ELENWOKE JOSHUA</v>
      </c>
      <c r="B79" s="31" t="str">
        <f>Sheet1!B106</f>
        <v>15/08/2023</v>
      </c>
      <c r="C79">
        <f>Sheet1!C106</f>
        <v>299</v>
      </c>
      <c r="D79">
        <f>Sheet1!E106</f>
        <v>7086236418</v>
      </c>
      <c r="E79" t="str">
        <f>Sheet1!F106</f>
        <v>CANADA ADMISSION PROCESSING(1 SCHOOL)</v>
      </c>
      <c r="F79">
        <f>Sheet1!G106</f>
        <v>100000</v>
      </c>
      <c r="G79">
        <f>Sheet1!H106</f>
        <v>0</v>
      </c>
      <c r="H79" t="str">
        <f t="shared" si="2"/>
        <v>No outstanding</v>
      </c>
    </row>
    <row r="80" spans="1:8" x14ac:dyDescent="0.3">
      <c r="A80" t="str">
        <f>Sheet1!D107</f>
        <v>ODUNSI MARIAM</v>
      </c>
      <c r="B80" s="31" t="str">
        <f>Sheet1!B107</f>
        <v>16/8/2023</v>
      </c>
      <c r="C80">
        <f>Sheet1!C107</f>
        <v>300</v>
      </c>
      <c r="D80">
        <f>Sheet1!E107</f>
        <v>0</v>
      </c>
      <c r="E80" t="str">
        <f>Sheet1!F107</f>
        <v>CANADIAN STUDY VISA FOR (2)</v>
      </c>
      <c r="F80">
        <f>Sheet1!G107</f>
        <v>600000</v>
      </c>
      <c r="G80">
        <f>Sheet1!H107</f>
        <v>100000</v>
      </c>
      <c r="H80">
        <f t="shared" si="2"/>
        <v>500000</v>
      </c>
    </row>
    <row r="81" spans="1:8" x14ac:dyDescent="0.3">
      <c r="A81" t="str">
        <f>Sheet1!D108</f>
        <v>PATRICK-OPARAH ESTHER</v>
      </c>
      <c r="B81" s="31" t="str">
        <f>Sheet1!B108</f>
        <v>16/8/2023</v>
      </c>
      <c r="C81">
        <f>Sheet1!C108</f>
        <v>301</v>
      </c>
      <c r="D81">
        <f>Sheet1!E108</f>
        <v>8036794168</v>
      </c>
      <c r="E81" t="str">
        <f>Sheet1!F108</f>
        <v>SAT EXAMINATION</v>
      </c>
      <c r="F81">
        <f>Sheet1!G108</f>
        <v>110000</v>
      </c>
      <c r="G81">
        <f>Sheet1!H108</f>
        <v>0</v>
      </c>
      <c r="H81" t="str">
        <f t="shared" si="2"/>
        <v>No outstanding</v>
      </c>
    </row>
    <row r="82" spans="1:8" x14ac:dyDescent="0.3">
      <c r="A82" t="str">
        <f>Sheet1!D109</f>
        <v>LAWAL BILKIS ADEBOLA</v>
      </c>
      <c r="B82" s="31" t="str">
        <f>Sheet1!B109</f>
        <v>17/8/2023</v>
      </c>
      <c r="C82">
        <f>Sheet1!C109</f>
        <v>302</v>
      </c>
      <c r="D82">
        <f>Sheet1!E109</f>
        <v>9076052873</v>
      </c>
      <c r="E82" t="str">
        <f>Sheet1!F109</f>
        <v>CANADA ADMISSION PROCESSING</v>
      </c>
      <c r="F82">
        <f>Sheet1!G109</f>
        <v>250000</v>
      </c>
      <c r="G82">
        <f>Sheet1!H109</f>
        <v>0</v>
      </c>
      <c r="H82" t="str">
        <f t="shared" si="2"/>
        <v>No outstanding</v>
      </c>
    </row>
    <row r="83" spans="1:8" x14ac:dyDescent="0.3">
      <c r="A83" t="str">
        <f>Sheet1!D115</f>
        <v>TEJUMADE OLUWASEYI OLADIPO</v>
      </c>
      <c r="B83" s="31">
        <f>Sheet1!B115</f>
        <v>44935</v>
      </c>
      <c r="C83">
        <f>Sheet1!C115</f>
        <v>303</v>
      </c>
      <c r="D83" t="str">
        <f>Sheet1!E115</f>
        <v>_</v>
      </c>
      <c r="E83" t="str">
        <f>Sheet1!F115</f>
        <v>CANADIAN STUDY PERMIT</v>
      </c>
      <c r="F83">
        <f>Sheet1!G115</f>
        <v>400000</v>
      </c>
      <c r="G83">
        <f>Sheet1!H115</f>
        <v>0</v>
      </c>
      <c r="H83" t="str">
        <f t="shared" si="2"/>
        <v>No outstanding</v>
      </c>
    </row>
    <row r="84" spans="1:8" x14ac:dyDescent="0.3">
      <c r="A84" t="str">
        <f>Sheet1!D116</f>
        <v xml:space="preserve">ABIODUN AJELETI </v>
      </c>
      <c r="B84" s="31">
        <f>Sheet1!B116</f>
        <v>45239</v>
      </c>
      <c r="C84">
        <f>Sheet1!C116</f>
        <v>304</v>
      </c>
      <c r="D84">
        <f>Sheet1!E116</f>
        <v>8033469233</v>
      </c>
      <c r="E84" t="str">
        <f>Sheet1!F116</f>
        <v>CANADA ADMISSION PROCESSING</v>
      </c>
      <c r="F84">
        <f>Sheet1!G116</f>
        <v>100000</v>
      </c>
      <c r="G84">
        <f>Sheet1!H116</f>
        <v>50000</v>
      </c>
      <c r="H84">
        <f t="shared" si="2"/>
        <v>50000</v>
      </c>
    </row>
    <row r="85" spans="1:8" x14ac:dyDescent="0.3">
      <c r="A85" t="str">
        <f>Sheet1!D117</f>
        <v>AFINJUOMO ENITAN</v>
      </c>
      <c r="B85" s="31" t="str">
        <f>Sheet1!B117</f>
        <v>15/9/2023</v>
      </c>
      <c r="C85">
        <f>Sheet1!C117</f>
        <v>305</v>
      </c>
      <c r="D85">
        <f>Sheet1!E117</f>
        <v>8038277633</v>
      </c>
      <c r="E85" t="str">
        <f>Sheet1!F117</f>
        <v>CANADIAN WORK PERMIT</v>
      </c>
      <c r="F85">
        <f>Sheet1!G117</f>
        <v>100000</v>
      </c>
      <c r="G85">
        <f>Sheet1!H117</f>
        <v>120000</v>
      </c>
      <c r="H85">
        <f t="shared" si="2"/>
        <v>-20000</v>
      </c>
    </row>
    <row r="86" spans="1:8" x14ac:dyDescent="0.3">
      <c r="A86" t="str">
        <f>Sheet1!D118</f>
        <v>SEGUNFUNMI YVONNE AKINSADE</v>
      </c>
      <c r="B86" s="31" t="str">
        <f>Sheet1!B118</f>
        <v>20/9/2023</v>
      </c>
      <c r="C86">
        <f>Sheet1!C118</f>
        <v>306</v>
      </c>
      <c r="D86">
        <f>Sheet1!E118</f>
        <v>7033415142</v>
      </c>
      <c r="E86" t="str">
        <f>Sheet1!F118</f>
        <v>ADMISSION PROCESSING FEE FOR CANADA (2) SCHOOLS</v>
      </c>
      <c r="F86">
        <f>Sheet1!G118</f>
        <v>300000</v>
      </c>
      <c r="G86">
        <f>Sheet1!H118</f>
        <v>300000</v>
      </c>
      <c r="H86">
        <f t="shared" si="2"/>
        <v>0</v>
      </c>
    </row>
    <row r="87" spans="1:8" x14ac:dyDescent="0.3">
      <c r="A87" t="str">
        <f>Sheet1!D119</f>
        <v>AKOPCHIMORAA O.COLLINS</v>
      </c>
      <c r="B87" s="31" t="str">
        <f>Sheet1!B119</f>
        <v>22/9/2023</v>
      </c>
      <c r="C87">
        <f>Sheet1!C119</f>
        <v>307</v>
      </c>
      <c r="D87">
        <f>Sheet1!E119</f>
        <v>8032182639</v>
      </c>
      <c r="E87" t="str">
        <f>Sheet1!F119</f>
        <v>CANADA STUDY VISA PROCESSING</v>
      </c>
      <c r="F87">
        <f>Sheet1!G119</f>
        <v>400000</v>
      </c>
      <c r="G87">
        <f>Sheet1!H119</f>
        <v>100000</v>
      </c>
      <c r="H87">
        <f t="shared" si="2"/>
        <v>300000</v>
      </c>
    </row>
    <row r="88" spans="1:8" x14ac:dyDescent="0.3">
      <c r="A88" t="str">
        <f>Sheet1!D120</f>
        <v>ADEBAYO ELIJAH</v>
      </c>
      <c r="B88" s="31" t="str">
        <f>Sheet1!B120</f>
        <v>23/9/2023</v>
      </c>
      <c r="C88">
        <f>Sheet1!C120</f>
        <v>308</v>
      </c>
      <c r="D88">
        <f>Sheet1!E120</f>
        <v>7043576287</v>
      </c>
      <c r="E88" t="str">
        <f>Sheet1!F120</f>
        <v>UK VISA ADMISION PROCESSING</v>
      </c>
      <c r="F88">
        <f>Sheet1!G120</f>
        <v>150000</v>
      </c>
      <c r="G88">
        <f>Sheet1!H120</f>
        <v>0</v>
      </c>
      <c r="H88" t="str">
        <f t="shared" si="2"/>
        <v>No outstanding</v>
      </c>
    </row>
    <row r="89" spans="1:8" x14ac:dyDescent="0.3">
      <c r="A89" t="str">
        <f>Sheet1!D121</f>
        <v>MR OMITOGUN</v>
      </c>
      <c r="B89" s="31" t="str">
        <f>Sheet1!B121</f>
        <v>25/9/2023</v>
      </c>
      <c r="C89">
        <f>Sheet1!C121</f>
        <v>309</v>
      </c>
      <c r="D89">
        <f>Sheet1!E121</f>
        <v>8162052601</v>
      </c>
      <c r="E89" t="str">
        <f>Sheet1!F121</f>
        <v>OUTSTANDING STUDY PERMIT &amp; EXPLANATION LETTER</v>
      </c>
      <c r="F89">
        <f>Sheet1!G121</f>
        <v>279500</v>
      </c>
      <c r="G89">
        <f>Sheet1!H121</f>
        <v>0</v>
      </c>
      <c r="H89" t="str">
        <f t="shared" si="2"/>
        <v>No outstanding</v>
      </c>
    </row>
    <row r="90" spans="1:8" x14ac:dyDescent="0.3">
      <c r="A90" t="str">
        <f>Sheet1!D122</f>
        <v>CHARLES IKHIDE</v>
      </c>
      <c r="B90" s="31" t="str">
        <f>Sheet1!B122</f>
        <v>26/9/2023</v>
      </c>
      <c r="C90">
        <f>Sheet1!C122</f>
        <v>310</v>
      </c>
      <c r="D90">
        <f>Sheet1!E122</f>
        <v>0</v>
      </c>
      <c r="E90" t="str">
        <f>Sheet1!F122</f>
        <v>CANDIAN OPEN WORK PERMIT &amp; DEPENDENT STUDY PERMIT</v>
      </c>
      <c r="F90">
        <f>Sheet1!G122</f>
        <v>565000</v>
      </c>
      <c r="G90">
        <f>Sheet1!H122</f>
        <v>0</v>
      </c>
      <c r="H90" t="str">
        <f t="shared" si="2"/>
        <v>No outstanding</v>
      </c>
    </row>
    <row r="91" spans="1:8" x14ac:dyDescent="0.3">
      <c r="A91" t="str">
        <f>Sheet1!D123</f>
        <v>AJUONUMA LILIAN</v>
      </c>
      <c r="B91" s="31" t="str">
        <f>Sheet1!B123</f>
        <v>28/9/2023</v>
      </c>
      <c r="C91">
        <f>Sheet1!C123</f>
        <v>311</v>
      </c>
      <c r="D91">
        <f>Sheet1!E123</f>
        <v>0</v>
      </c>
      <c r="E91" t="str">
        <f>Sheet1!F123</f>
        <v>UK VISITORS VISA FEE</v>
      </c>
      <c r="F91">
        <f>Sheet1!G123</f>
        <v>239611</v>
      </c>
      <c r="G91">
        <f>Sheet1!H123</f>
        <v>0</v>
      </c>
      <c r="H91" t="str">
        <f t="shared" si="2"/>
        <v>No outstanding</v>
      </c>
    </row>
    <row r="92" spans="1:8" x14ac:dyDescent="0.3">
      <c r="A92" t="str">
        <f>Sheet1!D124</f>
        <v>ADEBANJKO OLUWATOBI EZEKIEL</v>
      </c>
      <c r="B92" s="31" t="str">
        <f>Sheet1!B124</f>
        <v>28/9/2023</v>
      </c>
      <c r="C92">
        <f>Sheet1!C124</f>
        <v>312</v>
      </c>
      <c r="D92">
        <f>Sheet1!E124</f>
        <v>9066906066</v>
      </c>
      <c r="E92" t="str">
        <f>Sheet1!F124</f>
        <v>CANADA STUDY VISA PROCESSING</v>
      </c>
      <c r="F92">
        <f>Sheet1!G124</f>
        <v>248000</v>
      </c>
      <c r="G92">
        <f>Sheet1!H124</f>
        <v>71000</v>
      </c>
      <c r="H92">
        <f t="shared" si="2"/>
        <v>177000</v>
      </c>
    </row>
    <row r="93" spans="1:8" ht="16.8" customHeight="1" x14ac:dyDescent="0.3">
      <c r="A93" t="str">
        <f>Sheet1!D125</f>
        <v>BLESSING OSAGIE</v>
      </c>
      <c r="B93" s="31" t="str">
        <f>Sheet1!B125</f>
        <v>28/9/2023</v>
      </c>
      <c r="C93">
        <f>Sheet1!C125</f>
        <v>313</v>
      </c>
      <c r="D93">
        <f>Sheet1!E125</f>
        <v>0</v>
      </c>
      <c r="E93" t="str">
        <f>Sheet1!F125</f>
        <v>CANADIAN STUDY VISA PROCESSING</v>
      </c>
      <c r="F93">
        <f>Sheet1!G125</f>
        <v>385000</v>
      </c>
      <c r="G93">
        <f>Sheet1!H125</f>
        <v>0</v>
      </c>
      <c r="H93" t="str">
        <f t="shared" si="2"/>
        <v>No outstanding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t I i E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I i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I h F e / R v M 4 u w E A A G o F A A A T A B w A R m 9 y b X V s Y X M v U 2 V j d G l v b j E u b S C i G A A o o B Q A A A A A A A A A A A A A A A A A A A A A A A A A A A C d U 7 F u w j A Q 3 Z H 4 B + u 6 B C l N F V p 1 Q Q x t Y O h Q p D a p O i C G A F e I i G 3 k G E S E 8 u + 1 4 2 A g D S A 1 S 0 7 n u 3 f v 3 b M z n M m E M x K a v 9 9 r t 9 q t b B k L n B O a y 3 i a I u m T F G W 7 R d Q X 8 o 2 Y 6 c x w N 8 P U C z Z C I J P f X K y m n K + c z n 4 8 i i n 2 o W q F S T E O O J O q Z u I a h D s I 1 2 k i S c D T D W V k m p M B p g l N J A p Q u J F u 8 8 o S U + G Y T C R i l v 1 w Q U 0 2 y t e Y O Y a N S / Z 7 G L x E Q 3 C J V H k i c S e L w i W A 7 P 4 r h I 6 K q u M S V 0 0 y A y J V 9 5 r b 8 Q 4 8 q J K P D Z c Y y l z N D L K t 6 j X Y n g 8 V j N e 1 0 S M U H S s r W M Z s o b a m q R 2 V N P K + t g N 3 f z L w j c n n J 0 8 3 F Z Z I 9 0 L + 8 V z + k d g n M u X J v J q W H b m Z g y r t 1 B S c 8 Y B 5 n M M 5 B a D K 1 y W c z 4 c c Y w G n w y 8 K 9 Z v d / k v 3 g H r T P d L s n m 4 2 I s q o a 6 O L 7 v n / t 8 8 v 9 2 Z H 1 n y y B I x P C T 1 J X 7 G P 8 m 2 z f f q g 2 T 7 N 4 6 r e d x S L J t C A 0 2 n C L O r V L d S Z l Q / R a j + K 0 R r N b a l n 9 b W 6 9 G h P n T t 0 V / e w I i k O b G 8 9 5 B F n 2 H F h E E u E Z s u 7 N y 2 v L a x 8 H h q v o j 9 X s X K t 3 U p Y M 3 7 v F 1 B L A Q I t A B Q A A g A I A L S I h F c g O B 9 n p A A A A P U A A A A S A A A A A A A A A A A A A A A A A A A A A A B D b 2 5 m a W c v U G F j a 2 F n Z S 5 4 b W x Q S w E C L Q A U A A I A C A C 0 i I R X D 8 r p q 6 Q A A A D p A A A A E w A A A A A A A A A A A A A A A A D w A A A A W 0 N v b n R l b n R f V H l w Z X N d L n h t b F B L A Q I t A B Q A A g A I A L S I h F e / R v M 4 u w E A A G o F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Q A A A A A A A A 6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5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X l 0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0 V D E 2 O j A 1 O j Q w L j A 5 O T g 2 M T Z a I i A v P j x F b n R y e S B U e X B l P S J G a W x s Q 2 9 s d W 1 u V H l w Z X M i I F Z h b H V l P S J z Q U F r Q U F B Q U F B Q U E 9 I i A v P j x F b n R y e S B U e X B l P S J G a W x s Q 2 9 s d W 1 u T m F t Z X M i I F Z h b H V l P S J z W y Z x d W 9 0 O 0 5 B T U U m c X V v d D s s J n F 1 b 3 Q 7 R G F 0 Z S Z x d W 9 0 O y w m c X V v d D t J T l Z P S U N F I C Z x d W 9 0 O y w m c X V v d D t Q S E 9 O R S B O T y Z x d W 9 0 O y w m c X V v d D t T R V J W S U N F J n F 1 b 3 Q 7 L C Z x d W 9 0 O 1 R P V E F M J n F 1 b 3 Q 7 L C Z x d W 9 0 O 0 J B T E F O Q 0 U m c X V v d D s s J n F 1 b 3 Q 7 T 1 V U U 1 R B T k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R h Y m x l L 0 F 1 d G 9 S Z W 1 v d m V k Q 2 9 s d W 1 u c z E u e 0 5 B T U U s M H 0 m c X V v d D s s J n F 1 b 3 Q 7 U 2 V j d G l v b j E v b X l 0 Y W J s Z S 9 B d X R v U m V t b 3 Z l Z E N v b H V t b n M x L n t E Y X R l L D F 9 J n F 1 b 3 Q 7 L C Z x d W 9 0 O 1 N l Y 3 R p b 2 4 x L 2 1 5 d G F i b G U v Q X V 0 b 1 J l b W 9 2 Z W R D b 2 x 1 b W 5 z M S 5 7 S U 5 W T 0 l D R S A s M n 0 m c X V v d D s s J n F 1 b 3 Q 7 U 2 V j d G l v b j E v b X l 0 Y W J s Z S 9 B d X R v U m V t b 3 Z l Z E N v b H V t b n M x L n t Q S E 9 O R S B O T y w z f S Z x d W 9 0 O y w m c X V v d D t T Z W N 0 a W 9 u M S 9 t e X R h Y m x l L 0 F 1 d G 9 S Z W 1 v d m V k Q 2 9 s d W 1 u c z E u e 1 N F U l Z J Q 0 U s N H 0 m c X V v d D s s J n F 1 b 3 Q 7 U 2 V j d G l v b j E v b X l 0 Y W J s Z S 9 B d X R v U m V t b 3 Z l Z E N v b H V t b n M x L n t U T 1 R B T C w 1 f S Z x d W 9 0 O y w m c X V v d D t T Z W N 0 a W 9 u M S 9 t e X R h Y m x l L 0 F 1 d G 9 S Z W 1 v d m V k Q 2 9 s d W 1 u c z E u e 0 J B T E F O Q 0 U s N n 0 m c X V v d D s s J n F 1 b 3 Q 7 U 2 V j d G l v b j E v b X l 0 Y W J s Z S 9 B d X R v U m V t b 3 Z l Z E N v b H V t b n M x L n t P V V R T V E F O R E l O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e X R h Y m x l L 0 F 1 d G 9 S Z W 1 v d m V k Q 2 9 s d W 1 u c z E u e 0 5 B T U U s M H 0 m c X V v d D s s J n F 1 b 3 Q 7 U 2 V j d G l v b j E v b X l 0 Y W J s Z S 9 B d X R v U m V t b 3 Z l Z E N v b H V t b n M x L n t E Y X R l L D F 9 J n F 1 b 3 Q 7 L C Z x d W 9 0 O 1 N l Y 3 R p b 2 4 x L 2 1 5 d G F i b G U v Q X V 0 b 1 J l b W 9 2 Z W R D b 2 x 1 b W 5 z M S 5 7 S U 5 W T 0 l D R S A s M n 0 m c X V v d D s s J n F 1 b 3 Q 7 U 2 V j d G l v b j E v b X l 0 Y W J s Z S 9 B d X R v U m V t b 3 Z l Z E N v b H V t b n M x L n t Q S E 9 O R S B O T y w z f S Z x d W 9 0 O y w m c X V v d D t T Z W N 0 a W 9 u M S 9 t e X R h Y m x l L 0 F 1 d G 9 S Z W 1 v d m V k Q 2 9 s d W 1 u c z E u e 1 N F U l Z J Q 0 U s N H 0 m c X V v d D s s J n F 1 b 3 Q 7 U 2 V j d G l v b j E v b X l 0 Y W J s Z S 9 B d X R v U m V t b 3 Z l Z E N v b H V t b n M x L n t U T 1 R B T C w 1 f S Z x d W 9 0 O y w m c X V v d D t T Z W N 0 a W 9 u M S 9 t e X R h Y m x l L 0 F 1 d G 9 S Z W 1 v d m V k Q 2 9 s d W 1 u c z E u e 0 J B T E F O Q 0 U s N n 0 m c X V v d D s s J n F 1 b 3 Q 7 U 2 V j d G l v b j E v b X l 0 Y W J s Z S 9 B d X R v U m V t b 3 Z l Z E N v b H V t b n M x L n t P V V R T V E F O R E l O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h Y m x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0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F i b G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h Y m x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h Y m x l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y Y G U y o M I S J v q l F E U W u m N A A A A A A I A A A A A A B B m A A A A A Q A A I A A A A O 2 o l i G C S 3 5 j C 5 q Y Y 8 t l t X G p 8 r f h y i 8 B n p 3 0 M t R M G f Z Z A A A A A A 6 A A A A A A g A A I A A A A D s P R A f E h k B A q L t 5 k f t W 7 L R / W H 4 E V c G c 2 i s c u J q i z + X C U A A A A C 2 d T 2 d K v 9 2 t + b O W t E q 7 V 1 X S W f G A b l Y m 2 j G V d R W j f / x N U Z S S I u S + W 4 f j y y i 8 l U K + Y E x V t B j J O U U e a L + C v Q 7 v o B O O n G t v k h z x g W G k w K N J G n y t Q A A A A A 8 / 8 m 2 E Q l e L m 4 B g C w N l n L t p G 3 2 3 K J W j j 5 4 i Q 2 x N t C Y Y A 1 G l D J a 7 q O Q B X z V i a 2 3 S S U z 1 s Y K G V + j g v + V U f 4 K V K m o = < / D a t a M a s h u p > 
</file>

<file path=customXml/itemProps1.xml><?xml version="1.0" encoding="utf-8"?>
<ds:datastoreItem xmlns:ds="http://schemas.openxmlformats.org/officeDocument/2006/customXml" ds:itemID="{4A8C5884-A643-442B-8622-325420F1E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PIVOT TABLE 2</vt:lpstr>
      <vt:lpstr>Questions</vt:lpstr>
      <vt:lpstr>Sheet3</vt:lpstr>
      <vt:lpstr>PIVOT TABLE</vt:lpstr>
      <vt:lpstr>mytable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Shopinverse</dc:creator>
  <cp:lastModifiedBy>HP</cp:lastModifiedBy>
  <cp:lastPrinted>2023-11-29T14:19:28Z</cp:lastPrinted>
  <dcterms:created xsi:type="dcterms:W3CDTF">2023-03-01T12:46:18Z</dcterms:created>
  <dcterms:modified xsi:type="dcterms:W3CDTF">2023-12-05T16:25:31Z</dcterms:modified>
</cp:coreProperties>
</file>