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salva/Seafile/test/TexTouch/2025/GUI testing with LLM. use AI to  make web testing easy but truthworthy/exp/"/>
    </mc:Choice>
  </mc:AlternateContent>
  <xr:revisionPtr revIDLastSave="0" documentId="13_ncr:1_{5F96912E-0B2F-674B-8A9A-2272E1127CC8}" xr6:coauthVersionLast="47" xr6:coauthVersionMax="47" xr10:uidLastSave="{00000000-0000-0000-0000-000000000000}"/>
  <bookViews>
    <workbookView xWindow="1540" yWindow="940" windowWidth="27580" windowHeight="17440" xr2:uid="{AF79CB8A-B260-F644-8BD2-B2078ED763AB}"/>
  </bookViews>
  <sheets>
    <sheet name="Feuil1" sheetId="1" r:id="rId1"/>
    <sheet name="Feuil2" sheetId="2" r:id="rId2"/>
  </sheets>
  <definedNames>
    <definedName name="_xlchart.v1.0" hidden="1">Feuil1!$BF$1</definedName>
    <definedName name="_xlchart.v1.1" hidden="1">Feuil1!$BF$2:$BF$44</definedName>
    <definedName name="_xlchart.v1.10" hidden="1">Feuil1!$D$1</definedName>
    <definedName name="_xlchart.v1.11" hidden="1">Feuil1!$D$2:$D$44</definedName>
    <definedName name="_xlchart.v1.12" hidden="1">Feuil1!$J$1</definedName>
    <definedName name="_xlchart.v1.13" hidden="1">Feuil1!$J$2:$J$44</definedName>
    <definedName name="_xlchart.v1.14" hidden="1">Feuil1!$K$1</definedName>
    <definedName name="_xlchart.v1.15" hidden="1">Feuil1!$K$2:$K$44</definedName>
    <definedName name="_xlchart.v1.16" hidden="1">Feuil1!$L$1</definedName>
    <definedName name="_xlchart.v1.17" hidden="1">Feuil1!$L$2:$L$44</definedName>
    <definedName name="_xlchart.v1.18" hidden="1">Feuil1!$R$1</definedName>
    <definedName name="_xlchart.v1.19" hidden="1">Feuil1!$R$2:$R$44</definedName>
    <definedName name="_xlchart.v1.2" hidden="1">Feuil1!$BG$1</definedName>
    <definedName name="_xlchart.v1.20" hidden="1">Feuil1!$T$1</definedName>
    <definedName name="_xlchart.v1.21" hidden="1">Feuil1!$T$2:$T$44</definedName>
    <definedName name="_xlchart.v1.22" hidden="1">Feuil1!$AH$1</definedName>
    <definedName name="_xlchart.v1.23" hidden="1">Feuil1!$AH$2:$AH$44</definedName>
    <definedName name="_xlchart.v1.24" hidden="1">Feuil1!$AI$1</definedName>
    <definedName name="_xlchart.v1.25" hidden="1">Feuil1!$AI$2:$AI$44</definedName>
    <definedName name="_xlchart.v1.26" hidden="1">Feuil1!$AJ$1</definedName>
    <definedName name="_xlchart.v1.27" hidden="1">Feuil1!$AJ$2:$AJ$44</definedName>
    <definedName name="_xlchart.v1.28" hidden="1">Feuil1!$AP$1</definedName>
    <definedName name="_xlchart.v1.29" hidden="1">Feuil1!$AP$2:$AP$44</definedName>
    <definedName name="_xlchart.v1.3" hidden="1">Feuil1!$BG$2:$BG$44</definedName>
    <definedName name="_xlchart.v1.30" hidden="1">Feuil1!$AQ$1</definedName>
    <definedName name="_xlchart.v1.31" hidden="1">Feuil1!$AQ$2:$AQ$44</definedName>
    <definedName name="_xlchart.v1.32" hidden="1">Feuil1!$AR$1</definedName>
    <definedName name="_xlchart.v1.33" hidden="1">Feuil1!$AR$2:$AR$44</definedName>
    <definedName name="_xlchart.v1.34" hidden="1">Feuil1!$AX$1</definedName>
    <definedName name="_xlchart.v1.35" hidden="1">Feuil1!$AX$2:$AX$44</definedName>
    <definedName name="_xlchart.v1.36" hidden="1">Feuil1!$AY$1</definedName>
    <definedName name="_xlchart.v1.37" hidden="1">Feuil1!$AY$2:$AY$44</definedName>
    <definedName name="_xlchart.v1.38" hidden="1">Feuil1!$AZ$1</definedName>
    <definedName name="_xlchart.v1.39" hidden="1">Feuil1!$AZ$2:$AZ$44</definedName>
    <definedName name="_xlchart.v1.4" hidden="1">Feuil1!$BH$1</definedName>
    <definedName name="_xlchart.v1.40" hidden="1">Feuil1!$BN$1</definedName>
    <definedName name="_xlchart.v1.41" hidden="1">Feuil1!$BN$2:$BN$44</definedName>
    <definedName name="_xlchart.v1.42" hidden="1">Feuil1!$BO$1</definedName>
    <definedName name="_xlchart.v1.43" hidden="1">Feuil1!$BO$2:$BO$44</definedName>
    <definedName name="_xlchart.v1.44" hidden="1">Feuil1!$BP$1</definedName>
    <definedName name="_xlchart.v1.45" hidden="1">Feuil1!$BP$2:$BP$44</definedName>
    <definedName name="_xlchart.v1.46" hidden="1">Feuil2!$B$100:$B$115</definedName>
    <definedName name="_xlchart.v1.47" hidden="1">Feuil2!$B$98:$B$98</definedName>
    <definedName name="_xlchart.v1.48" hidden="1">Feuil2!$C$100:$C$115</definedName>
    <definedName name="_xlchart.v1.49" hidden="1">Feuil2!$C$98:$C$98</definedName>
    <definedName name="_xlchart.v1.5" hidden="1">Feuil1!$BH$2:$BH$44</definedName>
    <definedName name="_xlchart.v1.50" hidden="1">Feuil2!$D$100:$D$115</definedName>
    <definedName name="_xlchart.v1.51" hidden="1">Feuil2!$D$98:$D$98</definedName>
    <definedName name="_xlchart.v1.52" hidden="1">Feuil2!$B$136</definedName>
    <definedName name="_xlchart.v1.53" hidden="1">Feuil2!$B$137:$B$152</definedName>
    <definedName name="_xlchart.v1.54" hidden="1">Feuil2!$C$136</definedName>
    <definedName name="_xlchart.v1.55" hidden="1">Feuil2!$C$137:$C$152</definedName>
    <definedName name="_xlchart.v1.56" hidden="1">Feuil2!$D$136</definedName>
    <definedName name="_xlchart.v1.57" hidden="1">Feuil2!$D$137:$D$152</definedName>
    <definedName name="_xlchart.v1.58" hidden="1">Feuil2!$B$118</definedName>
    <definedName name="_xlchart.v1.59" hidden="1">Feuil2!$B$119:$B$134</definedName>
    <definedName name="_xlchart.v1.6" hidden="1">Feuil1!$B$1</definedName>
    <definedName name="_xlchart.v1.60" hidden="1">Feuil2!$C$118</definedName>
    <definedName name="_xlchart.v1.61" hidden="1">Feuil2!$C$119:$C$134</definedName>
    <definedName name="_xlchart.v1.62" hidden="1">Feuil2!$D$118</definedName>
    <definedName name="_xlchart.v1.63" hidden="1">Feuil2!$D$119:$D$134</definedName>
    <definedName name="_xlchart.v1.7" hidden="1">Feuil1!$B$2:$B$44</definedName>
    <definedName name="_xlchart.v1.8" hidden="1">Feuil1!$C$1</definedName>
    <definedName name="_xlchart.v1.9" hidden="1">Feuil1!$C$2:$C$44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46" i="1" l="1"/>
  <c r="BS46" i="1"/>
  <c r="BQ46" i="1"/>
  <c r="BJ46" i="1"/>
  <c r="BK46" i="1"/>
  <c r="BI46" i="1"/>
  <c r="BB46" i="1"/>
  <c r="BC46" i="1"/>
  <c r="BA46" i="1"/>
  <c r="AT46" i="1"/>
  <c r="AU46" i="1"/>
  <c r="AS46" i="1"/>
  <c r="AL46" i="1"/>
  <c r="AM46" i="1"/>
  <c r="AK46" i="1"/>
  <c r="W46" i="1"/>
  <c r="U46" i="1"/>
  <c r="F46" i="1"/>
  <c r="G46" i="1"/>
  <c r="E46" i="1"/>
  <c r="N46" i="1"/>
  <c r="O46" i="1"/>
  <c r="M46" i="1"/>
  <c r="B46" i="1"/>
  <c r="BN46" i="1"/>
  <c r="BF46" i="1"/>
  <c r="AX46" i="1"/>
  <c r="AP46" i="1"/>
  <c r="AH46" i="1"/>
  <c r="R46" i="1"/>
  <c r="J46" i="1"/>
  <c r="E45" i="1"/>
  <c r="J48" i="1"/>
  <c r="E59" i="2"/>
  <c r="O50" i="2"/>
  <c r="O51" i="2"/>
  <c r="O52" i="2"/>
  <c r="O53" i="2"/>
  <c r="O54" i="2"/>
  <c r="O55" i="2"/>
  <c r="O56" i="2"/>
  <c r="O57" i="2"/>
  <c r="O58" i="2"/>
  <c r="O49" i="2"/>
  <c r="O59" i="2" s="1"/>
  <c r="J50" i="2"/>
  <c r="J51" i="2"/>
  <c r="J52" i="2"/>
  <c r="J53" i="2"/>
  <c r="J54" i="2"/>
  <c r="J55" i="2"/>
  <c r="J56" i="2"/>
  <c r="J57" i="2"/>
  <c r="J58" i="2"/>
  <c r="J49" i="2"/>
  <c r="J59" i="2" s="1"/>
  <c r="O36" i="2"/>
  <c r="O37" i="2"/>
  <c r="O38" i="2"/>
  <c r="O39" i="2"/>
  <c r="O40" i="2"/>
  <c r="O41" i="2"/>
  <c r="O42" i="2"/>
  <c r="O43" i="2"/>
  <c r="O44" i="2"/>
  <c r="O35" i="2"/>
  <c r="O45" i="2" s="1"/>
  <c r="E45" i="2"/>
  <c r="J36" i="2"/>
  <c r="J37" i="2"/>
  <c r="J38" i="2"/>
  <c r="J39" i="2"/>
  <c r="J40" i="2"/>
  <c r="J41" i="2"/>
  <c r="J42" i="2"/>
  <c r="J43" i="2"/>
  <c r="J44" i="2"/>
  <c r="J35" i="2"/>
  <c r="E36" i="2"/>
  <c r="E37" i="2"/>
  <c r="E38" i="2"/>
  <c r="E39" i="2"/>
  <c r="E40" i="2"/>
  <c r="E41" i="2"/>
  <c r="E42" i="2"/>
  <c r="E43" i="2"/>
  <c r="E44" i="2"/>
  <c r="E35" i="2"/>
  <c r="E50" i="2"/>
  <c r="E51" i="2"/>
  <c r="E52" i="2"/>
  <c r="E53" i="2"/>
  <c r="E54" i="2"/>
  <c r="E55" i="2"/>
  <c r="E56" i="2"/>
  <c r="E57" i="2"/>
  <c r="E58" i="2"/>
  <c r="E49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14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71" i="2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14" i="2"/>
  <c r="AI4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2" i="1"/>
  <c r="BQ3" i="1"/>
  <c r="BR3" i="1" s="1"/>
  <c r="BQ4" i="1"/>
  <c r="BR4" i="1" s="1"/>
  <c r="BQ5" i="1"/>
  <c r="BR5" i="1" s="1"/>
  <c r="BQ6" i="1"/>
  <c r="BR6" i="1" s="1"/>
  <c r="BQ7" i="1"/>
  <c r="BR7" i="1" s="1"/>
  <c r="BQ8" i="1"/>
  <c r="BR8" i="1" s="1"/>
  <c r="BQ9" i="1"/>
  <c r="BR9" i="1" s="1"/>
  <c r="BQ10" i="1"/>
  <c r="BR10" i="1" s="1"/>
  <c r="BQ11" i="1"/>
  <c r="BR11" i="1" s="1"/>
  <c r="BQ12" i="1"/>
  <c r="BR12" i="1" s="1"/>
  <c r="BQ13" i="1"/>
  <c r="BR13" i="1" s="1"/>
  <c r="BQ14" i="1"/>
  <c r="BR14" i="1" s="1"/>
  <c r="BQ15" i="1"/>
  <c r="BR15" i="1" s="1"/>
  <c r="BQ2" i="1"/>
  <c r="BP45" i="1"/>
  <c r="BO45" i="1"/>
  <c r="BN45" i="1"/>
  <c r="J45" i="1"/>
  <c r="K45" i="1"/>
  <c r="L45" i="1"/>
  <c r="B6" i="2"/>
  <c r="AR45" i="1"/>
  <c r="BF45" i="1"/>
  <c r="BG45" i="1"/>
  <c r="BH4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2" i="1"/>
  <c r="BR2" i="1" l="1"/>
  <c r="BR45" i="1" s="1"/>
  <c r="BQ45" i="1"/>
  <c r="O30" i="2"/>
  <c r="J45" i="2"/>
  <c r="B67" i="2"/>
  <c r="J30" i="2"/>
  <c r="E30" i="2"/>
  <c r="BI45" i="1"/>
  <c r="BJ45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2" i="1"/>
  <c r="AJ45" i="1"/>
  <c r="AH45" i="1"/>
  <c r="AK45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2" i="1"/>
  <c r="AE44" i="1"/>
  <c r="BK45" i="1"/>
  <c r="AE43" i="1"/>
  <c r="AE32" i="1"/>
  <c r="AE31" i="1"/>
  <c r="AE20" i="1"/>
  <c r="AE19" i="1"/>
  <c r="AE18" i="1"/>
  <c r="AE17" i="1"/>
  <c r="T45" i="1"/>
  <c r="R45" i="1"/>
  <c r="S45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AE16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2" i="1"/>
  <c r="BA45" i="1" s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2" i="1"/>
  <c r="BB45" i="1" s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2" i="1"/>
  <c r="AZ45" i="1"/>
  <c r="B45" i="1"/>
  <c r="C4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D45" i="1"/>
  <c r="AE30" i="1"/>
  <c r="AE29" i="1"/>
  <c r="AE28" i="1"/>
  <c r="AE27" i="1"/>
  <c r="AE26" i="1"/>
  <c r="AE25" i="1"/>
  <c r="AE24" i="1"/>
  <c r="AE23" i="1"/>
  <c r="AE22" i="1"/>
  <c r="AE21" i="1"/>
  <c r="AE42" i="1"/>
  <c r="AE41" i="1"/>
  <c r="AE40" i="1"/>
  <c r="AE39" i="1"/>
  <c r="AE38" i="1"/>
  <c r="AE37" i="1"/>
  <c r="AE36" i="1"/>
  <c r="AE35" i="1"/>
  <c r="AE34" i="1"/>
  <c r="AE33" i="1"/>
  <c r="U7" i="1"/>
  <c r="U8" i="1"/>
  <c r="U9" i="1"/>
  <c r="U10" i="1"/>
  <c r="U11" i="1"/>
  <c r="U12" i="1"/>
  <c r="U13" i="1"/>
  <c r="U14" i="1"/>
  <c r="U15" i="1"/>
  <c r="U6" i="1"/>
  <c r="BS45" i="1"/>
  <c r="AY45" i="1"/>
  <c r="AX45" i="1"/>
  <c r="AQ45" i="1"/>
  <c r="AP45" i="1"/>
  <c r="AB45" i="1"/>
  <c r="AA45" i="1"/>
  <c r="Z45" i="1"/>
  <c r="AE15" i="1"/>
  <c r="AD15" i="1"/>
  <c r="AC15" i="1"/>
  <c r="AE14" i="1"/>
  <c r="AD14" i="1"/>
  <c r="AC14" i="1"/>
  <c r="AE13" i="1"/>
  <c r="AD13" i="1"/>
  <c r="AC13" i="1"/>
  <c r="AE12" i="1"/>
  <c r="AD12" i="1"/>
  <c r="AC12" i="1"/>
  <c r="AE11" i="1"/>
  <c r="AD11" i="1"/>
  <c r="AC11" i="1"/>
  <c r="AE10" i="1"/>
  <c r="AD10" i="1"/>
  <c r="AC10" i="1"/>
  <c r="AE9" i="1"/>
  <c r="AD9" i="1"/>
  <c r="AC9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D45" i="1" s="1"/>
  <c r="AC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U3" i="1"/>
  <c r="U4" i="1"/>
  <c r="U5" i="1"/>
  <c r="W2" i="1"/>
  <c r="V2" i="1"/>
  <c r="V45" i="1" s="1"/>
  <c r="U2" i="1"/>
  <c r="O2" i="1"/>
  <c r="O45" i="1" s="1"/>
  <c r="N2" i="1"/>
  <c r="N45" i="1" s="1"/>
  <c r="M2" i="1"/>
  <c r="M45" i="1" s="1"/>
  <c r="G14" i="1"/>
  <c r="G15" i="1"/>
  <c r="F14" i="1"/>
  <c r="F15" i="1"/>
  <c r="E14" i="1"/>
  <c r="E15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E8" i="1"/>
  <c r="F8" i="1"/>
  <c r="G3" i="1"/>
  <c r="G4" i="1"/>
  <c r="G5" i="1"/>
  <c r="G6" i="1"/>
  <c r="G7" i="1"/>
  <c r="F3" i="1"/>
  <c r="F4" i="1"/>
  <c r="F5" i="1"/>
  <c r="F6" i="1"/>
  <c r="F7" i="1"/>
  <c r="E3" i="1"/>
  <c r="E4" i="1"/>
  <c r="E5" i="1"/>
  <c r="E6" i="1"/>
  <c r="E7" i="1"/>
  <c r="G2" i="1"/>
  <c r="E2" i="1"/>
  <c r="F2" i="1"/>
  <c r="U45" i="1" l="1"/>
  <c r="B66" i="2"/>
  <c r="B65" i="2"/>
  <c r="B64" i="2"/>
  <c r="F45" i="1"/>
  <c r="AE45" i="1"/>
  <c r="AL45" i="1"/>
  <c r="AT45" i="1"/>
  <c r="AM45" i="1"/>
  <c r="AU45" i="1"/>
  <c r="W45" i="1"/>
  <c r="BC45" i="1"/>
  <c r="G45" i="1"/>
  <c r="AC45" i="1"/>
  <c r="AS4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<sst xmlns="http://schemas.openxmlformats.org/spreadsheetml/2006/main" count="285" uniqueCount="116">
  <si>
    <t>qwen2.5 7B</t>
  </si>
  <si>
    <t>dev_nav</t>
  </si>
  <si>
    <t>dev_readi</t>
  </si>
  <si>
    <t>dev_assert</t>
  </si>
  <si>
    <t>llama3.1:70B</t>
  </si>
  <si>
    <t>X</t>
  </si>
  <si>
    <t>Deepseek R1 14B</t>
  </si>
  <si>
    <t>qwen2.5 32B</t>
  </si>
  <si>
    <t>mistral nemo 12B</t>
  </si>
  <si>
    <t>mistral 7B</t>
  </si>
  <si>
    <t>version 0.3</t>
  </si>
  <si>
    <t>difficulty to fill inputs</t>
  </si>
  <si>
    <t>difficulty to navigate</t>
  </si>
  <si>
    <t>impact on assertions ; need to rework evaluaiton with navigation checked on pages not only on observe</t>
  </si>
  <si>
    <t>difficulty to use a part of a page on one of the web site (site perso)</t>
  </si>
  <si>
    <t>impact on assertion</t>
  </si>
  <si>
    <t>impact on assertion (line 4)</t>
  </si>
  <si>
    <t>difficulty to fill textarea</t>
  </si>
  <si>
    <t>unable to interact with web site site perso</t>
  </si>
  <si>
    <t>devstral 24B</t>
  </si>
  <si>
    <t>specialised to agents</t>
  </si>
  <si>
    <t>error : No node with given id found</t>
  </si>
  <si>
    <t>may 2025</t>
  </si>
  <si>
    <t>qwen3:30B très long assertions</t>
  </si>
  <si>
    <t>qwen3:14B</t>
  </si>
  <si>
    <t>qwen3:8B NAV KO</t>
  </si>
  <si>
    <t>KO may be due to extraction from page</t>
  </si>
  <si>
    <t>pb avec assertions négatives, bon raisonnement mais retourne verdcit inverse</t>
  </si>
  <si>
    <t>assertions blue: sometimes forget objective ? Too much json data ?</t>
  </si>
  <si>
    <t>Display Security Projects</t>
  </si>
  <si>
    <t>publication11</t>
  </si>
  <si>
    <t>UCA32</t>
  </si>
  <si>
    <t>ARTEMIS PAPIER A</t>
  </si>
  <si>
    <t>Display PHP Courses</t>
  </si>
  <si>
    <t>Display Security Projects2</t>
  </si>
  <si>
    <t>Publications2</t>
  </si>
  <si>
    <t>Publications22</t>
  </si>
  <si>
    <t> UCA32</t>
  </si>
  <si>
    <t>Publications</t>
  </si>
  <si>
    <t>?</t>
  </si>
  <si>
    <t> Display PHP Courses</t>
  </si>
  <si>
    <t>qwen2.5:3B</t>
  </si>
  <si>
    <t>Test Case: No Snippet After Sign Up</t>
  </si>
  <si>
    <t>wait for 'account created.' with dot</t>
  </si>
  <si>
    <t>KO</t>
  </si>
  <si>
    <t>llama3.2:4b</t>
  </si>
  <si>
    <t>gemma3n:e4b</t>
  </si>
  <si>
    <t>qwen3:4b</t>
  </si>
  <si>
    <t>ARTEMIS PAPIER A2</t>
  </si>
  <si>
    <t> Publications2</t>
  </si>
  <si>
    <t>opencart</t>
  </si>
  <si>
    <t>site</t>
  </si>
  <si>
    <t>LLM</t>
  </si>
  <si>
    <t>consistency</t>
  </si>
  <si>
    <t>testv2</t>
  </si>
  <si>
    <t>waterM</t>
  </si>
  <si>
    <t>20 runs</t>
  </si>
  <si>
    <t>0.9523809523809523</t>
  </si>
  <si>
    <t>qwen3 14B</t>
  </si>
  <si>
    <t>correctness</t>
  </si>
  <si>
    <t>real consis</t>
  </si>
  <si>
    <t>mistral:nemo</t>
  </si>
  <si>
    <t>crashes-&gt;</t>
  </si>
  <si>
    <t>0.4254646385403222</t>
  </si>
  <si>
    <t>0.500253676</t>
  </si>
  <si>
    <t>a voir ca fonctionne ;;; ca ne fonctionne pas ;;;</t>
  </si>
  <si>
    <t>gros pb pour utiiser les inputs, retourne incon</t>
  </si>
  <si>
    <t>0.6145385726666667</t>
  </si>
  <si>
    <t>0.7811206806666666</t>
  </si>
  <si>
    <t>0.671681021</t>
  </si>
  <si>
    <t>0.7109039295</t>
  </si>
  <si>
    <t>0.921554183</t>
  </si>
  <si>
    <t xml:space="preserve">consistency understimated but llm often incorect ; </t>
  </si>
  <si>
    <t>consistency understimated</t>
  </si>
  <si>
    <t xml:space="preserve">inperfomant llm consistency ? </t>
  </si>
  <si>
    <t>performant LLM</t>
  </si>
  <si>
    <t>mixed performant llm often can but also cannot</t>
  </si>
  <si>
    <t>good alignment conssitency</t>
  </si>
  <si>
    <t>good consistency does not not mean that llm correct</t>
  </si>
  <si>
    <t>err relative moy</t>
  </si>
  <si>
    <t>test-waterM</t>
  </si>
  <si>
    <t>with using properties (no llm) real consistency &gt;&gt; estimation</t>
  </si>
  <si>
    <t>could be improved by refining per type of navigation action</t>
  </si>
  <si>
    <t>real consistency computed on 20 runs as amount of same verdcits happening most of the time / nb runs ; does not take into account the nulber of different verdcits observed or the nb of actions performed</t>
  </si>
  <si>
    <t>0.750126838</t>
  </si>
  <si>
    <t>en résumé</t>
  </si>
  <si>
    <t>ecart calculé par err relative</t>
  </si>
  <si>
    <t xml:space="preserve">en tout </t>
  </si>
  <si>
    <t>llama3</t>
  </si>
  <si>
    <t>qwen3</t>
  </si>
  <si>
    <t>mistral</t>
  </si>
  <si>
    <t xml:space="preserve">bon alignement consistence estimée avec relle. bonne consistence d'exec des tests </t>
  </si>
  <si>
    <t>bon alignement consistence estimée avec relle. bonne consistence mais ne veut pas dire que le LLM fonctionne correctement ; il donne toujours les résultats attendus ou jamais car il n'est pas capable de faire ce qui est attendu (généralement navigation ou extraction de données)</t>
  </si>
  <si>
    <t>mauvais alignement; en gros, 1/3 fois estimated consistency underestimated when llm correct. 1/2 times, estimated consistency underestimated but llm incorrect</t>
  </si>
  <si>
    <t>err relative</t>
  </si>
  <si>
    <t>mistral nemo</t>
  </si>
  <si>
    <t>uca?</t>
  </si>
  <si>
    <t>Readiness</t>
  </si>
  <si>
    <t>Assertion</t>
  </si>
  <si>
    <t>Navigation</t>
  </si>
  <si>
    <t>Readiness Standard dev.</t>
  </si>
  <si>
    <t>Navigation Standard dev.</t>
  </si>
  <si>
    <t>Assertion Standard dev.</t>
  </si>
  <si>
    <t>Mistral Nemo 12B</t>
  </si>
  <si>
    <t>Qwen 3 14B</t>
  </si>
  <si>
    <t>Mistral Devstral 24B</t>
  </si>
  <si>
    <t>Meta Llama 3.1 70B</t>
  </si>
  <si>
    <t>Mistral 7B</t>
  </si>
  <si>
    <t>Qwen 2.5 7B</t>
  </si>
  <si>
    <t>Qwen 2.5 3B</t>
  </si>
  <si>
    <t>/</t>
  </si>
  <si>
    <t>TestG</t>
  </si>
  <si>
    <t>Test-M</t>
  </si>
  <si>
    <t>Test-O</t>
  </si>
  <si>
    <t>for each test case, measurement of accuracy of each category of steps (readiness, navigation, assertion), over a batch of 20 runs. Measuemernt of accuracy mean for each category. And computation of standard deviations for each category</t>
  </si>
  <si>
    <t>MoyAcc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</si>
</sst>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)_ ;_ * \(#,##0.00\)_ ;_ * &quot;-&quot;??_)_ ;_ @_ "/>
  </numFmts>
  <fonts count="8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Menlo"/>
      <family val="2"/>
    </font>
    <font>
      <sz val="12"/>
      <color theme="4" tint="0.3999755851924192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FF0000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2" borderId="0" xfId="0" applyFill="1"/>
    <xf numFmtId="0" fontId="1" fillId="0" borderId="0" xfId="0" applyFont="1"/>
    <xf numFmtId="17" fontId="0" fillId="0" borderId="0" xfId="0" applyNumberFormat="1"/>
    <xf numFmtId="0" fontId="4" fillId="0" borderId="0" xfId="0" applyFont="1"/>
    <xf numFmtId="0" fontId="5" fillId="0" borderId="0" xfId="0" applyFont="1"/>
    <xf numFmtId="0" fontId="0" fillId="3" borderId="0" xfId="0" applyFill="1"/>
    <xf numFmtId="0" fontId="4" fillId="3" borderId="0" xfId="0" applyFont="1" applyFill="1"/>
    <xf numFmtId="0" fontId="0" fillId="4" borderId="0" xfId="0" applyFill="1"/>
    <xf numFmtId="0" fontId="4" fillId="4" borderId="0" xfId="0" applyFont="1" applyFill="1"/>
    <xf numFmtId="0" fontId="4" fillId="0" borderId="0" xfId="1" applyNumberFormat="1" applyFont="1"/>
    <xf numFmtId="2" fontId="7" fillId="0" borderId="0" xfId="1" applyNumberFormat="1" applyFont="1"/>
    <xf numFmtId="9" fontId="0" fillId="0" borderId="0" xfId="2" applyFont="1"/>
    <xf numFmtId="0" fontId="3" fillId="5" borderId="0" xfId="0" applyFont="1" applyFill="1"/>
    <xf numFmtId="2" fontId="0" fillId="2" borderId="0" xfId="0" applyNumberFormat="1" applyFill="1"/>
    <xf numFmtId="2" fontId="0" fillId="0" borderId="0" xfId="0" applyNumberFormat="1"/>
  </cellXfs>
  <cellStyles count="3">
    <cellStyle name="Milliers" xfId="1" builtinId="3"/>
    <cellStyle name="Normal" xfId="0" builtinId="0"/>
    <cellStyle name="Pourcentage" xfId="2" builtinId="5"/>
  </cellStyles>
  <dxfs count="4"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fill>
        <patternFill patternType="solid">
          <fgColor rgb="FF0000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openxmlformats.org/officeDocument/2006/relationships/calcChain" Target="calcChain.xml"/><Relationship Id="rId4" Type="http://schemas.openxmlformats.org/officeDocument/2006/relationships/styles" Target="styles.xml"/><Relationship Id="rId9" Type="http://schemas.microsoft.com/office/2017/06/relationships/rdRichValueTypes" Target="richData/rdRichValueTyp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plotArea>
      <cx:plotAreaRegion>
        <cx:series layoutId="boxWhisker" uniqueId="{49DFEC29-F85A-EE43-BC11-A6F40EEBFFC0}">
          <cx:tx>
            <cx:txData>
              <cx:f>_xlchart.v1.6</cx:f>
              <cx:v>Readiness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F0B36B9E-051C-A048-B877-6208F41D1C09}">
          <cx:tx>
            <cx:txData>
              <cx:f>_xlchart.v1.8</cx:f>
              <cx:v>Navigation</cx:v>
            </cx:txData>
          </cx:tx>
          <cx:dataId val="1"/>
          <cx:layoutPr>
            <cx:visibility meanLine="1" meanMarker="1" nonoutliers="1" outliers="1"/>
            <cx:statistics quartileMethod="exclusive"/>
          </cx:layoutPr>
        </cx:series>
        <cx:series layoutId="boxWhisker" uniqueId="{A32F4D24-4EE7-864B-A5BB-3CEB94A2613E}">
          <cx:tx>
            <cx:txData>
              <cx:f>_xlchart.v1.10</cx:f>
              <cx:v>Assertion</cx:v>
            </cx:txData>
          </cx:tx>
          <cx:dataId val="2"/>
          <cx:layoutPr>
            <cx:visibility meanLine="1" meanMarker="1" nonoutliers="1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"/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_xlchart.v1.59</cx:f>
      </cx:numDim>
    </cx:data>
    <cx:data id="1">
      <cx:numDim type="val">
        <cx:f>_xlchart.v1.61</cx:f>
      </cx:numDim>
    </cx:data>
    <cx:data id="2">
      <cx:numDim type="val">
        <cx:f>_xlchart.v1.63</cx:f>
      </cx:numDim>
    </cx:data>
  </cx:chartData>
  <cx:chart>
    <cx:plotArea>
      <cx:plotAreaRegion>
        <cx:series layoutId="boxWhisker" uniqueId="{B4E73744-117D-A549-A870-DB986FD7FA53}">
          <cx:tx>
            <cx:txData>
              <cx:f>_xlchart.v1.58</cx:f>
              <cx:v>TestG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8934F307-E655-7647-847E-01EC0BF91165}">
          <cx:tx>
            <cx:txData>
              <cx:f>_xlchart.v1.60</cx:f>
              <cx:v>Test-M</cx:v>
            </cx:txData>
          </cx:tx>
          <cx:dataId val="1"/>
          <cx:layoutPr>
            <cx:visibility meanLine="1" meanMarker="1" nonoutliers="1" outliers="1"/>
            <cx:statistics quartileMethod="exclusive"/>
          </cx:layoutPr>
        </cx:series>
        <cx:series layoutId="boxWhisker" uniqueId="{4D75580C-1F01-3F42-BDA8-C757064EB326}">
          <cx:tx>
            <cx:txData>
              <cx:f>_xlchart.v1.62</cx:f>
              <cx:v>Test-O</cx:v>
            </cx:txData>
          </cx:tx>
          <cx:dataId val="2"/>
          <cx:layoutPr>
            <cx:visibility meanLine="1" meanMarker="1" nonoutliers="1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  <cx:data id="1">
      <cx:numDim type="val">
        <cx:f>_xlchart.v1.55</cx:f>
      </cx:numDim>
    </cx:data>
    <cx:data id="2">
      <cx:numDim type="val">
        <cx:f>_xlchart.v1.57</cx:f>
      </cx:numDim>
    </cx:data>
  </cx:chartData>
  <cx:chart>
    <cx:plotArea>
      <cx:plotAreaRegion>
        <cx:series layoutId="boxWhisker" uniqueId="{9808CFEE-BE02-3447-AF75-B78035DFE302}">
          <cx:tx>
            <cx:txData>
              <cx:f>_xlchart.v1.52</cx:f>
              <cx:v>TestG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CF9533E4-C289-8140-AEEE-48A7C87E3D32}">
          <cx:tx>
            <cx:txData>
              <cx:f>_xlchart.v1.54</cx:f>
              <cx:v>Test-M</cx:v>
            </cx:txData>
          </cx:tx>
          <cx:dataId val="1"/>
          <cx:layoutPr>
            <cx:visibility meanLine="1" meanMarker="1" nonoutliers="1" outliers="1"/>
            <cx:statistics quartileMethod="exclusive"/>
          </cx:layoutPr>
        </cx:series>
        <cx:series layoutId="boxWhisker" uniqueId="{F134405E-5BC6-3947-8E0D-A3E9427F02C2}">
          <cx:tx>
            <cx:txData>
              <cx:f>_xlchart.v1.56</cx:f>
              <cx:v>Test-O</cx:v>
            </cx:txData>
          </cx:tx>
          <cx:dataId val="2"/>
          <cx:layoutPr>
            <cx:visibility meanLine="1" meanMarker="1" nonoutliers="1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</cx:chartData>
  <cx:chart>
    <cx:plotArea>
      <cx:plotAreaRegion>
        <cx:series layoutId="boxWhisker" uniqueId="{214D4568-8A96-BA4C-8286-2728D7F576B8}">
          <cx:tx>
            <cx:txData>
              <cx:f>_xlchart.v1.12</cx:f>
              <cx:v>Readiness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D3908902-0016-764E-8554-EBD99460DEB3}">
          <cx:tx>
            <cx:txData>
              <cx:f>_xlchart.v1.14</cx:f>
              <cx:v>Navigation</cx:v>
            </cx:txData>
          </cx:tx>
          <cx:dataId val="1"/>
          <cx:layoutPr>
            <cx:visibility meanLine="1" meanMarker="1" nonoutliers="1" outliers="1"/>
            <cx:statistics quartileMethod="exclusive"/>
          </cx:layoutPr>
        </cx:series>
        <cx:series layoutId="boxWhisker" uniqueId="{DBF6F50D-0AA2-F545-B8D8-DED11F5E60C9}">
          <cx:tx>
            <cx:txData>
              <cx:f>_xlchart.v1.16</cx:f>
              <cx:v>Assertion</cx:v>
            </cx:txData>
          </cx:tx>
          <cx:dataId val="2"/>
          <cx:layoutPr>
            <cx:visibility meanLine="1" meanMarker="1" nonoutliers="1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"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</cx:chartData>
  <cx:chart>
    <cx:plotArea>
      <cx:plotAreaRegion>
        <cx:series layoutId="boxWhisker" uniqueId="{A712C944-580D-D149-A1C6-2C8B7070BCE5}">
          <cx:tx>
            <cx:txData>
              <cx:f>_xlchart.v1.18</cx:f>
              <cx:v>Readiness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56342AEC-AD4B-EF45-86A0-9E585F46219D}">
          <cx:tx>
            <cx:txData>
              <cx:f>_xlchart.v1.20</cx:f>
              <cx:v>Assertion</cx:v>
            </cx:txData>
          </cx:tx>
          <cx:spPr>
            <a:ln>
              <a:solidFill>
                <a:schemeClr val="accent3"/>
              </a:solidFill>
            </a:ln>
          </cx:spPr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_xlchart.v1.25</cx:f>
      </cx:numDim>
    </cx:data>
    <cx:data id="2">
      <cx:numDim type="val">
        <cx:f>_xlchart.v1.27</cx:f>
      </cx:numDim>
    </cx:data>
  </cx:chartData>
  <cx:chart>
    <cx:plotArea>
      <cx:plotAreaRegion>
        <cx:series layoutId="boxWhisker" uniqueId="{FC13D3F7-BCD0-C44B-BF50-253272C3E0C4}">
          <cx:tx>
            <cx:txData>
              <cx:f>_xlchart.v1.22</cx:f>
              <cx:v>Readiness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2520C130-4989-1147-9DCD-28281AEB1479}">
          <cx:tx>
            <cx:txData>
              <cx:f>_xlchart.v1.24</cx:f>
              <cx:v>Navigation</cx:v>
            </cx:txData>
          </cx:tx>
          <cx:dataId val="1"/>
          <cx:layoutPr>
            <cx:visibility meanLine="1" meanMarker="1" nonoutliers="1" outliers="1"/>
            <cx:statistics quartileMethod="exclusive"/>
          </cx:layoutPr>
        </cx:series>
        <cx:series layoutId="boxWhisker" uniqueId="{CFF5A326-E113-E341-9317-9B3220ACFCDB}">
          <cx:tx>
            <cx:txData>
              <cx:f>_xlchart.v1.26</cx:f>
              <cx:v>Assertion</cx:v>
            </cx:txData>
          </cx:tx>
          <cx:dataId val="2"/>
          <cx:layoutPr>
            <cx:visibility meanLine="1" meanMarker="1" nonoutliers="1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_xlchart.v1.31</cx:f>
      </cx:numDim>
    </cx:data>
    <cx:data id="2">
      <cx:numDim type="val">
        <cx:f>_xlchart.v1.33</cx:f>
      </cx:numDim>
    </cx:data>
  </cx:chartData>
  <cx:chart>
    <cx:plotArea>
      <cx:plotAreaRegion>
        <cx:series layoutId="boxWhisker" uniqueId="{EA483BA9-6061-2943-A543-581C5EC2CCD8}">
          <cx:tx>
            <cx:txData>
              <cx:f>_xlchart.v1.28</cx:f>
              <cx:v>Readiness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A9EA80A4-8E60-A949-84B1-7D3CF356CE8E}">
          <cx:tx>
            <cx:txData>
              <cx:f>_xlchart.v1.30</cx:f>
              <cx:v>Navigation</cx:v>
            </cx:txData>
          </cx:tx>
          <cx:dataId val="1"/>
          <cx:layoutPr>
            <cx:visibility meanLine="1" meanMarker="1" nonoutliers="1" outliers="1"/>
            <cx:statistics quartileMethod="exclusive"/>
          </cx:layoutPr>
        </cx:series>
        <cx:series layoutId="boxWhisker" uniqueId="{4CDE16AE-B232-1741-9588-811B5F552441}">
          <cx:tx>
            <cx:txData>
              <cx:f>_xlchart.v1.32</cx:f>
              <cx:v>Assertion</cx:v>
            </cx:txData>
          </cx:tx>
          <cx:dataId val="2"/>
          <cx:layoutPr>
            <cx:visibility meanLine="1" meanMarker="1" nonoutliers="1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"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  <cx:data id="1">
      <cx:numDim type="val">
        <cx:f>_xlchart.v1.37</cx:f>
      </cx:numDim>
    </cx:data>
    <cx:data id="2">
      <cx:numDim type="val">
        <cx:f>_xlchart.v1.39</cx:f>
      </cx:numDim>
    </cx:data>
  </cx:chartData>
  <cx:chart>
    <cx:plotArea>
      <cx:plotAreaRegion>
        <cx:series layoutId="boxWhisker" uniqueId="{E6102D06-75ED-A04E-9A83-B8F938511202}">
          <cx:tx>
            <cx:txData>
              <cx:f>_xlchart.v1.34</cx:f>
              <cx:v>Readiness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C016457D-CC30-364A-B4B4-D297CDF652B7}">
          <cx:tx>
            <cx:txData>
              <cx:f>_xlchart.v1.36</cx:f>
              <cx:v>Navigation</cx:v>
            </cx:txData>
          </cx:tx>
          <cx:dataId val="1"/>
          <cx:layoutPr>
            <cx:visibility meanLine="1" meanMarker="1" nonoutliers="1" outliers="1"/>
            <cx:statistics quartileMethod="exclusive"/>
          </cx:layoutPr>
        </cx:series>
        <cx:series layoutId="boxWhisker" uniqueId="{3A425786-022D-3340-8051-58BE5B483B39}">
          <cx:tx>
            <cx:txData>
              <cx:f>_xlchart.v1.38</cx:f>
              <cx:v>Assertion</cx:v>
            </cx:txData>
          </cx:tx>
          <cx:dataId val="2"/>
          <cx:layoutPr>
            <cx:visibility meanLine="1" meanMarker="1" nonoutliers="1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"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plotArea>
      <cx:plotAreaRegion>
        <cx:series layoutId="boxWhisker" uniqueId="{DE144108-7AA2-D44A-8F0A-20A9782EE182}">
          <cx:tx>
            <cx:txData>
              <cx:f>_xlchart.v1.0</cx:f>
              <cx:v>Readiness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545FA6D2-FCD8-774C-B398-C11C7EA98405}">
          <cx:tx>
            <cx:txData>
              <cx:f>_xlchart.v1.2</cx:f>
              <cx:v>Navigation</cx:v>
            </cx:txData>
          </cx:tx>
          <cx:dataId val="1"/>
          <cx:layoutPr>
            <cx:visibility meanLine="1" meanMarker="1" nonoutliers="1" outliers="1"/>
            <cx:statistics quartileMethod="exclusive"/>
          </cx:layoutPr>
        </cx:series>
        <cx:series layoutId="boxWhisker" uniqueId="{B09AD8D7-BA7E-4D4D-BC31-8B64B4D10070}">
          <cx:tx>
            <cx:txData>
              <cx:f>_xlchart.v1.4</cx:f>
              <cx:v>Assertion</cx:v>
            </cx:txData>
          </cx:tx>
          <cx:dataId val="2"/>
          <cx:layoutPr>
            <cx:visibility meanLine="1" meanMarker="1" nonoutliers="1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"/>
        <cx:maj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</cx:chartData>
  <cx:chart>
    <cx:plotArea>
      <cx:plotAreaRegion>
        <cx:series layoutId="boxWhisker" uniqueId="{DED59538-7B00-784F-94FC-F150085B8676}">
          <cx:tx>
            <cx:txData>
              <cx:f>_xlchart.v1.40</cx:f>
              <cx:v>Readiness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9117605D-3EDA-994B-9B10-DCF4C2D03567}">
          <cx:tx>
            <cx:txData>
              <cx:f>_xlchart.v1.42</cx:f>
              <cx:v>Navigation</cx:v>
            </cx:txData>
          </cx:tx>
          <cx:dataId val="1"/>
          <cx:layoutPr>
            <cx:visibility meanLine="1" meanMarker="1" nonoutliers="1" outliers="1"/>
            <cx:statistics quartileMethod="exclusive"/>
          </cx:layoutPr>
        </cx:series>
        <cx:series layoutId="boxWhisker" uniqueId="{7B7FBE53-30A4-8E43-9A59-39414D4D04DC}">
          <cx:tx>
            <cx:txData>
              <cx:f>_xlchart.v1.44</cx:f>
              <cx:v>Assertion</cx:v>
            </cx:txData>
          </cx:tx>
          <cx:dataId val="2"/>
          <cx:layoutPr>
            <cx:visibility meanLine="1" meanMarker="1" nonoutliers="1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"/>
        <cx:majorGridlines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_xlchart.v1.46</cx:f>
      </cx:numDim>
    </cx:data>
    <cx:data id="1">
      <cx:numDim type="val">
        <cx:f>_xlchart.v1.48</cx:f>
      </cx:numDim>
    </cx:data>
    <cx:data id="2">
      <cx:numDim type="val">
        <cx:f>_xlchart.v1.50</cx:f>
      </cx:numDim>
    </cx:data>
  </cx:chartData>
  <cx:chart>
    <cx:plotArea>
      <cx:plotAreaRegion>
        <cx:series layoutId="boxWhisker" uniqueId="{3AAFD5BF-A10C-B14D-961E-807F07BF5839}">
          <cx:tx>
            <cx:txData>
              <cx:f>_xlchart.v1.47</cx:f>
              <cx:v>TestG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6551AFE9-10DA-FC48-B149-6FF13C7946AD}">
          <cx:tx>
            <cx:txData>
              <cx:f>_xlchart.v1.49</cx:f>
              <cx:v>Test-M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4964088C-01FD-4A42-8EF1-F49F2B823F6B}">
          <cx:tx>
            <cx:txData>
              <cx:f>_xlchart.v1.51</cx:f>
              <cx:v>Test-O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1.xml"/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827639</xdr:colOff>
      <xdr:row>49</xdr:row>
      <xdr:rowOff>139700</xdr:rowOff>
    </xdr:from>
    <xdr:to>
      <xdr:col>5</xdr:col>
      <xdr:colOff>118437</xdr:colOff>
      <xdr:row>63</xdr:row>
      <xdr:rowOff>86046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47CC882C-8333-E32C-F81E-22E1E9F917DE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639" y="10096500"/>
              <a:ext cx="6605998" cy="27911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370</xdr:colOff>
      <xdr:row>49</xdr:row>
      <xdr:rowOff>9909</xdr:rowOff>
    </xdr:from>
    <xdr:to>
      <xdr:col>13</xdr:col>
      <xdr:colOff>118808</xdr:colOff>
      <xdr:row>62</xdr:row>
      <xdr:rowOff>156031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2CAAC4BA-5AC6-D680-60A9-05415792FF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17570" y="9966709"/>
              <a:ext cx="3420438" cy="27877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17</xdr:col>
      <xdr:colOff>23225</xdr:colOff>
      <xdr:row>51</xdr:row>
      <xdr:rowOff>68241</xdr:rowOff>
    </xdr:from>
    <xdr:to>
      <xdr:col>21</xdr:col>
      <xdr:colOff>141664</xdr:colOff>
      <xdr:row>65</xdr:row>
      <xdr:rowOff>14587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2AEA70AF-8544-15BA-DB91-3D37D8943B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44425" y="10431441"/>
              <a:ext cx="3420439" cy="27911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33</xdr:col>
      <xdr:colOff>4280</xdr:colOff>
      <xdr:row>50</xdr:row>
      <xdr:rowOff>12557</xdr:rowOff>
    </xdr:from>
    <xdr:to>
      <xdr:col>37</xdr:col>
      <xdr:colOff>122718</xdr:colOff>
      <xdr:row>63</xdr:row>
      <xdr:rowOff>158678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ADF16177-4458-20BE-B775-ADFDFD25CD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33480" y="10172557"/>
              <a:ext cx="3420438" cy="27877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41</xdr:col>
      <xdr:colOff>18551</xdr:colOff>
      <xdr:row>49</xdr:row>
      <xdr:rowOff>198062</xdr:rowOff>
    </xdr:from>
    <xdr:to>
      <xdr:col>45</xdr:col>
      <xdr:colOff>136989</xdr:colOff>
      <xdr:row>63</xdr:row>
      <xdr:rowOff>144408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3094CD84-D09E-C24D-AF8D-3EA021D29A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51751" y="10154862"/>
              <a:ext cx="3420438" cy="27911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49</xdr:col>
      <xdr:colOff>4281</xdr:colOff>
      <xdr:row>47</xdr:row>
      <xdr:rowOff>83905</xdr:rowOff>
    </xdr:from>
    <xdr:to>
      <xdr:col>53</xdr:col>
      <xdr:colOff>122719</xdr:colOff>
      <xdr:row>61</xdr:row>
      <xdr:rowOff>30251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FB11E963-E1BA-F500-A8A7-DAD96BFCCE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41481" y="9634305"/>
              <a:ext cx="3420438" cy="27911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57</xdr:col>
      <xdr:colOff>161246</xdr:colOff>
      <xdr:row>46</xdr:row>
      <xdr:rowOff>198063</xdr:rowOff>
    </xdr:from>
    <xdr:to>
      <xdr:col>61</xdr:col>
      <xdr:colOff>279685</xdr:colOff>
      <xdr:row>60</xdr:row>
      <xdr:rowOff>144409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97118D70-3881-6B56-D21D-A828BA3713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02446" y="9545263"/>
              <a:ext cx="3420439" cy="27911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64</xdr:col>
      <xdr:colOff>61359</xdr:colOff>
      <xdr:row>45</xdr:row>
      <xdr:rowOff>169523</xdr:rowOff>
    </xdr:from>
    <xdr:to>
      <xdr:col>68</xdr:col>
      <xdr:colOff>179797</xdr:colOff>
      <xdr:row>59</xdr:row>
      <xdr:rowOff>115869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9110361D-958C-5C91-EAE6-3D96BD6029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81059" y="9313523"/>
              <a:ext cx="3420438" cy="27911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97</xdr:row>
      <xdr:rowOff>25400</xdr:rowOff>
    </xdr:from>
    <xdr:to>
      <xdr:col>8</xdr:col>
      <xdr:colOff>622300</xdr:colOff>
      <xdr:row>110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5BE9C5F9-D663-5B62-BE7B-6C3A4A6162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7300" y="19735800"/>
              <a:ext cx="3429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5</xdr:col>
      <xdr:colOff>285750</xdr:colOff>
      <xdr:row>116</xdr:row>
      <xdr:rowOff>190500</xdr:rowOff>
    </xdr:from>
    <xdr:to>
      <xdr:col>9</xdr:col>
      <xdr:colOff>412750</xdr:colOff>
      <xdr:row>130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AB85E414-9299-F105-5E41-8B3711371D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3250" y="23761700"/>
              <a:ext cx="3429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5</xdr:col>
      <xdr:colOff>285750</xdr:colOff>
      <xdr:row>131</xdr:row>
      <xdr:rowOff>190500</xdr:rowOff>
    </xdr:from>
    <xdr:to>
      <xdr:col>9</xdr:col>
      <xdr:colOff>412750</xdr:colOff>
      <xdr:row>145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C6D76782-8111-C019-B2FA-E8E7BB0D9D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3250" y="26809700"/>
              <a:ext cx="3429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X</v>
    <v>2</v>
    <v>20</v>
    <v>5</v>
    <v>5</v>
  </rv>
  <rv s="1">
    <v>2</v>
    <v>1</v>
  </rv>
</rvData>
</file>

<file path=xl/richData/rdrichvaluestructure.xml><?xml version="1.0" encoding="utf-8"?>
<rvStructures xmlns="http://schemas.microsoft.com/office/spreadsheetml/2017/richdata" count="2">
  <s t="_error">
    <k n="argument" t="s"/>
    <k n="errorType" t="i"/>
    <k n="iftab" t="i"/>
    <k n="ptg" t="i"/>
    <k n="subType" t="i"/>
  </s>
  <s t="_error">
    <k n="errorType" t="i"/>
    <k n="propagated" t="b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E92202-C1BE-F14E-9253-F92824BCABB7}" name="Tableau1" displayName="Tableau1" ref="A67:D75" totalsRowShown="0" headerRowDxfId="3">
  <autoFilter ref="A67:D75" xr:uid="{9EE92202-C1BE-F14E-9253-F92824BCABB7}"/>
  <tableColumns count="4">
    <tableColumn id="1" xr3:uid="{02737473-0815-5247-AE02-639C4F0799E3}" name="LLM"/>
    <tableColumn id="2" xr3:uid="{5A358693-FFEB-9B48-B84B-A772B08D8D7A}" name="Readiness Standard dev." dataDxfId="2"/>
    <tableColumn id="3" xr3:uid="{9AC30949-0C39-C042-852B-E0D8DA75A272}" name="Navigation Standard dev." dataDxfId="1"/>
    <tableColumn id="4" xr3:uid="{9DD45AD6-62A7-384F-8B8B-64BCF084E3AB}" name="Assertion Standard dev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838ED-82C9-E442-BDC2-8DD201F88CA8}">
  <dimension ref="A1:BS75"/>
  <sheetViews>
    <sheetView tabSelected="1" topLeftCell="BK24" zoomScale="115" zoomScaleNormal="116" workbookViewId="0">
      <selection activeCell="BQ46" sqref="BQ46"/>
    </sheetView>
  </sheetViews>
  <sheetFormatPr baseColWidth="10" defaultRowHeight="16" x14ac:dyDescent="0.2"/>
  <cols>
    <col min="2" max="2" width="24.83203125" customWidth="1"/>
    <col min="3" max="3" width="25.1640625" customWidth="1"/>
    <col min="4" max="4" width="24.33203125" customWidth="1"/>
  </cols>
  <sheetData>
    <row r="1" spans="1:71" x14ac:dyDescent="0.2">
      <c r="B1" s="2" t="s">
        <v>97</v>
      </c>
      <c r="C1" s="2" t="s">
        <v>99</v>
      </c>
      <c r="D1" s="2" t="s">
        <v>98</v>
      </c>
      <c r="E1" s="2" t="s">
        <v>2</v>
      </c>
      <c r="F1" s="2" t="s">
        <v>1</v>
      </c>
      <c r="G1" s="2" t="s">
        <v>3</v>
      </c>
      <c r="J1" s="2" t="s">
        <v>97</v>
      </c>
      <c r="K1" s="2" t="s">
        <v>99</v>
      </c>
      <c r="L1" s="2" t="s">
        <v>98</v>
      </c>
      <c r="M1" s="2" t="s">
        <v>2</v>
      </c>
      <c r="N1" s="2" t="s">
        <v>1</v>
      </c>
      <c r="O1" s="2" t="s">
        <v>3</v>
      </c>
      <c r="R1" s="2" t="s">
        <v>97</v>
      </c>
      <c r="S1" s="2" t="s">
        <v>99</v>
      </c>
      <c r="T1" s="2" t="s">
        <v>98</v>
      </c>
      <c r="U1" s="2" t="s">
        <v>2</v>
      </c>
      <c r="V1" s="2" t="s">
        <v>1</v>
      </c>
      <c r="W1" s="2" t="s">
        <v>3</v>
      </c>
      <c r="Z1" s="2" t="s">
        <v>97</v>
      </c>
      <c r="AA1" s="2" t="s">
        <v>99</v>
      </c>
      <c r="AB1" s="2" t="s">
        <v>98</v>
      </c>
      <c r="AC1" s="2" t="s">
        <v>2</v>
      </c>
      <c r="AD1" s="2" t="s">
        <v>1</v>
      </c>
      <c r="AE1" s="2" t="s">
        <v>3</v>
      </c>
      <c r="AH1" s="2" t="s">
        <v>97</v>
      </c>
      <c r="AI1" s="2" t="s">
        <v>99</v>
      </c>
      <c r="AJ1" s="2" t="s">
        <v>98</v>
      </c>
      <c r="AK1" s="2" t="s">
        <v>2</v>
      </c>
      <c r="AL1" s="2" t="s">
        <v>1</v>
      </c>
      <c r="AM1" s="2" t="s">
        <v>3</v>
      </c>
      <c r="AP1" s="2" t="s">
        <v>97</v>
      </c>
      <c r="AQ1" s="2" t="s">
        <v>99</v>
      </c>
      <c r="AR1" s="2" t="s">
        <v>98</v>
      </c>
      <c r="AS1" s="2" t="s">
        <v>2</v>
      </c>
      <c r="AT1" s="2" t="s">
        <v>1</v>
      </c>
      <c r="AU1" s="2" t="s">
        <v>3</v>
      </c>
      <c r="AX1" s="2" t="s">
        <v>97</v>
      </c>
      <c r="AY1" s="2" t="s">
        <v>99</v>
      </c>
      <c r="AZ1" s="2" t="s">
        <v>98</v>
      </c>
      <c r="BA1" s="2" t="s">
        <v>2</v>
      </c>
      <c r="BB1" s="2" t="s">
        <v>1</v>
      </c>
      <c r="BC1" s="2" t="s">
        <v>3</v>
      </c>
      <c r="BF1" s="2" t="s">
        <v>97</v>
      </c>
      <c r="BG1" s="2" t="s">
        <v>99</v>
      </c>
      <c r="BH1" s="2" t="s">
        <v>98</v>
      </c>
      <c r="BI1" s="2" t="s">
        <v>2</v>
      </c>
      <c r="BJ1" s="2" t="s">
        <v>1</v>
      </c>
      <c r="BK1" s="2" t="s">
        <v>3</v>
      </c>
      <c r="BN1" s="2" t="s">
        <v>97</v>
      </c>
      <c r="BO1" s="2" t="s">
        <v>99</v>
      </c>
      <c r="BP1" s="2" t="s">
        <v>98</v>
      </c>
      <c r="BQ1" s="2" t="s">
        <v>2</v>
      </c>
      <c r="BR1" s="2" t="s">
        <v>1</v>
      </c>
      <c r="BS1" s="2" t="s">
        <v>3</v>
      </c>
    </row>
    <row r="2" spans="1:71" x14ac:dyDescent="0.2">
      <c r="A2" t="s">
        <v>0</v>
      </c>
      <c r="B2">
        <v>0.93</v>
      </c>
      <c r="C2">
        <v>1</v>
      </c>
      <c r="D2">
        <v>0.95</v>
      </c>
      <c r="E2">
        <f>SQRT($B2*(1-$B2))</f>
        <v>0.25514701644346138</v>
      </c>
      <c r="F2">
        <f>SQRT($C2*(1-$C2))</f>
        <v>0</v>
      </c>
      <c r="G2">
        <f>SQRT($D2*(1-$D2))</f>
        <v>0.21794494717703378</v>
      </c>
      <c r="I2" t="s">
        <v>4</v>
      </c>
      <c r="J2">
        <v>1</v>
      </c>
      <c r="K2">
        <v>1</v>
      </c>
      <c r="L2">
        <v>1</v>
      </c>
      <c r="M2">
        <f>SQRT($J2*(1-$J2))</f>
        <v>0</v>
      </c>
      <c r="N2">
        <f>SQRT($K2*(1-$K2))</f>
        <v>0</v>
      </c>
      <c r="O2">
        <f>SQRT($L2*(1-$L2))</f>
        <v>0</v>
      </c>
      <c r="Q2" t="s">
        <v>6</v>
      </c>
      <c r="R2">
        <v>0.9</v>
      </c>
      <c r="S2" t="s">
        <v>5</v>
      </c>
      <c r="T2">
        <v>0.95</v>
      </c>
      <c r="U2">
        <f>SQRT($R2*(1-$R2))</f>
        <v>0.3</v>
      </c>
      <c r="V2" t="e" vm="1">
        <f>SQRT($S2*(1-$S2))</f>
        <v>#VALUE!</v>
      </c>
      <c r="W2">
        <f>SQRT($T2*(1-$T2))</f>
        <v>0.21794494717703378</v>
      </c>
      <c r="Y2" t="s">
        <v>7</v>
      </c>
      <c r="Z2">
        <v>1</v>
      </c>
      <c r="AA2">
        <v>1</v>
      </c>
      <c r="AB2">
        <v>1</v>
      </c>
      <c r="AC2">
        <f>SQRT($R2*(1-$R2))</f>
        <v>0.3</v>
      </c>
      <c r="AD2" t="e" vm="1">
        <f>SQRT($S2*(1-$S2))</f>
        <v>#VALUE!</v>
      </c>
      <c r="AE2">
        <f>SQRT($T2*(1-$T2))</f>
        <v>0.21794494717703378</v>
      </c>
      <c r="AG2" t="s">
        <v>8</v>
      </c>
      <c r="AH2">
        <v>1</v>
      </c>
      <c r="AI2">
        <v>1</v>
      </c>
      <c r="AJ2">
        <v>1</v>
      </c>
      <c r="AK2">
        <f>SQRT($AH2*(1-$AH2))</f>
        <v>0</v>
      </c>
      <c r="AL2">
        <f>SQRT($AI2*(1-$AI2))</f>
        <v>0</v>
      </c>
      <c r="AM2">
        <f>SQRT($AJ2*(1-$AJ2))</f>
        <v>0</v>
      </c>
      <c r="AO2" t="s">
        <v>9</v>
      </c>
      <c r="AP2">
        <v>0.9</v>
      </c>
      <c r="AQ2">
        <v>1</v>
      </c>
      <c r="AR2">
        <v>0.8</v>
      </c>
      <c r="AS2">
        <f>SQRT($AP2*(1-$AP2))</f>
        <v>0.3</v>
      </c>
      <c r="AT2">
        <f>SQRT($AQ2*(1-$AQ2))</f>
        <v>0</v>
      </c>
      <c r="AU2">
        <f>SQRT($AR2*(1-$AR2))</f>
        <v>0.39999999999999997</v>
      </c>
      <c r="AW2" t="s">
        <v>19</v>
      </c>
      <c r="AX2">
        <v>0.83</v>
      </c>
      <c r="AY2">
        <v>1</v>
      </c>
      <c r="AZ2">
        <v>1</v>
      </c>
      <c r="BA2">
        <f>SQRT($AX2*(1-$AX2))</f>
        <v>0.375632799419859</v>
      </c>
      <c r="BB2">
        <f>SQRT($AY2*(1-$AY2))</f>
        <v>0</v>
      </c>
      <c r="BC2">
        <f>SQRT($AZ2*(1-$AZ2))</f>
        <v>0</v>
      </c>
      <c r="BE2" t="s">
        <v>24</v>
      </c>
      <c r="BF2">
        <v>1</v>
      </c>
      <c r="BG2">
        <v>1</v>
      </c>
      <c r="BH2">
        <v>0.85</v>
      </c>
      <c r="BI2">
        <f>SQRT($BF2*(1-$BF2))</f>
        <v>0</v>
      </c>
      <c r="BJ2">
        <f>SQRT($BG2*(1-$BG2))</f>
        <v>0</v>
      </c>
      <c r="BK2">
        <f>SQRT($BH2*(1-$BH2))</f>
        <v>0.35707142142714249</v>
      </c>
      <c r="BM2" t="s">
        <v>41</v>
      </c>
      <c r="BN2">
        <v>0.85</v>
      </c>
      <c r="BO2">
        <v>1</v>
      </c>
      <c r="BP2">
        <v>0.95</v>
      </c>
      <c r="BQ2">
        <f>SQRT($BN2*(1-$BN2))</f>
        <v>0.35707142142714249</v>
      </c>
      <c r="BR2">
        <f>SQRT($BQ2*(1-$BQ2))</f>
        <v>0.47913611993580957</v>
      </c>
      <c r="BS2">
        <f>SQRT($BP2*(1-$BP2))</f>
        <v>0.21794494717703378</v>
      </c>
    </row>
    <row r="3" spans="1:71" x14ac:dyDescent="0.2">
      <c r="A3" s="4">
        <v>45536</v>
      </c>
      <c r="B3">
        <v>1</v>
      </c>
      <c r="C3">
        <v>1</v>
      </c>
      <c r="D3">
        <v>1</v>
      </c>
      <c r="E3">
        <f t="shared" ref="E3:E15" si="0">SQRT($B3*(1-$B3))</f>
        <v>0</v>
      </c>
      <c r="F3">
        <f t="shared" ref="F3:F15" si="1">SQRT($C3*(1-$C3))</f>
        <v>0</v>
      </c>
      <c r="G3">
        <f t="shared" ref="G3:G15" si="2">SQRT($D3*(1-$D3))</f>
        <v>0</v>
      </c>
      <c r="I3" s="4">
        <v>45597</v>
      </c>
      <c r="J3">
        <v>1</v>
      </c>
      <c r="K3">
        <v>1</v>
      </c>
      <c r="L3">
        <v>1</v>
      </c>
      <c r="M3">
        <f t="shared" ref="M3:M44" si="3">SQRT($J3*(1-$J3))</f>
        <v>0</v>
      </c>
      <c r="N3">
        <f t="shared" ref="N3:N15" si="4">SQRT($K3*(1-$K3))</f>
        <v>0</v>
      </c>
      <c r="O3">
        <f t="shared" ref="O3:O15" si="5">SQRT($L3*(1-$L3))</f>
        <v>0</v>
      </c>
      <c r="R3">
        <v>0.9</v>
      </c>
      <c r="S3" t="s">
        <v>5</v>
      </c>
      <c r="T3">
        <v>1</v>
      </c>
      <c r="U3">
        <f t="shared" ref="U3:U5" si="6">SQRT($R3*(1-$R3))</f>
        <v>0.3</v>
      </c>
      <c r="V3" t="e" vm="1">
        <f t="shared" ref="V3:V15" si="7">SQRT($S3*(1-$S3))</f>
        <v>#VALUE!</v>
      </c>
      <c r="W3">
        <f t="shared" ref="W3:W44" si="8">SQRT($T3*(1-$T3))</f>
        <v>0</v>
      </c>
      <c r="AA3" t="s">
        <v>5</v>
      </c>
      <c r="AC3">
        <f t="shared" ref="AC3:AC15" si="9">SQRT($R3*(1-$R3))</f>
        <v>0.3</v>
      </c>
      <c r="AD3" t="e" vm="1">
        <f t="shared" ref="AD3:AD15" si="10">SQRT($S3*(1-$S3))</f>
        <v>#VALUE!</v>
      </c>
      <c r="AE3">
        <f t="shared" ref="AE3:AE44" si="11">SQRT($T3*(1-$T3))</f>
        <v>0</v>
      </c>
      <c r="AG3" s="4">
        <v>45505</v>
      </c>
      <c r="AH3">
        <v>0.72</v>
      </c>
      <c r="AI3">
        <v>0.68</v>
      </c>
      <c r="AJ3">
        <v>0</v>
      </c>
      <c r="AK3">
        <f t="shared" ref="AK3:AK15" si="12">SQRT($AH3*(1-$AH3))</f>
        <v>0.44899888641287294</v>
      </c>
      <c r="AL3">
        <f t="shared" ref="AL3:AL15" si="13">SQRT($AI3*(1-$AI3))</f>
        <v>0.46647615158762401</v>
      </c>
      <c r="AM3">
        <f t="shared" ref="AM3:AM44" si="14">SQRT($AJ3*(1-$AJ3))</f>
        <v>0</v>
      </c>
      <c r="AO3" t="s">
        <v>10</v>
      </c>
      <c r="AP3">
        <v>1</v>
      </c>
      <c r="AQ3">
        <v>1</v>
      </c>
      <c r="AR3">
        <v>1</v>
      </c>
      <c r="AS3">
        <f t="shared" ref="AS3:AS15" si="15">SQRT($AP3*(1-$AP3))</f>
        <v>0</v>
      </c>
      <c r="AT3">
        <f t="shared" ref="AT3:AT15" si="16">SQRT($AQ3*(1-$AQ3))</f>
        <v>0</v>
      </c>
      <c r="AU3">
        <f t="shared" ref="AU3:AU44" si="17">SQRT($AR3*(1-$AR3))</f>
        <v>0</v>
      </c>
      <c r="AW3" t="s">
        <v>20</v>
      </c>
      <c r="AX3">
        <v>0.78</v>
      </c>
      <c r="AY3">
        <v>1</v>
      </c>
      <c r="AZ3">
        <v>0.9</v>
      </c>
      <c r="BA3">
        <f t="shared" ref="BA3:BA15" si="18">SQRT($AX3*(1-$AX3))</f>
        <v>0.41424630354415953</v>
      </c>
      <c r="BB3">
        <f t="shared" ref="BB3:BB15" si="19">SQRT($AY3*(1-$AY3))</f>
        <v>0</v>
      </c>
      <c r="BC3">
        <f t="shared" ref="BC3:BC44" si="20">SQRT($AZ3*(1-$AZ3))</f>
        <v>0.3</v>
      </c>
      <c r="BE3" s="4" t="s">
        <v>22</v>
      </c>
      <c r="BF3">
        <v>1</v>
      </c>
      <c r="BG3">
        <v>1</v>
      </c>
      <c r="BH3">
        <v>0.1</v>
      </c>
      <c r="BI3">
        <f t="shared" ref="BI3:BI15" si="21">SQRT($BF3*(1-$BF3))</f>
        <v>0</v>
      </c>
      <c r="BJ3">
        <f t="shared" ref="BJ3:BJ15" si="22">SQRT($BG3*(1-$BG3))</f>
        <v>0</v>
      </c>
      <c r="BK3">
        <f t="shared" ref="BK3:BK44" si="23">SQRT($BH3*(1-$BH3))</f>
        <v>0.30000000000000004</v>
      </c>
      <c r="BM3" s="4" t="s">
        <v>22</v>
      </c>
      <c r="BN3">
        <v>0.98</v>
      </c>
      <c r="BO3">
        <v>1</v>
      </c>
      <c r="BP3">
        <v>1</v>
      </c>
      <c r="BQ3">
        <f t="shared" ref="BQ3:BQ15" si="24">SQRT($BN3*(1-$BN3))</f>
        <v>0.14000000000000007</v>
      </c>
      <c r="BR3">
        <f t="shared" ref="BR3:BR15" si="25">SQRT($BQ3*(1-$BQ3))</f>
        <v>0.34698703145794951</v>
      </c>
      <c r="BS3">
        <f t="shared" ref="BS3:BS43" si="26">SQRT($BP3*(1-$BP3))</f>
        <v>0</v>
      </c>
    </row>
    <row r="4" spans="1:71" x14ac:dyDescent="0.2">
      <c r="B4">
        <v>1</v>
      </c>
      <c r="C4">
        <v>1</v>
      </c>
      <c r="D4">
        <v>1</v>
      </c>
      <c r="E4">
        <f t="shared" si="0"/>
        <v>0</v>
      </c>
      <c r="F4">
        <f t="shared" si="1"/>
        <v>0</v>
      </c>
      <c r="G4">
        <f t="shared" si="2"/>
        <v>0</v>
      </c>
      <c r="J4">
        <v>1</v>
      </c>
      <c r="K4">
        <v>1</v>
      </c>
      <c r="L4">
        <v>1</v>
      </c>
      <c r="M4">
        <f t="shared" si="3"/>
        <v>0</v>
      </c>
      <c r="N4">
        <f t="shared" si="4"/>
        <v>0</v>
      </c>
      <c r="O4">
        <f t="shared" si="5"/>
        <v>0</v>
      </c>
      <c r="R4">
        <v>1</v>
      </c>
      <c r="S4" t="s">
        <v>5</v>
      </c>
      <c r="T4">
        <v>1</v>
      </c>
      <c r="U4">
        <f t="shared" si="6"/>
        <v>0</v>
      </c>
      <c r="V4" t="e" vm="1">
        <f t="shared" si="7"/>
        <v>#VALUE!</v>
      </c>
      <c r="W4">
        <f t="shared" si="8"/>
        <v>0</v>
      </c>
      <c r="AA4" t="s">
        <v>5</v>
      </c>
      <c r="AC4">
        <f t="shared" si="9"/>
        <v>0</v>
      </c>
      <c r="AD4" t="e" vm="1">
        <f t="shared" si="10"/>
        <v>#VALUE!</v>
      </c>
      <c r="AE4">
        <f t="shared" si="11"/>
        <v>0</v>
      </c>
      <c r="AH4">
        <v>0.95</v>
      </c>
      <c r="AI4">
        <v>1</v>
      </c>
      <c r="AJ4">
        <v>0.46</v>
      </c>
      <c r="AK4">
        <f t="shared" si="12"/>
        <v>0.21794494717703378</v>
      </c>
      <c r="AL4">
        <f t="shared" si="13"/>
        <v>0</v>
      </c>
      <c r="AM4">
        <f t="shared" si="14"/>
        <v>0.49839743177508455</v>
      </c>
      <c r="AO4" s="4">
        <v>45809</v>
      </c>
      <c r="AP4">
        <v>1</v>
      </c>
      <c r="AQ4">
        <v>1</v>
      </c>
      <c r="AR4">
        <v>1</v>
      </c>
      <c r="AS4">
        <f t="shared" si="15"/>
        <v>0</v>
      </c>
      <c r="AT4">
        <f t="shared" si="16"/>
        <v>0</v>
      </c>
      <c r="AU4">
        <f t="shared" si="17"/>
        <v>0</v>
      </c>
      <c r="AW4" s="4">
        <v>45809</v>
      </c>
      <c r="AX4">
        <v>1</v>
      </c>
      <c r="AY4">
        <v>1</v>
      </c>
      <c r="AZ4">
        <v>1</v>
      </c>
      <c r="BA4">
        <f t="shared" si="18"/>
        <v>0</v>
      </c>
      <c r="BB4">
        <f t="shared" si="19"/>
        <v>0</v>
      </c>
      <c r="BC4">
        <f t="shared" si="20"/>
        <v>0</v>
      </c>
      <c r="BF4">
        <v>1</v>
      </c>
      <c r="BG4">
        <v>1</v>
      </c>
      <c r="BH4">
        <v>1</v>
      </c>
      <c r="BI4">
        <f t="shared" si="21"/>
        <v>0</v>
      </c>
      <c r="BJ4">
        <f t="shared" si="22"/>
        <v>0</v>
      </c>
      <c r="BK4">
        <f t="shared" si="23"/>
        <v>0</v>
      </c>
      <c r="BM4" t="s">
        <v>44</v>
      </c>
      <c r="BN4">
        <v>1</v>
      </c>
      <c r="BO4">
        <v>1</v>
      </c>
      <c r="BP4">
        <v>1</v>
      </c>
      <c r="BQ4">
        <f t="shared" si="24"/>
        <v>0</v>
      </c>
      <c r="BR4">
        <f t="shared" si="25"/>
        <v>0</v>
      </c>
      <c r="BS4">
        <f t="shared" si="26"/>
        <v>0</v>
      </c>
    </row>
    <row r="5" spans="1:71" x14ac:dyDescent="0.2">
      <c r="B5">
        <v>1</v>
      </c>
      <c r="C5">
        <v>1</v>
      </c>
      <c r="D5">
        <v>1</v>
      </c>
      <c r="E5">
        <f t="shared" si="0"/>
        <v>0</v>
      </c>
      <c r="F5">
        <f t="shared" si="1"/>
        <v>0</v>
      </c>
      <c r="G5">
        <f t="shared" si="2"/>
        <v>0</v>
      </c>
      <c r="J5">
        <v>0.95</v>
      </c>
      <c r="K5">
        <v>0.99</v>
      </c>
      <c r="L5">
        <v>1</v>
      </c>
      <c r="M5">
        <f t="shared" si="3"/>
        <v>0.21794494717703378</v>
      </c>
      <c r="N5">
        <f t="shared" si="4"/>
        <v>9.9498743710662044E-2</v>
      </c>
      <c r="O5">
        <f t="shared" si="5"/>
        <v>0</v>
      </c>
      <c r="R5">
        <v>0.93</v>
      </c>
      <c r="S5" t="s">
        <v>5</v>
      </c>
      <c r="T5">
        <v>1</v>
      </c>
      <c r="U5">
        <f t="shared" si="6"/>
        <v>0.25514701644346138</v>
      </c>
      <c r="V5" t="e" vm="1">
        <f t="shared" si="7"/>
        <v>#VALUE!</v>
      </c>
      <c r="W5">
        <f t="shared" si="8"/>
        <v>0</v>
      </c>
      <c r="AA5" t="s">
        <v>5</v>
      </c>
      <c r="AC5">
        <f t="shared" si="9"/>
        <v>0.25514701644346138</v>
      </c>
      <c r="AD5" t="e" vm="1">
        <f t="shared" si="10"/>
        <v>#VALUE!</v>
      </c>
      <c r="AE5">
        <f t="shared" si="11"/>
        <v>0</v>
      </c>
      <c r="AH5">
        <v>0.93</v>
      </c>
      <c r="AI5">
        <v>0.67</v>
      </c>
      <c r="AJ5">
        <v>0</v>
      </c>
      <c r="AK5">
        <f t="shared" si="12"/>
        <v>0.25514701644346138</v>
      </c>
      <c r="AL5">
        <f t="shared" si="13"/>
        <v>0.4702127178203499</v>
      </c>
      <c r="AM5">
        <f t="shared" si="14"/>
        <v>0</v>
      </c>
      <c r="AP5">
        <v>1</v>
      </c>
      <c r="AQ5">
        <v>0.89</v>
      </c>
      <c r="AR5">
        <v>0</v>
      </c>
      <c r="AS5">
        <f t="shared" si="15"/>
        <v>0</v>
      </c>
      <c r="AT5">
        <f t="shared" si="16"/>
        <v>0.31288975694324028</v>
      </c>
      <c r="AU5">
        <f t="shared" si="17"/>
        <v>0</v>
      </c>
      <c r="AX5">
        <v>1</v>
      </c>
      <c r="AY5">
        <v>1</v>
      </c>
      <c r="AZ5">
        <v>1</v>
      </c>
      <c r="BA5">
        <f t="shared" si="18"/>
        <v>0</v>
      </c>
      <c r="BB5">
        <f t="shared" si="19"/>
        <v>0</v>
      </c>
      <c r="BC5">
        <f t="shared" si="20"/>
        <v>0</v>
      </c>
      <c r="BE5" t="s">
        <v>25</v>
      </c>
      <c r="BF5">
        <v>0.89</v>
      </c>
      <c r="BG5">
        <v>1</v>
      </c>
      <c r="BH5">
        <v>0.1</v>
      </c>
      <c r="BI5">
        <f t="shared" si="21"/>
        <v>0.31288975694324028</v>
      </c>
      <c r="BJ5">
        <f t="shared" si="22"/>
        <v>0</v>
      </c>
      <c r="BK5">
        <f t="shared" si="23"/>
        <v>0.30000000000000004</v>
      </c>
      <c r="BN5">
        <v>0.86</v>
      </c>
      <c r="BO5">
        <v>0.88</v>
      </c>
      <c r="BP5">
        <v>0</v>
      </c>
      <c r="BQ5">
        <f t="shared" si="24"/>
        <v>0.34698703145794946</v>
      </c>
      <c r="BR5">
        <f t="shared" si="25"/>
        <v>0.47601158752487255</v>
      </c>
      <c r="BS5">
        <f t="shared" si="26"/>
        <v>0</v>
      </c>
    </row>
    <row r="6" spans="1:71" x14ac:dyDescent="0.2">
      <c r="B6">
        <v>0.96</v>
      </c>
      <c r="C6">
        <v>1</v>
      </c>
      <c r="D6">
        <v>1</v>
      </c>
      <c r="E6">
        <f t="shared" si="0"/>
        <v>0.19595917942265434</v>
      </c>
      <c r="F6">
        <f t="shared" si="1"/>
        <v>0</v>
      </c>
      <c r="G6">
        <f t="shared" si="2"/>
        <v>0</v>
      </c>
      <c r="J6">
        <v>0.99</v>
      </c>
      <c r="K6">
        <v>1</v>
      </c>
      <c r="L6">
        <v>1</v>
      </c>
      <c r="M6">
        <f t="shared" si="3"/>
        <v>9.9498743710662044E-2</v>
      </c>
      <c r="N6">
        <f t="shared" si="4"/>
        <v>0</v>
      </c>
      <c r="O6">
        <f t="shared" si="5"/>
        <v>0</v>
      </c>
      <c r="R6">
        <v>0.95</v>
      </c>
      <c r="S6" t="s">
        <v>5</v>
      </c>
      <c r="T6">
        <v>1</v>
      </c>
      <c r="U6">
        <f>SQRT($R6*(1-$R6))</f>
        <v>0.21794494717703378</v>
      </c>
      <c r="V6" t="e" vm="1">
        <f t="shared" si="7"/>
        <v>#VALUE!</v>
      </c>
      <c r="W6">
        <f t="shared" si="8"/>
        <v>0</v>
      </c>
      <c r="AA6" t="s">
        <v>5</v>
      </c>
      <c r="AC6">
        <f>SQRT($R8*(1-$R8))</f>
        <v>0.17058722109231989</v>
      </c>
      <c r="AD6" t="e" vm="1">
        <f t="shared" si="10"/>
        <v>#VALUE!</v>
      </c>
      <c r="AE6">
        <f>SQRT($T8*(1-$T8))</f>
        <v>0</v>
      </c>
      <c r="AH6">
        <v>1</v>
      </c>
      <c r="AI6">
        <v>0.67</v>
      </c>
      <c r="AJ6">
        <v>0</v>
      </c>
      <c r="AK6">
        <f t="shared" si="12"/>
        <v>0</v>
      </c>
      <c r="AL6">
        <f t="shared" si="13"/>
        <v>0.4702127178203499</v>
      </c>
      <c r="AM6">
        <f t="shared" si="14"/>
        <v>0</v>
      </c>
      <c r="AP6">
        <v>0.94</v>
      </c>
      <c r="AQ6">
        <v>1</v>
      </c>
      <c r="AR6">
        <v>0.1</v>
      </c>
      <c r="AS6">
        <f t="shared" si="15"/>
        <v>0.23748684174075843</v>
      </c>
      <c r="AT6">
        <f t="shared" si="16"/>
        <v>0</v>
      </c>
      <c r="AU6">
        <f t="shared" si="17"/>
        <v>0.30000000000000004</v>
      </c>
      <c r="AX6">
        <v>0.95</v>
      </c>
      <c r="AY6">
        <v>1</v>
      </c>
      <c r="AZ6">
        <v>1</v>
      </c>
      <c r="BA6">
        <f t="shared" si="18"/>
        <v>0.21794494717703378</v>
      </c>
      <c r="BB6">
        <f t="shared" si="19"/>
        <v>0</v>
      </c>
      <c r="BC6">
        <f t="shared" si="20"/>
        <v>0</v>
      </c>
      <c r="BE6" t="s">
        <v>23</v>
      </c>
      <c r="BF6">
        <v>1</v>
      </c>
      <c r="BG6">
        <v>1</v>
      </c>
      <c r="BH6">
        <v>1</v>
      </c>
      <c r="BI6">
        <f t="shared" si="21"/>
        <v>0</v>
      </c>
      <c r="BJ6">
        <f t="shared" si="22"/>
        <v>0</v>
      </c>
      <c r="BK6">
        <f t="shared" si="23"/>
        <v>0</v>
      </c>
      <c r="BM6" t="s">
        <v>45</v>
      </c>
      <c r="BN6">
        <v>1</v>
      </c>
      <c r="BO6">
        <v>1</v>
      </c>
      <c r="BP6">
        <v>1</v>
      </c>
      <c r="BQ6">
        <f t="shared" si="24"/>
        <v>0</v>
      </c>
      <c r="BR6">
        <f t="shared" si="25"/>
        <v>0</v>
      </c>
      <c r="BS6">
        <f t="shared" si="26"/>
        <v>0</v>
      </c>
    </row>
    <row r="7" spans="1:71" x14ac:dyDescent="0.2">
      <c r="B7" s="1">
        <v>0.87</v>
      </c>
      <c r="C7">
        <v>1</v>
      </c>
      <c r="D7">
        <v>1</v>
      </c>
      <c r="E7">
        <f t="shared" si="0"/>
        <v>0.33630343441600474</v>
      </c>
      <c r="F7">
        <f t="shared" si="1"/>
        <v>0</v>
      </c>
      <c r="G7">
        <f t="shared" si="2"/>
        <v>0</v>
      </c>
      <c r="J7">
        <v>0.96</v>
      </c>
      <c r="K7">
        <v>0.99</v>
      </c>
      <c r="L7">
        <v>1</v>
      </c>
      <c r="M7">
        <f t="shared" si="3"/>
        <v>0.19595917942265434</v>
      </c>
      <c r="N7">
        <f t="shared" si="4"/>
        <v>9.9498743710662044E-2</v>
      </c>
      <c r="O7">
        <f t="shared" si="5"/>
        <v>0</v>
      </c>
      <c r="R7">
        <v>0.94</v>
      </c>
      <c r="S7" t="s">
        <v>5</v>
      </c>
      <c r="T7">
        <v>1</v>
      </c>
      <c r="U7">
        <f t="shared" ref="U7:U15" si="27">SQRT($R7*(1-$R7))</f>
        <v>0.23748684174075843</v>
      </c>
      <c r="V7" t="e" vm="1">
        <f t="shared" si="7"/>
        <v>#VALUE!</v>
      </c>
      <c r="W7">
        <f t="shared" si="8"/>
        <v>0</v>
      </c>
      <c r="AA7" t="s">
        <v>5</v>
      </c>
      <c r="AC7" t="e">
        <f>SQRT(#REF!*(1-#REF!))</f>
        <v>#REF!</v>
      </c>
      <c r="AD7" t="e" vm="1">
        <f t="shared" si="10"/>
        <v>#VALUE!</v>
      </c>
      <c r="AE7" t="e">
        <f>SQRT(#REF!*(1-#REF!))</f>
        <v>#REF!</v>
      </c>
      <c r="AH7">
        <v>0.84</v>
      </c>
      <c r="AI7">
        <v>0.68</v>
      </c>
      <c r="AJ7">
        <v>0</v>
      </c>
      <c r="AK7">
        <f t="shared" si="12"/>
        <v>0.36660605559646725</v>
      </c>
      <c r="AL7">
        <f t="shared" si="13"/>
        <v>0.46647615158762401</v>
      </c>
      <c r="AM7">
        <f t="shared" si="14"/>
        <v>0</v>
      </c>
      <c r="AP7">
        <v>0.95</v>
      </c>
      <c r="AQ7">
        <v>0.88</v>
      </c>
      <c r="AR7">
        <v>0</v>
      </c>
      <c r="AS7">
        <f t="shared" si="15"/>
        <v>0.21794494717703378</v>
      </c>
      <c r="AT7">
        <f t="shared" si="16"/>
        <v>0.32496153618543844</v>
      </c>
      <c r="AU7">
        <f t="shared" si="17"/>
        <v>0</v>
      </c>
      <c r="AX7">
        <v>0.84</v>
      </c>
      <c r="AY7">
        <v>1</v>
      </c>
      <c r="AZ7">
        <v>1</v>
      </c>
      <c r="BA7">
        <f t="shared" si="18"/>
        <v>0.36660605559646725</v>
      </c>
      <c r="BB7">
        <f t="shared" si="19"/>
        <v>0</v>
      </c>
      <c r="BC7">
        <f t="shared" si="20"/>
        <v>0</v>
      </c>
      <c r="BF7">
        <v>0.91</v>
      </c>
      <c r="BG7">
        <v>1</v>
      </c>
      <c r="BH7">
        <v>1</v>
      </c>
      <c r="BI7">
        <f t="shared" si="21"/>
        <v>0.28618176042508364</v>
      </c>
      <c r="BJ7">
        <f t="shared" si="22"/>
        <v>0</v>
      </c>
      <c r="BK7">
        <f t="shared" si="23"/>
        <v>0</v>
      </c>
      <c r="BM7" t="s">
        <v>44</v>
      </c>
      <c r="BN7">
        <v>0.88</v>
      </c>
      <c r="BO7">
        <v>0.88</v>
      </c>
      <c r="BP7">
        <v>0</v>
      </c>
      <c r="BQ7">
        <f t="shared" si="24"/>
        <v>0.32496153618543844</v>
      </c>
      <c r="BR7">
        <f t="shared" si="25"/>
        <v>0.46836047675421805</v>
      </c>
      <c r="BS7">
        <f t="shared" si="26"/>
        <v>0</v>
      </c>
    </row>
    <row r="8" spans="1:71" x14ac:dyDescent="0.2">
      <c r="B8">
        <v>0.99</v>
      </c>
      <c r="C8">
        <v>1</v>
      </c>
      <c r="D8">
        <v>0.9</v>
      </c>
      <c r="E8">
        <f t="shared" si="0"/>
        <v>9.9498743710662044E-2</v>
      </c>
      <c r="F8">
        <f t="shared" si="1"/>
        <v>0</v>
      </c>
      <c r="G8">
        <f t="shared" si="2"/>
        <v>0.3</v>
      </c>
      <c r="J8">
        <v>0.89</v>
      </c>
      <c r="K8">
        <v>1</v>
      </c>
      <c r="L8">
        <v>0.83</v>
      </c>
      <c r="M8">
        <f t="shared" si="3"/>
        <v>0.31288975694324028</v>
      </c>
      <c r="N8">
        <f t="shared" si="4"/>
        <v>0</v>
      </c>
      <c r="O8">
        <f t="shared" si="5"/>
        <v>0.375632799419859</v>
      </c>
      <c r="R8">
        <v>0.97</v>
      </c>
      <c r="S8" t="s">
        <v>5</v>
      </c>
      <c r="T8">
        <v>1</v>
      </c>
      <c r="U8">
        <f t="shared" si="27"/>
        <v>0.17058722109231989</v>
      </c>
      <c r="V8" t="e" vm="1">
        <f t="shared" si="7"/>
        <v>#VALUE!</v>
      </c>
      <c r="W8">
        <f t="shared" si="8"/>
        <v>0</v>
      </c>
      <c r="AA8" t="s">
        <v>5</v>
      </c>
      <c r="AC8" t="e">
        <f>SQRT(#REF!*(1-#REF!))</f>
        <v>#REF!</v>
      </c>
      <c r="AD8" t="e" vm="1">
        <f t="shared" si="10"/>
        <v>#VALUE!</v>
      </c>
      <c r="AE8" t="e">
        <f>SQRT(#REF!*(1-#REF!))</f>
        <v>#REF!</v>
      </c>
      <c r="AH8">
        <v>0.87</v>
      </c>
      <c r="AI8">
        <v>0.67</v>
      </c>
      <c r="AJ8">
        <v>0</v>
      </c>
      <c r="AK8">
        <f t="shared" si="12"/>
        <v>0.33630343441600474</v>
      </c>
      <c r="AL8">
        <f t="shared" si="13"/>
        <v>0.4702127178203499</v>
      </c>
      <c r="AM8">
        <f t="shared" si="14"/>
        <v>0</v>
      </c>
      <c r="AP8">
        <v>1</v>
      </c>
      <c r="AQ8">
        <v>1</v>
      </c>
      <c r="AR8">
        <v>0</v>
      </c>
      <c r="AS8">
        <f t="shared" si="15"/>
        <v>0</v>
      </c>
      <c r="AT8">
        <f t="shared" si="16"/>
        <v>0</v>
      </c>
      <c r="AU8">
        <f t="shared" si="17"/>
        <v>0</v>
      </c>
      <c r="AX8">
        <v>0.88</v>
      </c>
      <c r="AY8">
        <v>1</v>
      </c>
      <c r="AZ8">
        <v>0.9</v>
      </c>
      <c r="BA8">
        <f t="shared" si="18"/>
        <v>0.32496153618543844</v>
      </c>
      <c r="BB8">
        <f t="shared" si="19"/>
        <v>0</v>
      </c>
      <c r="BC8">
        <f t="shared" si="20"/>
        <v>0.3</v>
      </c>
      <c r="BE8" s="5" t="s">
        <v>42</v>
      </c>
      <c r="BF8">
        <v>1</v>
      </c>
      <c r="BG8">
        <v>1</v>
      </c>
      <c r="BH8">
        <v>0</v>
      </c>
      <c r="BI8">
        <f t="shared" si="21"/>
        <v>0</v>
      </c>
      <c r="BJ8">
        <f t="shared" si="22"/>
        <v>0</v>
      </c>
      <c r="BK8">
        <f t="shared" si="23"/>
        <v>0</v>
      </c>
      <c r="BM8" s="5" t="s">
        <v>46</v>
      </c>
      <c r="BN8">
        <v>1</v>
      </c>
      <c r="BO8">
        <v>1</v>
      </c>
      <c r="BP8">
        <v>0.3</v>
      </c>
      <c r="BQ8">
        <f t="shared" si="24"/>
        <v>0</v>
      </c>
      <c r="BR8">
        <f t="shared" si="25"/>
        <v>0</v>
      </c>
      <c r="BS8">
        <f t="shared" si="26"/>
        <v>0.45825756949558399</v>
      </c>
    </row>
    <row r="9" spans="1:71" x14ac:dyDescent="0.2">
      <c r="B9">
        <v>1</v>
      </c>
      <c r="C9">
        <v>1</v>
      </c>
      <c r="D9">
        <v>1</v>
      </c>
      <c r="E9">
        <f t="shared" si="0"/>
        <v>0</v>
      </c>
      <c r="F9">
        <f t="shared" si="1"/>
        <v>0</v>
      </c>
      <c r="G9">
        <f t="shared" si="2"/>
        <v>0</v>
      </c>
      <c r="J9">
        <v>0.94</v>
      </c>
      <c r="K9">
        <v>1</v>
      </c>
      <c r="L9">
        <v>0.91</v>
      </c>
      <c r="M9">
        <f t="shared" si="3"/>
        <v>0.23748684174075843</v>
      </c>
      <c r="N9">
        <f t="shared" si="4"/>
        <v>0</v>
      </c>
      <c r="O9">
        <f t="shared" si="5"/>
        <v>0.28618176042508364</v>
      </c>
      <c r="R9">
        <v>0.96</v>
      </c>
      <c r="S9" t="s">
        <v>5</v>
      </c>
      <c r="T9">
        <v>1</v>
      </c>
      <c r="U9">
        <f t="shared" si="27"/>
        <v>0.19595917942265434</v>
      </c>
      <c r="V9" t="e" vm="1">
        <f t="shared" si="7"/>
        <v>#VALUE!</v>
      </c>
      <c r="W9">
        <f t="shared" si="8"/>
        <v>0</v>
      </c>
      <c r="AA9" t="s">
        <v>5</v>
      </c>
      <c r="AC9">
        <f t="shared" si="9"/>
        <v>0.19595917942265434</v>
      </c>
      <c r="AD9" t="e" vm="1">
        <f t="shared" si="10"/>
        <v>#VALUE!</v>
      </c>
      <c r="AE9">
        <f t="shared" si="11"/>
        <v>0</v>
      </c>
      <c r="AH9">
        <v>0.9</v>
      </c>
      <c r="AI9">
        <v>0.67</v>
      </c>
      <c r="AJ9">
        <v>0</v>
      </c>
      <c r="AK9">
        <f t="shared" si="12"/>
        <v>0.3</v>
      </c>
      <c r="AL9">
        <f t="shared" si="13"/>
        <v>0.4702127178203499</v>
      </c>
      <c r="AM9">
        <f t="shared" si="14"/>
        <v>0</v>
      </c>
      <c r="AP9">
        <v>0.94</v>
      </c>
      <c r="AQ9">
        <v>0.99</v>
      </c>
      <c r="AR9">
        <v>1</v>
      </c>
      <c r="AS9">
        <f t="shared" si="15"/>
        <v>0.23748684174075843</v>
      </c>
      <c r="AT9">
        <f t="shared" si="16"/>
        <v>9.9498743710662044E-2</v>
      </c>
      <c r="AU9">
        <f t="shared" si="17"/>
        <v>0</v>
      </c>
      <c r="AX9">
        <v>0.71</v>
      </c>
      <c r="AY9">
        <v>1</v>
      </c>
      <c r="AZ9">
        <v>0.4</v>
      </c>
      <c r="BA9">
        <f t="shared" si="18"/>
        <v>0.45376205218153715</v>
      </c>
      <c r="BB9">
        <f t="shared" si="19"/>
        <v>0</v>
      </c>
      <c r="BC9">
        <f t="shared" si="20"/>
        <v>0.4898979485566356</v>
      </c>
      <c r="BF9">
        <v>0.89</v>
      </c>
      <c r="BG9">
        <v>1</v>
      </c>
      <c r="BH9">
        <v>0.9</v>
      </c>
      <c r="BI9">
        <f t="shared" si="21"/>
        <v>0.31288975694324028</v>
      </c>
      <c r="BJ9">
        <f t="shared" si="22"/>
        <v>0</v>
      </c>
      <c r="BK9">
        <f t="shared" si="23"/>
        <v>0.3</v>
      </c>
      <c r="BM9" t="s">
        <v>44</v>
      </c>
      <c r="BN9">
        <v>1</v>
      </c>
      <c r="BO9">
        <v>0.88</v>
      </c>
      <c r="BP9">
        <v>0</v>
      </c>
      <c r="BQ9">
        <f t="shared" si="24"/>
        <v>0</v>
      </c>
      <c r="BR9">
        <f t="shared" si="25"/>
        <v>0</v>
      </c>
      <c r="BS9">
        <f t="shared" si="26"/>
        <v>0</v>
      </c>
    </row>
    <row r="10" spans="1:71" x14ac:dyDescent="0.2">
      <c r="B10">
        <v>1</v>
      </c>
      <c r="C10">
        <v>1</v>
      </c>
      <c r="D10">
        <v>1</v>
      </c>
      <c r="E10">
        <f t="shared" si="0"/>
        <v>0</v>
      </c>
      <c r="F10">
        <f t="shared" si="1"/>
        <v>0</v>
      </c>
      <c r="G10">
        <f t="shared" si="2"/>
        <v>0</v>
      </c>
      <c r="J10">
        <v>0.95</v>
      </c>
      <c r="K10">
        <v>1</v>
      </c>
      <c r="L10">
        <v>1</v>
      </c>
      <c r="M10">
        <f t="shared" si="3"/>
        <v>0.21794494717703378</v>
      </c>
      <c r="N10">
        <f t="shared" si="4"/>
        <v>0</v>
      </c>
      <c r="O10">
        <f t="shared" si="5"/>
        <v>0</v>
      </c>
      <c r="R10">
        <v>1</v>
      </c>
      <c r="S10" t="s">
        <v>5</v>
      </c>
      <c r="T10">
        <v>1</v>
      </c>
      <c r="U10">
        <f t="shared" si="27"/>
        <v>0</v>
      </c>
      <c r="V10" t="e" vm="1">
        <f t="shared" si="7"/>
        <v>#VALUE!</v>
      </c>
      <c r="W10">
        <f t="shared" si="8"/>
        <v>0</v>
      </c>
      <c r="AA10" t="s">
        <v>5</v>
      </c>
      <c r="AC10">
        <f t="shared" si="9"/>
        <v>0</v>
      </c>
      <c r="AD10" t="e" vm="1">
        <f t="shared" si="10"/>
        <v>#VALUE!</v>
      </c>
      <c r="AE10">
        <f t="shared" si="11"/>
        <v>0</v>
      </c>
      <c r="AH10">
        <v>1</v>
      </c>
      <c r="AI10">
        <v>1</v>
      </c>
      <c r="AJ10">
        <v>1</v>
      </c>
      <c r="AK10">
        <f t="shared" si="12"/>
        <v>0</v>
      </c>
      <c r="AL10">
        <f t="shared" si="13"/>
        <v>0</v>
      </c>
      <c r="AM10">
        <f t="shared" si="14"/>
        <v>0</v>
      </c>
      <c r="AP10">
        <v>1</v>
      </c>
      <c r="AQ10">
        <v>1</v>
      </c>
      <c r="AR10">
        <v>1</v>
      </c>
      <c r="AS10">
        <f t="shared" si="15"/>
        <v>0</v>
      </c>
      <c r="AT10">
        <f t="shared" si="16"/>
        <v>0</v>
      </c>
      <c r="AU10">
        <f t="shared" si="17"/>
        <v>0</v>
      </c>
      <c r="AX10">
        <v>1</v>
      </c>
      <c r="AY10">
        <v>1</v>
      </c>
      <c r="AZ10">
        <v>1</v>
      </c>
      <c r="BA10">
        <f t="shared" si="18"/>
        <v>0</v>
      </c>
      <c r="BB10">
        <f t="shared" si="19"/>
        <v>0</v>
      </c>
      <c r="BC10">
        <f t="shared" si="20"/>
        <v>0</v>
      </c>
      <c r="BF10">
        <v>1</v>
      </c>
      <c r="BG10">
        <v>1</v>
      </c>
      <c r="BH10">
        <v>1</v>
      </c>
      <c r="BI10">
        <f t="shared" si="21"/>
        <v>0</v>
      </c>
      <c r="BJ10">
        <f t="shared" si="22"/>
        <v>0</v>
      </c>
      <c r="BK10">
        <f t="shared" si="23"/>
        <v>0</v>
      </c>
      <c r="BM10" t="s">
        <v>47</v>
      </c>
      <c r="BN10">
        <v>1</v>
      </c>
      <c r="BO10">
        <v>1</v>
      </c>
      <c r="BP10">
        <v>1</v>
      </c>
      <c r="BQ10">
        <f t="shared" si="24"/>
        <v>0</v>
      </c>
      <c r="BR10">
        <f t="shared" si="25"/>
        <v>0</v>
      </c>
      <c r="BS10">
        <f t="shared" si="26"/>
        <v>0</v>
      </c>
    </row>
    <row r="11" spans="1:71" x14ac:dyDescent="0.2">
      <c r="B11">
        <v>1</v>
      </c>
      <c r="C11">
        <v>0.9</v>
      </c>
      <c r="D11">
        <v>1</v>
      </c>
      <c r="E11">
        <f t="shared" si="0"/>
        <v>0</v>
      </c>
      <c r="F11">
        <f t="shared" si="1"/>
        <v>0.3</v>
      </c>
      <c r="G11">
        <f t="shared" si="2"/>
        <v>0</v>
      </c>
      <c r="J11">
        <v>1</v>
      </c>
      <c r="K11">
        <v>1</v>
      </c>
      <c r="L11">
        <v>1</v>
      </c>
      <c r="M11">
        <f t="shared" si="3"/>
        <v>0</v>
      </c>
      <c r="N11">
        <f t="shared" si="4"/>
        <v>0</v>
      </c>
      <c r="O11">
        <f t="shared" si="5"/>
        <v>0</v>
      </c>
      <c r="R11">
        <v>1</v>
      </c>
      <c r="S11" t="s">
        <v>5</v>
      </c>
      <c r="U11">
        <f t="shared" si="27"/>
        <v>0</v>
      </c>
      <c r="V11" t="e" vm="1">
        <f t="shared" si="7"/>
        <v>#VALUE!</v>
      </c>
      <c r="W11">
        <f t="shared" si="8"/>
        <v>0</v>
      </c>
      <c r="AA11" t="s">
        <v>5</v>
      </c>
      <c r="AC11">
        <f t="shared" si="9"/>
        <v>0</v>
      </c>
      <c r="AD11" t="e" vm="1">
        <f t="shared" si="10"/>
        <v>#VALUE!</v>
      </c>
      <c r="AE11">
        <f t="shared" si="11"/>
        <v>0</v>
      </c>
      <c r="AH11">
        <v>0.92</v>
      </c>
      <c r="AI11">
        <v>0.68</v>
      </c>
      <c r="AJ11">
        <v>0</v>
      </c>
      <c r="AK11">
        <f t="shared" si="12"/>
        <v>0.27129319932501067</v>
      </c>
      <c r="AL11">
        <f t="shared" si="13"/>
        <v>0.46647615158762401</v>
      </c>
      <c r="AM11">
        <f t="shared" si="14"/>
        <v>0</v>
      </c>
      <c r="AP11">
        <v>1</v>
      </c>
      <c r="AQ11">
        <v>1</v>
      </c>
      <c r="AR11">
        <v>1</v>
      </c>
      <c r="AS11">
        <f t="shared" si="15"/>
        <v>0</v>
      </c>
      <c r="AT11">
        <f t="shared" si="16"/>
        <v>0</v>
      </c>
      <c r="AU11">
        <f t="shared" si="17"/>
        <v>0</v>
      </c>
      <c r="AX11">
        <v>0.7</v>
      </c>
      <c r="AY11">
        <v>1</v>
      </c>
      <c r="AZ11">
        <v>0.18</v>
      </c>
      <c r="BA11">
        <f t="shared" si="18"/>
        <v>0.45825756949558405</v>
      </c>
      <c r="BB11">
        <f t="shared" si="19"/>
        <v>0</v>
      </c>
      <c r="BC11">
        <f t="shared" si="20"/>
        <v>0.38418745424597095</v>
      </c>
      <c r="BE11" t="s">
        <v>43</v>
      </c>
      <c r="BF11">
        <v>1</v>
      </c>
      <c r="BG11">
        <v>1</v>
      </c>
      <c r="BH11">
        <v>0</v>
      </c>
      <c r="BI11">
        <f t="shared" si="21"/>
        <v>0</v>
      </c>
      <c r="BJ11">
        <f t="shared" si="22"/>
        <v>0</v>
      </c>
      <c r="BK11">
        <f t="shared" si="23"/>
        <v>0</v>
      </c>
      <c r="BN11">
        <v>1</v>
      </c>
      <c r="BO11">
        <v>1</v>
      </c>
      <c r="BP11">
        <v>1</v>
      </c>
      <c r="BQ11">
        <f t="shared" si="24"/>
        <v>0</v>
      </c>
      <c r="BR11">
        <f t="shared" si="25"/>
        <v>0</v>
      </c>
      <c r="BS11">
        <f t="shared" si="26"/>
        <v>0</v>
      </c>
    </row>
    <row r="12" spans="1:71" x14ac:dyDescent="0.2">
      <c r="B12">
        <v>1</v>
      </c>
      <c r="C12">
        <v>1</v>
      </c>
      <c r="D12">
        <v>1</v>
      </c>
      <c r="E12">
        <f t="shared" si="0"/>
        <v>0</v>
      </c>
      <c r="F12">
        <f t="shared" si="1"/>
        <v>0</v>
      </c>
      <c r="G12">
        <f t="shared" si="2"/>
        <v>0</v>
      </c>
      <c r="J12">
        <v>1</v>
      </c>
      <c r="K12">
        <v>1</v>
      </c>
      <c r="L12">
        <v>1</v>
      </c>
      <c r="M12">
        <f t="shared" si="3"/>
        <v>0</v>
      </c>
      <c r="N12">
        <f t="shared" si="4"/>
        <v>0</v>
      </c>
      <c r="O12">
        <f t="shared" si="5"/>
        <v>0</v>
      </c>
      <c r="R12">
        <v>1</v>
      </c>
      <c r="S12" t="s">
        <v>5</v>
      </c>
      <c r="T12">
        <v>1</v>
      </c>
      <c r="U12">
        <f t="shared" si="27"/>
        <v>0</v>
      </c>
      <c r="V12" t="e" vm="1">
        <f t="shared" si="7"/>
        <v>#VALUE!</v>
      </c>
      <c r="W12">
        <f t="shared" si="8"/>
        <v>0</v>
      </c>
      <c r="AA12" t="s">
        <v>5</v>
      </c>
      <c r="AC12">
        <f t="shared" si="9"/>
        <v>0</v>
      </c>
      <c r="AD12" t="e" vm="1">
        <f t="shared" si="10"/>
        <v>#VALUE!</v>
      </c>
      <c r="AE12">
        <f t="shared" si="11"/>
        <v>0</v>
      </c>
      <c r="AH12">
        <v>1</v>
      </c>
      <c r="AI12">
        <v>1</v>
      </c>
      <c r="AJ12">
        <v>0</v>
      </c>
      <c r="AK12">
        <f t="shared" si="12"/>
        <v>0</v>
      </c>
      <c r="AL12">
        <f t="shared" si="13"/>
        <v>0</v>
      </c>
      <c r="AM12">
        <f t="shared" si="14"/>
        <v>0</v>
      </c>
      <c r="AP12">
        <v>1</v>
      </c>
      <c r="AQ12">
        <v>1</v>
      </c>
      <c r="AR12">
        <v>0.33</v>
      </c>
      <c r="AS12">
        <f t="shared" si="15"/>
        <v>0</v>
      </c>
      <c r="AT12">
        <f t="shared" si="16"/>
        <v>0</v>
      </c>
      <c r="AU12">
        <f t="shared" si="17"/>
        <v>0.4702127178203499</v>
      </c>
      <c r="AX12">
        <v>1</v>
      </c>
      <c r="AY12">
        <v>1</v>
      </c>
      <c r="AZ12">
        <v>1</v>
      </c>
      <c r="BA12">
        <f t="shared" si="18"/>
        <v>0</v>
      </c>
      <c r="BB12">
        <f t="shared" si="19"/>
        <v>0</v>
      </c>
      <c r="BC12">
        <f t="shared" si="20"/>
        <v>0</v>
      </c>
      <c r="BF12">
        <v>1</v>
      </c>
      <c r="BG12">
        <v>1</v>
      </c>
      <c r="BH12">
        <v>1</v>
      </c>
      <c r="BI12">
        <f t="shared" si="21"/>
        <v>0</v>
      </c>
      <c r="BJ12">
        <f t="shared" si="22"/>
        <v>0</v>
      </c>
      <c r="BK12">
        <f t="shared" si="23"/>
        <v>0</v>
      </c>
      <c r="BN12">
        <v>1</v>
      </c>
      <c r="BO12">
        <v>1</v>
      </c>
      <c r="BP12">
        <v>1</v>
      </c>
      <c r="BQ12">
        <f t="shared" si="24"/>
        <v>0</v>
      </c>
      <c r="BR12">
        <f t="shared" si="25"/>
        <v>0</v>
      </c>
      <c r="BS12">
        <f t="shared" si="26"/>
        <v>0</v>
      </c>
    </row>
    <row r="13" spans="1:71" s="3" customFormat="1" x14ac:dyDescent="0.2">
      <c r="B13" s="3">
        <v>0.85</v>
      </c>
      <c r="C13" s="3">
        <v>1</v>
      </c>
      <c r="D13" s="3">
        <v>0.9</v>
      </c>
      <c r="E13" s="3">
        <f t="shared" si="0"/>
        <v>0.35707142142714249</v>
      </c>
      <c r="F13" s="3">
        <f t="shared" si="1"/>
        <v>0</v>
      </c>
      <c r="G13" s="3">
        <f t="shared" si="2"/>
        <v>0.3</v>
      </c>
      <c r="J13" s="3">
        <v>1</v>
      </c>
      <c r="K13" s="3">
        <v>1</v>
      </c>
      <c r="L13" s="3">
        <v>0.9</v>
      </c>
      <c r="M13">
        <f t="shared" si="3"/>
        <v>0</v>
      </c>
      <c r="N13">
        <f t="shared" si="4"/>
        <v>0</v>
      </c>
      <c r="O13">
        <f t="shared" si="5"/>
        <v>0.3</v>
      </c>
      <c r="R13" s="3">
        <v>0.95</v>
      </c>
      <c r="S13" s="3" t="s">
        <v>5</v>
      </c>
      <c r="T13" s="3">
        <v>0.9</v>
      </c>
      <c r="U13" s="3">
        <f t="shared" si="27"/>
        <v>0.21794494717703378</v>
      </c>
      <c r="V13" s="3" t="e" vm="1">
        <f t="shared" si="7"/>
        <v>#VALUE!</v>
      </c>
      <c r="W13" s="3">
        <f t="shared" si="8"/>
        <v>0.3</v>
      </c>
      <c r="AA13" s="3" t="s">
        <v>5</v>
      </c>
      <c r="AC13" s="3">
        <f t="shared" si="9"/>
        <v>0.21794494717703378</v>
      </c>
      <c r="AD13" s="3" t="e" vm="1">
        <f t="shared" si="10"/>
        <v>#VALUE!</v>
      </c>
      <c r="AE13" s="3">
        <f t="shared" si="11"/>
        <v>0.3</v>
      </c>
      <c r="AH13" s="3">
        <v>0.9</v>
      </c>
      <c r="AI13" s="3">
        <v>1</v>
      </c>
      <c r="AJ13" s="3">
        <v>0.8</v>
      </c>
      <c r="AK13" s="3">
        <f t="shared" si="12"/>
        <v>0.3</v>
      </c>
      <c r="AL13" s="3">
        <f t="shared" si="13"/>
        <v>0</v>
      </c>
      <c r="AM13" s="3">
        <f t="shared" si="14"/>
        <v>0.39999999999999997</v>
      </c>
      <c r="AQ13" s="3">
        <v>0</v>
      </c>
      <c r="AS13" s="3">
        <f t="shared" si="15"/>
        <v>0</v>
      </c>
      <c r="AT13" s="3">
        <f t="shared" si="16"/>
        <v>0</v>
      </c>
      <c r="AU13" s="3">
        <f t="shared" si="17"/>
        <v>0</v>
      </c>
      <c r="AX13" s="3">
        <v>0.9</v>
      </c>
      <c r="AY13" s="3">
        <v>0.72</v>
      </c>
      <c r="AZ13" s="3">
        <v>0.8</v>
      </c>
      <c r="BA13" s="3">
        <f t="shared" si="18"/>
        <v>0.3</v>
      </c>
      <c r="BB13" s="3">
        <f t="shared" si="19"/>
        <v>0.44899888641287294</v>
      </c>
      <c r="BC13" s="3">
        <f t="shared" si="20"/>
        <v>0.39999999999999997</v>
      </c>
      <c r="BF13" s="3">
        <v>1</v>
      </c>
      <c r="BG13" s="3">
        <v>0</v>
      </c>
      <c r="BI13" s="3">
        <f t="shared" si="21"/>
        <v>0</v>
      </c>
      <c r="BJ13" s="3">
        <f t="shared" si="22"/>
        <v>0</v>
      </c>
      <c r="BK13" s="3">
        <f t="shared" si="23"/>
        <v>0</v>
      </c>
      <c r="BN13" s="3">
        <v>0.5</v>
      </c>
      <c r="BO13" s="3">
        <v>1</v>
      </c>
      <c r="BP13" s="3">
        <v>1</v>
      </c>
      <c r="BQ13">
        <f t="shared" si="24"/>
        <v>0.5</v>
      </c>
      <c r="BR13">
        <f t="shared" si="25"/>
        <v>0.5</v>
      </c>
      <c r="BS13">
        <f t="shared" si="26"/>
        <v>0</v>
      </c>
    </row>
    <row r="14" spans="1:71" s="3" customFormat="1" x14ac:dyDescent="0.2">
      <c r="B14" s="3">
        <v>1</v>
      </c>
      <c r="C14" s="3">
        <v>1</v>
      </c>
      <c r="D14" s="3">
        <v>0.5</v>
      </c>
      <c r="E14" s="3">
        <f t="shared" si="0"/>
        <v>0</v>
      </c>
      <c r="F14" s="3">
        <f t="shared" si="1"/>
        <v>0</v>
      </c>
      <c r="G14" s="3">
        <f t="shared" si="2"/>
        <v>0.5</v>
      </c>
      <c r="J14" s="3">
        <v>1</v>
      </c>
      <c r="K14" s="3">
        <v>1</v>
      </c>
      <c r="L14" s="3">
        <v>1</v>
      </c>
      <c r="M14">
        <f t="shared" si="3"/>
        <v>0</v>
      </c>
      <c r="N14">
        <f t="shared" si="4"/>
        <v>0</v>
      </c>
      <c r="O14">
        <f t="shared" si="5"/>
        <v>0</v>
      </c>
      <c r="R14" s="3">
        <v>1</v>
      </c>
      <c r="S14" s="3" t="s">
        <v>5</v>
      </c>
      <c r="T14" s="3">
        <v>0.3</v>
      </c>
      <c r="U14" s="3">
        <f t="shared" si="27"/>
        <v>0</v>
      </c>
      <c r="V14" s="3" t="e" vm="1">
        <f t="shared" si="7"/>
        <v>#VALUE!</v>
      </c>
      <c r="W14" s="3">
        <f t="shared" si="8"/>
        <v>0.45825756949558399</v>
      </c>
      <c r="AA14" s="3" t="s">
        <v>5</v>
      </c>
      <c r="AC14" s="3">
        <f t="shared" si="9"/>
        <v>0</v>
      </c>
      <c r="AD14" s="3" t="e" vm="1">
        <f t="shared" si="10"/>
        <v>#VALUE!</v>
      </c>
      <c r="AE14" s="3">
        <f t="shared" si="11"/>
        <v>0.45825756949558399</v>
      </c>
      <c r="AH14" s="3">
        <v>0.91</v>
      </c>
      <c r="AI14" s="3">
        <v>1</v>
      </c>
      <c r="AJ14" s="3">
        <v>1</v>
      </c>
      <c r="AK14" s="3">
        <f t="shared" si="12"/>
        <v>0.28618176042508364</v>
      </c>
      <c r="AL14" s="3">
        <f t="shared" si="13"/>
        <v>0</v>
      </c>
      <c r="AM14" s="3">
        <f t="shared" si="14"/>
        <v>0</v>
      </c>
      <c r="AQ14" s="3">
        <v>0</v>
      </c>
      <c r="AS14" s="3">
        <f t="shared" si="15"/>
        <v>0</v>
      </c>
      <c r="AT14" s="3">
        <f t="shared" si="16"/>
        <v>0</v>
      </c>
      <c r="AU14" s="3">
        <f t="shared" si="17"/>
        <v>0</v>
      </c>
      <c r="AX14" s="3">
        <v>1</v>
      </c>
      <c r="AY14" s="3">
        <v>0.8</v>
      </c>
      <c r="AZ14" s="3">
        <v>1</v>
      </c>
      <c r="BA14" s="3">
        <f t="shared" si="18"/>
        <v>0</v>
      </c>
      <c r="BB14" s="3">
        <f t="shared" si="19"/>
        <v>0.39999999999999997</v>
      </c>
      <c r="BC14" s="3">
        <f t="shared" si="20"/>
        <v>0</v>
      </c>
      <c r="BF14" s="3">
        <v>1</v>
      </c>
      <c r="BG14" s="3">
        <v>0</v>
      </c>
      <c r="BI14" s="3">
        <f t="shared" si="21"/>
        <v>0</v>
      </c>
      <c r="BJ14" s="3">
        <f t="shared" si="22"/>
        <v>0</v>
      </c>
      <c r="BK14" s="3">
        <f t="shared" si="23"/>
        <v>0</v>
      </c>
      <c r="BN14" s="3">
        <v>0.5</v>
      </c>
      <c r="BO14" s="3">
        <v>1</v>
      </c>
      <c r="BP14" s="3">
        <v>0.9</v>
      </c>
      <c r="BQ14">
        <f t="shared" si="24"/>
        <v>0.5</v>
      </c>
      <c r="BR14">
        <f t="shared" si="25"/>
        <v>0.5</v>
      </c>
      <c r="BS14">
        <f t="shared" si="26"/>
        <v>0.3</v>
      </c>
    </row>
    <row r="15" spans="1:71" s="3" customFormat="1" x14ac:dyDescent="0.2">
      <c r="B15" s="3">
        <v>0.86</v>
      </c>
      <c r="C15" s="3">
        <v>1</v>
      </c>
      <c r="D15" s="3">
        <v>0.18</v>
      </c>
      <c r="E15" s="3">
        <f t="shared" si="0"/>
        <v>0.34698703145794946</v>
      </c>
      <c r="F15" s="3">
        <f t="shared" si="1"/>
        <v>0</v>
      </c>
      <c r="G15" s="3">
        <f t="shared" si="2"/>
        <v>0.38418745424597095</v>
      </c>
      <c r="J15" s="3">
        <v>1</v>
      </c>
      <c r="K15" s="3">
        <v>1</v>
      </c>
      <c r="L15" s="3">
        <v>1</v>
      </c>
      <c r="M15">
        <f t="shared" si="3"/>
        <v>0</v>
      </c>
      <c r="N15">
        <f t="shared" si="4"/>
        <v>0</v>
      </c>
      <c r="O15">
        <f t="shared" si="5"/>
        <v>0</v>
      </c>
      <c r="R15" s="3">
        <v>0.83</v>
      </c>
      <c r="S15" s="3" t="s">
        <v>5</v>
      </c>
      <c r="T15" s="3">
        <v>0.46</v>
      </c>
      <c r="U15" s="3">
        <f t="shared" si="27"/>
        <v>0.375632799419859</v>
      </c>
      <c r="V15" s="3" t="e" vm="1">
        <f t="shared" si="7"/>
        <v>#VALUE!</v>
      </c>
      <c r="W15" s="3">
        <f t="shared" si="8"/>
        <v>0.49839743177508455</v>
      </c>
      <c r="AA15" s="3" t="s">
        <v>5</v>
      </c>
      <c r="AC15" s="3">
        <f t="shared" si="9"/>
        <v>0.375632799419859</v>
      </c>
      <c r="AD15" s="3" t="e" vm="1">
        <f t="shared" si="10"/>
        <v>#VALUE!</v>
      </c>
      <c r="AE15" s="3">
        <f t="shared" si="11"/>
        <v>0.49839743177508455</v>
      </c>
      <c r="AH15" s="3">
        <v>0.85</v>
      </c>
      <c r="AI15" s="3">
        <v>0.95</v>
      </c>
      <c r="AJ15" s="3">
        <v>0.5</v>
      </c>
      <c r="AK15" s="3">
        <f t="shared" si="12"/>
        <v>0.35707142142714249</v>
      </c>
      <c r="AL15" s="3">
        <f t="shared" si="13"/>
        <v>0.21794494717703378</v>
      </c>
      <c r="AM15" s="3">
        <f t="shared" si="14"/>
        <v>0.5</v>
      </c>
      <c r="AQ15" s="3">
        <v>0</v>
      </c>
      <c r="AS15" s="3">
        <f t="shared" si="15"/>
        <v>0</v>
      </c>
      <c r="AT15" s="3">
        <f t="shared" si="16"/>
        <v>0</v>
      </c>
      <c r="AU15" s="3">
        <f t="shared" si="17"/>
        <v>0</v>
      </c>
      <c r="AX15" s="3">
        <v>1</v>
      </c>
      <c r="AY15" s="3">
        <v>0.74</v>
      </c>
      <c r="AZ15" s="3">
        <v>0.33</v>
      </c>
      <c r="BA15" s="3">
        <f t="shared" si="18"/>
        <v>0</v>
      </c>
      <c r="BB15" s="3">
        <f t="shared" si="19"/>
        <v>0.43863424398922618</v>
      </c>
      <c r="BC15" s="3">
        <f t="shared" si="20"/>
        <v>0.4702127178203499</v>
      </c>
      <c r="BF15" s="3">
        <v>1</v>
      </c>
      <c r="BG15" s="3">
        <v>0</v>
      </c>
      <c r="BI15" s="3">
        <f t="shared" si="21"/>
        <v>0</v>
      </c>
      <c r="BJ15" s="3">
        <f t="shared" si="22"/>
        <v>0</v>
      </c>
      <c r="BK15" s="3">
        <f t="shared" si="23"/>
        <v>0</v>
      </c>
      <c r="BN15" s="3">
        <v>0.45</v>
      </c>
      <c r="BO15" s="3">
        <v>1</v>
      </c>
      <c r="BP15" s="3">
        <v>0.95</v>
      </c>
      <c r="BQ15">
        <f t="shared" si="24"/>
        <v>0.49749371855330998</v>
      </c>
      <c r="BR15">
        <f t="shared" si="25"/>
        <v>0.49999371851385294</v>
      </c>
      <c r="BS15">
        <f t="shared" si="26"/>
        <v>0.21794494717703378</v>
      </c>
    </row>
    <row r="16" spans="1:71" s="6" customFormat="1" x14ac:dyDescent="0.2">
      <c r="D16" s="6">
        <v>1</v>
      </c>
      <c r="E16" s="3"/>
      <c r="F16" s="3"/>
      <c r="G16" s="3">
        <f t="shared" ref="G16:G44" si="28">SQRT($D16*(1-$D16))</f>
        <v>0</v>
      </c>
      <c r="L16" s="6">
        <v>1</v>
      </c>
      <c r="M16">
        <f t="shared" si="3"/>
        <v>0</v>
      </c>
      <c r="T16" s="6">
        <v>1</v>
      </c>
      <c r="W16">
        <f t="shared" si="8"/>
        <v>0</v>
      </c>
      <c r="AE16" s="6">
        <f t="shared" si="11"/>
        <v>0</v>
      </c>
      <c r="AJ16" s="6">
        <v>1</v>
      </c>
      <c r="AM16">
        <f t="shared" si="14"/>
        <v>0</v>
      </c>
      <c r="AR16" s="6">
        <v>1</v>
      </c>
      <c r="AU16">
        <f t="shared" si="17"/>
        <v>0</v>
      </c>
      <c r="AZ16" s="6">
        <v>1</v>
      </c>
      <c r="BC16">
        <f t="shared" si="20"/>
        <v>0</v>
      </c>
      <c r="BH16" s="6">
        <v>1</v>
      </c>
      <c r="BK16" s="3">
        <f t="shared" si="23"/>
        <v>0</v>
      </c>
      <c r="BP16" s="6">
        <v>1</v>
      </c>
      <c r="BS16">
        <f t="shared" si="26"/>
        <v>0</v>
      </c>
    </row>
    <row r="17" spans="4:71" s="6" customFormat="1" x14ac:dyDescent="0.2">
      <c r="D17" s="6">
        <v>0.8</v>
      </c>
      <c r="E17" s="3"/>
      <c r="F17" s="3"/>
      <c r="G17" s="3">
        <f t="shared" si="28"/>
        <v>0.39999999999999997</v>
      </c>
      <c r="L17" s="6">
        <v>1</v>
      </c>
      <c r="M17">
        <f t="shared" si="3"/>
        <v>0</v>
      </c>
      <c r="T17" s="6">
        <v>1</v>
      </c>
      <c r="W17">
        <f t="shared" si="8"/>
        <v>0</v>
      </c>
      <c r="AE17" s="6">
        <f t="shared" si="11"/>
        <v>0</v>
      </c>
      <c r="AJ17" s="6">
        <v>1</v>
      </c>
      <c r="AM17">
        <f t="shared" si="14"/>
        <v>0</v>
      </c>
      <c r="AR17" s="6">
        <v>1</v>
      </c>
      <c r="AU17">
        <f t="shared" si="17"/>
        <v>0</v>
      </c>
      <c r="AZ17" s="6">
        <v>1</v>
      </c>
      <c r="BC17">
        <f t="shared" si="20"/>
        <v>0</v>
      </c>
      <c r="BH17" s="6">
        <v>1</v>
      </c>
      <c r="BK17" s="3">
        <f t="shared" si="23"/>
        <v>0</v>
      </c>
      <c r="BP17" s="6">
        <v>1</v>
      </c>
      <c r="BS17">
        <f t="shared" si="26"/>
        <v>0</v>
      </c>
    </row>
    <row r="18" spans="4:71" s="6" customFormat="1" x14ac:dyDescent="0.2">
      <c r="D18" s="6">
        <v>1</v>
      </c>
      <c r="E18" s="3"/>
      <c r="F18" s="3"/>
      <c r="G18" s="3">
        <f t="shared" si="28"/>
        <v>0</v>
      </c>
      <c r="L18" s="6">
        <v>0.6</v>
      </c>
      <c r="M18">
        <f t="shared" si="3"/>
        <v>0</v>
      </c>
      <c r="T18" s="6">
        <v>1</v>
      </c>
      <c r="W18">
        <f t="shared" si="8"/>
        <v>0</v>
      </c>
      <c r="AE18" s="6">
        <f t="shared" si="11"/>
        <v>0</v>
      </c>
      <c r="AJ18" s="5">
        <v>0</v>
      </c>
      <c r="AK18" s="5" t="s">
        <v>32</v>
      </c>
      <c r="AM18">
        <f t="shared" si="14"/>
        <v>0</v>
      </c>
      <c r="AR18" s="6">
        <v>0.4</v>
      </c>
      <c r="AS18" s="5" t="s">
        <v>32</v>
      </c>
      <c r="AU18">
        <f t="shared" si="17"/>
        <v>0.4898979485566356</v>
      </c>
      <c r="AZ18" s="6">
        <v>1</v>
      </c>
      <c r="BC18">
        <f t="shared" si="20"/>
        <v>0</v>
      </c>
      <c r="BH18" s="6">
        <v>1</v>
      </c>
      <c r="BK18" s="3">
        <f t="shared" si="23"/>
        <v>0</v>
      </c>
      <c r="BP18" s="6">
        <v>1</v>
      </c>
      <c r="BS18">
        <f t="shared" si="26"/>
        <v>0</v>
      </c>
    </row>
    <row r="19" spans="4:71" s="6" customFormat="1" x14ac:dyDescent="0.2">
      <c r="D19" s="6">
        <v>1</v>
      </c>
      <c r="E19" s="3"/>
      <c r="F19" s="3"/>
      <c r="G19" s="3">
        <f t="shared" si="28"/>
        <v>0</v>
      </c>
      <c r="L19" s="6">
        <v>1</v>
      </c>
      <c r="M19">
        <f t="shared" si="3"/>
        <v>0</v>
      </c>
      <c r="T19" s="6">
        <v>1</v>
      </c>
      <c r="W19">
        <f t="shared" si="8"/>
        <v>0</v>
      </c>
      <c r="AE19" s="6">
        <f t="shared" si="11"/>
        <v>0</v>
      </c>
      <c r="AJ19" s="6">
        <v>1</v>
      </c>
      <c r="AM19">
        <f t="shared" si="14"/>
        <v>0</v>
      </c>
      <c r="AR19" s="6">
        <v>1</v>
      </c>
      <c r="AU19">
        <f t="shared" si="17"/>
        <v>0</v>
      </c>
      <c r="AZ19" s="6">
        <v>0.95</v>
      </c>
      <c r="BC19">
        <f t="shared" si="20"/>
        <v>0.21794494717703378</v>
      </c>
      <c r="BH19" s="6">
        <v>1</v>
      </c>
      <c r="BK19" s="3">
        <f t="shared" si="23"/>
        <v>0</v>
      </c>
      <c r="BP19" s="6">
        <v>0</v>
      </c>
      <c r="BQ19" s="5" t="s">
        <v>48</v>
      </c>
      <c r="BS19">
        <f t="shared" si="26"/>
        <v>0</v>
      </c>
    </row>
    <row r="20" spans="4:71" s="6" customFormat="1" x14ac:dyDescent="0.2">
      <c r="D20" s="6">
        <v>1</v>
      </c>
      <c r="E20" s="3"/>
      <c r="F20" s="3"/>
      <c r="G20" s="3">
        <f t="shared" si="28"/>
        <v>0</v>
      </c>
      <c r="L20" s="6">
        <v>1</v>
      </c>
      <c r="M20">
        <f t="shared" si="3"/>
        <v>0</v>
      </c>
      <c r="T20" s="6">
        <v>1</v>
      </c>
      <c r="W20">
        <f t="shared" si="8"/>
        <v>0</v>
      </c>
      <c r="AE20" s="6">
        <f t="shared" si="11"/>
        <v>0</v>
      </c>
      <c r="AJ20" s="6">
        <v>1</v>
      </c>
      <c r="AM20">
        <f t="shared" si="14"/>
        <v>0</v>
      </c>
      <c r="AR20" s="6">
        <v>1</v>
      </c>
      <c r="AU20">
        <f t="shared" si="17"/>
        <v>0</v>
      </c>
      <c r="AZ20" s="6">
        <v>0.9</v>
      </c>
      <c r="BC20">
        <f t="shared" si="20"/>
        <v>0.3</v>
      </c>
      <c r="BH20" s="6">
        <v>1</v>
      </c>
      <c r="BK20" s="3">
        <f t="shared" si="23"/>
        <v>0</v>
      </c>
      <c r="BP20" s="6">
        <v>1</v>
      </c>
      <c r="BS20">
        <f t="shared" si="26"/>
        <v>0</v>
      </c>
    </row>
    <row r="21" spans="4:71" s="6" customFormat="1" x14ac:dyDescent="0.2">
      <c r="D21" s="6">
        <v>1</v>
      </c>
      <c r="E21" s="3"/>
      <c r="F21" s="3"/>
      <c r="G21" s="3">
        <f t="shared" si="28"/>
        <v>0</v>
      </c>
      <c r="L21" s="6">
        <v>1</v>
      </c>
      <c r="M21">
        <f t="shared" si="3"/>
        <v>0</v>
      </c>
      <c r="T21" s="6">
        <v>1</v>
      </c>
      <c r="W21">
        <f t="shared" si="8"/>
        <v>0</v>
      </c>
      <c r="AE21" s="6">
        <f t="shared" si="11"/>
        <v>0</v>
      </c>
      <c r="AJ21" s="6">
        <v>1</v>
      </c>
      <c r="AM21">
        <f t="shared" si="14"/>
        <v>0</v>
      </c>
      <c r="AR21" s="6">
        <v>1</v>
      </c>
      <c r="AU21">
        <f t="shared" si="17"/>
        <v>0</v>
      </c>
      <c r="AZ21" s="6">
        <v>1</v>
      </c>
      <c r="BC21">
        <f t="shared" si="20"/>
        <v>0</v>
      </c>
      <c r="BH21" s="6">
        <v>1</v>
      </c>
      <c r="BK21" s="3">
        <f t="shared" si="23"/>
        <v>0</v>
      </c>
      <c r="BP21" s="6">
        <v>0.8</v>
      </c>
      <c r="BS21">
        <f t="shared" si="26"/>
        <v>0.39999999999999997</v>
      </c>
    </row>
    <row r="22" spans="4:71" s="6" customFormat="1" x14ac:dyDescent="0.2">
      <c r="D22" s="6">
        <v>1</v>
      </c>
      <c r="E22" s="3"/>
      <c r="F22" s="3"/>
      <c r="G22" s="3">
        <f t="shared" si="28"/>
        <v>0</v>
      </c>
      <c r="L22" s="6">
        <v>1</v>
      </c>
      <c r="M22">
        <f t="shared" si="3"/>
        <v>0</v>
      </c>
      <c r="T22" s="6">
        <v>1</v>
      </c>
      <c r="W22">
        <f t="shared" si="8"/>
        <v>0</v>
      </c>
      <c r="AE22" s="6">
        <f t="shared" si="11"/>
        <v>0</v>
      </c>
      <c r="AJ22" s="6">
        <v>1</v>
      </c>
      <c r="AM22">
        <f t="shared" si="14"/>
        <v>0</v>
      </c>
      <c r="AR22" s="6">
        <v>1</v>
      </c>
      <c r="AU22">
        <f t="shared" si="17"/>
        <v>0</v>
      </c>
      <c r="AZ22" s="6">
        <v>0.9</v>
      </c>
      <c r="BC22">
        <f t="shared" si="20"/>
        <v>0.3</v>
      </c>
      <c r="BH22" s="6">
        <v>1</v>
      </c>
      <c r="BK22" s="3">
        <f t="shared" si="23"/>
        <v>0</v>
      </c>
      <c r="BP22" s="6">
        <v>1</v>
      </c>
      <c r="BS22">
        <f t="shared" si="26"/>
        <v>0</v>
      </c>
    </row>
    <row r="23" spans="4:71" s="6" customFormat="1" x14ac:dyDescent="0.2">
      <c r="D23" s="6">
        <v>1</v>
      </c>
      <c r="E23" s="3"/>
      <c r="F23" s="3"/>
      <c r="G23" s="3">
        <f t="shared" si="28"/>
        <v>0</v>
      </c>
      <c r="L23" s="6">
        <v>1</v>
      </c>
      <c r="M23">
        <f t="shared" si="3"/>
        <v>0</v>
      </c>
      <c r="T23" s="6">
        <v>0.8</v>
      </c>
      <c r="W23">
        <f t="shared" si="8"/>
        <v>0.39999999999999997</v>
      </c>
      <c r="AE23" s="6">
        <f t="shared" si="11"/>
        <v>0.39999999999999997</v>
      </c>
      <c r="AJ23" s="6">
        <v>1</v>
      </c>
      <c r="AM23">
        <f t="shared" si="14"/>
        <v>0</v>
      </c>
      <c r="AR23" s="6">
        <v>0.7</v>
      </c>
      <c r="AU23">
        <f t="shared" si="17"/>
        <v>0.45825756949558405</v>
      </c>
      <c r="AZ23" s="6">
        <v>1</v>
      </c>
      <c r="BC23">
        <f t="shared" si="20"/>
        <v>0</v>
      </c>
      <c r="BH23" s="6">
        <v>0.9</v>
      </c>
      <c r="BK23" s="3">
        <f t="shared" si="23"/>
        <v>0.3</v>
      </c>
      <c r="BP23" s="6">
        <v>0.8</v>
      </c>
      <c r="BS23">
        <f t="shared" si="26"/>
        <v>0.39999999999999997</v>
      </c>
    </row>
    <row r="24" spans="4:71" s="6" customFormat="1" x14ac:dyDescent="0.2">
      <c r="D24" s="6">
        <v>1</v>
      </c>
      <c r="E24" s="3"/>
      <c r="F24" s="3"/>
      <c r="G24" s="3">
        <f t="shared" si="28"/>
        <v>0</v>
      </c>
      <c r="L24" s="6">
        <v>1</v>
      </c>
      <c r="M24">
        <f t="shared" si="3"/>
        <v>0</v>
      </c>
      <c r="T24" s="6">
        <v>1</v>
      </c>
      <c r="W24">
        <f t="shared" si="8"/>
        <v>0</v>
      </c>
      <c r="AE24" s="6">
        <f t="shared" si="11"/>
        <v>0</v>
      </c>
      <c r="AJ24" s="6">
        <v>1</v>
      </c>
      <c r="AM24">
        <f>SQRT($AJ24*(1-$AJ24))</f>
        <v>0</v>
      </c>
      <c r="AR24" s="6">
        <v>1</v>
      </c>
      <c r="AU24">
        <f t="shared" si="17"/>
        <v>0</v>
      </c>
      <c r="AZ24" s="6">
        <v>1</v>
      </c>
      <c r="BC24">
        <f t="shared" si="20"/>
        <v>0</v>
      </c>
      <c r="BH24" s="6">
        <v>1</v>
      </c>
      <c r="BK24" s="3">
        <f t="shared" si="23"/>
        <v>0</v>
      </c>
      <c r="BP24" s="6">
        <v>1</v>
      </c>
      <c r="BS24">
        <f t="shared" si="26"/>
        <v>0</v>
      </c>
    </row>
    <row r="25" spans="4:71" s="6" customFormat="1" x14ac:dyDescent="0.2">
      <c r="D25" s="6">
        <v>1</v>
      </c>
      <c r="E25" s="3"/>
      <c r="F25" s="3"/>
      <c r="G25" s="3">
        <f t="shared" si="28"/>
        <v>0</v>
      </c>
      <c r="L25" s="6">
        <v>1</v>
      </c>
      <c r="M25">
        <f t="shared" si="3"/>
        <v>0</v>
      </c>
      <c r="T25" s="6">
        <v>1</v>
      </c>
      <c r="W25">
        <f t="shared" si="8"/>
        <v>0</v>
      </c>
      <c r="AE25" s="6">
        <f t="shared" si="11"/>
        <v>0</v>
      </c>
      <c r="AJ25" s="6">
        <v>1</v>
      </c>
      <c r="AM25">
        <f t="shared" si="14"/>
        <v>0</v>
      </c>
      <c r="AO25" s="6" t="s">
        <v>114</v>
      </c>
      <c r="AR25" s="6">
        <v>1</v>
      </c>
      <c r="AU25">
        <f t="shared" si="17"/>
        <v>0</v>
      </c>
      <c r="AZ25" s="6">
        <v>1</v>
      </c>
      <c r="BC25">
        <f t="shared" si="20"/>
        <v>0</v>
      </c>
      <c r="BH25" s="6">
        <v>1</v>
      </c>
      <c r="BK25" s="3">
        <f t="shared" si="23"/>
        <v>0</v>
      </c>
      <c r="BP25" s="6">
        <v>1</v>
      </c>
      <c r="BS25">
        <f t="shared" si="26"/>
        <v>0</v>
      </c>
    </row>
    <row r="26" spans="4:71" s="6" customFormat="1" x14ac:dyDescent="0.2">
      <c r="D26" s="6">
        <v>0.9</v>
      </c>
      <c r="E26" s="3"/>
      <c r="F26" s="3"/>
      <c r="G26" s="3">
        <f t="shared" si="28"/>
        <v>0.3</v>
      </c>
      <c r="L26" s="6">
        <v>1</v>
      </c>
      <c r="M26">
        <f t="shared" si="3"/>
        <v>0</v>
      </c>
      <c r="T26" s="6">
        <v>1</v>
      </c>
      <c r="W26">
        <f t="shared" si="8"/>
        <v>0</v>
      </c>
      <c r="AE26" s="6">
        <f t="shared" si="11"/>
        <v>0</v>
      </c>
      <c r="AJ26" s="6">
        <v>1</v>
      </c>
      <c r="AK26" s="6" t="s">
        <v>39</v>
      </c>
      <c r="AM26">
        <f t="shared" si="14"/>
        <v>0</v>
      </c>
      <c r="AR26" s="6">
        <v>1</v>
      </c>
      <c r="AU26">
        <f t="shared" si="17"/>
        <v>0</v>
      </c>
      <c r="AZ26" s="6">
        <v>1</v>
      </c>
      <c r="BC26">
        <f t="shared" si="20"/>
        <v>0</v>
      </c>
      <c r="BH26" s="6">
        <v>1</v>
      </c>
      <c r="BK26" s="3">
        <f t="shared" si="23"/>
        <v>0</v>
      </c>
      <c r="BP26" s="6">
        <v>1</v>
      </c>
      <c r="BS26">
        <f t="shared" si="26"/>
        <v>0</v>
      </c>
    </row>
    <row r="27" spans="4:71" s="6" customFormat="1" x14ac:dyDescent="0.2">
      <c r="D27" s="6">
        <v>1</v>
      </c>
      <c r="E27" s="3"/>
      <c r="F27" s="3"/>
      <c r="G27" s="3">
        <f t="shared" si="28"/>
        <v>0</v>
      </c>
      <c r="L27" s="6">
        <v>1</v>
      </c>
      <c r="M27">
        <f t="shared" si="3"/>
        <v>0</v>
      </c>
      <c r="T27" s="6">
        <v>1</v>
      </c>
      <c r="W27">
        <f t="shared" si="8"/>
        <v>0</v>
      </c>
      <c r="AE27" s="6">
        <f t="shared" si="11"/>
        <v>0</v>
      </c>
      <c r="AJ27" s="6">
        <v>1</v>
      </c>
      <c r="AM27">
        <f t="shared" si="14"/>
        <v>0</v>
      </c>
      <c r="AR27" s="6">
        <v>1</v>
      </c>
      <c r="AU27">
        <f t="shared" si="17"/>
        <v>0</v>
      </c>
      <c r="AZ27" s="6">
        <v>1</v>
      </c>
      <c r="BC27">
        <f t="shared" si="20"/>
        <v>0</v>
      </c>
      <c r="BH27" s="6">
        <v>1</v>
      </c>
      <c r="BK27" s="3">
        <f t="shared" si="23"/>
        <v>0</v>
      </c>
      <c r="BP27" s="6">
        <v>1</v>
      </c>
      <c r="BS27">
        <f t="shared" si="26"/>
        <v>0</v>
      </c>
    </row>
    <row r="28" spans="4:71" s="6" customFormat="1" x14ac:dyDescent="0.2">
      <c r="D28" s="6">
        <v>1</v>
      </c>
      <c r="E28" s="3"/>
      <c r="F28" s="3"/>
      <c r="G28" s="3">
        <f t="shared" si="28"/>
        <v>0</v>
      </c>
      <c r="L28" s="6">
        <v>1</v>
      </c>
      <c r="M28">
        <f t="shared" si="3"/>
        <v>0</v>
      </c>
      <c r="T28" s="6">
        <v>1</v>
      </c>
      <c r="W28">
        <f t="shared" si="8"/>
        <v>0</v>
      </c>
      <c r="AE28" s="6">
        <f t="shared" si="11"/>
        <v>0</v>
      </c>
      <c r="AJ28" s="6">
        <v>1</v>
      </c>
      <c r="AM28">
        <f t="shared" si="14"/>
        <v>0</v>
      </c>
      <c r="AR28" s="6">
        <v>1</v>
      </c>
      <c r="AU28">
        <f t="shared" si="17"/>
        <v>0</v>
      </c>
      <c r="AZ28" s="6">
        <v>0.4</v>
      </c>
      <c r="BA28" s="5" t="s">
        <v>31</v>
      </c>
      <c r="BC28">
        <f t="shared" si="20"/>
        <v>0.4898979485566356</v>
      </c>
      <c r="BH28" s="6">
        <v>1</v>
      </c>
      <c r="BK28" s="3">
        <f t="shared" si="23"/>
        <v>0</v>
      </c>
      <c r="BP28" s="6">
        <v>1</v>
      </c>
      <c r="BS28">
        <f t="shared" si="26"/>
        <v>0</v>
      </c>
    </row>
    <row r="29" spans="4:71" s="6" customFormat="1" x14ac:dyDescent="0.2">
      <c r="D29" s="6">
        <v>0.4</v>
      </c>
      <c r="E29" s="3"/>
      <c r="F29" s="3"/>
      <c r="G29" s="3">
        <f t="shared" si="28"/>
        <v>0.4898979485566356</v>
      </c>
      <c r="L29" s="6">
        <v>1</v>
      </c>
      <c r="M29">
        <f t="shared" si="3"/>
        <v>0</v>
      </c>
      <c r="T29" s="6">
        <v>0.8</v>
      </c>
      <c r="W29">
        <f t="shared" si="8"/>
        <v>0.39999999999999997</v>
      </c>
      <c r="AE29" s="6">
        <f t="shared" si="11"/>
        <v>0.39999999999999997</v>
      </c>
      <c r="AJ29" s="6">
        <v>0.3</v>
      </c>
      <c r="AM29">
        <f t="shared" si="14"/>
        <v>0.45825756949558399</v>
      </c>
      <c r="AR29" s="6">
        <v>0</v>
      </c>
      <c r="AS29" s="5" t="s">
        <v>37</v>
      </c>
      <c r="AU29">
        <f t="shared" si="17"/>
        <v>0</v>
      </c>
      <c r="AZ29" s="6">
        <v>1</v>
      </c>
      <c r="BC29">
        <f t="shared" si="20"/>
        <v>0</v>
      </c>
      <c r="BH29" s="6">
        <v>1</v>
      </c>
      <c r="BK29" s="3">
        <f t="shared" si="23"/>
        <v>0</v>
      </c>
      <c r="BP29" s="6">
        <v>0.7</v>
      </c>
      <c r="BS29">
        <f t="shared" si="26"/>
        <v>0.45825756949558405</v>
      </c>
    </row>
    <row r="30" spans="4:71" s="6" customFormat="1" x14ac:dyDescent="0.2">
      <c r="D30" s="6">
        <v>0.1</v>
      </c>
      <c r="E30" s="3"/>
      <c r="F30" s="3"/>
      <c r="G30" s="3">
        <f t="shared" si="28"/>
        <v>0.30000000000000004</v>
      </c>
      <c r="L30" s="6">
        <v>1</v>
      </c>
      <c r="M30">
        <f t="shared" si="3"/>
        <v>0</v>
      </c>
      <c r="T30" s="6">
        <v>1</v>
      </c>
      <c r="W30">
        <f>SQRT($T30*(1-$T30))</f>
        <v>0</v>
      </c>
      <c r="AE30" s="6">
        <f t="shared" si="11"/>
        <v>0</v>
      </c>
      <c r="AJ30" s="6">
        <v>1</v>
      </c>
      <c r="AM30">
        <f t="shared" si="14"/>
        <v>0</v>
      </c>
      <c r="AR30" s="6">
        <v>1</v>
      </c>
      <c r="AU30">
        <f t="shared" si="17"/>
        <v>0</v>
      </c>
      <c r="AZ30" s="6">
        <v>1</v>
      </c>
      <c r="BC30">
        <f t="shared" si="20"/>
        <v>0</v>
      </c>
      <c r="BH30" s="6">
        <v>1</v>
      </c>
      <c r="BK30" s="3">
        <f t="shared" si="23"/>
        <v>0</v>
      </c>
      <c r="BP30" s="6">
        <v>1</v>
      </c>
      <c r="BS30">
        <f t="shared" si="26"/>
        <v>0</v>
      </c>
    </row>
    <row r="31" spans="4:71" s="6" customFormat="1" x14ac:dyDescent="0.2">
      <c r="D31" s="6">
        <v>1</v>
      </c>
      <c r="E31" s="3"/>
      <c r="F31" s="3"/>
      <c r="G31" s="3">
        <f t="shared" si="28"/>
        <v>0</v>
      </c>
      <c r="L31" s="6">
        <v>1</v>
      </c>
      <c r="M31">
        <f t="shared" si="3"/>
        <v>0</v>
      </c>
      <c r="T31" s="6">
        <v>1</v>
      </c>
      <c r="W31">
        <f t="shared" si="8"/>
        <v>0</v>
      </c>
      <c r="AE31" s="6">
        <f t="shared" si="11"/>
        <v>0</v>
      </c>
      <c r="AJ31" s="6">
        <v>0.7</v>
      </c>
      <c r="AM31">
        <f t="shared" si="14"/>
        <v>0.45825756949558405</v>
      </c>
      <c r="AR31" s="6">
        <v>1</v>
      </c>
      <c r="AU31">
        <f t="shared" si="17"/>
        <v>0</v>
      </c>
      <c r="AZ31" s="6">
        <v>1</v>
      </c>
      <c r="BC31">
        <f t="shared" si="20"/>
        <v>0</v>
      </c>
      <c r="BH31" s="6">
        <v>0.9</v>
      </c>
      <c r="BK31" s="3">
        <f t="shared" si="23"/>
        <v>0.3</v>
      </c>
      <c r="BP31" s="6">
        <v>0.9</v>
      </c>
      <c r="BS31">
        <f t="shared" si="26"/>
        <v>0.3</v>
      </c>
    </row>
    <row r="32" spans="4:71" s="6" customFormat="1" x14ac:dyDescent="0.2">
      <c r="D32" s="6">
        <v>0.5</v>
      </c>
      <c r="E32" s="3"/>
      <c r="F32" s="3"/>
      <c r="G32" s="3">
        <f t="shared" si="28"/>
        <v>0.5</v>
      </c>
      <c r="L32" s="6">
        <v>1</v>
      </c>
      <c r="M32">
        <f t="shared" si="3"/>
        <v>0</v>
      </c>
      <c r="T32" s="6">
        <v>1</v>
      </c>
      <c r="W32">
        <f t="shared" si="8"/>
        <v>0</v>
      </c>
      <c r="AE32" s="6">
        <f t="shared" si="11"/>
        <v>0</v>
      </c>
      <c r="AJ32" s="6">
        <v>0.3</v>
      </c>
      <c r="AK32" s="5" t="s">
        <v>40</v>
      </c>
      <c r="AM32">
        <f t="shared" si="14"/>
        <v>0.45825756949558399</v>
      </c>
      <c r="AR32" s="6">
        <v>1</v>
      </c>
      <c r="AS32" s="5" t="s">
        <v>33</v>
      </c>
      <c r="AU32">
        <f t="shared" si="17"/>
        <v>0</v>
      </c>
      <c r="AZ32" s="6">
        <v>1</v>
      </c>
      <c r="BC32">
        <f t="shared" si="20"/>
        <v>0</v>
      </c>
      <c r="BH32" s="6">
        <v>1</v>
      </c>
      <c r="BK32" s="3">
        <f t="shared" si="23"/>
        <v>0</v>
      </c>
      <c r="BP32" s="6">
        <v>0.2</v>
      </c>
      <c r="BQ32" s="5" t="s">
        <v>40</v>
      </c>
      <c r="BS32">
        <f t="shared" si="26"/>
        <v>0.4</v>
      </c>
    </row>
    <row r="33" spans="1:71" s="6" customFormat="1" x14ac:dyDescent="0.2">
      <c r="D33" s="6">
        <v>0.6</v>
      </c>
      <c r="E33" s="3"/>
      <c r="F33" s="3"/>
      <c r="G33" s="3">
        <f t="shared" si="28"/>
        <v>0.4898979485566356</v>
      </c>
      <c r="L33" s="6">
        <v>1</v>
      </c>
      <c r="M33">
        <f t="shared" si="3"/>
        <v>0</v>
      </c>
      <c r="T33" s="6">
        <v>1</v>
      </c>
      <c r="W33">
        <f t="shared" si="8"/>
        <v>0</v>
      </c>
      <c r="AE33" s="6">
        <f t="shared" si="11"/>
        <v>0</v>
      </c>
      <c r="AJ33" s="6">
        <v>1</v>
      </c>
      <c r="AM33">
        <f t="shared" si="14"/>
        <v>0</v>
      </c>
      <c r="AR33" s="6">
        <v>1</v>
      </c>
      <c r="AU33">
        <f t="shared" si="17"/>
        <v>0</v>
      </c>
      <c r="AZ33" s="6">
        <v>1</v>
      </c>
      <c r="BC33">
        <f t="shared" si="20"/>
        <v>0</v>
      </c>
      <c r="BH33" s="6">
        <v>1</v>
      </c>
      <c r="BK33" s="3">
        <f t="shared" si="23"/>
        <v>0</v>
      </c>
      <c r="BP33" s="6">
        <v>1</v>
      </c>
      <c r="BS33">
        <f t="shared" si="26"/>
        <v>0</v>
      </c>
    </row>
    <row r="34" spans="1:71" s="6" customFormat="1" x14ac:dyDescent="0.2">
      <c r="D34" s="6">
        <v>1</v>
      </c>
      <c r="E34" s="3"/>
      <c r="F34" s="3"/>
      <c r="G34" s="3">
        <f t="shared" si="28"/>
        <v>0</v>
      </c>
      <c r="L34" s="6">
        <v>1</v>
      </c>
      <c r="M34">
        <f t="shared" si="3"/>
        <v>0</v>
      </c>
      <c r="T34" s="6">
        <v>1</v>
      </c>
      <c r="W34">
        <f t="shared" si="8"/>
        <v>0</v>
      </c>
      <c r="AE34" s="6">
        <f t="shared" si="11"/>
        <v>0</v>
      </c>
      <c r="AJ34" s="6">
        <v>1</v>
      </c>
      <c r="AM34">
        <f t="shared" si="14"/>
        <v>0</v>
      </c>
      <c r="AR34" s="6">
        <v>1</v>
      </c>
      <c r="AU34">
        <f t="shared" si="17"/>
        <v>0</v>
      </c>
      <c r="AZ34" s="6">
        <v>1</v>
      </c>
      <c r="BC34">
        <f t="shared" si="20"/>
        <v>0</v>
      </c>
      <c r="BH34" s="6">
        <v>1</v>
      </c>
      <c r="BK34" s="3">
        <f t="shared" si="23"/>
        <v>0</v>
      </c>
      <c r="BP34" s="6">
        <v>1</v>
      </c>
      <c r="BS34">
        <f t="shared" si="26"/>
        <v>0</v>
      </c>
    </row>
    <row r="35" spans="1:71" s="6" customFormat="1" x14ac:dyDescent="0.2">
      <c r="D35" s="6">
        <v>0.3</v>
      </c>
      <c r="E35" s="3"/>
      <c r="F35" s="3"/>
      <c r="G35" s="3">
        <f t="shared" si="28"/>
        <v>0.45825756949558399</v>
      </c>
      <c r="L35" s="6">
        <v>1</v>
      </c>
      <c r="M35">
        <f t="shared" si="3"/>
        <v>0</v>
      </c>
      <c r="T35" s="6">
        <v>1</v>
      </c>
      <c r="W35">
        <f t="shared" si="8"/>
        <v>0</v>
      </c>
      <c r="AE35" s="6">
        <f t="shared" si="11"/>
        <v>0</v>
      </c>
      <c r="AJ35" s="6">
        <v>1</v>
      </c>
      <c r="AM35">
        <f t="shared" si="14"/>
        <v>0</v>
      </c>
      <c r="AR35" s="6">
        <v>1</v>
      </c>
      <c r="AU35">
        <f t="shared" si="17"/>
        <v>0</v>
      </c>
      <c r="AZ35" s="6">
        <v>1</v>
      </c>
      <c r="BC35">
        <f t="shared" si="20"/>
        <v>0</v>
      </c>
      <c r="BH35" s="6">
        <v>1</v>
      </c>
      <c r="BK35" s="3">
        <f t="shared" si="23"/>
        <v>0</v>
      </c>
      <c r="BP35" s="6">
        <v>1</v>
      </c>
      <c r="BS35">
        <f t="shared" si="26"/>
        <v>0</v>
      </c>
    </row>
    <row r="36" spans="1:71" s="6" customFormat="1" x14ac:dyDescent="0.2">
      <c r="D36" s="6">
        <v>1</v>
      </c>
      <c r="E36" s="3"/>
      <c r="F36" s="3"/>
      <c r="G36" s="3">
        <f t="shared" si="28"/>
        <v>0</v>
      </c>
      <c r="L36" s="6">
        <v>1</v>
      </c>
      <c r="M36">
        <f t="shared" si="3"/>
        <v>0</v>
      </c>
      <c r="T36" s="6">
        <v>1</v>
      </c>
      <c r="W36">
        <f t="shared" si="8"/>
        <v>0</v>
      </c>
      <c r="AE36" s="6">
        <f t="shared" si="11"/>
        <v>0</v>
      </c>
      <c r="AJ36" s="6">
        <v>1</v>
      </c>
      <c r="AM36">
        <f t="shared" si="14"/>
        <v>0</v>
      </c>
      <c r="AR36" s="6">
        <v>1</v>
      </c>
      <c r="AU36">
        <f t="shared" si="17"/>
        <v>0</v>
      </c>
      <c r="AZ36" s="6">
        <v>1</v>
      </c>
      <c r="BC36">
        <f t="shared" si="20"/>
        <v>0</v>
      </c>
      <c r="BH36" s="6">
        <v>1</v>
      </c>
      <c r="BK36" s="3">
        <f t="shared" si="23"/>
        <v>0</v>
      </c>
      <c r="BP36" s="6">
        <v>0.9</v>
      </c>
      <c r="BS36">
        <f t="shared" si="26"/>
        <v>0.3</v>
      </c>
    </row>
    <row r="37" spans="1:71" s="6" customFormat="1" x14ac:dyDescent="0.2">
      <c r="D37" s="6">
        <v>0</v>
      </c>
      <c r="E37" s="3"/>
      <c r="F37" s="3"/>
      <c r="G37" s="3">
        <f t="shared" si="28"/>
        <v>0</v>
      </c>
      <c r="L37" s="6">
        <v>1</v>
      </c>
      <c r="M37">
        <f t="shared" si="3"/>
        <v>0</v>
      </c>
      <c r="T37" s="6">
        <v>1</v>
      </c>
      <c r="W37">
        <f t="shared" si="8"/>
        <v>0</v>
      </c>
      <c r="AE37" s="6">
        <f t="shared" si="11"/>
        <v>0</v>
      </c>
      <c r="AJ37" s="6">
        <v>1</v>
      </c>
      <c r="AM37">
        <f t="shared" si="14"/>
        <v>0</v>
      </c>
      <c r="AR37" s="6">
        <v>1</v>
      </c>
      <c r="AU37">
        <f t="shared" si="17"/>
        <v>0</v>
      </c>
      <c r="AZ37" s="6">
        <v>1</v>
      </c>
      <c r="BC37">
        <f t="shared" si="20"/>
        <v>0</v>
      </c>
      <c r="BH37" s="6">
        <v>1</v>
      </c>
      <c r="BK37" s="3">
        <f t="shared" si="23"/>
        <v>0</v>
      </c>
      <c r="BP37" s="6">
        <v>1</v>
      </c>
      <c r="BS37">
        <f t="shared" si="26"/>
        <v>0</v>
      </c>
    </row>
    <row r="38" spans="1:71" s="6" customFormat="1" x14ac:dyDescent="0.2">
      <c r="D38" s="6">
        <v>1</v>
      </c>
      <c r="E38" s="3"/>
      <c r="F38" s="3"/>
      <c r="G38" s="3">
        <f t="shared" si="28"/>
        <v>0</v>
      </c>
      <c r="L38" s="6">
        <v>1</v>
      </c>
      <c r="M38">
        <f t="shared" si="3"/>
        <v>0</v>
      </c>
      <c r="T38" s="6">
        <v>1</v>
      </c>
      <c r="W38">
        <f t="shared" si="8"/>
        <v>0</v>
      </c>
      <c r="AE38" s="6">
        <f t="shared" si="11"/>
        <v>0</v>
      </c>
      <c r="AJ38" s="6">
        <v>1</v>
      </c>
      <c r="AK38" s="5" t="s">
        <v>34</v>
      </c>
      <c r="AM38">
        <f t="shared" si="14"/>
        <v>0</v>
      </c>
      <c r="AR38" s="6">
        <v>1</v>
      </c>
      <c r="AS38" s="5" t="s">
        <v>34</v>
      </c>
      <c r="AU38">
        <f t="shared" si="17"/>
        <v>0</v>
      </c>
      <c r="AZ38" s="6">
        <v>0.2</v>
      </c>
      <c r="BA38" s="5" t="s">
        <v>29</v>
      </c>
      <c r="BC38">
        <f t="shared" si="20"/>
        <v>0.4</v>
      </c>
      <c r="BH38" s="6">
        <v>1</v>
      </c>
      <c r="BK38" s="3">
        <f t="shared" si="23"/>
        <v>0</v>
      </c>
      <c r="BP38" s="6">
        <v>0.1</v>
      </c>
      <c r="BQ38" s="5" t="s">
        <v>34</v>
      </c>
      <c r="BS38">
        <f t="shared" si="26"/>
        <v>0.30000000000000004</v>
      </c>
    </row>
    <row r="39" spans="1:71" s="6" customFormat="1" x14ac:dyDescent="0.2">
      <c r="D39" s="6">
        <v>0</v>
      </c>
      <c r="E39" s="3"/>
      <c r="F39" s="3"/>
      <c r="G39" s="3">
        <f t="shared" si="28"/>
        <v>0</v>
      </c>
      <c r="L39" s="6">
        <v>1</v>
      </c>
      <c r="M39">
        <f t="shared" si="3"/>
        <v>0</v>
      </c>
      <c r="T39" s="6">
        <v>1</v>
      </c>
      <c r="W39">
        <f t="shared" si="8"/>
        <v>0</v>
      </c>
      <c r="AE39" s="6">
        <f t="shared" si="11"/>
        <v>0</v>
      </c>
      <c r="AJ39" s="6">
        <v>1</v>
      </c>
      <c r="AM39">
        <f t="shared" si="14"/>
        <v>0</v>
      </c>
      <c r="AR39" s="6">
        <v>1</v>
      </c>
      <c r="AU39">
        <f t="shared" si="17"/>
        <v>0</v>
      </c>
      <c r="AZ39" s="6">
        <v>1</v>
      </c>
      <c r="BC39">
        <f t="shared" si="20"/>
        <v>0</v>
      </c>
      <c r="BH39" s="6">
        <v>1</v>
      </c>
      <c r="BI39" s="5" t="s">
        <v>34</v>
      </c>
      <c r="BK39" s="3">
        <f t="shared" si="23"/>
        <v>0</v>
      </c>
      <c r="BP39" s="6">
        <v>1</v>
      </c>
      <c r="BS39">
        <f t="shared" si="26"/>
        <v>0</v>
      </c>
    </row>
    <row r="40" spans="1:71" s="6" customFormat="1" x14ac:dyDescent="0.2">
      <c r="D40" s="6">
        <v>0</v>
      </c>
      <c r="E40" s="3"/>
      <c r="F40" s="3"/>
      <c r="G40" s="3">
        <f t="shared" si="28"/>
        <v>0</v>
      </c>
      <c r="L40" s="6">
        <v>1</v>
      </c>
      <c r="M40">
        <f t="shared" si="3"/>
        <v>0</v>
      </c>
      <c r="T40" s="6">
        <v>1</v>
      </c>
      <c r="W40">
        <f t="shared" si="8"/>
        <v>0</v>
      </c>
      <c r="AE40" s="6">
        <f t="shared" si="11"/>
        <v>0</v>
      </c>
      <c r="AJ40" s="6">
        <v>1</v>
      </c>
      <c r="AM40">
        <f t="shared" si="14"/>
        <v>0</v>
      </c>
      <c r="AR40" s="6">
        <v>1</v>
      </c>
      <c r="AU40">
        <f t="shared" si="17"/>
        <v>0</v>
      </c>
      <c r="AZ40" s="6">
        <v>1</v>
      </c>
      <c r="BC40">
        <f t="shared" si="20"/>
        <v>0</v>
      </c>
      <c r="BH40" s="6">
        <v>1</v>
      </c>
      <c r="BK40" s="3">
        <f t="shared" si="23"/>
        <v>0</v>
      </c>
      <c r="BP40" s="6">
        <v>0</v>
      </c>
      <c r="BQ40" s="5" t="s">
        <v>38</v>
      </c>
      <c r="BS40">
        <f t="shared" si="26"/>
        <v>0</v>
      </c>
    </row>
    <row r="41" spans="1:71" s="6" customFormat="1" x14ac:dyDescent="0.2">
      <c r="D41" s="6">
        <v>1</v>
      </c>
      <c r="E41" s="3"/>
      <c r="F41" s="3"/>
      <c r="G41" s="3">
        <f t="shared" si="28"/>
        <v>0</v>
      </c>
      <c r="L41" s="6">
        <v>1</v>
      </c>
      <c r="M41">
        <f t="shared" si="3"/>
        <v>0</v>
      </c>
      <c r="T41" s="6">
        <v>1</v>
      </c>
      <c r="W41">
        <f t="shared" si="8"/>
        <v>0</v>
      </c>
      <c r="AE41" s="6">
        <f t="shared" si="11"/>
        <v>0</v>
      </c>
      <c r="AJ41" s="6">
        <v>1</v>
      </c>
      <c r="AK41" s="5" t="s">
        <v>38</v>
      </c>
      <c r="AM41">
        <f t="shared" si="14"/>
        <v>0</v>
      </c>
      <c r="AR41" s="6">
        <v>1</v>
      </c>
      <c r="AS41" s="5" t="s">
        <v>38</v>
      </c>
      <c r="AU41">
        <f t="shared" si="17"/>
        <v>0</v>
      </c>
      <c r="AZ41" s="6">
        <v>1</v>
      </c>
      <c r="BC41">
        <f t="shared" si="20"/>
        <v>0</v>
      </c>
      <c r="BH41" s="6">
        <v>1</v>
      </c>
      <c r="BK41" s="3">
        <f t="shared" si="23"/>
        <v>0</v>
      </c>
      <c r="BP41" s="6">
        <v>1</v>
      </c>
      <c r="BS41">
        <f t="shared" si="26"/>
        <v>0</v>
      </c>
    </row>
    <row r="42" spans="1:71" s="6" customFormat="1" x14ac:dyDescent="0.2">
      <c r="D42" s="6">
        <v>1</v>
      </c>
      <c r="E42" s="3"/>
      <c r="F42" s="3"/>
      <c r="G42" s="3">
        <f t="shared" si="28"/>
        <v>0</v>
      </c>
      <c r="L42" s="6">
        <v>1</v>
      </c>
      <c r="M42">
        <f t="shared" si="3"/>
        <v>0</v>
      </c>
      <c r="T42" s="6">
        <v>1</v>
      </c>
      <c r="W42">
        <f t="shared" si="8"/>
        <v>0</v>
      </c>
      <c r="AE42" s="6">
        <f t="shared" si="11"/>
        <v>0</v>
      </c>
      <c r="AJ42" s="6">
        <v>1</v>
      </c>
      <c r="AM42">
        <f t="shared" si="14"/>
        <v>0</v>
      </c>
      <c r="AR42" s="6">
        <v>1</v>
      </c>
      <c r="AU42">
        <f t="shared" si="17"/>
        <v>0</v>
      </c>
      <c r="AZ42" s="6">
        <v>0</v>
      </c>
      <c r="BA42" s="6" t="s">
        <v>30</v>
      </c>
      <c r="BC42">
        <f t="shared" si="20"/>
        <v>0</v>
      </c>
      <c r="BH42" s="6">
        <v>0</v>
      </c>
      <c r="BI42" s="5" t="s">
        <v>38</v>
      </c>
      <c r="BK42" s="3">
        <f t="shared" si="23"/>
        <v>0</v>
      </c>
      <c r="BP42" s="6">
        <v>0</v>
      </c>
      <c r="BQ42" s="5" t="s">
        <v>49</v>
      </c>
      <c r="BS42">
        <f t="shared" si="26"/>
        <v>0</v>
      </c>
    </row>
    <row r="43" spans="1:71" s="6" customFormat="1" x14ac:dyDescent="0.2">
      <c r="D43" s="6">
        <v>1</v>
      </c>
      <c r="E43" s="3"/>
      <c r="F43" s="3"/>
      <c r="G43" s="3">
        <f t="shared" si="28"/>
        <v>0</v>
      </c>
      <c r="L43" s="6">
        <v>1</v>
      </c>
      <c r="M43">
        <f t="shared" si="3"/>
        <v>0</v>
      </c>
      <c r="S43" s="5" t="s">
        <v>35</v>
      </c>
      <c r="T43" s="6">
        <v>0</v>
      </c>
      <c r="W43">
        <f t="shared" si="8"/>
        <v>0</v>
      </c>
      <c r="AE43" s="6">
        <f t="shared" si="11"/>
        <v>0</v>
      </c>
      <c r="AJ43" s="6">
        <v>0.1</v>
      </c>
      <c r="AK43" s="5" t="s">
        <v>35</v>
      </c>
      <c r="AM43">
        <f t="shared" si="14"/>
        <v>0.30000000000000004</v>
      </c>
      <c r="AR43" s="6">
        <v>0</v>
      </c>
      <c r="AS43" s="5" t="s">
        <v>35</v>
      </c>
      <c r="AU43">
        <f t="shared" si="17"/>
        <v>0</v>
      </c>
      <c r="AZ43" s="6">
        <v>1</v>
      </c>
      <c r="BC43">
        <f t="shared" si="20"/>
        <v>0</v>
      </c>
      <c r="BH43" s="6">
        <v>1</v>
      </c>
      <c r="BK43" s="3">
        <f t="shared" si="23"/>
        <v>0</v>
      </c>
      <c r="BP43" s="5">
        <v>0.1</v>
      </c>
      <c r="BS43">
        <f t="shared" si="26"/>
        <v>0.30000000000000004</v>
      </c>
    </row>
    <row r="44" spans="1:71" s="6" customFormat="1" x14ac:dyDescent="0.2">
      <c r="D44" s="6">
        <v>1</v>
      </c>
      <c r="E44" s="3"/>
      <c r="F44" s="3"/>
      <c r="G44" s="3">
        <f t="shared" si="28"/>
        <v>0</v>
      </c>
      <c r="L44" s="6">
        <v>1</v>
      </c>
      <c r="M44">
        <f t="shared" si="3"/>
        <v>0</v>
      </c>
      <c r="S44" s="5" t="s">
        <v>36</v>
      </c>
      <c r="T44" s="6">
        <v>0</v>
      </c>
      <c r="W44">
        <f t="shared" si="8"/>
        <v>0</v>
      </c>
      <c r="AE44" s="6">
        <f t="shared" si="11"/>
        <v>0</v>
      </c>
      <c r="AJ44" s="6">
        <v>0.1</v>
      </c>
      <c r="AK44" s="5" t="s">
        <v>35</v>
      </c>
      <c r="AM44">
        <f t="shared" si="14"/>
        <v>0.30000000000000004</v>
      </c>
      <c r="AR44" s="6">
        <v>1</v>
      </c>
      <c r="AS44" s="5" t="s">
        <v>36</v>
      </c>
      <c r="AU44">
        <f t="shared" si="17"/>
        <v>0</v>
      </c>
      <c r="AZ44" s="6">
        <v>1</v>
      </c>
      <c r="BC44">
        <f t="shared" si="20"/>
        <v>0</v>
      </c>
      <c r="BH44" s="6">
        <v>0</v>
      </c>
      <c r="BI44" s="5" t="s">
        <v>35</v>
      </c>
      <c r="BK44" s="3">
        <f t="shared" si="23"/>
        <v>0</v>
      </c>
      <c r="BS44"/>
    </row>
    <row r="45" spans="1:71" x14ac:dyDescent="0.2">
      <c r="B45" s="2">
        <f t="shared" ref="B45:G45" si="29">AVERAGE(B2:B44)</f>
        <v>0.96142857142857141</v>
      </c>
      <c r="C45" s="2">
        <f t="shared" si="29"/>
        <v>0.99285714285714288</v>
      </c>
      <c r="D45" s="2">
        <f>AVERAGE(D2:D44)</f>
        <v>0.81465116279069771</v>
      </c>
      <c r="E45" s="2">
        <f t="shared" si="29"/>
        <v>0.1136404876341339</v>
      </c>
      <c r="F45" s="2">
        <f t="shared" si="29"/>
        <v>2.1428571428571429E-2</v>
      </c>
      <c r="G45" s="2">
        <f t="shared" si="29"/>
        <v>0.10791129925655488</v>
      </c>
      <c r="J45" s="2">
        <f t="shared" ref="J45:O45" si="30">AVERAGE(J2:J44)</f>
        <v>0.97714285714285709</v>
      </c>
      <c r="K45" s="2">
        <f t="shared" si="30"/>
        <v>0.99857142857142855</v>
      </c>
      <c r="L45" s="2">
        <f t="shared" si="30"/>
        <v>0.98232558139534887</v>
      </c>
      <c r="M45" s="2">
        <f t="shared" si="30"/>
        <v>2.9807544562125182E-2</v>
      </c>
      <c r="N45" s="2">
        <f t="shared" si="30"/>
        <v>1.4214106244380293E-2</v>
      </c>
      <c r="O45" s="2">
        <f t="shared" si="30"/>
        <v>6.8701039988924475E-2</v>
      </c>
      <c r="R45" s="2">
        <f t="shared" ref="R45:W45" si="31">AVERAGE(R2:R44)</f>
        <v>0.95214285714285707</v>
      </c>
      <c r="S45" s="2" t="e">
        <f t="shared" si="31"/>
        <v>#DIV/0!</v>
      </c>
      <c r="T45" s="2">
        <f t="shared" si="31"/>
        <v>0.90976190476190477</v>
      </c>
      <c r="U45" s="2">
        <f t="shared" si="31"/>
        <v>0.16219306803379435</v>
      </c>
      <c r="V45" s="2" t="e" vm="2">
        <f t="shared" si="31"/>
        <v>#VALUE!</v>
      </c>
      <c r="W45" s="2">
        <f t="shared" si="31"/>
        <v>5.289767321971401E-2</v>
      </c>
      <c r="Z45" s="2">
        <f>AVERAGE(Z2:Z15)</f>
        <v>1</v>
      </c>
      <c r="AA45" s="2">
        <f>AVERAGE(AA2:AA15)</f>
        <v>1</v>
      </c>
      <c r="AB45" s="2">
        <f>AVERAGE(AB2:AB15)</f>
        <v>1</v>
      </c>
      <c r="AC45" s="2" t="e">
        <f>AVERAGE(AC2:AC15)</f>
        <v>#REF!</v>
      </c>
      <c r="AD45" s="2" t="e" vm="2">
        <f>AVERAGE(AD2:AD15)</f>
        <v>#VALUE!</v>
      </c>
      <c r="AE45" s="2" t="e">
        <f>AVERAGE(AE2:AE44)</f>
        <v>#REF!</v>
      </c>
      <c r="AH45" s="2">
        <f t="shared" ref="AH45:AM45" si="32">AVERAGE(AH2:AH44)</f>
        <v>0.91357142857142859</v>
      </c>
      <c r="AI45" s="2">
        <f>AVERAGE(AI2:AI15)</f>
        <v>0.83357142857142841</v>
      </c>
      <c r="AJ45" s="2">
        <f t="shared" si="32"/>
        <v>0.6804651162790698</v>
      </c>
      <c r="AK45" s="2">
        <f>AVERAGE(AK2:AK44)</f>
        <v>0.22425333723021978</v>
      </c>
      <c r="AL45" s="2">
        <f t="shared" si="32"/>
        <v>0.24987316237295037</v>
      </c>
      <c r="AM45" s="2">
        <f t="shared" si="32"/>
        <v>7.8445817215391553E-2</v>
      </c>
      <c r="AP45" s="2">
        <f>AVERAGE(AP2:AP15)</f>
        <v>0.97545454545454546</v>
      </c>
      <c r="AQ45" s="2">
        <f>AVERAGE(AQ2:AQ15)</f>
        <v>0.76857142857142868</v>
      </c>
      <c r="AR45" s="2">
        <f>AVERAGE(AR2:AR44)</f>
        <v>0.80824999999999991</v>
      </c>
      <c r="AS45" s="2">
        <f>AVERAGE(AS2:AS15)</f>
        <v>7.0922759332753618E-2</v>
      </c>
      <c r="AT45" s="2">
        <f>AVERAGE(AT2:AT15)</f>
        <v>5.2667859774238622E-2</v>
      </c>
      <c r="AU45" s="2">
        <f>AVERAGE(AU2:AU44)</f>
        <v>4.9264377578431856E-2</v>
      </c>
      <c r="AX45" s="2">
        <f>AVERAGE(AX2:AX15)</f>
        <v>0.89928571428571424</v>
      </c>
      <c r="AY45" s="2">
        <f>AVERAGE(AY2:AY15)</f>
        <v>0.94714285714285729</v>
      </c>
      <c r="AZ45" s="2">
        <f>AVERAGE(AZ2:AZ44)</f>
        <v>0.88046511627906976</v>
      </c>
      <c r="BA45" s="2">
        <f>AVERAGE(BA2:BA44)</f>
        <v>0.20795794740000564</v>
      </c>
      <c r="BB45" s="2">
        <f>AVERAGE(BB2:BB44)</f>
        <v>9.197379502872137E-2</v>
      </c>
      <c r="BC45" s="2">
        <f>AVERAGE(BC2:BC44)</f>
        <v>9.4235837589688953E-2</v>
      </c>
      <c r="BF45" s="2">
        <f t="shared" ref="BF45:BK45" si="33">AVERAGE(BF2:BF44)</f>
        <v>0.97785714285714298</v>
      </c>
      <c r="BG45" s="2">
        <f t="shared" si="33"/>
        <v>0.7857142857142857</v>
      </c>
      <c r="BH45" s="2">
        <f t="shared" si="33"/>
        <v>0.84375</v>
      </c>
      <c r="BI45" s="2">
        <f t="shared" si="33"/>
        <v>6.5140091022254584E-2</v>
      </c>
      <c r="BJ45" s="2">
        <f t="shared" si="33"/>
        <v>0</v>
      </c>
      <c r="BK45" s="2">
        <f t="shared" si="33"/>
        <v>4.3187707475049832E-2</v>
      </c>
      <c r="BN45" s="2">
        <f t="shared" ref="BN45:BS45" si="34">AVERAGE(BN2:BN44)</f>
        <v>0.85857142857142854</v>
      </c>
      <c r="BO45" s="2">
        <f t="shared" si="34"/>
        <v>0.97428571428571431</v>
      </c>
      <c r="BP45" s="2">
        <f t="shared" si="34"/>
        <v>0.75238095238095237</v>
      </c>
      <c r="BQ45" s="2">
        <f t="shared" si="34"/>
        <v>0.19046526483027432</v>
      </c>
      <c r="BR45" s="2">
        <f t="shared" si="34"/>
        <v>0.23360635244190733</v>
      </c>
      <c r="BS45" s="2">
        <f t="shared" si="34"/>
        <v>9.6485834127267509E-2</v>
      </c>
    </row>
    <row r="46" spans="1:71" x14ac:dyDescent="0.2">
      <c r="A46" t="s">
        <v>115</v>
      </c>
      <c r="B46">
        <f>AVERAGE(B45,C45,D45)</f>
        <v>0.92297895902547067</v>
      </c>
      <c r="E46" s="3">
        <f>SQRT(B45*(1-B45))</f>
        <v>0.19257121661709409</v>
      </c>
      <c r="F46" s="3">
        <f t="shared" ref="F46:G46" si="35">SQRT(C45*(1-C45))</f>
        <v>8.4213043732511247E-2</v>
      </c>
      <c r="G46" s="3">
        <f t="shared" si="35"/>
        <v>0.38858029511860459</v>
      </c>
      <c r="I46" t="s">
        <v>115</v>
      </c>
      <c r="J46">
        <f>AVERAGE(K45,L45)</f>
        <v>0.99044850498338866</v>
      </c>
      <c r="M46" s="3">
        <f>SQRT(J45*(1-J45))</f>
        <v>0.14944796377853753</v>
      </c>
      <c r="N46" s="3">
        <f t="shared" ref="N46:O46" si="36">SQRT(K45*(1-K45))</f>
        <v>3.7769440189721039E-2</v>
      </c>
      <c r="O46" s="3">
        <f t="shared" si="36"/>
        <v>0.13176506946698238</v>
      </c>
      <c r="Q46" t="s">
        <v>115</v>
      </c>
      <c r="R46">
        <f>AVERAGE(T45,R45)</f>
        <v>0.93095238095238098</v>
      </c>
      <c r="U46" s="3">
        <f>SQRT(R45*(1-R45))</f>
        <v>0.21346390030797699</v>
      </c>
      <c r="V46" s="3"/>
      <c r="W46" s="3">
        <f t="shared" ref="V46:W46" si="37">SQRT(T45*(1-T45))</f>
        <v>0.28652256700981804</v>
      </c>
      <c r="Y46" t="s">
        <v>115</v>
      </c>
      <c r="AG46" t="s">
        <v>115</v>
      </c>
      <c r="AH46">
        <f>AVERAGE(AI45,AJ45)</f>
        <v>0.75701827242524911</v>
      </c>
      <c r="AK46" s="3">
        <f>SQRT(AH45*(1-AH45))</f>
        <v>0.28099586023532047</v>
      </c>
      <c r="AL46" s="3">
        <f t="shared" ref="AL46:AM46" si="38">SQRT(AI45*(1-AI45))</f>
        <v>0.37246490041454433</v>
      </c>
      <c r="AM46" s="3">
        <f t="shared" si="38"/>
        <v>0.46629640981502507</v>
      </c>
      <c r="AO46" t="s">
        <v>115</v>
      </c>
      <c r="AP46">
        <f>AVERAGE(AQ45,AR45)</f>
        <v>0.7884107142857143</v>
      </c>
      <c r="AS46" s="3">
        <f>SQRT(AP45*(1-AP45))</f>
        <v>0.15473517766368305</v>
      </c>
      <c r="AT46" s="3">
        <f t="shared" ref="AT46:AU46" si="39">SQRT(AQ45*(1-AQ45))</f>
        <v>0.42174564343345855</v>
      </c>
      <c r="AU46" s="3">
        <f t="shared" si="39"/>
        <v>0.39367745363431733</v>
      </c>
      <c r="AW46" t="s">
        <v>115</v>
      </c>
      <c r="AX46">
        <f>AVERAGE(AY45,AZ45)</f>
        <v>0.91380398671096352</v>
      </c>
      <c r="BA46" s="3">
        <f>SQRT(AX45*(1-AX45))</f>
        <v>0.30095002636209717</v>
      </c>
      <c r="BB46" s="3">
        <f t="shared" ref="BB46:BC46" si="40">SQRT(AY45*(1-AY45))</f>
        <v>0.22374821855407545</v>
      </c>
      <c r="BC46" s="3">
        <f t="shared" si="40"/>
        <v>0.32441685420883104</v>
      </c>
      <c r="BE46" t="s">
        <v>115</v>
      </c>
      <c r="BF46">
        <f>AVERAGE(BG45,BH45)</f>
        <v>0.81473214285714279</v>
      </c>
      <c r="BI46" s="3">
        <f>SQRT(BF45*(1-BF45))</f>
        <v>0.14714805816050733</v>
      </c>
      <c r="BJ46" s="3">
        <f t="shared" ref="BJ46:BK46" si="41">SQRT(BG45*(1-BG45))</f>
        <v>0.41032590332414492</v>
      </c>
      <c r="BK46" s="3">
        <f t="shared" si="41"/>
        <v>0.36309218870694532</v>
      </c>
      <c r="BM46" t="s">
        <v>115</v>
      </c>
      <c r="BN46">
        <f>AVERAGE(BO45,BP45)</f>
        <v>0.86333333333333329</v>
      </c>
      <c r="BQ46" s="3">
        <f>SQRT(BN45*(1-BN45))</f>
        <v>0.34846309792034641</v>
      </c>
      <c r="BR46" s="3">
        <f t="shared" ref="BR46:BS46" si="42">SQRT(BO45*(1-BO45))</f>
        <v>0.1582815883938804</v>
      </c>
      <c r="BS46" s="3">
        <f t="shared" si="42"/>
        <v>0.43162930261427274</v>
      </c>
    </row>
    <row r="47" spans="1:71" x14ac:dyDescent="0.2">
      <c r="B47" t="s">
        <v>14</v>
      </c>
      <c r="R47" t="s">
        <v>26</v>
      </c>
      <c r="AG47" t="s">
        <v>11</v>
      </c>
      <c r="AO47" t="s">
        <v>17</v>
      </c>
    </row>
    <row r="48" spans="1:71" x14ac:dyDescent="0.2">
      <c r="B48" t="s">
        <v>15</v>
      </c>
      <c r="J48">
        <f>AVERAGE(J45,K45,L45)</f>
        <v>0.98601328903654473</v>
      </c>
      <c r="R48" t="s">
        <v>27</v>
      </c>
      <c r="AG48" t="s">
        <v>12</v>
      </c>
      <c r="AO48" t="s">
        <v>16</v>
      </c>
    </row>
    <row r="49" spans="2:41" x14ac:dyDescent="0.2">
      <c r="B49" s="5" t="s">
        <v>21</v>
      </c>
      <c r="AG49" t="s">
        <v>13</v>
      </c>
      <c r="AO49" t="s">
        <v>18</v>
      </c>
    </row>
    <row r="50" spans="2:41" x14ac:dyDescent="0.2">
      <c r="R50" t="s">
        <v>28</v>
      </c>
    </row>
    <row r="67" spans="1:49" x14ac:dyDescent="0.2">
      <c r="A67" t="s">
        <v>52</v>
      </c>
      <c r="B67" s="14" t="s">
        <v>100</v>
      </c>
      <c r="C67" s="14" t="s">
        <v>101</v>
      </c>
      <c r="D67" s="14" t="s">
        <v>102</v>
      </c>
    </row>
    <row r="68" spans="1:49" x14ac:dyDescent="0.2">
      <c r="A68" t="s">
        <v>109</v>
      </c>
      <c r="B68" s="15">
        <v>0.19046526483027432</v>
      </c>
      <c r="C68" s="15">
        <v>0.23360635244190733</v>
      </c>
      <c r="D68" s="15">
        <v>9.6485834127267509E-2</v>
      </c>
    </row>
    <row r="69" spans="1:49" x14ac:dyDescent="0.2">
      <c r="A69" t="s">
        <v>108</v>
      </c>
      <c r="B69" s="15">
        <v>0.1136404876341339</v>
      </c>
      <c r="C69" s="15">
        <v>2.1428571428571429E-2</v>
      </c>
      <c r="D69" s="15">
        <v>0.10791129925655488</v>
      </c>
    </row>
    <row r="70" spans="1:49" x14ac:dyDescent="0.2">
      <c r="A70" t="s">
        <v>107</v>
      </c>
      <c r="B70" s="16">
        <v>7.0922759332753618E-2</v>
      </c>
      <c r="C70" s="16">
        <v>5.2667859774238622E-2</v>
      </c>
      <c r="D70" s="16">
        <v>4.9264377578431856E-2</v>
      </c>
      <c r="AW70" t="s">
        <v>52</v>
      </c>
    </row>
    <row r="71" spans="1:49" x14ac:dyDescent="0.2">
      <c r="A71" t="s">
        <v>103</v>
      </c>
      <c r="B71" s="16">
        <v>0.22425333723021978</v>
      </c>
      <c r="C71" s="16">
        <v>0.24987316237295037</v>
      </c>
      <c r="D71" s="16">
        <v>7.8445817215391553E-2</v>
      </c>
    </row>
    <row r="72" spans="1:49" x14ac:dyDescent="0.2">
      <c r="A72" t="s">
        <v>104</v>
      </c>
      <c r="B72" s="16">
        <v>6.5140091022254584E-2</v>
      </c>
      <c r="C72" s="16">
        <v>0</v>
      </c>
      <c r="D72" s="16">
        <v>4.3187707475049832E-2</v>
      </c>
    </row>
    <row r="73" spans="1:49" x14ac:dyDescent="0.2">
      <c r="A73" t="s">
        <v>6</v>
      </c>
      <c r="B73" s="16">
        <v>0.16219306803379435</v>
      </c>
      <c r="C73" s="16" t="s">
        <v>110</v>
      </c>
      <c r="D73" s="16">
        <v>5.289767321971401E-2</v>
      </c>
    </row>
    <row r="74" spans="1:49" x14ac:dyDescent="0.2">
      <c r="A74" t="s">
        <v>105</v>
      </c>
      <c r="B74" s="16">
        <v>0.20795794740000564</v>
      </c>
      <c r="C74" s="16">
        <v>9.197379502872137E-2</v>
      </c>
      <c r="D74" s="16">
        <v>9.4235837589688953E-2</v>
      </c>
    </row>
    <row r="75" spans="1:49" x14ac:dyDescent="0.2">
      <c r="A75" t="s">
        <v>106</v>
      </c>
      <c r="B75" s="16">
        <v>2.9807544562125182E-2</v>
      </c>
      <c r="C75" s="16">
        <v>1.4214106244380293E-2</v>
      </c>
      <c r="D75" s="16">
        <v>6.8701039988924475E-2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E517-858F-4C45-B21F-8DF063ED19D7}">
  <dimension ref="A1:U152"/>
  <sheetViews>
    <sheetView topLeftCell="A3" zoomScaleNormal="100" workbookViewId="0">
      <selection activeCell="B8" sqref="B8:D8"/>
    </sheetView>
  </sheetViews>
  <sheetFormatPr baseColWidth="10" defaultRowHeight="16" x14ac:dyDescent="0.2"/>
  <sheetData>
    <row r="1" spans="1:15" x14ac:dyDescent="0.2">
      <c r="A1" t="s">
        <v>83</v>
      </c>
    </row>
    <row r="2" spans="1:15" x14ac:dyDescent="0.2">
      <c r="A2" t="s">
        <v>54</v>
      </c>
      <c r="B2">
        <v>16</v>
      </c>
      <c r="D2" t="s">
        <v>56</v>
      </c>
    </row>
    <row r="3" spans="1:15" x14ac:dyDescent="0.2">
      <c r="A3" t="s">
        <v>50</v>
      </c>
      <c r="B3">
        <v>11</v>
      </c>
    </row>
    <row r="4" spans="1:15" x14ac:dyDescent="0.2">
      <c r="A4" t="s">
        <v>96</v>
      </c>
      <c r="B4">
        <v>11</v>
      </c>
    </row>
    <row r="5" spans="1:15" x14ac:dyDescent="0.2">
      <c r="A5" t="s">
        <v>55</v>
      </c>
      <c r="B5">
        <v>10</v>
      </c>
      <c r="K5" t="s">
        <v>66</v>
      </c>
    </row>
    <row r="6" spans="1:15" x14ac:dyDescent="0.2">
      <c r="B6">
        <f>SUM(B2:B5)</f>
        <v>48</v>
      </c>
      <c r="K6" t="s">
        <v>65</v>
      </c>
    </row>
    <row r="7" spans="1:15" x14ac:dyDescent="0.2">
      <c r="F7" t="s">
        <v>77</v>
      </c>
      <c r="K7" s="7" t="s">
        <v>72</v>
      </c>
    </row>
    <row r="8" spans="1:15" x14ac:dyDescent="0.2">
      <c r="A8" t="s">
        <v>52</v>
      </c>
      <c r="B8" t="s">
        <v>58</v>
      </c>
      <c r="C8" t="s">
        <v>4</v>
      </c>
      <c r="D8" t="s">
        <v>61</v>
      </c>
      <c r="F8" s="9" t="s">
        <v>78</v>
      </c>
      <c r="K8" s="9" t="s">
        <v>73</v>
      </c>
    </row>
    <row r="10" spans="1:15" x14ac:dyDescent="0.2">
      <c r="A10" s="2" t="s">
        <v>4</v>
      </c>
      <c r="B10" t="s">
        <v>75</v>
      </c>
      <c r="F10" s="2" t="s">
        <v>58</v>
      </c>
      <c r="G10" t="s">
        <v>76</v>
      </c>
      <c r="K10" s="2" t="s">
        <v>61</v>
      </c>
      <c r="L10" t="s">
        <v>74</v>
      </c>
    </row>
    <row r="12" spans="1:15" x14ac:dyDescent="0.2">
      <c r="A12" s="2" t="s">
        <v>51</v>
      </c>
      <c r="B12" s="2" t="s">
        <v>59</v>
      </c>
      <c r="C12" s="2" t="s">
        <v>60</v>
      </c>
      <c r="D12" s="2" t="s">
        <v>53</v>
      </c>
      <c r="E12" s="2" t="s">
        <v>79</v>
      </c>
      <c r="F12" s="2" t="s">
        <v>51</v>
      </c>
      <c r="G12" s="2" t="s">
        <v>59</v>
      </c>
      <c r="H12" s="2" t="s">
        <v>60</v>
      </c>
      <c r="I12" s="2" t="s">
        <v>53</v>
      </c>
      <c r="J12" s="2" t="s">
        <v>79</v>
      </c>
      <c r="K12" s="2" t="s">
        <v>51</v>
      </c>
      <c r="L12" s="2" t="s">
        <v>59</v>
      </c>
      <c r="M12" s="2" t="s">
        <v>60</v>
      </c>
      <c r="N12" s="2" t="s">
        <v>53</v>
      </c>
      <c r="O12" s="2" t="s">
        <v>79</v>
      </c>
    </row>
    <row r="13" spans="1:15" x14ac:dyDescent="0.2">
      <c r="A13" s="3" t="s">
        <v>54</v>
      </c>
      <c r="F13" s="3" t="s">
        <v>54</v>
      </c>
      <c r="K13" s="3" t="s">
        <v>54</v>
      </c>
    </row>
    <row r="14" spans="1:15" x14ac:dyDescent="0.2">
      <c r="B14">
        <v>1</v>
      </c>
      <c r="C14">
        <v>1</v>
      </c>
      <c r="D14" s="5">
        <v>0.98578589399999905</v>
      </c>
      <c r="E14">
        <f>(C14-D14)/C14</f>
        <v>1.4214106000000948E-2</v>
      </c>
      <c r="G14">
        <v>1</v>
      </c>
      <c r="H14">
        <v>1</v>
      </c>
      <c r="I14">
        <v>1</v>
      </c>
      <c r="J14">
        <f>(H14-I14)/H14</f>
        <v>0</v>
      </c>
      <c r="L14">
        <v>0.6</v>
      </c>
      <c r="M14">
        <v>0.6</v>
      </c>
      <c r="N14" s="5">
        <v>0.75012683800000002</v>
      </c>
      <c r="O14">
        <f>(M14-N14)/M14</f>
        <v>-0.25021139666666675</v>
      </c>
    </row>
    <row r="15" spans="1:15" x14ac:dyDescent="0.2">
      <c r="B15">
        <v>0.95</v>
      </c>
      <c r="C15">
        <v>0.95</v>
      </c>
      <c r="D15" s="5">
        <v>0.88045571953011403</v>
      </c>
      <c r="E15">
        <f t="shared" ref="E15:E29" si="0">(C15-D15)/C15</f>
        <v>7.3204505757774652E-2</v>
      </c>
      <c r="G15">
        <v>1</v>
      </c>
      <c r="H15">
        <v>1</v>
      </c>
      <c r="I15" s="5">
        <v>0.93485990900000004</v>
      </c>
      <c r="J15">
        <f t="shared" ref="J15:J29" si="1">(H15-I15)/H15</f>
        <v>6.5140090999999956E-2</v>
      </c>
      <c r="L15" s="7">
        <v>0</v>
      </c>
      <c r="M15" s="7">
        <v>1</v>
      </c>
      <c r="N15" s="8">
        <v>0.42546463854032202</v>
      </c>
      <c r="O15">
        <f t="shared" ref="O15:O29" si="2">(M15-N15)/M15</f>
        <v>0.57453536145967798</v>
      </c>
    </row>
    <row r="16" spans="1:15" x14ac:dyDescent="0.2">
      <c r="B16">
        <v>1</v>
      </c>
      <c r="C16">
        <v>1</v>
      </c>
      <c r="D16" s="5">
        <v>0.91708485399999995</v>
      </c>
      <c r="E16">
        <f t="shared" si="0"/>
        <v>8.2915146000000051E-2</v>
      </c>
      <c r="G16">
        <v>1</v>
      </c>
      <c r="H16">
        <v>1</v>
      </c>
      <c r="I16" s="5">
        <v>0.95681229300000004</v>
      </c>
      <c r="J16">
        <f t="shared" si="1"/>
        <v>4.3187706999999964E-2</v>
      </c>
      <c r="L16" s="9">
        <v>0.9</v>
      </c>
      <c r="M16" s="9">
        <v>0.9</v>
      </c>
      <c r="N16" s="10">
        <v>0.50025367600000004</v>
      </c>
      <c r="O16">
        <f t="shared" si="2"/>
        <v>0.44416258222222221</v>
      </c>
    </row>
    <row r="17" spans="2:15" x14ac:dyDescent="0.2">
      <c r="B17" s="5">
        <v>0.95</v>
      </c>
      <c r="C17" s="5">
        <v>0.95</v>
      </c>
      <c r="D17" s="5">
        <v>0.86202424079632101</v>
      </c>
      <c r="E17">
        <f t="shared" si="0"/>
        <v>9.260606231966205E-2</v>
      </c>
      <c r="G17" s="9">
        <v>0</v>
      </c>
      <c r="H17" s="9">
        <v>1</v>
      </c>
      <c r="I17" s="10">
        <v>0.92555418171428505</v>
      </c>
      <c r="J17">
        <f t="shared" si="1"/>
        <v>7.4445818285714949E-2</v>
      </c>
      <c r="L17" s="7">
        <v>0</v>
      </c>
      <c r="M17" s="7">
        <v>1</v>
      </c>
      <c r="N17" s="8">
        <v>0.42546463854032202</v>
      </c>
      <c r="O17">
        <f t="shared" si="2"/>
        <v>0.57453536145967798</v>
      </c>
    </row>
    <row r="18" spans="2:15" x14ac:dyDescent="0.2">
      <c r="B18">
        <v>1</v>
      </c>
      <c r="C18">
        <v>1</v>
      </c>
      <c r="D18" s="11">
        <v>0.886059476647585</v>
      </c>
      <c r="E18">
        <f t="shared" si="0"/>
        <v>0.113940523352415</v>
      </c>
      <c r="G18">
        <v>1</v>
      </c>
      <c r="H18">
        <v>1</v>
      </c>
      <c r="I18" s="5">
        <v>0.94034800500000004</v>
      </c>
      <c r="J18">
        <f t="shared" si="1"/>
        <v>5.9651994999999958E-2</v>
      </c>
      <c r="L18" s="7">
        <v>0</v>
      </c>
      <c r="M18" s="7">
        <v>1</v>
      </c>
      <c r="N18" s="8">
        <v>0.42546463854032202</v>
      </c>
      <c r="O18">
        <f t="shared" si="2"/>
        <v>0.57453536145967798</v>
      </c>
    </row>
    <row r="19" spans="2:15" x14ac:dyDescent="0.2">
      <c r="B19">
        <v>0.85</v>
      </c>
      <c r="C19">
        <v>0.85</v>
      </c>
      <c r="D19" s="11">
        <v>0.862111017896244</v>
      </c>
      <c r="E19">
        <f t="shared" si="0"/>
        <v>-1.4248256348522384E-2</v>
      </c>
      <c r="G19" s="9">
        <v>0</v>
      </c>
      <c r="H19" s="9">
        <v>1</v>
      </c>
      <c r="I19" s="10">
        <v>0.92555418171428505</v>
      </c>
      <c r="J19">
        <f t="shared" si="1"/>
        <v>7.4445818285714949E-2</v>
      </c>
      <c r="L19" s="7">
        <v>0</v>
      </c>
      <c r="M19" s="7">
        <v>1</v>
      </c>
      <c r="N19" s="8">
        <v>0.42546463854032202</v>
      </c>
      <c r="O19">
        <f t="shared" si="2"/>
        <v>0.57453536145967798</v>
      </c>
    </row>
    <row r="20" spans="2:15" x14ac:dyDescent="0.2">
      <c r="B20">
        <v>1</v>
      </c>
      <c r="C20">
        <v>1</v>
      </c>
      <c r="D20" s="11">
        <v>0.87927121069678105</v>
      </c>
      <c r="E20">
        <f t="shared" si="0"/>
        <v>0.12072878930321895</v>
      </c>
      <c r="G20">
        <v>1</v>
      </c>
      <c r="H20">
        <v>1</v>
      </c>
      <c r="I20" s="5">
        <v>0.93485990900000004</v>
      </c>
      <c r="J20">
        <f t="shared" si="1"/>
        <v>6.5140090999999956E-2</v>
      </c>
      <c r="L20" s="7">
        <v>0</v>
      </c>
      <c r="M20" s="7">
        <v>1</v>
      </c>
      <c r="N20" s="8">
        <v>0.42546463854032202</v>
      </c>
      <c r="O20">
        <f t="shared" si="2"/>
        <v>0.57453536145967798</v>
      </c>
    </row>
    <row r="21" spans="2:15" x14ac:dyDescent="0.2">
      <c r="B21">
        <v>1</v>
      </c>
      <c r="C21">
        <v>1</v>
      </c>
      <c r="D21" s="11">
        <v>0.86551268447137797</v>
      </c>
      <c r="E21">
        <f t="shared" si="0"/>
        <v>0.13448731552862203</v>
      </c>
      <c r="G21" s="9">
        <v>0.05</v>
      </c>
      <c r="H21" s="9">
        <v>0.95</v>
      </c>
      <c r="I21" s="10">
        <v>0.93485990900000004</v>
      </c>
      <c r="J21">
        <f t="shared" si="1"/>
        <v>1.5936937894736748E-2</v>
      </c>
      <c r="L21" s="7">
        <v>0</v>
      </c>
      <c r="M21" s="7">
        <v>1</v>
      </c>
      <c r="N21" s="8">
        <v>0.42546463854032202</v>
      </c>
      <c r="O21">
        <f t="shared" si="2"/>
        <v>0.57453536145967798</v>
      </c>
    </row>
    <row r="22" spans="2:15" x14ac:dyDescent="0.2">
      <c r="B22">
        <v>1</v>
      </c>
      <c r="C22">
        <v>1</v>
      </c>
      <c r="D22" s="11">
        <v>0.93524716533333296</v>
      </c>
      <c r="E22">
        <f t="shared" si="0"/>
        <v>6.4752834666667036E-2</v>
      </c>
      <c r="G22">
        <v>1</v>
      </c>
      <c r="H22">
        <v>1</v>
      </c>
      <c r="I22" s="5">
        <v>0.97120819533333302</v>
      </c>
      <c r="J22">
        <f t="shared" si="1"/>
        <v>2.8791804666666976E-2</v>
      </c>
      <c r="L22">
        <v>0.9</v>
      </c>
      <c r="M22">
        <v>0.9</v>
      </c>
      <c r="N22" s="5">
        <v>0.61453857266666601</v>
      </c>
      <c r="O22">
        <f t="shared" si="2"/>
        <v>0.31717936370370448</v>
      </c>
    </row>
    <row r="23" spans="2:15" x14ac:dyDescent="0.2">
      <c r="B23">
        <v>1</v>
      </c>
      <c r="C23">
        <v>1</v>
      </c>
      <c r="D23" s="11">
        <v>0.89424477613118702</v>
      </c>
      <c r="E23">
        <f t="shared" si="0"/>
        <v>0.10575522386881298</v>
      </c>
      <c r="G23">
        <v>1</v>
      </c>
      <c r="H23">
        <v>1</v>
      </c>
      <c r="I23" s="5">
        <v>0.94217737033333304</v>
      </c>
      <c r="J23">
        <f t="shared" si="1"/>
        <v>5.7822629666666958E-2</v>
      </c>
      <c r="L23" s="7">
        <v>0</v>
      </c>
      <c r="M23" s="7">
        <v>1</v>
      </c>
      <c r="N23" s="8">
        <v>0.42546463854032202</v>
      </c>
      <c r="O23">
        <f t="shared" si="2"/>
        <v>0.57453536145967798</v>
      </c>
    </row>
    <row r="24" spans="2:15" x14ac:dyDescent="0.2">
      <c r="B24">
        <v>1</v>
      </c>
      <c r="C24">
        <v>1</v>
      </c>
      <c r="D24" s="11">
        <v>0.94472323599999997</v>
      </c>
      <c r="E24">
        <f t="shared" si="0"/>
        <v>5.5276764000000034E-2</v>
      </c>
      <c r="G24">
        <v>1</v>
      </c>
      <c r="H24">
        <v>1</v>
      </c>
      <c r="I24" s="5">
        <v>0.97120819533333302</v>
      </c>
      <c r="J24">
        <f t="shared" si="1"/>
        <v>2.8791804666666976E-2</v>
      </c>
      <c r="L24" s="9">
        <v>1</v>
      </c>
      <c r="M24" s="9">
        <v>1</v>
      </c>
      <c r="N24" s="10">
        <v>0.78112068066666596</v>
      </c>
      <c r="O24">
        <f t="shared" si="2"/>
        <v>0.21887931933333404</v>
      </c>
    </row>
    <row r="25" spans="2:15" x14ac:dyDescent="0.2">
      <c r="B25" s="5" t="s">
        <v>57</v>
      </c>
      <c r="C25" s="5">
        <v>0.952380952380952</v>
      </c>
      <c r="D25" s="11">
        <v>0.93524716533333296</v>
      </c>
      <c r="E25">
        <f t="shared" si="0"/>
        <v>1.799047639999999E-2</v>
      </c>
      <c r="G25">
        <v>1</v>
      </c>
      <c r="H25">
        <v>1</v>
      </c>
      <c r="I25" s="5">
        <v>0.97120819533333302</v>
      </c>
      <c r="J25">
        <f t="shared" si="1"/>
        <v>2.8791804666666976E-2</v>
      </c>
      <c r="L25">
        <v>0.5</v>
      </c>
      <c r="M25">
        <v>0.5</v>
      </c>
      <c r="N25" s="5">
        <v>0.61453857266666601</v>
      </c>
      <c r="O25">
        <f t="shared" si="2"/>
        <v>-0.22907714533333201</v>
      </c>
    </row>
    <row r="26" spans="2:15" x14ac:dyDescent="0.2">
      <c r="B26">
        <v>1</v>
      </c>
      <c r="C26">
        <v>1</v>
      </c>
      <c r="D26" s="11">
        <v>0.91708485399999995</v>
      </c>
      <c r="E26">
        <f t="shared" si="0"/>
        <v>8.2915146000000051E-2</v>
      </c>
      <c r="G26" s="9">
        <v>0.1</v>
      </c>
      <c r="H26" s="9">
        <v>0.9</v>
      </c>
      <c r="I26" s="10">
        <v>0.95681229300000004</v>
      </c>
      <c r="J26">
        <f t="shared" si="1"/>
        <v>-6.3124770000000011E-2</v>
      </c>
      <c r="L26" s="9">
        <v>1</v>
      </c>
      <c r="M26" s="9">
        <v>1</v>
      </c>
      <c r="N26" s="10">
        <v>0.67168102100000004</v>
      </c>
      <c r="O26">
        <f t="shared" si="2"/>
        <v>0.32831897899999996</v>
      </c>
    </row>
    <row r="27" spans="2:15" x14ac:dyDescent="0.2">
      <c r="B27">
        <v>1</v>
      </c>
      <c r="C27">
        <v>1</v>
      </c>
      <c r="D27" s="11">
        <v>0.951435373999999</v>
      </c>
      <c r="E27">
        <f t="shared" si="0"/>
        <v>4.8564626000000999E-2</v>
      </c>
      <c r="F27" t="s">
        <v>62</v>
      </c>
      <c r="G27">
        <v>0.8</v>
      </c>
      <c r="H27">
        <v>0.8</v>
      </c>
      <c r="I27" s="5">
        <v>0.97840614650000002</v>
      </c>
      <c r="J27">
        <f t="shared" si="1"/>
        <v>-0.22300768312499997</v>
      </c>
      <c r="L27" s="9">
        <v>0.95</v>
      </c>
      <c r="M27" s="9">
        <v>0.95</v>
      </c>
      <c r="N27" s="10">
        <v>0.71090392950000003</v>
      </c>
      <c r="O27">
        <f t="shared" si="2"/>
        <v>0.25168007421052624</v>
      </c>
    </row>
    <row r="28" spans="2:15" x14ac:dyDescent="0.2">
      <c r="B28">
        <v>0.95</v>
      </c>
      <c r="C28">
        <v>0.95</v>
      </c>
      <c r="D28" s="11">
        <v>0.93129896000000001</v>
      </c>
      <c r="E28">
        <f t="shared" si="0"/>
        <v>1.9685305263157839E-2</v>
      </c>
      <c r="G28">
        <v>1</v>
      </c>
      <c r="H28">
        <v>1</v>
      </c>
      <c r="I28" s="5">
        <v>0.95681229300000004</v>
      </c>
      <c r="J28">
        <f t="shared" si="1"/>
        <v>4.3187706999999964E-2</v>
      </c>
      <c r="L28">
        <v>1</v>
      </c>
      <c r="M28">
        <v>1</v>
      </c>
      <c r="N28" s="5">
        <v>0.92155418300000003</v>
      </c>
      <c r="O28">
        <f t="shared" si="2"/>
        <v>7.8445816999999973E-2</v>
      </c>
    </row>
    <row r="29" spans="2:15" x14ac:dyDescent="0.2">
      <c r="B29">
        <v>0.9</v>
      </c>
      <c r="C29">
        <v>0.9</v>
      </c>
      <c r="D29" s="11">
        <v>0.87856050539678099</v>
      </c>
      <c r="E29">
        <f t="shared" si="0"/>
        <v>2.3821660670243369E-2</v>
      </c>
      <c r="G29" s="9">
        <v>0.15</v>
      </c>
      <c r="H29" s="9">
        <v>0.85</v>
      </c>
      <c r="I29" s="10">
        <v>0.94416563628571404</v>
      </c>
      <c r="J29">
        <f t="shared" si="1"/>
        <v>-0.11078310151260479</v>
      </c>
      <c r="L29" s="7">
        <v>0</v>
      </c>
      <c r="M29" s="7">
        <v>1</v>
      </c>
      <c r="N29" s="8">
        <v>0.42546463854032202</v>
      </c>
      <c r="O29">
        <f t="shared" si="2"/>
        <v>0.57453536145967798</v>
      </c>
    </row>
    <row r="30" spans="2:15" x14ac:dyDescent="0.2">
      <c r="E30" s="2">
        <f>AVERAGE(E14:E29)</f>
        <v>6.4788139298878347E-2</v>
      </c>
      <c r="J30" s="2">
        <f>AVERAGE(J14:J29)</f>
        <v>1.1776165905951846E-2</v>
      </c>
      <c r="O30" s="2">
        <f>AVERAGE(O14:O29)</f>
        <v>0.35972878032170069</v>
      </c>
    </row>
    <row r="32" spans="2:15" x14ac:dyDescent="0.2">
      <c r="I32" s="5"/>
    </row>
    <row r="33" spans="1:15" x14ac:dyDescent="0.2">
      <c r="A33" s="2" t="s">
        <v>51</v>
      </c>
      <c r="B33" s="2" t="s">
        <v>59</v>
      </c>
      <c r="C33" s="2" t="s">
        <v>60</v>
      </c>
      <c r="D33" s="2" t="s">
        <v>53</v>
      </c>
      <c r="E33" s="2" t="s">
        <v>79</v>
      </c>
      <c r="F33" s="2" t="s">
        <v>51</v>
      </c>
      <c r="G33" s="2" t="s">
        <v>59</v>
      </c>
      <c r="H33" s="2" t="s">
        <v>60</v>
      </c>
      <c r="I33" s="2" t="s">
        <v>53</v>
      </c>
      <c r="J33" s="2" t="s">
        <v>79</v>
      </c>
      <c r="K33" s="2" t="s">
        <v>51</v>
      </c>
      <c r="L33" s="2" t="s">
        <v>59</v>
      </c>
      <c r="M33" s="2" t="s">
        <v>60</v>
      </c>
      <c r="N33" s="2" t="s">
        <v>53</v>
      </c>
      <c r="O33" s="2" t="s">
        <v>79</v>
      </c>
    </row>
    <row r="34" spans="1:15" x14ac:dyDescent="0.2">
      <c r="A34" s="3" t="s">
        <v>80</v>
      </c>
      <c r="F34" s="3" t="s">
        <v>80</v>
      </c>
      <c r="K34" s="3" t="s">
        <v>80</v>
      </c>
    </row>
    <row r="35" spans="1:15" x14ac:dyDescent="0.2">
      <c r="B35">
        <v>1</v>
      </c>
      <c r="C35">
        <v>1</v>
      </c>
      <c r="D35" s="5">
        <v>0.94734965354179301</v>
      </c>
      <c r="E35">
        <f>(C35-D35)/C35</f>
        <v>5.2650346458206987E-2</v>
      </c>
      <c r="G35">
        <v>1</v>
      </c>
      <c r="H35">
        <v>1</v>
      </c>
      <c r="I35" s="5">
        <v>0.93485990900000004</v>
      </c>
      <c r="J35">
        <f>(H35-I35)/H35</f>
        <v>6.5140090999999956E-2</v>
      </c>
      <c r="L35" s="9">
        <v>0.9</v>
      </c>
      <c r="M35" s="9">
        <v>0.9</v>
      </c>
      <c r="N35" s="10">
        <v>0.47136117381048298</v>
      </c>
      <c r="O35">
        <f>(M35-N35)/M35</f>
        <v>0.47626536243279671</v>
      </c>
    </row>
    <row r="36" spans="1:15" x14ac:dyDescent="0.2">
      <c r="B36">
        <v>1</v>
      </c>
      <c r="C36">
        <v>1</v>
      </c>
      <c r="D36" s="5">
        <v>0.934557052608459</v>
      </c>
      <c r="E36">
        <f t="shared" ref="E36:E44" si="3">(C36-D36)/C36</f>
        <v>6.5442947391540995E-2</v>
      </c>
      <c r="G36">
        <v>1</v>
      </c>
      <c r="H36">
        <v>1</v>
      </c>
      <c r="I36" s="5">
        <v>0.92622236759999999</v>
      </c>
      <c r="J36">
        <f t="shared" ref="J36:J44" si="4">(H36-I36)/H36</f>
        <v>7.3777632400000015E-2</v>
      </c>
      <c r="L36" s="9">
        <v>0.9</v>
      </c>
      <c r="M36" s="9">
        <v>0.9</v>
      </c>
      <c r="N36" s="10">
        <v>0.47233022121048301</v>
      </c>
      <c r="O36">
        <f t="shared" ref="O36:O44" si="5">(M36-N36)/M36</f>
        <v>0.47518864309946335</v>
      </c>
    </row>
    <row r="37" spans="1:15" x14ac:dyDescent="0.2">
      <c r="B37">
        <v>1</v>
      </c>
      <c r="C37">
        <v>1</v>
      </c>
      <c r="D37" s="5">
        <v>0.94971867120845899</v>
      </c>
      <c r="E37">
        <f t="shared" si="3"/>
        <v>5.0281328791541013E-2</v>
      </c>
      <c r="G37">
        <v>0.9</v>
      </c>
      <c r="H37">
        <v>0.9</v>
      </c>
      <c r="I37" s="5">
        <v>0.93485990900000004</v>
      </c>
      <c r="J37">
        <f t="shared" si="4"/>
        <v>-3.8733232222222247E-2</v>
      </c>
      <c r="L37">
        <v>0.5</v>
      </c>
      <c r="M37">
        <v>0.5</v>
      </c>
      <c r="N37" s="5">
        <v>0.51300670081048305</v>
      </c>
      <c r="O37">
        <f t="shared" si="5"/>
        <v>-2.6013401620966103E-2</v>
      </c>
    </row>
    <row r="38" spans="1:15" x14ac:dyDescent="0.2">
      <c r="B38">
        <v>1</v>
      </c>
      <c r="C38">
        <v>1</v>
      </c>
      <c r="D38" s="5">
        <v>0.92480667481076595</v>
      </c>
      <c r="E38">
        <f t="shared" si="3"/>
        <v>7.519332518923405E-2</v>
      </c>
      <c r="G38">
        <v>1</v>
      </c>
      <c r="H38">
        <v>1</v>
      </c>
      <c r="I38" s="5">
        <v>0.90924211927272702</v>
      </c>
      <c r="J38">
        <f t="shared" si="4"/>
        <v>9.0757880727272977E-2</v>
      </c>
      <c r="L38" s="7">
        <v>0</v>
      </c>
      <c r="M38" s="7">
        <v>1</v>
      </c>
      <c r="N38" s="8">
        <v>0.33197834171572399</v>
      </c>
      <c r="O38">
        <f t="shared" si="5"/>
        <v>0.66802165828427595</v>
      </c>
    </row>
    <row r="39" spans="1:15" x14ac:dyDescent="0.2">
      <c r="B39">
        <v>1</v>
      </c>
      <c r="C39">
        <v>1</v>
      </c>
      <c r="D39" s="5">
        <v>0.95408929456676705</v>
      </c>
      <c r="E39">
        <f t="shared" si="3"/>
        <v>4.5910705433232946E-2</v>
      </c>
      <c r="G39">
        <v>1</v>
      </c>
      <c r="H39">
        <v>1</v>
      </c>
      <c r="I39" s="5">
        <v>0.94788792720000004</v>
      </c>
      <c r="J39">
        <f t="shared" si="4"/>
        <v>5.2112072799999964E-2</v>
      </c>
      <c r="L39">
        <v>-1</v>
      </c>
      <c r="M39" s="5">
        <v>0.57142857142857095</v>
      </c>
      <c r="N39" s="5">
        <v>0.51045609584838603</v>
      </c>
      <c r="O39">
        <f t="shared" si="5"/>
        <v>0.1067018322653237</v>
      </c>
    </row>
    <row r="40" spans="1:15" x14ac:dyDescent="0.2">
      <c r="B40">
        <v>0.9</v>
      </c>
      <c r="C40">
        <v>0.9</v>
      </c>
      <c r="D40" s="5">
        <v>0.94898810507418596</v>
      </c>
      <c r="E40">
        <f t="shared" si="3"/>
        <v>-5.4431227860206599E-2</v>
      </c>
      <c r="G40">
        <v>1</v>
      </c>
      <c r="H40">
        <v>1</v>
      </c>
      <c r="I40" s="5">
        <v>0.942097696888888</v>
      </c>
      <c r="J40">
        <f t="shared" si="4"/>
        <v>5.7902303111111997E-2</v>
      </c>
      <c r="L40" s="7">
        <v>-1</v>
      </c>
      <c r="M40" s="7">
        <v>1</v>
      </c>
      <c r="N40" s="8">
        <v>0.41050683104838598</v>
      </c>
      <c r="O40">
        <f t="shared" si="5"/>
        <v>0.58949316895161408</v>
      </c>
    </row>
    <row r="41" spans="1:15" x14ac:dyDescent="0.2">
      <c r="B41">
        <v>0</v>
      </c>
      <c r="C41">
        <v>1</v>
      </c>
      <c r="D41" s="5">
        <v>0.94261161820845896</v>
      </c>
      <c r="E41">
        <f t="shared" si="3"/>
        <v>5.7388381791541043E-2</v>
      </c>
      <c r="G41" s="9">
        <v>0</v>
      </c>
      <c r="H41" s="9">
        <v>1</v>
      </c>
      <c r="I41" s="10">
        <v>0.93485990900000004</v>
      </c>
      <c r="J41">
        <f t="shared" si="4"/>
        <v>6.5140090999999956E-2</v>
      </c>
      <c r="L41" s="7">
        <v>-1</v>
      </c>
      <c r="M41" s="7">
        <v>1</v>
      </c>
      <c r="N41" s="8">
        <v>0.41050683104838598</v>
      </c>
      <c r="O41">
        <f t="shared" si="5"/>
        <v>0.58949316895161408</v>
      </c>
    </row>
    <row r="42" spans="1:15" x14ac:dyDescent="0.2">
      <c r="B42" s="3">
        <v>0.5</v>
      </c>
      <c r="C42" s="3">
        <v>0.5</v>
      </c>
      <c r="D42" s="12">
        <v>0.94261161820845896</v>
      </c>
      <c r="E42">
        <f t="shared" si="3"/>
        <v>-0.88522323641691791</v>
      </c>
      <c r="G42">
        <v>1</v>
      </c>
      <c r="H42">
        <v>1</v>
      </c>
      <c r="I42" s="5">
        <v>0.95043774599999997</v>
      </c>
      <c r="J42">
        <f t="shared" si="4"/>
        <v>4.9562254000000028E-2</v>
      </c>
      <c r="L42">
        <v>-1</v>
      </c>
      <c r="M42">
        <v>0.5</v>
      </c>
      <c r="N42" s="5">
        <v>0.55652036017741902</v>
      </c>
      <c r="O42">
        <f t="shared" si="5"/>
        <v>-0.11304072035483803</v>
      </c>
    </row>
    <row r="43" spans="1:15" x14ac:dyDescent="0.2">
      <c r="B43">
        <v>1</v>
      </c>
      <c r="C43">
        <v>1</v>
      </c>
      <c r="D43" s="5">
        <v>0.95408929456676705</v>
      </c>
      <c r="E43">
        <f t="shared" si="3"/>
        <v>4.5910705433232946E-2</v>
      </c>
      <c r="G43">
        <v>1</v>
      </c>
      <c r="H43">
        <v>1</v>
      </c>
      <c r="I43" s="5">
        <v>0.94788792720000004</v>
      </c>
      <c r="J43">
        <f t="shared" si="4"/>
        <v>5.2112072799999964E-2</v>
      </c>
      <c r="L43" s="9">
        <v>1</v>
      </c>
      <c r="M43" s="9">
        <v>0.65</v>
      </c>
      <c r="N43" s="10">
        <v>0.51045609584838603</v>
      </c>
      <c r="O43">
        <f t="shared" si="5"/>
        <v>0.21468292946402154</v>
      </c>
    </row>
    <row r="44" spans="1:15" x14ac:dyDescent="0.2">
      <c r="B44">
        <v>0</v>
      </c>
      <c r="C44">
        <v>1</v>
      </c>
      <c r="D44" s="5">
        <v>0.934557052608459</v>
      </c>
      <c r="E44">
        <f t="shared" si="3"/>
        <v>6.5442947391540995E-2</v>
      </c>
      <c r="G44" s="9">
        <v>0</v>
      </c>
      <c r="H44" s="9">
        <v>1</v>
      </c>
      <c r="I44" s="10">
        <v>0.93485990900000004</v>
      </c>
      <c r="J44">
        <f t="shared" si="4"/>
        <v>6.5140090999999956E-2</v>
      </c>
      <c r="L44" s="7">
        <v>0</v>
      </c>
      <c r="M44" s="7">
        <v>1</v>
      </c>
      <c r="N44" s="8">
        <v>0.38807011981048301</v>
      </c>
      <c r="O44">
        <f t="shared" si="5"/>
        <v>0.61192988018951699</v>
      </c>
    </row>
    <row r="45" spans="1:15" x14ac:dyDescent="0.2">
      <c r="D45" s="5"/>
      <c r="E45" s="2">
        <f>AVERAGE(E35:E44)</f>
        <v>-4.8143377639705352E-2</v>
      </c>
      <c r="I45" s="5"/>
      <c r="J45" s="2">
        <f>AVERAGE(J35:J44)</f>
        <v>5.3291125661616257E-2</v>
      </c>
      <c r="N45" s="5"/>
      <c r="O45" s="2">
        <f>AVERAGE(O35:O44)</f>
        <v>0.35927225216628222</v>
      </c>
    </row>
    <row r="46" spans="1:15" s="3" customFormat="1" x14ac:dyDescent="0.2">
      <c r="D46" s="12"/>
    </row>
    <row r="47" spans="1:15" x14ac:dyDescent="0.2">
      <c r="A47" s="2" t="s">
        <v>51</v>
      </c>
      <c r="B47" s="2" t="s">
        <v>59</v>
      </c>
      <c r="C47" s="2" t="s">
        <v>60</v>
      </c>
      <c r="D47" s="2" t="s">
        <v>53</v>
      </c>
      <c r="E47" s="2" t="s">
        <v>79</v>
      </c>
      <c r="F47" s="2" t="s">
        <v>51</v>
      </c>
      <c r="G47" s="2" t="s">
        <v>59</v>
      </c>
      <c r="H47" s="2" t="s">
        <v>60</v>
      </c>
      <c r="I47" s="2" t="s">
        <v>53</v>
      </c>
      <c r="J47" s="2" t="s">
        <v>79</v>
      </c>
      <c r="K47" s="2" t="s">
        <v>51</v>
      </c>
      <c r="L47" s="2" t="s">
        <v>59</v>
      </c>
      <c r="M47" s="2" t="s">
        <v>60</v>
      </c>
      <c r="N47" s="2" t="s">
        <v>53</v>
      </c>
      <c r="O47" s="2" t="s">
        <v>79</v>
      </c>
    </row>
    <row r="48" spans="1:15" x14ac:dyDescent="0.2">
      <c r="A48" s="3" t="s">
        <v>50</v>
      </c>
      <c r="F48" s="3" t="s">
        <v>50</v>
      </c>
      <c r="K48" s="3" t="s">
        <v>50</v>
      </c>
    </row>
    <row r="49" spans="1:21" x14ac:dyDescent="0.2">
      <c r="A49" s="3"/>
      <c r="B49">
        <v>1</v>
      </c>
      <c r="C49">
        <v>1</v>
      </c>
      <c r="D49" s="5">
        <v>0.981047858666666</v>
      </c>
      <c r="E49">
        <f>(C49-D49)/C49</f>
        <v>1.8952141333334005E-2</v>
      </c>
      <c r="F49" s="3"/>
      <c r="G49">
        <v>1</v>
      </c>
      <c r="H49">
        <v>1</v>
      </c>
      <c r="I49">
        <v>1</v>
      </c>
      <c r="J49">
        <f>(H49-I49)/H49</f>
        <v>0</v>
      </c>
      <c r="K49" s="3"/>
      <c r="L49" s="9">
        <v>1</v>
      </c>
      <c r="M49" s="9">
        <v>1</v>
      </c>
      <c r="N49" s="10">
        <v>0.66683578399999999</v>
      </c>
      <c r="O49">
        <f>(M49-N49)/M49</f>
        <v>0.33316421600000001</v>
      </c>
      <c r="P49" t="s">
        <v>81</v>
      </c>
      <c r="U49" t="s">
        <v>82</v>
      </c>
    </row>
    <row r="50" spans="1:21" x14ac:dyDescent="0.2">
      <c r="B50">
        <v>1</v>
      </c>
      <c r="C50">
        <v>1</v>
      </c>
      <c r="D50" s="5">
        <v>0.97630982333333305</v>
      </c>
      <c r="E50">
        <f t="shared" ref="E50:E58" si="6">(C50-D50)/C50</f>
        <v>2.3690176666666951E-2</v>
      </c>
      <c r="G50">
        <v>1</v>
      </c>
      <c r="H50">
        <v>1</v>
      </c>
      <c r="I50" s="5">
        <v>1</v>
      </c>
      <c r="J50">
        <f t="shared" ref="J50:J58" si="7">(H50-I50)/H50</f>
        <v>0</v>
      </c>
      <c r="L50" s="7">
        <v>-1</v>
      </c>
      <c r="M50" s="7">
        <v>0.75</v>
      </c>
      <c r="N50" s="8">
        <v>0.58354472999999996</v>
      </c>
      <c r="O50">
        <f t="shared" ref="O50:O58" si="8">(M50-N50)/M50</f>
        <v>0.22194036000000006</v>
      </c>
    </row>
    <row r="51" spans="1:21" x14ac:dyDescent="0.2">
      <c r="B51">
        <v>1</v>
      </c>
      <c r="C51">
        <v>1</v>
      </c>
      <c r="D51" s="5">
        <v>0.97473047822222203</v>
      </c>
      <c r="E51">
        <f t="shared" si="6"/>
        <v>2.526952177777797E-2</v>
      </c>
      <c r="G51">
        <v>1</v>
      </c>
      <c r="H51">
        <v>1</v>
      </c>
      <c r="I51" s="5">
        <v>0.99040273177777705</v>
      </c>
      <c r="J51">
        <f t="shared" si="7"/>
        <v>9.5972682222229544E-3</v>
      </c>
      <c r="L51" s="7">
        <v>-1</v>
      </c>
      <c r="M51" s="7">
        <v>0.8</v>
      </c>
      <c r="N51" s="8">
        <v>0.55578104533333295</v>
      </c>
      <c r="O51">
        <f t="shared" si="8"/>
        <v>0.30527369333333387</v>
      </c>
    </row>
    <row r="52" spans="1:21" x14ac:dyDescent="0.2">
      <c r="B52">
        <v>1</v>
      </c>
      <c r="C52">
        <v>1</v>
      </c>
      <c r="D52" s="5">
        <v>0.93524716533333296</v>
      </c>
      <c r="E52">
        <f t="shared" si="6"/>
        <v>6.4752834666667036E-2</v>
      </c>
      <c r="G52">
        <v>1</v>
      </c>
      <c r="H52">
        <v>1</v>
      </c>
      <c r="I52" s="5">
        <v>0.97120819533333302</v>
      </c>
      <c r="J52">
        <f t="shared" si="7"/>
        <v>2.8791804666666976E-2</v>
      </c>
      <c r="L52" s="7">
        <v>0</v>
      </c>
      <c r="M52" s="7">
        <v>0.95</v>
      </c>
      <c r="N52" s="8">
        <v>0.61453857266666601</v>
      </c>
      <c r="O52">
        <f t="shared" si="8"/>
        <v>0.35311729192982522</v>
      </c>
    </row>
    <row r="53" spans="1:21" x14ac:dyDescent="0.2">
      <c r="B53">
        <v>1</v>
      </c>
      <c r="C53">
        <v>1</v>
      </c>
      <c r="D53" s="5">
        <v>0.97725743039999902</v>
      </c>
      <c r="E53">
        <f t="shared" si="6"/>
        <v>2.2742569600000984E-2</v>
      </c>
      <c r="G53">
        <v>1</v>
      </c>
      <c r="H53">
        <v>1</v>
      </c>
      <c r="I53">
        <v>1</v>
      </c>
      <c r="J53">
        <f t="shared" si="7"/>
        <v>0</v>
      </c>
      <c r="L53">
        <v>0</v>
      </c>
      <c r="M53">
        <v>0.5</v>
      </c>
      <c r="N53" s="5">
        <v>0.56882461399999995</v>
      </c>
      <c r="O53">
        <f t="shared" si="8"/>
        <v>-0.1376492279999999</v>
      </c>
    </row>
    <row r="54" spans="1:21" x14ac:dyDescent="0.2">
      <c r="B54">
        <v>1</v>
      </c>
      <c r="C54">
        <v>1</v>
      </c>
      <c r="D54" s="5">
        <v>0.93524716533333296</v>
      </c>
      <c r="E54">
        <f t="shared" si="6"/>
        <v>6.4752834666667036E-2</v>
      </c>
      <c r="G54">
        <v>1</v>
      </c>
      <c r="H54" s="5">
        <v>0.90909090909090895</v>
      </c>
      <c r="I54" s="5">
        <v>0.97120819533333302</v>
      </c>
      <c r="J54">
        <f t="shared" si="7"/>
        <v>-6.8329014866666496E-2</v>
      </c>
      <c r="L54" s="9">
        <v>1</v>
      </c>
      <c r="M54" s="9">
        <v>1</v>
      </c>
      <c r="N54" s="10">
        <v>0.61453857266666601</v>
      </c>
      <c r="O54">
        <f t="shared" si="8"/>
        <v>0.38546142733333399</v>
      </c>
    </row>
    <row r="55" spans="1:21" x14ac:dyDescent="0.2">
      <c r="B55">
        <v>1</v>
      </c>
      <c r="C55">
        <v>1</v>
      </c>
      <c r="D55" s="5">
        <v>0.97725743039999902</v>
      </c>
      <c r="E55">
        <f t="shared" si="6"/>
        <v>2.2742569600000984E-2</v>
      </c>
      <c r="G55">
        <v>1</v>
      </c>
      <c r="H55" s="5">
        <v>1</v>
      </c>
      <c r="I55" s="5">
        <v>0.97120819533333302</v>
      </c>
      <c r="J55">
        <f t="shared" si="7"/>
        <v>2.8791804666666976E-2</v>
      </c>
      <c r="L55" s="7">
        <v>0</v>
      </c>
      <c r="M55" s="7">
        <v>0.85</v>
      </c>
      <c r="N55" s="8">
        <v>0.60020293999999996</v>
      </c>
      <c r="O55">
        <f t="shared" si="8"/>
        <v>0.29387889411764706</v>
      </c>
    </row>
    <row r="56" spans="1:21" x14ac:dyDescent="0.2">
      <c r="B56">
        <v>1</v>
      </c>
      <c r="C56">
        <v>1</v>
      </c>
      <c r="D56" s="5">
        <v>0.99289294699999997</v>
      </c>
      <c r="E56">
        <f t="shared" si="6"/>
        <v>7.1070530000000298E-3</v>
      </c>
      <c r="G56">
        <v>1</v>
      </c>
      <c r="H56">
        <v>1</v>
      </c>
      <c r="I56">
        <v>1</v>
      </c>
      <c r="J56">
        <f t="shared" si="7"/>
        <v>0</v>
      </c>
      <c r="L56">
        <v>1</v>
      </c>
      <c r="M56">
        <v>1</v>
      </c>
      <c r="N56" s="5">
        <v>0.87506341899999995</v>
      </c>
      <c r="O56">
        <f t="shared" si="8"/>
        <v>0.12493658100000005</v>
      </c>
    </row>
    <row r="57" spans="1:21" x14ac:dyDescent="0.2">
      <c r="B57">
        <v>1</v>
      </c>
      <c r="C57">
        <v>1</v>
      </c>
      <c r="D57" s="5">
        <v>0.98578589399999905</v>
      </c>
      <c r="E57">
        <f t="shared" si="6"/>
        <v>1.4214106000000948E-2</v>
      </c>
      <c r="G57">
        <v>1</v>
      </c>
      <c r="H57">
        <v>1</v>
      </c>
      <c r="I57">
        <v>1</v>
      </c>
      <c r="J57">
        <f t="shared" si="7"/>
        <v>0</v>
      </c>
      <c r="L57">
        <v>1</v>
      </c>
      <c r="M57" s="5">
        <v>0.65384615384615297</v>
      </c>
      <c r="N57" s="5">
        <v>0.75012683800000002</v>
      </c>
      <c r="O57">
        <f t="shared" si="8"/>
        <v>-0.14725281105882509</v>
      </c>
    </row>
    <row r="58" spans="1:21" x14ac:dyDescent="0.2">
      <c r="B58">
        <v>1</v>
      </c>
      <c r="C58">
        <v>1</v>
      </c>
      <c r="D58" s="5">
        <v>0.94472323599999997</v>
      </c>
      <c r="E58">
        <f t="shared" si="6"/>
        <v>5.5276764000000034E-2</v>
      </c>
      <c r="G58">
        <v>1</v>
      </c>
      <c r="H58">
        <v>1</v>
      </c>
      <c r="I58" s="5">
        <v>0.97120819533333302</v>
      </c>
      <c r="J58">
        <f t="shared" si="7"/>
        <v>2.8791804666666976E-2</v>
      </c>
      <c r="L58" s="9">
        <v>1</v>
      </c>
      <c r="M58" s="9">
        <v>1</v>
      </c>
      <c r="N58" s="10">
        <v>0.78112068066666596</v>
      </c>
      <c r="O58">
        <f t="shared" si="8"/>
        <v>0.21887931933333404</v>
      </c>
    </row>
    <row r="59" spans="1:21" x14ac:dyDescent="0.2">
      <c r="E59" s="2">
        <f>AVERAGE(E49:E58)</f>
        <v>3.1950057131111598E-2</v>
      </c>
      <c r="J59" s="2">
        <f>AVERAGE(J49:J58)</f>
        <v>2.7643667355557386E-3</v>
      </c>
      <c r="O59" s="2">
        <f>AVERAGE(O49:O58)</f>
        <v>0.19517497439886491</v>
      </c>
    </row>
    <row r="62" spans="1:21" x14ac:dyDescent="0.2">
      <c r="A62" t="s">
        <v>85</v>
      </c>
    </row>
    <row r="63" spans="1:21" x14ac:dyDescent="0.2">
      <c r="A63" t="s">
        <v>86</v>
      </c>
    </row>
    <row r="64" spans="1:21" x14ac:dyDescent="0.2">
      <c r="A64" t="s">
        <v>87</v>
      </c>
      <c r="B64" s="13">
        <f>AVERAGE(E30,J30,O30,O45,J45,E45,E59,J59,O59)</f>
        <v>0.11451138710891734</v>
      </c>
    </row>
    <row r="65" spans="1:5" x14ac:dyDescent="0.2">
      <c r="A65" t="s">
        <v>88</v>
      </c>
      <c r="B65" s="13">
        <f>AVERAGE(E30,E45,E59)</f>
        <v>1.6198272930094865E-2</v>
      </c>
      <c r="D65" t="s">
        <v>91</v>
      </c>
    </row>
    <row r="66" spans="1:5" x14ac:dyDescent="0.2">
      <c r="A66" t="s">
        <v>89</v>
      </c>
      <c r="B66" s="13">
        <f>AVERAGE(J30,J45,J59)</f>
        <v>2.2610552767707948E-2</v>
      </c>
      <c r="D66" t="s">
        <v>92</v>
      </c>
    </row>
    <row r="67" spans="1:5" x14ac:dyDescent="0.2">
      <c r="A67" t="s">
        <v>90</v>
      </c>
      <c r="B67" s="13">
        <f>AVERAGE(O30,O45,O59)</f>
        <v>0.30472533562894927</v>
      </c>
      <c r="D67" t="s">
        <v>93</v>
      </c>
    </row>
    <row r="71" spans="1:5" x14ac:dyDescent="0.2">
      <c r="D71" s="5" t="s">
        <v>84</v>
      </c>
      <c r="E71">
        <f>_xlfn.NUMBERVALUE(D71,".")</f>
        <v>0.75012683800000002</v>
      </c>
    </row>
    <row r="72" spans="1:5" x14ac:dyDescent="0.2">
      <c r="D72" s="8" t="s">
        <v>63</v>
      </c>
      <c r="E72">
        <f t="shared" ref="E72:E91" si="9">_xlfn.NUMBERVALUE(D72,".")</f>
        <v>0.42546463854032202</v>
      </c>
    </row>
    <row r="73" spans="1:5" x14ac:dyDescent="0.2">
      <c r="D73" s="10" t="s">
        <v>64</v>
      </c>
      <c r="E73">
        <f t="shared" si="9"/>
        <v>0.50025367600000004</v>
      </c>
    </row>
    <row r="74" spans="1:5" x14ac:dyDescent="0.2">
      <c r="D74" s="8" t="s">
        <v>63</v>
      </c>
      <c r="E74">
        <f t="shared" si="9"/>
        <v>0.42546463854032202</v>
      </c>
    </row>
    <row r="75" spans="1:5" x14ac:dyDescent="0.2">
      <c r="D75" s="8" t="s">
        <v>63</v>
      </c>
      <c r="E75">
        <f t="shared" si="9"/>
        <v>0.42546463854032202</v>
      </c>
    </row>
    <row r="76" spans="1:5" x14ac:dyDescent="0.2">
      <c r="D76" s="8" t="s">
        <v>63</v>
      </c>
      <c r="E76">
        <f t="shared" si="9"/>
        <v>0.42546463854032202</v>
      </c>
    </row>
    <row r="77" spans="1:5" x14ac:dyDescent="0.2">
      <c r="D77" s="8" t="s">
        <v>63</v>
      </c>
      <c r="E77">
        <f t="shared" si="9"/>
        <v>0.42546463854032202</v>
      </c>
    </row>
    <row r="78" spans="1:5" x14ac:dyDescent="0.2">
      <c r="D78" s="8" t="s">
        <v>63</v>
      </c>
      <c r="E78">
        <f t="shared" si="9"/>
        <v>0.42546463854032202</v>
      </c>
    </row>
    <row r="79" spans="1:5" x14ac:dyDescent="0.2">
      <c r="D79" s="5" t="s">
        <v>67</v>
      </c>
      <c r="E79">
        <f t="shared" si="9"/>
        <v>0.61453857266666601</v>
      </c>
    </row>
    <row r="80" spans="1:5" x14ac:dyDescent="0.2">
      <c r="D80" s="8" t="s">
        <v>63</v>
      </c>
      <c r="E80">
        <f t="shared" si="9"/>
        <v>0.42546463854032202</v>
      </c>
    </row>
    <row r="81" spans="4:5" x14ac:dyDescent="0.2">
      <c r="D81" s="10" t="s">
        <v>68</v>
      </c>
      <c r="E81">
        <f t="shared" si="9"/>
        <v>0.78112068066666596</v>
      </c>
    </row>
    <row r="82" spans="4:5" x14ac:dyDescent="0.2">
      <c r="D82" s="5" t="s">
        <v>67</v>
      </c>
      <c r="E82">
        <f t="shared" si="9"/>
        <v>0.61453857266666601</v>
      </c>
    </row>
    <row r="83" spans="4:5" x14ac:dyDescent="0.2">
      <c r="D83" s="10" t="s">
        <v>69</v>
      </c>
      <c r="E83">
        <f t="shared" si="9"/>
        <v>0.67168102100000004</v>
      </c>
    </row>
    <row r="84" spans="4:5" x14ac:dyDescent="0.2">
      <c r="D84" s="10" t="s">
        <v>70</v>
      </c>
      <c r="E84">
        <f t="shared" si="9"/>
        <v>0.71090392950000003</v>
      </c>
    </row>
    <row r="85" spans="4:5" x14ac:dyDescent="0.2">
      <c r="D85" s="5" t="s">
        <v>71</v>
      </c>
      <c r="E85">
        <f t="shared" si="9"/>
        <v>0.92155418300000003</v>
      </c>
    </row>
    <row r="86" spans="4:5" x14ac:dyDescent="0.2">
      <c r="D86" s="8" t="s">
        <v>63</v>
      </c>
      <c r="E86">
        <f t="shared" si="9"/>
        <v>0.42546463854032202</v>
      </c>
    </row>
    <row r="87" spans="4:5" x14ac:dyDescent="0.2">
      <c r="D87" s="5"/>
      <c r="E87">
        <f t="shared" si="9"/>
        <v>0</v>
      </c>
    </row>
    <row r="88" spans="4:5" x14ac:dyDescent="0.2">
      <c r="D88" s="5"/>
      <c r="E88">
        <f t="shared" si="9"/>
        <v>0</v>
      </c>
    </row>
    <row r="89" spans="4:5" x14ac:dyDescent="0.2">
      <c r="D89" s="5"/>
      <c r="E89">
        <f t="shared" si="9"/>
        <v>0</v>
      </c>
    </row>
    <row r="90" spans="4:5" x14ac:dyDescent="0.2">
      <c r="D90" s="5"/>
      <c r="E90">
        <f t="shared" si="9"/>
        <v>0</v>
      </c>
    </row>
    <row r="91" spans="4:5" x14ac:dyDescent="0.2">
      <c r="D91" s="5"/>
      <c r="E91">
        <f t="shared" si="9"/>
        <v>0</v>
      </c>
    </row>
    <row r="97" spans="1:4" x14ac:dyDescent="0.2">
      <c r="A97" t="s">
        <v>94</v>
      </c>
    </row>
    <row r="98" spans="1:4" x14ac:dyDescent="0.2">
      <c r="A98" t="s">
        <v>88</v>
      </c>
      <c r="B98" s="3" t="s">
        <v>111</v>
      </c>
      <c r="C98" s="3" t="s">
        <v>112</v>
      </c>
      <c r="D98" s="3" t="s">
        <v>113</v>
      </c>
    </row>
    <row r="99" spans="1:4" x14ac:dyDescent="0.2">
      <c r="A99" s="2"/>
    </row>
    <row r="100" spans="1:4" x14ac:dyDescent="0.2">
      <c r="B100">
        <v>1.4214106000000948E-2</v>
      </c>
      <c r="C100">
        <v>5.2650346458206987E-2</v>
      </c>
      <c r="D100">
        <v>1.8952141333334005E-2</v>
      </c>
    </row>
    <row r="101" spans="1:4" x14ac:dyDescent="0.2">
      <c r="B101">
        <v>7.3204505757774652E-2</v>
      </c>
      <c r="C101">
        <v>6.5442947391540995E-2</v>
      </c>
      <c r="D101">
        <v>2.3690176666666951E-2</v>
      </c>
    </row>
    <row r="102" spans="1:4" x14ac:dyDescent="0.2">
      <c r="B102">
        <v>8.2915146000000051E-2</v>
      </c>
      <c r="C102">
        <v>5.0281328791541013E-2</v>
      </c>
      <c r="D102">
        <v>2.526952177777797E-2</v>
      </c>
    </row>
    <row r="103" spans="1:4" x14ac:dyDescent="0.2">
      <c r="B103">
        <v>9.260606231966205E-2</v>
      </c>
      <c r="C103">
        <v>7.519332518923405E-2</v>
      </c>
      <c r="D103">
        <v>6.4752834666667036E-2</v>
      </c>
    </row>
    <row r="104" spans="1:4" x14ac:dyDescent="0.2">
      <c r="B104">
        <v>0.113940523352415</v>
      </c>
      <c r="C104">
        <v>4.5910705433232946E-2</v>
      </c>
      <c r="D104">
        <v>2.2742569600000984E-2</v>
      </c>
    </row>
    <row r="105" spans="1:4" x14ac:dyDescent="0.2">
      <c r="B105">
        <v>-1.4248256348522384E-2</v>
      </c>
      <c r="C105">
        <v>-5.4431227860206599E-2</v>
      </c>
      <c r="D105">
        <v>6.4752834666667036E-2</v>
      </c>
    </row>
    <row r="106" spans="1:4" x14ac:dyDescent="0.2">
      <c r="B106">
        <v>0.12072878930321895</v>
      </c>
      <c r="C106">
        <v>5.7388381791541043E-2</v>
      </c>
      <c r="D106">
        <v>2.2742569600000984E-2</v>
      </c>
    </row>
    <row r="107" spans="1:4" x14ac:dyDescent="0.2">
      <c r="B107">
        <v>0.13448731552862203</v>
      </c>
      <c r="C107">
        <v>-0.88522323641691791</v>
      </c>
      <c r="D107">
        <v>7.1070530000000298E-3</v>
      </c>
    </row>
    <row r="108" spans="1:4" x14ac:dyDescent="0.2">
      <c r="B108">
        <v>6.4752834666667036E-2</v>
      </c>
      <c r="C108">
        <v>4.5910705433232946E-2</v>
      </c>
      <c r="D108">
        <v>1.4214106000000948E-2</v>
      </c>
    </row>
    <row r="109" spans="1:4" x14ac:dyDescent="0.2">
      <c r="B109">
        <v>0.10575522386881298</v>
      </c>
      <c r="C109">
        <v>6.5442947391540995E-2</v>
      </c>
      <c r="D109">
        <v>5.5276764000000034E-2</v>
      </c>
    </row>
    <row r="110" spans="1:4" x14ac:dyDescent="0.2">
      <c r="B110">
        <v>5.5276764000000034E-2</v>
      </c>
    </row>
    <row r="111" spans="1:4" x14ac:dyDescent="0.2">
      <c r="B111">
        <v>1.799047639999999E-2</v>
      </c>
    </row>
    <row r="112" spans="1:4" x14ac:dyDescent="0.2">
      <c r="B112">
        <v>8.2915146000000051E-2</v>
      </c>
    </row>
    <row r="113" spans="1:4" x14ac:dyDescent="0.2">
      <c r="B113">
        <v>4.8564626000000999E-2</v>
      </c>
    </row>
    <row r="114" spans="1:4" x14ac:dyDescent="0.2">
      <c r="B114">
        <v>1.9685305263157839E-2</v>
      </c>
    </row>
    <row r="115" spans="1:4" x14ac:dyDescent="0.2">
      <c r="B115">
        <v>2.3821660670243369E-2</v>
      </c>
    </row>
    <row r="118" spans="1:4" x14ac:dyDescent="0.2">
      <c r="A118" t="s">
        <v>89</v>
      </c>
      <c r="B118" s="3" t="s">
        <v>111</v>
      </c>
      <c r="C118" s="3" t="s">
        <v>112</v>
      </c>
      <c r="D118" s="3" t="s">
        <v>113</v>
      </c>
    </row>
    <row r="119" spans="1:4" x14ac:dyDescent="0.2">
      <c r="B119">
        <v>0</v>
      </c>
      <c r="C119">
        <v>6.5140090999999956E-2</v>
      </c>
      <c r="D119">
        <v>0</v>
      </c>
    </row>
    <row r="120" spans="1:4" x14ac:dyDescent="0.2">
      <c r="B120">
        <v>6.5140090999999956E-2</v>
      </c>
      <c r="C120">
        <v>7.3777632400000015E-2</v>
      </c>
      <c r="D120">
        <v>0</v>
      </c>
    </row>
    <row r="121" spans="1:4" x14ac:dyDescent="0.2">
      <c r="B121">
        <v>4.3187706999999964E-2</v>
      </c>
      <c r="C121">
        <v>-3.8733232222222247E-2</v>
      </c>
      <c r="D121">
        <v>9.5972682222229544E-3</v>
      </c>
    </row>
    <row r="122" spans="1:4" x14ac:dyDescent="0.2">
      <c r="B122">
        <v>7.4445818285714949E-2</v>
      </c>
      <c r="C122">
        <v>9.0757880727272977E-2</v>
      </c>
      <c r="D122">
        <v>2.8791804666666976E-2</v>
      </c>
    </row>
    <row r="123" spans="1:4" x14ac:dyDescent="0.2">
      <c r="B123">
        <v>5.9651994999999958E-2</v>
      </c>
      <c r="C123">
        <v>5.2112072799999964E-2</v>
      </c>
      <c r="D123">
        <v>0</v>
      </c>
    </row>
    <row r="124" spans="1:4" x14ac:dyDescent="0.2">
      <c r="B124">
        <v>7.4445818285714949E-2</v>
      </c>
      <c r="C124">
        <v>5.7902303111111997E-2</v>
      </c>
      <c r="D124">
        <v>-6.8329014866666496E-2</v>
      </c>
    </row>
    <row r="125" spans="1:4" x14ac:dyDescent="0.2">
      <c r="B125">
        <v>6.5140090999999956E-2</v>
      </c>
      <c r="C125">
        <v>6.5140090999999956E-2</v>
      </c>
      <c r="D125">
        <v>2.8791804666666976E-2</v>
      </c>
    </row>
    <row r="126" spans="1:4" x14ac:dyDescent="0.2">
      <c r="B126">
        <v>1.5936937894736748E-2</v>
      </c>
      <c r="C126">
        <v>4.9562254000000028E-2</v>
      </c>
      <c r="D126">
        <v>0</v>
      </c>
    </row>
    <row r="127" spans="1:4" x14ac:dyDescent="0.2">
      <c r="B127">
        <v>2.8791804666666976E-2</v>
      </c>
      <c r="C127">
        <v>5.2112072799999964E-2</v>
      </c>
      <c r="D127">
        <v>0</v>
      </c>
    </row>
    <row r="128" spans="1:4" x14ac:dyDescent="0.2">
      <c r="B128">
        <v>5.7822629666666958E-2</v>
      </c>
      <c r="C128">
        <v>6.5140090999999956E-2</v>
      </c>
      <c r="D128">
        <v>2.8791804666666976E-2</v>
      </c>
    </row>
    <row r="129" spans="1:4" x14ac:dyDescent="0.2">
      <c r="B129">
        <v>2.8791804666666976E-2</v>
      </c>
    </row>
    <row r="130" spans="1:4" x14ac:dyDescent="0.2">
      <c r="B130">
        <v>2.8791804666666976E-2</v>
      </c>
    </row>
    <row r="131" spans="1:4" x14ac:dyDescent="0.2">
      <c r="B131">
        <v>-6.3124770000000011E-2</v>
      </c>
    </row>
    <row r="132" spans="1:4" x14ac:dyDescent="0.2">
      <c r="B132">
        <v>-0.22300768312499997</v>
      </c>
    </row>
    <row r="133" spans="1:4" x14ac:dyDescent="0.2">
      <c r="B133">
        <v>4.3187706999999964E-2</v>
      </c>
    </row>
    <row r="134" spans="1:4" x14ac:dyDescent="0.2">
      <c r="B134">
        <v>-0.11078310151260479</v>
      </c>
    </row>
    <row r="136" spans="1:4" x14ac:dyDescent="0.2">
      <c r="A136" t="s">
        <v>95</v>
      </c>
      <c r="B136" s="3" t="s">
        <v>111</v>
      </c>
      <c r="C136" s="3" t="s">
        <v>112</v>
      </c>
      <c r="D136" s="3" t="s">
        <v>113</v>
      </c>
    </row>
    <row r="137" spans="1:4" x14ac:dyDescent="0.2">
      <c r="B137">
        <v>-0.25021139666666675</v>
      </c>
      <c r="C137">
        <v>0.47626536243279671</v>
      </c>
      <c r="D137">
        <v>0.33316421600000001</v>
      </c>
    </row>
    <row r="138" spans="1:4" x14ac:dyDescent="0.2">
      <c r="B138">
        <v>0.57453536145967798</v>
      </c>
      <c r="C138">
        <v>0.47518864309946335</v>
      </c>
      <c r="D138">
        <v>0.22194036000000006</v>
      </c>
    </row>
    <row r="139" spans="1:4" x14ac:dyDescent="0.2">
      <c r="B139">
        <v>0.44416258222222221</v>
      </c>
      <c r="C139">
        <v>-2.6013401620966103E-2</v>
      </c>
      <c r="D139">
        <v>0.30527369333333387</v>
      </c>
    </row>
    <row r="140" spans="1:4" x14ac:dyDescent="0.2">
      <c r="B140">
        <v>0.57453536145967798</v>
      </c>
      <c r="C140">
        <v>0.66802165828427595</v>
      </c>
      <c r="D140">
        <v>0.35311729192982522</v>
      </c>
    </row>
    <row r="141" spans="1:4" x14ac:dyDescent="0.2">
      <c r="B141">
        <v>0.57453536145967798</v>
      </c>
      <c r="C141">
        <v>0.1067018322653237</v>
      </c>
      <c r="D141">
        <v>-0.1376492279999999</v>
      </c>
    </row>
    <row r="142" spans="1:4" x14ac:dyDescent="0.2">
      <c r="B142">
        <v>0.57453536145967798</v>
      </c>
      <c r="C142">
        <v>0.58949316895161408</v>
      </c>
      <c r="D142">
        <v>0.38546142733333399</v>
      </c>
    </row>
    <row r="143" spans="1:4" x14ac:dyDescent="0.2">
      <c r="B143">
        <v>0.57453536145967798</v>
      </c>
      <c r="C143">
        <v>0.58949316895161408</v>
      </c>
      <c r="D143">
        <v>0.29387889411764706</v>
      </c>
    </row>
    <row r="144" spans="1:4" x14ac:dyDescent="0.2">
      <c r="B144">
        <v>0.57453536145967798</v>
      </c>
      <c r="C144">
        <v>-0.11304072035483803</v>
      </c>
      <c r="D144">
        <v>0.12493658100000005</v>
      </c>
    </row>
    <row r="145" spans="2:4" x14ac:dyDescent="0.2">
      <c r="B145">
        <v>0.31717936370370448</v>
      </c>
      <c r="C145">
        <v>0.21468292946402154</v>
      </c>
      <c r="D145">
        <v>-0.14725281105882509</v>
      </c>
    </row>
    <row r="146" spans="2:4" x14ac:dyDescent="0.2">
      <c r="B146">
        <v>0.57453536145967798</v>
      </c>
      <c r="C146">
        <v>0.61192988018951699</v>
      </c>
      <c r="D146">
        <v>0.21887931933333404</v>
      </c>
    </row>
    <row r="147" spans="2:4" x14ac:dyDescent="0.2">
      <c r="B147">
        <v>0.21887931933333404</v>
      </c>
    </row>
    <row r="148" spans="2:4" x14ac:dyDescent="0.2">
      <c r="B148">
        <v>-0.22907714533333201</v>
      </c>
    </row>
    <row r="149" spans="2:4" x14ac:dyDescent="0.2">
      <c r="B149">
        <v>0.32831897899999996</v>
      </c>
    </row>
    <row r="150" spans="2:4" x14ac:dyDescent="0.2">
      <c r="B150">
        <v>0.25168007421052624</v>
      </c>
    </row>
    <row r="151" spans="2:4" x14ac:dyDescent="0.2">
      <c r="B151">
        <v>7.8445816999999973E-2</v>
      </c>
    </row>
    <row r="152" spans="2:4" x14ac:dyDescent="0.2">
      <c r="B152">
        <v>0.57453536145967798</v>
      </c>
    </row>
  </sheetData>
  <dataConsolidate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SALVA</dc:creator>
  <cp:lastModifiedBy>Sebastien SALVA</cp:lastModifiedBy>
  <dcterms:created xsi:type="dcterms:W3CDTF">2025-06-20T19:15:28Z</dcterms:created>
  <dcterms:modified xsi:type="dcterms:W3CDTF">2025-09-02T09:53:30Z</dcterms:modified>
</cp:coreProperties>
</file>