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esktop\ESTADISTICA\"/>
    </mc:Choice>
  </mc:AlternateContent>
  <xr:revisionPtr revIDLastSave="0" documentId="13_ncr:1_{B5B706C2-1025-478D-A836-024B37F5822D}" xr6:coauthVersionLast="46" xr6:coauthVersionMax="46" xr10:uidLastSave="{00000000-0000-0000-0000-000000000000}"/>
  <bookViews>
    <workbookView xWindow="-120" yWindow="-120" windowWidth="20730" windowHeight="11160" activeTab="1" xr2:uid="{98705FD6-DB9A-4A6A-BC27-E3A6B88FAC46}"/>
  </bookViews>
  <sheets>
    <sheet name="SALTA" sheetId="1" r:id="rId1"/>
    <sheet name="MENDOZ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I8" i="2"/>
  <c r="B13" i="2"/>
  <c r="F5" i="1"/>
  <c r="F6" i="1" s="1"/>
  <c r="F7" i="1" s="1"/>
  <c r="F8" i="1" s="1"/>
  <c r="F9" i="1" s="1"/>
  <c r="E5" i="2"/>
  <c r="E4" i="1"/>
  <c r="D4" i="1"/>
  <c r="C10" i="1"/>
  <c r="B5" i="1"/>
  <c r="B6" i="1" s="1"/>
  <c r="B7" i="1" s="1"/>
  <c r="B8" i="1" s="1"/>
  <c r="B9" i="1" s="1"/>
  <c r="A5" i="1"/>
  <c r="A6" i="1" s="1"/>
  <c r="A7" i="1" s="1"/>
  <c r="A8" i="1" s="1"/>
  <c r="A9" i="1" s="1"/>
  <c r="D9" i="1" s="1"/>
  <c r="B17" i="2"/>
  <c r="B16" i="2"/>
  <c r="B14" i="2"/>
  <c r="E9" i="1" l="1"/>
  <c r="D7" i="1"/>
  <c r="D6" i="1"/>
  <c r="D8" i="1"/>
  <c r="D5" i="1"/>
  <c r="B14" i="1"/>
  <c r="E8" i="1" l="1"/>
  <c r="E7" i="1"/>
  <c r="E5" i="1"/>
  <c r="E6" i="1"/>
  <c r="E10" i="1" l="1"/>
  <c r="B13" i="1" s="1"/>
  <c r="G4" i="1" l="1"/>
  <c r="H4" i="1" s="1"/>
  <c r="I4" i="1" s="1"/>
  <c r="G9" i="1"/>
  <c r="H9" i="1" s="1"/>
  <c r="I9" i="1" s="1"/>
  <c r="G5" i="1"/>
  <c r="H5" i="1" s="1"/>
  <c r="I5" i="1" s="1"/>
  <c r="G7" i="1"/>
  <c r="H7" i="1" s="1"/>
  <c r="I7" i="1" s="1"/>
  <c r="G6" i="1"/>
  <c r="H6" i="1" s="1"/>
  <c r="I6" i="1" s="1"/>
  <c r="G8" i="1"/>
  <c r="H8" i="1" s="1"/>
  <c r="I8" i="1" s="1"/>
  <c r="I10" i="1" l="1"/>
  <c r="A4" i="2" l="1"/>
  <c r="I9" i="2"/>
  <c r="I7" i="2"/>
  <c r="I6" i="2"/>
  <c r="I5" i="2"/>
  <c r="I4" i="2"/>
  <c r="I3" i="2"/>
  <c r="H8" i="2"/>
  <c r="H4" i="2"/>
  <c r="H5" i="2"/>
  <c r="H6" i="2"/>
  <c r="H7" i="2"/>
  <c r="H3" i="2"/>
  <c r="G4" i="2"/>
  <c r="G5" i="2"/>
  <c r="G6" i="2"/>
  <c r="G7" i="2"/>
  <c r="G8" i="2"/>
  <c r="G3" i="2"/>
  <c r="E9" i="2"/>
  <c r="F6" i="2"/>
  <c r="F5" i="2"/>
  <c r="F7" i="2"/>
  <c r="F8" i="2" s="1"/>
  <c r="F4" i="2"/>
  <c r="E4" i="2"/>
  <c r="E6" i="2"/>
  <c r="E7" i="2"/>
  <c r="E8" i="2"/>
  <c r="E3" i="2"/>
  <c r="D5" i="2"/>
  <c r="D4" i="2"/>
  <c r="D6" i="2"/>
  <c r="D7" i="2"/>
  <c r="D8" i="2"/>
  <c r="D3" i="2"/>
  <c r="B4" i="2"/>
  <c r="B5" i="2" s="1"/>
  <c r="B6" i="2" s="1"/>
  <c r="B7" i="2" s="1"/>
  <c r="B8" i="2" s="1"/>
  <c r="A5" i="2"/>
  <c r="A6" i="2" s="1"/>
  <c r="A7" i="2" s="1"/>
  <c r="A8" i="2" s="1"/>
  <c r="C9" i="2"/>
</calcChain>
</file>

<file path=xl/sharedStrings.xml><?xml version="1.0" encoding="utf-8"?>
<sst xmlns="http://schemas.openxmlformats.org/spreadsheetml/2006/main" count="36" uniqueCount="24">
  <si>
    <t>X</t>
  </si>
  <si>
    <t>FA</t>
  </si>
  <si>
    <t>MC</t>
  </si>
  <si>
    <t>FA*MC</t>
  </si>
  <si>
    <t>FAA</t>
  </si>
  <si>
    <r>
      <t>MC-</t>
    </r>
    <r>
      <rPr>
        <sz val="11"/>
        <color theme="1"/>
        <rFont val="Calibri"/>
        <family val="2"/>
      </rPr>
      <t>µ</t>
    </r>
  </si>
  <si>
    <t>MEDIA</t>
  </si>
  <si>
    <t>MEDIANA</t>
  </si>
  <si>
    <t>VARIANZA</t>
  </si>
  <si>
    <t>DS</t>
  </si>
  <si>
    <t>QUINCENA</t>
  </si>
  <si>
    <t>media=(fa*mc)/fa</t>
  </si>
  <si>
    <t>mediana= li+amplitud de intervalo*(cantidad de casos/2)-FAA ANTERIOR A LA QUE CONTIENE LA MEDIANA/FA DEL INTERVALO DE LA MEDIANA</t>
  </si>
  <si>
    <t>MEDIANA= LI+i *((n/2)- FAA)/FA</t>
  </si>
  <si>
    <r>
      <t>(MC-</t>
    </r>
    <r>
      <rPr>
        <sz val="11"/>
        <color theme="1"/>
        <rFont val="Calibri"/>
        <family val="2"/>
      </rPr>
      <t>µ)</t>
    </r>
    <r>
      <rPr>
        <vertAlign val="superscript"/>
        <sz val="11"/>
        <color theme="1"/>
        <rFont val="Calibri"/>
        <family val="2"/>
      </rPr>
      <t>2</t>
    </r>
  </si>
  <si>
    <r>
      <t>(MC-µ)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 *FA</t>
    </r>
  </si>
  <si>
    <t>varianza= (marca de clase(MC)- la MEDIA) AL CUADRADO POR FA (CASOS)</t>
  </si>
  <si>
    <r>
      <rPr>
        <b/>
        <sz val="16"/>
        <color theme="1"/>
        <rFont val="Calibri"/>
        <family val="2"/>
        <scheme val="minor"/>
      </rPr>
      <t>VARIANZA= (MC-µ)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 *FA/FA</t>
    </r>
  </si>
  <si>
    <t>DES ESTÁNDAR= RAIZ CUADRADA DE VARIANZA</t>
  </si>
  <si>
    <t>MEDIA=FA*MC/FA</t>
  </si>
  <si>
    <t>MEDIANA= BUSCAR EL INTERVALO QUE TIENE A LA MITAD DE LOS CASOS EN LA FAA</t>
  </si>
  <si>
    <t>LUEGO APLICAR FORMULA LIMITE INFERIOR+I*((N/2)-FAA Anterior a la FAA DEL INTERVALO)/FA DEL INTERVALO</t>
  </si>
  <si>
    <t>EJ=48+16*(3322,5-2371)/1240</t>
  </si>
  <si>
    <t>VARIANZA= (MC-µ)2  *FA( EL TOTAL DE LA ULTIMA COLUMNA)/ 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</si>
</sst>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/>
    <xf numFmtId="0" fontId="4" fillId="0" borderId="1" xfId="0" applyFont="1" applyBorder="1"/>
    <xf numFmtId="0" fontId="6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Fill="1" applyBorder="1"/>
    <xf numFmtId="0" fontId="0" fillId="0" borderId="21" xfId="0" applyBorder="1"/>
    <xf numFmtId="0" fontId="0" fillId="0" borderId="22" xfId="0" applyBorder="1"/>
    <xf numFmtId="0" fontId="5" fillId="0" borderId="21" xfId="0" applyFont="1" applyBorder="1"/>
    <xf numFmtId="0" fontId="5" fillId="0" borderId="22" xfId="0" applyFont="1" applyBorder="1"/>
    <xf numFmtId="0" fontId="0" fillId="0" borderId="23" xfId="0" applyBorder="1"/>
    <xf numFmtId="0" fontId="0" fillId="2" borderId="5" xfId="0" applyFill="1" applyBorder="1"/>
    <xf numFmtId="0" fontId="0" fillId="2" borderId="13" xfId="0" applyFill="1" applyBorder="1"/>
    <xf numFmtId="0" fontId="0" fillId="2" borderId="17" xfId="0" applyFill="1" applyBorder="1"/>
    <xf numFmtId="0" fontId="0" fillId="2" borderId="2" xfId="0" applyFill="1" applyBorder="1"/>
    <xf numFmtId="0" fontId="0" fillId="0" borderId="2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/>
    <xf numFmtId="0" fontId="0" fillId="2" borderId="15" xfId="0" applyFill="1" applyBorder="1"/>
    <xf numFmtId="0" fontId="0" fillId="0" borderId="26" xfId="0" applyBorder="1"/>
    <xf numFmtId="0" fontId="0" fillId="3" borderId="17" xfId="0" applyFill="1" applyBorder="1"/>
    <xf numFmtId="0" fontId="0" fillId="0" borderId="27" xfId="0" applyBorder="1"/>
    <xf numFmtId="0" fontId="0" fillId="0" borderId="28" xfId="0" applyBorder="1"/>
    <xf numFmtId="0" fontId="0" fillId="3" borderId="28" xfId="0" applyFill="1" applyBorder="1"/>
    <xf numFmtId="0" fontId="0" fillId="2" borderId="28" xfId="0" applyFill="1" applyBorder="1"/>
    <xf numFmtId="0" fontId="0" fillId="0" borderId="2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8DFD-D7AE-416C-8395-9E05F94B4324}">
  <dimension ref="A1:N16"/>
  <sheetViews>
    <sheetView workbookViewId="0">
      <selection activeCell="D16" sqref="D16"/>
    </sheetView>
  </sheetViews>
  <sheetFormatPr baseColWidth="10" defaultRowHeight="15" x14ac:dyDescent="0.25"/>
  <sheetData>
    <row r="1" spans="1:14" ht="15.75" thickBot="1" x14ac:dyDescent="0.3"/>
    <row r="2" spans="1:14" ht="19.5" thickBot="1" x14ac:dyDescent="0.35">
      <c r="A2" t="s">
        <v>0</v>
      </c>
      <c r="K2" s="30" t="s">
        <v>19</v>
      </c>
      <c r="L2" s="31"/>
    </row>
    <row r="3" spans="1:14" ht="18" thickBot="1" x14ac:dyDescent="0.3">
      <c r="A3" s="1" t="s">
        <v>10</v>
      </c>
      <c r="B3" s="1"/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14</v>
      </c>
      <c r="I3" t="s">
        <v>15</v>
      </c>
    </row>
    <row r="4" spans="1:14" ht="15.75" thickBot="1" x14ac:dyDescent="0.3">
      <c r="A4" s="9">
        <v>0</v>
      </c>
      <c r="B4" s="18">
        <v>15</v>
      </c>
      <c r="C4" s="22">
        <v>579</v>
      </c>
      <c r="D4" s="9">
        <f>A4+B4/2</f>
        <v>7.5</v>
      </c>
      <c r="E4" s="25">
        <f>C4*D4</f>
        <v>4342.5</v>
      </c>
      <c r="F4" s="25">
        <v>579</v>
      </c>
      <c r="G4" s="25">
        <f>D4-$B$13</f>
        <v>-73.022121896162531</v>
      </c>
      <c r="H4" s="25">
        <f>POWER(G4,2)</f>
        <v>5332.2302862180195</v>
      </c>
      <c r="I4" s="10">
        <f>H4*C4</f>
        <v>3087361.3357202332</v>
      </c>
      <c r="K4" t="s">
        <v>20</v>
      </c>
    </row>
    <row r="5" spans="1:14" ht="15.75" thickBot="1" x14ac:dyDescent="0.3">
      <c r="A5" s="11">
        <f>(A4+16)</f>
        <v>16</v>
      </c>
      <c r="B5" s="19">
        <f>(B4+16)</f>
        <v>31</v>
      </c>
      <c r="C5" s="23">
        <v>763</v>
      </c>
      <c r="D5" s="11">
        <f>A5+B5/2</f>
        <v>31.5</v>
      </c>
      <c r="E5" s="8">
        <f>C5*D5</f>
        <v>24034.5</v>
      </c>
      <c r="F5" s="8">
        <f>F4+C5</f>
        <v>1342</v>
      </c>
      <c r="G5" s="25">
        <f t="shared" ref="G5:G8" si="0">D5-$B$13</f>
        <v>-49.022121896162531</v>
      </c>
      <c r="H5" s="25">
        <f t="shared" ref="H5:H9" si="1">POWER(G5,2)</f>
        <v>2403.168435202218</v>
      </c>
      <c r="I5" s="10">
        <f t="shared" ref="I5:I8" si="2">H5*C5</f>
        <v>1833617.5160592922</v>
      </c>
      <c r="L5" t="s">
        <v>21</v>
      </c>
    </row>
    <row r="6" spans="1:14" ht="15.75" thickBot="1" x14ac:dyDescent="0.3">
      <c r="A6" s="11">
        <f t="shared" ref="A6:B9" si="3">(A5+16)</f>
        <v>32</v>
      </c>
      <c r="B6" s="19">
        <f t="shared" si="3"/>
        <v>47</v>
      </c>
      <c r="C6" s="23">
        <v>1029</v>
      </c>
      <c r="D6" s="11">
        <f>A6+B6/2</f>
        <v>55.5</v>
      </c>
      <c r="E6" s="8">
        <f>C6*D6</f>
        <v>57109.5</v>
      </c>
      <c r="F6" s="8">
        <f t="shared" ref="F6:F8" si="4">F5+C6</f>
        <v>2371</v>
      </c>
      <c r="G6" s="25">
        <f t="shared" si="0"/>
        <v>-25.022121896162531</v>
      </c>
      <c r="H6" s="25">
        <f t="shared" si="1"/>
        <v>626.1065841864164</v>
      </c>
      <c r="I6" s="10">
        <f t="shared" si="2"/>
        <v>644263.67512782244</v>
      </c>
      <c r="L6" s="28" t="s">
        <v>22</v>
      </c>
      <c r="M6" s="37"/>
      <c r="N6" s="29"/>
    </row>
    <row r="7" spans="1:14" ht="15.75" thickBot="1" x14ac:dyDescent="0.3">
      <c r="A7" s="33">
        <f t="shared" si="3"/>
        <v>48</v>
      </c>
      <c r="B7" s="34">
        <f t="shared" si="3"/>
        <v>63</v>
      </c>
      <c r="C7" s="35">
        <v>1240</v>
      </c>
      <c r="D7" s="33">
        <f t="shared" ref="D7:D9" si="5">A7+B7/2</f>
        <v>79.5</v>
      </c>
      <c r="E7" s="36">
        <f t="shared" ref="E7:E9" si="6">C7*D7</f>
        <v>98580</v>
      </c>
      <c r="F7" s="36">
        <f t="shared" si="4"/>
        <v>3611</v>
      </c>
      <c r="G7" s="25">
        <f t="shared" si="0"/>
        <v>-1.0221218961625311</v>
      </c>
      <c r="H7" s="25">
        <f t="shared" si="1"/>
        <v>1.0447331706148881</v>
      </c>
      <c r="I7" s="10">
        <f t="shared" si="2"/>
        <v>1295.4691315624614</v>
      </c>
    </row>
    <row r="8" spans="1:14" ht="15.75" thickBot="1" x14ac:dyDescent="0.3">
      <c r="A8" s="11">
        <f t="shared" si="3"/>
        <v>64</v>
      </c>
      <c r="B8" s="19">
        <f t="shared" si="3"/>
        <v>79</v>
      </c>
      <c r="C8" s="23">
        <v>1493</v>
      </c>
      <c r="D8" s="11">
        <f t="shared" si="5"/>
        <v>103.5</v>
      </c>
      <c r="E8" s="8">
        <f t="shared" si="6"/>
        <v>154525.5</v>
      </c>
      <c r="F8" s="8">
        <f t="shared" si="4"/>
        <v>5104</v>
      </c>
      <c r="G8" s="25">
        <f t="shared" si="0"/>
        <v>22.977878103837469</v>
      </c>
      <c r="H8" s="25">
        <f>POWER(G8,2)</f>
        <v>527.98288215481341</v>
      </c>
      <c r="I8" s="10">
        <f t="shared" si="2"/>
        <v>788278.44305713638</v>
      </c>
      <c r="K8" t="s">
        <v>23</v>
      </c>
    </row>
    <row r="9" spans="1:14" ht="15.75" thickBot="1" x14ac:dyDescent="0.3">
      <c r="A9" s="12">
        <f t="shared" si="3"/>
        <v>80</v>
      </c>
      <c r="B9" s="20">
        <f t="shared" si="3"/>
        <v>95</v>
      </c>
      <c r="C9" s="24">
        <v>1541</v>
      </c>
      <c r="D9" s="12">
        <f t="shared" si="5"/>
        <v>127.5</v>
      </c>
      <c r="E9" s="26">
        <f t="shared" si="6"/>
        <v>196477.5</v>
      </c>
      <c r="F9" s="26">
        <f>F8+C9</f>
        <v>6645</v>
      </c>
      <c r="G9" s="25">
        <f>D9-$B$13</f>
        <v>46.977878103837469</v>
      </c>
      <c r="H9" s="25">
        <f t="shared" si="1"/>
        <v>2206.921031139012</v>
      </c>
      <c r="I9" s="32">
        <f>H9*C9</f>
        <v>3400865.3089852175</v>
      </c>
    </row>
    <row r="10" spans="1:14" ht="15.75" thickBot="1" x14ac:dyDescent="0.3">
      <c r="C10" s="14">
        <f>SUM(C4:C9)</f>
        <v>6645</v>
      </c>
      <c r="E10" s="27">
        <f>SUM(E4:E9)</f>
        <v>535069.5</v>
      </c>
      <c r="I10" s="27">
        <f>SUM(I4:I9)</f>
        <v>9755681.7480812632</v>
      </c>
    </row>
    <row r="12" spans="1:14" ht="15.75" thickBot="1" x14ac:dyDescent="0.3"/>
    <row r="13" spans="1:14" ht="15.75" thickBot="1" x14ac:dyDescent="0.3">
      <c r="A13" s="13" t="s">
        <v>6</v>
      </c>
      <c r="B13" s="13">
        <f>E10/C10</f>
        <v>80.522121896162531</v>
      </c>
    </row>
    <row r="14" spans="1:14" ht="15.75" thickBot="1" x14ac:dyDescent="0.3">
      <c r="A14" s="17" t="s">
        <v>7</v>
      </c>
      <c r="B14" s="17">
        <f>A7+16*(3322.5-F6)/C7</f>
        <v>60.277419354838713</v>
      </c>
    </row>
    <row r="15" spans="1:14" ht="15.75" thickBot="1" x14ac:dyDescent="0.3">
      <c r="A15" s="13" t="s">
        <v>8</v>
      </c>
      <c r="B15" s="13">
        <f>I10/C10</f>
        <v>1468.1236641205815</v>
      </c>
    </row>
    <row r="16" spans="1:14" ht="15.75" thickBot="1" x14ac:dyDescent="0.3">
      <c r="A16" s="14" t="s">
        <v>9</v>
      </c>
      <c r="B16" s="14">
        <f>SQRT(B15)</f>
        <v>38.316101890988094</v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25EA-F399-482E-BF3A-C8AC96B5B5CF}">
  <dimension ref="A1:M17"/>
  <sheetViews>
    <sheetView tabSelected="1" workbookViewId="0">
      <selection activeCell="D13" sqref="D13"/>
    </sheetView>
  </sheetViews>
  <sheetFormatPr baseColWidth="10" defaultRowHeight="15" x14ac:dyDescent="0.25"/>
  <cols>
    <col min="2" max="2" width="16" customWidth="1"/>
    <col min="10" max="10" width="4.7109375" customWidth="1"/>
    <col min="11" max="11" width="5.28515625" customWidth="1"/>
    <col min="12" max="12" width="59.140625" customWidth="1"/>
    <col min="13" max="13" width="13.42578125" customWidth="1"/>
  </cols>
  <sheetData>
    <row r="1" spans="1:13" ht="15.75" thickBot="1" x14ac:dyDescent="0.3"/>
    <row r="2" spans="1:13" ht="27" thickBot="1" x14ac:dyDescent="0.45">
      <c r="A2" s="38" t="s">
        <v>10</v>
      </c>
      <c r="B2" s="39"/>
      <c r="C2" s="16" t="s">
        <v>1</v>
      </c>
      <c r="D2" s="15" t="s">
        <v>2</v>
      </c>
      <c r="E2" s="16" t="s">
        <v>3</v>
      </c>
      <c r="F2" s="15" t="s">
        <v>4</v>
      </c>
      <c r="G2" s="15" t="s">
        <v>5</v>
      </c>
      <c r="H2" s="15" t="s">
        <v>14</v>
      </c>
      <c r="I2" s="16" t="s">
        <v>15</v>
      </c>
      <c r="L2" s="4" t="s">
        <v>11</v>
      </c>
      <c r="M2" s="3"/>
    </row>
    <row r="3" spans="1:13" ht="15.75" thickBot="1" x14ac:dyDescent="0.3">
      <c r="A3" s="9">
        <v>0</v>
      </c>
      <c r="B3" s="18">
        <v>15</v>
      </c>
      <c r="C3" s="22">
        <v>1785</v>
      </c>
      <c r="D3" s="44">
        <f>A3+B3/2</f>
        <v>7.5</v>
      </c>
      <c r="E3" s="22">
        <f>C3*D3</f>
        <v>13387.5</v>
      </c>
      <c r="F3" s="40">
        <v>1785</v>
      </c>
      <c r="G3" s="25">
        <f>D3-$B$13</f>
        <v>-68.924435721295382</v>
      </c>
      <c r="H3" s="18">
        <f>POWER(G3,2)</f>
        <v>4750.5778394989784</v>
      </c>
      <c r="I3" s="22">
        <f>H3*C3</f>
        <v>8479781.4435056765</v>
      </c>
      <c r="L3" t="s">
        <v>12</v>
      </c>
    </row>
    <row r="4" spans="1:13" ht="19.5" thickBot="1" x14ac:dyDescent="0.35">
      <c r="A4" s="11">
        <f>(A3+16)</f>
        <v>16</v>
      </c>
      <c r="B4" s="19">
        <f>(B3+16)</f>
        <v>31</v>
      </c>
      <c r="C4" s="23">
        <v>1640</v>
      </c>
      <c r="D4" s="45">
        <f>A4+B4/2</f>
        <v>31.5</v>
      </c>
      <c r="E4" s="23">
        <f>C4*D4</f>
        <v>51660</v>
      </c>
      <c r="F4" s="21">
        <f>F3+C4</f>
        <v>3425</v>
      </c>
      <c r="G4" s="8">
        <f>D4-$B$13</f>
        <v>-44.924435721295382</v>
      </c>
      <c r="H4" s="19">
        <f t="shared" ref="H4:H8" si="0">POWER(G4,2)</f>
        <v>2018.2049248768005</v>
      </c>
      <c r="I4" s="23">
        <f>H4*C4</f>
        <v>3309856.0767979529</v>
      </c>
      <c r="L4" s="5" t="s">
        <v>13</v>
      </c>
    </row>
    <row r="5" spans="1:13" ht="15.75" thickBot="1" x14ac:dyDescent="0.3">
      <c r="A5" s="11">
        <f t="shared" ref="A5:B8" si="1">(A4+16)</f>
        <v>32</v>
      </c>
      <c r="B5" s="19">
        <f t="shared" si="1"/>
        <v>47</v>
      </c>
      <c r="C5" s="43">
        <v>1789</v>
      </c>
      <c r="D5" s="46">
        <f>A5+B5/2</f>
        <v>55.5</v>
      </c>
      <c r="E5" s="43">
        <f>C5*D5</f>
        <v>99289.5</v>
      </c>
      <c r="F5" s="21">
        <f>F4+C5</f>
        <v>5214</v>
      </c>
      <c r="G5" s="8">
        <f t="shared" ref="G4:G8" si="2">D5-$B$13</f>
        <v>-20.924435721295382</v>
      </c>
      <c r="H5" s="19">
        <f t="shared" si="0"/>
        <v>437.83201025462216</v>
      </c>
      <c r="I5" s="23">
        <f>H5*C5</f>
        <v>783281.46634551906</v>
      </c>
      <c r="L5" t="s">
        <v>16</v>
      </c>
    </row>
    <row r="6" spans="1:13" ht="24" thickBot="1" x14ac:dyDescent="0.4">
      <c r="A6" s="33">
        <f t="shared" si="1"/>
        <v>48</v>
      </c>
      <c r="B6" s="34">
        <f t="shared" si="1"/>
        <v>63</v>
      </c>
      <c r="C6" s="35">
        <v>1506</v>
      </c>
      <c r="D6" s="47">
        <f t="shared" ref="D4:D8" si="3">A6+B6/2</f>
        <v>79.5</v>
      </c>
      <c r="E6" s="35">
        <f t="shared" ref="E4:E8" si="4">C6*D6</f>
        <v>119727</v>
      </c>
      <c r="F6" s="41">
        <f>F5+C6</f>
        <v>6720</v>
      </c>
      <c r="G6" s="8">
        <f t="shared" si="2"/>
        <v>3.0755642787046185</v>
      </c>
      <c r="H6" s="19">
        <f t="shared" si="0"/>
        <v>9.4590956324438604</v>
      </c>
      <c r="I6" s="23">
        <f>H6*C6</f>
        <v>14245.398022460453</v>
      </c>
      <c r="L6" s="6" t="s">
        <v>17</v>
      </c>
    </row>
    <row r="7" spans="1:13" ht="15.75" thickBot="1" x14ac:dyDescent="0.3">
      <c r="A7" s="11">
        <f t="shared" si="1"/>
        <v>64</v>
      </c>
      <c r="B7" s="19">
        <f t="shared" si="1"/>
        <v>79</v>
      </c>
      <c r="C7" s="23">
        <v>2159</v>
      </c>
      <c r="D7" s="45">
        <f t="shared" si="3"/>
        <v>103.5</v>
      </c>
      <c r="E7" s="23">
        <f t="shared" si="4"/>
        <v>223456.5</v>
      </c>
      <c r="F7" s="21">
        <f t="shared" ref="F5:F8" si="5">F6+C7</f>
        <v>8879</v>
      </c>
      <c r="G7" s="8">
        <f t="shared" si="2"/>
        <v>27.075564278704618</v>
      </c>
      <c r="H7" s="19">
        <f t="shared" si="0"/>
        <v>733.08618101026559</v>
      </c>
      <c r="I7" s="23">
        <f>H7*C7</f>
        <v>1582733.0648011635</v>
      </c>
    </row>
    <row r="8" spans="1:13" ht="21.75" thickBot="1" x14ac:dyDescent="0.4">
      <c r="A8" s="12">
        <f t="shared" si="1"/>
        <v>80</v>
      </c>
      <c r="B8" s="20">
        <f t="shared" si="1"/>
        <v>95</v>
      </c>
      <c r="C8" s="24">
        <v>3349</v>
      </c>
      <c r="D8" s="48">
        <f t="shared" si="3"/>
        <v>127.5</v>
      </c>
      <c r="E8" s="24">
        <f t="shared" si="4"/>
        <v>426997.5</v>
      </c>
      <c r="F8" s="42">
        <f t="shared" si="5"/>
        <v>12228</v>
      </c>
      <c r="G8" s="26">
        <f t="shared" si="2"/>
        <v>51.075564278704618</v>
      </c>
      <c r="H8" s="20">
        <f>POWER(G8,2)</f>
        <v>2608.713266388087</v>
      </c>
      <c r="I8" s="24">
        <f>H8*C8</f>
        <v>8736580.7291337028</v>
      </c>
      <c r="L8" s="7" t="s">
        <v>18</v>
      </c>
    </row>
    <row r="9" spans="1:13" ht="15.75" thickBot="1" x14ac:dyDescent="0.3">
      <c r="C9" s="13">
        <f>SUM(C3:C8)</f>
        <v>12228</v>
      </c>
      <c r="E9" s="27">
        <f>SUM(E3:E8)</f>
        <v>934518</v>
      </c>
      <c r="F9" s="2"/>
      <c r="I9" s="13">
        <f>SUM(I3:I8)</f>
        <v>22906478.178606473</v>
      </c>
    </row>
    <row r="12" spans="1:13" ht="15.75" thickBot="1" x14ac:dyDescent="0.3"/>
    <row r="13" spans="1:13" ht="15.75" thickBot="1" x14ac:dyDescent="0.3">
      <c r="A13" s="13" t="s">
        <v>6</v>
      </c>
      <c r="B13" s="29">
        <f>E9/C9</f>
        <v>76.424435721295382</v>
      </c>
    </row>
    <row r="14" spans="1:13" ht="15.75" thickBot="1" x14ac:dyDescent="0.3">
      <c r="A14" s="13" t="s">
        <v>7</v>
      </c>
      <c r="B14" s="29">
        <f>A6+16*(6114-5214)/1506</f>
        <v>57.561752988047807</v>
      </c>
    </row>
    <row r="15" spans="1:13" ht="15.75" thickBot="1" x14ac:dyDescent="0.3"/>
    <row r="16" spans="1:13" ht="15.75" thickBot="1" x14ac:dyDescent="0.3">
      <c r="A16" s="13" t="s">
        <v>8</v>
      </c>
      <c r="B16" s="29">
        <f>I9/C9</f>
        <v>1873.2808454862998</v>
      </c>
    </row>
    <row r="17" spans="1:2" ht="15.75" thickBot="1" x14ac:dyDescent="0.3">
      <c r="A17" s="13" t="s">
        <v>9</v>
      </c>
      <c r="B17" s="29">
        <f>SQRT(B16)</f>
        <v>43.281414550431457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SALTA</vt:lpstr>
      <vt:lpstr>MENDOZA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Poggio</dc:creator>
  <cp:lastModifiedBy>Mariela Poggio</cp:lastModifiedBy>
  <dcterms:created xsi:type="dcterms:W3CDTF">2021-05-24T19:39:23Z</dcterms:created>
  <dcterms:modified xsi:type="dcterms:W3CDTF">2021-05-24T23:44:55Z</dcterms:modified>
</cp:coreProperties>
</file>