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_\Carrera de IA y Ciencia de Datos\Semestre 2\Estadistica y Ciencia de datos 2\"/>
    </mc:Choice>
  </mc:AlternateContent>
  <xr:revisionPtr revIDLastSave="0" documentId="13_ncr:1_{B0DDD505-B7DB-4736-8F60-A2C285A8C9BB}" xr6:coauthVersionLast="47" xr6:coauthVersionMax="47" xr10:uidLastSave="{00000000-0000-0000-0000-000000000000}"/>
  <bookViews>
    <workbookView xWindow="24000" yWindow="2655" windowWidth="8835" windowHeight="12240" xr2:uid="{7E1D75FB-0E13-4C2E-8BC4-9400FAAB7D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H55" i="1"/>
  <c r="E63" i="1"/>
  <c r="B60" i="1"/>
  <c r="Q41" i="1"/>
  <c r="Q42" i="1"/>
  <c r="Q43" i="1"/>
  <c r="Q44" i="1"/>
  <c r="Q45" i="1"/>
  <c r="Q46" i="1"/>
  <c r="Q47" i="1"/>
  <c r="Q40" i="1"/>
  <c r="P43" i="1"/>
  <c r="P42" i="1"/>
  <c r="P41" i="1"/>
  <c r="P44" i="1"/>
  <c r="P45" i="1"/>
  <c r="P46" i="1"/>
  <c r="P47" i="1"/>
  <c r="P40" i="1"/>
  <c r="F47" i="1"/>
  <c r="C47" i="1"/>
  <c r="C45" i="1"/>
  <c r="M23" i="1"/>
  <c r="M24" i="1"/>
  <c r="M25" i="1"/>
  <c r="M26" i="1"/>
  <c r="M27" i="1"/>
  <c r="M28" i="1"/>
  <c r="M29" i="1"/>
  <c r="M30" i="1"/>
  <c r="M31" i="1"/>
  <c r="M32" i="1"/>
  <c r="M22" i="1"/>
  <c r="L25" i="1"/>
  <c r="L24" i="1"/>
  <c r="L23" i="1"/>
  <c r="L26" i="1"/>
  <c r="L27" i="1"/>
  <c r="L28" i="1"/>
  <c r="L29" i="1"/>
  <c r="L30" i="1"/>
  <c r="L31" i="1"/>
  <c r="L32" i="1"/>
  <c r="L22" i="1"/>
  <c r="K33" i="1"/>
  <c r="K29" i="1"/>
  <c r="K28" i="1"/>
  <c r="K27" i="1"/>
  <c r="K26" i="1"/>
  <c r="K25" i="1"/>
  <c r="K24" i="1"/>
  <c r="K23" i="1"/>
  <c r="K30" i="1"/>
  <c r="K31" i="1"/>
  <c r="K32" i="1"/>
  <c r="K22" i="1"/>
  <c r="J33" i="1"/>
  <c r="J31" i="1"/>
  <c r="J23" i="1"/>
  <c r="J24" i="1"/>
  <c r="J25" i="1"/>
  <c r="J26" i="1"/>
  <c r="J27" i="1"/>
  <c r="J28" i="1"/>
  <c r="J29" i="1"/>
  <c r="J30" i="1"/>
  <c r="J32" i="1"/>
  <c r="J22" i="1"/>
  <c r="V5" i="1"/>
  <c r="V6" i="1"/>
  <c r="V3" i="1"/>
  <c r="V2" i="1"/>
  <c r="U3" i="1"/>
  <c r="U7" i="1"/>
  <c r="U6" i="1"/>
  <c r="V7" i="1" s="1"/>
  <c r="U5" i="1"/>
  <c r="U4" i="1"/>
  <c r="V4" i="1" s="1"/>
  <c r="U2" i="1"/>
  <c r="C14" i="1"/>
  <c r="I33" i="1"/>
  <c r="E17" i="1"/>
  <c r="E18" i="1"/>
  <c r="E19" i="1"/>
  <c r="E20" i="1"/>
  <c r="E14" i="1"/>
  <c r="D15" i="1"/>
  <c r="E15" i="1" s="1"/>
  <c r="D16" i="1"/>
  <c r="E16" i="1" s="1"/>
  <c r="D17" i="1"/>
  <c r="D18" i="1"/>
  <c r="D19" i="1"/>
  <c r="D20" i="1"/>
  <c r="D14" i="1"/>
  <c r="C15" i="1"/>
  <c r="C16" i="1"/>
  <c r="C21" i="1" s="1"/>
  <c r="C17" i="1"/>
  <c r="C18" i="1"/>
  <c r="C19" i="1"/>
  <c r="C20" i="1"/>
  <c r="B21" i="1"/>
  <c r="E21" i="1" l="1"/>
</calcChain>
</file>

<file path=xl/sharedStrings.xml><?xml version="1.0" encoding="utf-8"?>
<sst xmlns="http://schemas.openxmlformats.org/spreadsheetml/2006/main" count="67" uniqueCount="53">
  <si>
    <t>x</t>
  </si>
  <si>
    <t>F(x)</t>
  </si>
  <si>
    <t>Ejercicio 1</t>
  </si>
  <si>
    <t>p(x)</t>
  </si>
  <si>
    <t>Xi * P(x)</t>
  </si>
  <si>
    <t>X"2</t>
  </si>
  <si>
    <t>x"2*P(x)</t>
  </si>
  <si>
    <t>Ejercicio 3</t>
  </si>
  <si>
    <t>Columna1</t>
  </si>
  <si>
    <t>1</t>
  </si>
  <si>
    <t>2</t>
  </si>
  <si>
    <t>3</t>
  </si>
  <si>
    <t>4</t>
  </si>
  <si>
    <t>5</t>
  </si>
  <si>
    <t>6</t>
  </si>
  <si>
    <t>X</t>
  </si>
  <si>
    <t>FA</t>
  </si>
  <si>
    <t>P(X)</t>
  </si>
  <si>
    <t>p</t>
  </si>
  <si>
    <t>n</t>
  </si>
  <si>
    <t>q</t>
  </si>
  <si>
    <t>p(xi)</t>
  </si>
  <si>
    <t>Ejercicio 2</t>
  </si>
  <si>
    <t>E (x)</t>
  </si>
  <si>
    <t>x2</t>
  </si>
  <si>
    <t>V(x)</t>
  </si>
  <si>
    <t xml:space="preserve">Binomial </t>
  </si>
  <si>
    <t xml:space="preserve">Ejercicio </t>
  </si>
  <si>
    <t>P(x)</t>
  </si>
  <si>
    <t>=</t>
  </si>
  <si>
    <r>
      <t>C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*P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*Q</t>
    </r>
    <r>
      <rPr>
        <vertAlign val="superscript"/>
        <sz val="11"/>
        <color theme="1"/>
        <rFont val="Calibri"/>
        <family val="2"/>
        <scheme val="minor"/>
      </rPr>
      <t>n-X</t>
    </r>
  </si>
  <si>
    <t>P</t>
  </si>
  <si>
    <t>Rta Pregunta 1</t>
  </si>
  <si>
    <t>Rta Pregunta 2</t>
  </si>
  <si>
    <t>Esta es la probabilidad de que las diez acciones hayan subido</t>
  </si>
  <si>
    <t>Esta es la probabilidad de que haya mas de 7 acciones que suban</t>
  </si>
  <si>
    <t>P(se busca)</t>
  </si>
  <si>
    <t>n(modelo)</t>
  </si>
  <si>
    <t>q(lo que se busca evitar</t>
  </si>
  <si>
    <t>f(x)</t>
  </si>
  <si>
    <t>Poisson</t>
  </si>
  <si>
    <t>LAMBDA =</t>
  </si>
  <si>
    <t>para</t>
  </si>
  <si>
    <t>500 mts</t>
  </si>
  <si>
    <t>X= Cantidad de errores en 500 metros</t>
  </si>
  <si>
    <t>X poisson(2)</t>
  </si>
  <si>
    <t>u = 2</t>
  </si>
  <si>
    <t>p(x=0)</t>
  </si>
  <si>
    <t>X = Cantidad de errores en 100 mts</t>
  </si>
  <si>
    <t>X poisson(0,4)</t>
  </si>
  <si>
    <t>u = 0,4</t>
  </si>
  <si>
    <t>F de poisson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</si>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</sst>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2C1F04-2797-4B3B-837A-B4AE2E969F67}" name="Tabla1" displayName="Tabla1" ref="H13:N19" totalsRowShown="0" headerRowDxfId="1">
  <autoFilter ref="H13:N19" xr:uid="{9A2C1F04-2797-4B3B-837A-B4AE2E969F67}"/>
  <tableColumns count="7">
    <tableColumn id="1" xr3:uid="{867AC7BF-48E8-4E0E-B9CE-B43EF549DAAD}" name="Columna1" dataDxfId="0"/>
    <tableColumn id="2" xr3:uid="{3F7A1A67-EA71-457F-939F-AB4CDC9A61DC}" name="1"/>
    <tableColumn id="3" xr3:uid="{C899D043-2C1A-4815-BE07-1D42E38AF2DC}" name="2"/>
    <tableColumn id="4" xr3:uid="{4359C2BF-0658-4B2B-BA95-3C5DD1269269}" name="3"/>
    <tableColumn id="5" xr3:uid="{FE12B896-2622-41DE-83C9-F2BEC7E1BD02}" name="4"/>
    <tableColumn id="6" xr3:uid="{4BC77BCC-429F-43BA-BCA3-6CBB1F2A4DD9}" name="5"/>
    <tableColumn id="7" xr3:uid="{206CD32C-A589-4DF0-85C5-0741243DD176}" name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372B-41F4-4262-8B9F-964199F31234}">
  <dimension ref="A1:V64"/>
  <sheetViews>
    <sheetView tabSelected="1" topLeftCell="D28" workbookViewId="0">
      <selection activeCell="H56" sqref="H56"/>
    </sheetView>
  </sheetViews>
  <sheetFormatPr baseColWidth="10" defaultRowHeight="15" x14ac:dyDescent="0.25"/>
  <cols>
    <col min="2" max="3" width="11.85546875" bestFit="1" customWidth="1"/>
    <col min="4" max="7" width="10.7109375" customWidth="1"/>
    <col min="8" max="8" width="12" customWidth="1"/>
    <col min="9" max="9" width="11.85546875" bestFit="1" customWidth="1"/>
    <col min="21" max="23" width="11.85546875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T1" t="s">
        <v>0</v>
      </c>
      <c r="U1" t="s">
        <v>21</v>
      </c>
      <c r="V1" t="s">
        <v>1</v>
      </c>
    </row>
    <row r="2" spans="1:22" x14ac:dyDescent="0.25">
      <c r="A2" s="1"/>
      <c r="B2" s="1"/>
      <c r="C2" s="1"/>
      <c r="D2" s="1"/>
      <c r="E2" s="1"/>
      <c r="F2" s="1"/>
      <c r="G2" s="1"/>
      <c r="R2" t="s">
        <v>18</v>
      </c>
      <c r="S2">
        <v>0.3</v>
      </c>
      <c r="T2">
        <v>0</v>
      </c>
      <c r="U2">
        <f>_xlfn.BINOM.DIST(T2,T7,S2,0)</f>
        <v>0.16806999999999997</v>
      </c>
      <c r="V2">
        <f>_xlfn.BINOM.DIST(T2,T7,S2,1)</f>
        <v>0.16806999999999997</v>
      </c>
    </row>
    <row r="3" spans="1:22" x14ac:dyDescent="0.25">
      <c r="A3" s="1"/>
      <c r="B3" s="1"/>
      <c r="C3" s="1"/>
      <c r="D3" s="1"/>
      <c r="E3" s="1"/>
      <c r="F3" s="1"/>
      <c r="G3" s="1"/>
      <c r="R3" t="s">
        <v>19</v>
      </c>
      <c r="S3">
        <v>5</v>
      </c>
      <c r="T3">
        <v>1</v>
      </c>
      <c r="U3">
        <f>_xlfn.BINOM.DIST(T3,T7,S2,0)</f>
        <v>0.36014999999999997</v>
      </c>
      <c r="V3">
        <f>_xlfn.BINOM.DIST(T3,T7,S2,1)</f>
        <v>0.52822000000000013</v>
      </c>
    </row>
    <row r="4" spans="1:22" x14ac:dyDescent="0.25">
      <c r="A4" s="1"/>
      <c r="B4" s="1"/>
      <c r="C4" s="1"/>
      <c r="D4" s="1"/>
      <c r="E4" s="1"/>
      <c r="F4" s="1"/>
      <c r="G4" s="1"/>
      <c r="R4" t="s">
        <v>20</v>
      </c>
      <c r="S4">
        <v>0.7</v>
      </c>
      <c r="T4">
        <v>2</v>
      </c>
      <c r="U4">
        <f>_xlfn.BINOM.DIST(T4,T7,S2,0)</f>
        <v>0.30869999999999997</v>
      </c>
      <c r="V4">
        <f>U4+U3+U2</f>
        <v>0.83691999999999989</v>
      </c>
    </row>
    <row r="5" spans="1:22" x14ac:dyDescent="0.25">
      <c r="A5" s="1"/>
      <c r="B5" s="1"/>
      <c r="C5" s="1"/>
      <c r="D5" s="1"/>
      <c r="E5" s="1"/>
      <c r="F5" s="1"/>
      <c r="G5" s="1"/>
      <c r="T5">
        <v>3</v>
      </c>
      <c r="U5">
        <f>_xlfn.BINOM.DIST(T5,T7,S2,0)</f>
        <v>0.13230000000000006</v>
      </c>
      <c r="V5">
        <f>_xlfn.BINOM.DIST(T5,T7,S2,1)</f>
        <v>0.96921999999999997</v>
      </c>
    </row>
    <row r="6" spans="1:22" x14ac:dyDescent="0.25">
      <c r="A6" s="1"/>
      <c r="B6" s="1"/>
      <c r="C6" s="1"/>
      <c r="D6" s="1"/>
      <c r="E6" s="1"/>
      <c r="F6" s="1"/>
      <c r="G6" s="1"/>
      <c r="T6">
        <v>4</v>
      </c>
      <c r="U6">
        <f>_xlfn.BINOM.DIST(T6,T7,S2,0)</f>
        <v>2.8350000000000011E-2</v>
      </c>
      <c r="V6">
        <f>_xlfn.BINOM.DIST(T6,T7,S2,1)</f>
        <v>0.99757000000000007</v>
      </c>
    </row>
    <row r="7" spans="1:22" x14ac:dyDescent="0.25">
      <c r="A7" s="1"/>
      <c r="B7" s="1"/>
      <c r="C7" s="1"/>
      <c r="D7" s="1"/>
      <c r="E7" s="1"/>
      <c r="F7" s="1"/>
      <c r="G7" s="1"/>
      <c r="T7">
        <v>5</v>
      </c>
      <c r="U7">
        <f>_xlfn.BINOM.DIST(T7,T7,S2,0)</f>
        <v>2.429999999999999E-3</v>
      </c>
      <c r="V7">
        <f>U6+U5+U4+U3+U2+U7</f>
        <v>1</v>
      </c>
    </row>
    <row r="8" spans="1:22" x14ac:dyDescent="0.25">
      <c r="A8" s="1"/>
      <c r="B8" s="1"/>
      <c r="C8" s="1"/>
      <c r="D8" s="1"/>
      <c r="E8" s="1"/>
      <c r="F8" s="1"/>
      <c r="G8" s="1"/>
    </row>
    <row r="9" spans="1:22" x14ac:dyDescent="0.25">
      <c r="A9" s="1"/>
      <c r="B9" s="1"/>
      <c r="C9" s="1"/>
      <c r="D9" s="1"/>
      <c r="E9" s="1"/>
      <c r="F9" s="1"/>
      <c r="G9" s="1"/>
    </row>
    <row r="11" spans="1:22" x14ac:dyDescent="0.25">
      <c r="A11" s="1" t="s">
        <v>2</v>
      </c>
      <c r="H11" t="s">
        <v>7</v>
      </c>
      <c r="P11" t="s">
        <v>22</v>
      </c>
    </row>
    <row r="13" spans="1:22" x14ac:dyDescent="0.25">
      <c r="A13" t="s">
        <v>0</v>
      </c>
      <c r="B13" t="s">
        <v>3</v>
      </c>
      <c r="C13" t="s">
        <v>4</v>
      </c>
      <c r="D13" t="s">
        <v>5</v>
      </c>
      <c r="E13" t="s">
        <v>6</v>
      </c>
      <c r="H13" t="s">
        <v>8</v>
      </c>
      <c r="I13" s="2" t="s">
        <v>9</v>
      </c>
      <c r="J13" s="2" t="s">
        <v>10</v>
      </c>
      <c r="K13" s="2" t="s">
        <v>11</v>
      </c>
      <c r="L13" s="2" t="s">
        <v>12</v>
      </c>
      <c r="M13" s="2" t="s">
        <v>13</v>
      </c>
      <c r="N13" s="2" t="s">
        <v>14</v>
      </c>
      <c r="P13" t="s">
        <v>0</v>
      </c>
    </row>
    <row r="14" spans="1:22" x14ac:dyDescent="0.25">
      <c r="A14">
        <v>0</v>
      </c>
      <c r="B14">
        <v>0.05</v>
      </c>
      <c r="C14">
        <f>B14*A14</f>
        <v>0</v>
      </c>
      <c r="D14">
        <f>POWER(A14,2)</f>
        <v>0</v>
      </c>
      <c r="E14">
        <f>D14*B14</f>
        <v>0</v>
      </c>
      <c r="H14" s="2">
        <v>1</v>
      </c>
      <c r="I14">
        <v>2</v>
      </c>
      <c r="J14">
        <v>3</v>
      </c>
      <c r="K14">
        <v>4</v>
      </c>
      <c r="L14">
        <v>5</v>
      </c>
      <c r="M14">
        <v>6</v>
      </c>
      <c r="N14">
        <v>7</v>
      </c>
    </row>
    <row r="15" spans="1:22" x14ac:dyDescent="0.25">
      <c r="A15">
        <v>1</v>
      </c>
      <c r="B15">
        <v>0.1</v>
      </c>
      <c r="C15">
        <f t="shared" ref="C15:C20" si="0">B15*A15</f>
        <v>0.1</v>
      </c>
      <c r="D15">
        <f t="shared" ref="D15:D20" si="1">POWER(A15,2)</f>
        <v>1</v>
      </c>
      <c r="E15">
        <f t="shared" ref="E15:E20" si="2">D15*B15</f>
        <v>0.1</v>
      </c>
      <c r="H15" s="2">
        <v>2</v>
      </c>
      <c r="I15">
        <v>3</v>
      </c>
      <c r="J15">
        <v>4</v>
      </c>
      <c r="K15">
        <v>5</v>
      </c>
      <c r="L15">
        <v>6</v>
      </c>
      <c r="M15">
        <v>7</v>
      </c>
      <c r="N15">
        <v>8</v>
      </c>
    </row>
    <row r="16" spans="1:22" x14ac:dyDescent="0.25">
      <c r="A16">
        <v>2</v>
      </c>
      <c r="B16">
        <v>0.15</v>
      </c>
      <c r="C16">
        <f t="shared" si="0"/>
        <v>0.3</v>
      </c>
      <c r="D16">
        <f t="shared" si="1"/>
        <v>4</v>
      </c>
      <c r="E16">
        <f t="shared" si="2"/>
        <v>0.6</v>
      </c>
      <c r="H16" s="2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</row>
    <row r="17" spans="1:14" x14ac:dyDescent="0.25">
      <c r="A17">
        <v>3</v>
      </c>
      <c r="B17">
        <v>0.25</v>
      </c>
      <c r="C17">
        <f t="shared" si="0"/>
        <v>0.75</v>
      </c>
      <c r="D17">
        <f t="shared" si="1"/>
        <v>9</v>
      </c>
      <c r="E17">
        <f t="shared" si="2"/>
        <v>2.25</v>
      </c>
      <c r="H17" s="2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</row>
    <row r="18" spans="1:14" x14ac:dyDescent="0.25">
      <c r="A18">
        <v>4</v>
      </c>
      <c r="B18">
        <v>0.3</v>
      </c>
      <c r="C18">
        <f t="shared" si="0"/>
        <v>1.2</v>
      </c>
      <c r="D18">
        <f t="shared" si="1"/>
        <v>16</v>
      </c>
      <c r="E18">
        <f t="shared" si="2"/>
        <v>4.8</v>
      </c>
      <c r="H18" s="2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</row>
    <row r="19" spans="1:14" x14ac:dyDescent="0.25">
      <c r="A19">
        <v>5</v>
      </c>
      <c r="B19">
        <v>0.1</v>
      </c>
      <c r="C19">
        <f t="shared" si="0"/>
        <v>0.5</v>
      </c>
      <c r="D19">
        <f t="shared" si="1"/>
        <v>25</v>
      </c>
      <c r="E19">
        <f t="shared" si="2"/>
        <v>2.5</v>
      </c>
      <c r="H19" s="2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</row>
    <row r="20" spans="1:14" x14ac:dyDescent="0.25">
      <c r="A20">
        <v>6</v>
      </c>
      <c r="B20">
        <v>0.05</v>
      </c>
      <c r="C20">
        <f t="shared" si="0"/>
        <v>0.30000000000000004</v>
      </c>
      <c r="D20">
        <f t="shared" si="1"/>
        <v>36</v>
      </c>
      <c r="E20">
        <f t="shared" si="2"/>
        <v>1.8</v>
      </c>
    </row>
    <row r="21" spans="1:14" x14ac:dyDescent="0.25">
      <c r="B21">
        <f>SUM(B15,B16,B17,B18,B19,B20,B14)</f>
        <v>1</v>
      </c>
      <c r="C21">
        <f>SUM(C14,C15,C16,C17,C18,C19,C20)</f>
        <v>3.1499999999999995</v>
      </c>
      <c r="E21">
        <f>SUM(E14,E15,E16,E17,E18,E19,E20)</f>
        <v>12.05</v>
      </c>
      <c r="H21" t="s">
        <v>15</v>
      </c>
      <c r="I21" t="s">
        <v>16</v>
      </c>
      <c r="J21" t="s">
        <v>17</v>
      </c>
      <c r="K21" t="s">
        <v>23</v>
      </c>
      <c r="L21" t="s">
        <v>24</v>
      </c>
      <c r="M21" t="s">
        <v>25</v>
      </c>
    </row>
    <row r="22" spans="1:14" x14ac:dyDescent="0.25">
      <c r="H22">
        <v>2</v>
      </c>
      <c r="I22">
        <v>1</v>
      </c>
      <c r="J22">
        <f>I22/$I$33</f>
        <v>2.9411764705882353E-2</v>
      </c>
      <c r="K22">
        <f t="shared" ref="K22:K29" si="3">H22*J22</f>
        <v>5.8823529411764705E-2</v>
      </c>
      <c r="L22">
        <f>H22^2</f>
        <v>4</v>
      </c>
      <c r="M22">
        <f>L22*J22</f>
        <v>0.11764705882352941</v>
      </c>
    </row>
    <row r="23" spans="1:14" x14ac:dyDescent="0.25">
      <c r="H23">
        <v>3</v>
      </c>
      <c r="I23">
        <v>2</v>
      </c>
      <c r="J23">
        <f t="shared" ref="J23:J32" si="4">I23/$I$33</f>
        <v>5.8823529411764705E-2</v>
      </c>
      <c r="K23">
        <f t="shared" si="3"/>
        <v>0.1764705882352941</v>
      </c>
      <c r="L23">
        <f>H23^2</f>
        <v>9</v>
      </c>
      <c r="M23">
        <f t="shared" ref="M23:M32" si="5">L23*J23</f>
        <v>0.52941176470588236</v>
      </c>
    </row>
    <row r="24" spans="1:14" x14ac:dyDescent="0.25">
      <c r="H24">
        <v>4</v>
      </c>
      <c r="I24">
        <v>3</v>
      </c>
      <c r="J24">
        <f t="shared" si="4"/>
        <v>8.8235294117647065E-2</v>
      </c>
      <c r="K24">
        <f t="shared" si="3"/>
        <v>0.35294117647058826</v>
      </c>
      <c r="L24">
        <f>H24^2</f>
        <v>16</v>
      </c>
      <c r="M24">
        <f t="shared" si="5"/>
        <v>1.411764705882353</v>
      </c>
    </row>
    <row r="25" spans="1:14" x14ac:dyDescent="0.25">
      <c r="H25">
        <v>5</v>
      </c>
      <c r="I25">
        <v>4</v>
      </c>
      <c r="J25">
        <f t="shared" si="4"/>
        <v>0.11764705882352941</v>
      </c>
      <c r="K25">
        <f t="shared" si="3"/>
        <v>0.58823529411764708</v>
      </c>
      <c r="L25">
        <f>H25^2</f>
        <v>25</v>
      </c>
      <c r="M25">
        <f t="shared" si="5"/>
        <v>2.9411764705882351</v>
      </c>
    </row>
    <row r="26" spans="1:14" x14ac:dyDescent="0.25">
      <c r="H26">
        <v>6</v>
      </c>
      <c r="I26">
        <v>5</v>
      </c>
      <c r="J26">
        <f t="shared" si="4"/>
        <v>0.14705882352941177</v>
      </c>
      <c r="K26">
        <f t="shared" si="3"/>
        <v>0.88235294117647056</v>
      </c>
      <c r="L26">
        <f t="shared" ref="L26:L32" si="6">H26^2</f>
        <v>36</v>
      </c>
      <c r="M26">
        <f t="shared" si="5"/>
        <v>5.2941176470588234</v>
      </c>
    </row>
    <row r="27" spans="1:14" x14ac:dyDescent="0.25">
      <c r="H27">
        <v>7</v>
      </c>
      <c r="I27">
        <v>6</v>
      </c>
      <c r="J27">
        <f t="shared" si="4"/>
        <v>0.17647058823529413</v>
      </c>
      <c r="K27">
        <f t="shared" si="3"/>
        <v>1.2352941176470589</v>
      </c>
      <c r="L27">
        <f t="shared" si="6"/>
        <v>49</v>
      </c>
      <c r="M27">
        <f t="shared" si="5"/>
        <v>8.647058823529413</v>
      </c>
    </row>
    <row r="28" spans="1:14" x14ac:dyDescent="0.25">
      <c r="H28">
        <v>8</v>
      </c>
      <c r="I28">
        <v>4</v>
      </c>
      <c r="J28">
        <f t="shared" si="4"/>
        <v>0.11764705882352941</v>
      </c>
      <c r="K28">
        <f t="shared" si="3"/>
        <v>0.94117647058823528</v>
      </c>
      <c r="L28">
        <f t="shared" si="6"/>
        <v>64</v>
      </c>
      <c r="M28">
        <f t="shared" si="5"/>
        <v>7.5294117647058822</v>
      </c>
    </row>
    <row r="29" spans="1:14" x14ac:dyDescent="0.25">
      <c r="H29">
        <v>9</v>
      </c>
      <c r="I29">
        <v>3</v>
      </c>
      <c r="J29">
        <f t="shared" si="4"/>
        <v>8.8235294117647065E-2</v>
      </c>
      <c r="K29">
        <f t="shared" si="3"/>
        <v>0.79411764705882359</v>
      </c>
      <c r="L29">
        <f t="shared" si="6"/>
        <v>81</v>
      </c>
      <c r="M29">
        <f t="shared" si="5"/>
        <v>7.1470588235294121</v>
      </c>
    </row>
    <row r="30" spans="1:14" x14ac:dyDescent="0.25">
      <c r="H30">
        <v>10</v>
      </c>
      <c r="I30">
        <v>3</v>
      </c>
      <c r="J30">
        <f t="shared" si="4"/>
        <v>8.8235294117647065E-2</v>
      </c>
      <c r="K30">
        <f t="shared" ref="K30:K32" si="7">H30*J30</f>
        <v>0.88235294117647067</v>
      </c>
      <c r="L30">
        <f t="shared" si="6"/>
        <v>100</v>
      </c>
      <c r="M30">
        <f t="shared" si="5"/>
        <v>8.8235294117647065</v>
      </c>
    </row>
    <row r="31" spans="1:14" x14ac:dyDescent="0.25">
      <c r="H31">
        <v>11</v>
      </c>
      <c r="I31">
        <v>2</v>
      </c>
      <c r="J31">
        <f>I31/$I$33</f>
        <v>5.8823529411764705E-2</v>
      </c>
      <c r="K31">
        <f t="shared" si="7"/>
        <v>0.6470588235294118</v>
      </c>
      <c r="L31">
        <f t="shared" si="6"/>
        <v>121</v>
      </c>
      <c r="M31">
        <f t="shared" si="5"/>
        <v>7.117647058823529</v>
      </c>
    </row>
    <row r="32" spans="1:14" x14ac:dyDescent="0.25">
      <c r="H32">
        <v>12</v>
      </c>
      <c r="I32">
        <v>1</v>
      </c>
      <c r="J32">
        <f t="shared" si="4"/>
        <v>2.9411764705882353E-2</v>
      </c>
      <c r="K32">
        <f t="shared" si="7"/>
        <v>0.3529411764705882</v>
      </c>
      <c r="L32">
        <f t="shared" si="6"/>
        <v>144</v>
      </c>
      <c r="M32">
        <f t="shared" si="5"/>
        <v>4.2352941176470589</v>
      </c>
    </row>
    <row r="33" spans="1:17" x14ac:dyDescent="0.25">
      <c r="I33">
        <f>SUM(I22,I23,I24,I25,I26,I27,I28,I29,I31,I30,I32)</f>
        <v>34</v>
      </c>
      <c r="J33">
        <f>SUM(J22+J23+J24+J25+J26+J27+J28+J29+J30+J31+J32)</f>
        <v>1</v>
      </c>
      <c r="K33">
        <f>SUM(K22+K23+K24+K25+K26+K27+K28+K29+K30+K31+K32)</f>
        <v>6.9117647058823533</v>
      </c>
    </row>
    <row r="37" spans="1:17" x14ac:dyDescent="0.25">
      <c r="A37" t="s">
        <v>26</v>
      </c>
    </row>
    <row r="38" spans="1:17" x14ac:dyDescent="0.25">
      <c r="A38" t="s">
        <v>27</v>
      </c>
      <c r="B38">
        <v>2</v>
      </c>
      <c r="L38" t="s">
        <v>7</v>
      </c>
    </row>
    <row r="39" spans="1:17" ht="18.75" x14ac:dyDescent="0.35">
      <c r="B39" t="s">
        <v>28</v>
      </c>
      <c r="C39" t="s">
        <v>29</v>
      </c>
      <c r="D39" t="s">
        <v>30</v>
      </c>
      <c r="L39" t="s">
        <v>28</v>
      </c>
      <c r="M39" t="s">
        <v>29</v>
      </c>
      <c r="N39" t="s">
        <v>30</v>
      </c>
      <c r="O39" t="s">
        <v>0</v>
      </c>
      <c r="P39" t="s">
        <v>39</v>
      </c>
      <c r="Q39" t="s">
        <v>1</v>
      </c>
    </row>
    <row r="40" spans="1:17" x14ac:dyDescent="0.25">
      <c r="L40" t="s">
        <v>36</v>
      </c>
      <c r="N40">
        <v>0.8</v>
      </c>
      <c r="O40">
        <v>1</v>
      </c>
      <c r="P40">
        <f>_xlfn.BINOM.DIST(O40,8,0.8,0)</f>
        <v>8.1920000000000042E-5</v>
      </c>
      <c r="Q40">
        <f>_xlfn.BINOM.DIST(O40,8,0.8,1)</f>
        <v>8.4480000000000031E-5</v>
      </c>
    </row>
    <row r="41" spans="1:17" x14ac:dyDescent="0.25">
      <c r="A41" t="s">
        <v>31</v>
      </c>
      <c r="B41">
        <v>0.7</v>
      </c>
      <c r="L41" t="s">
        <v>37</v>
      </c>
      <c r="N41">
        <v>8</v>
      </c>
      <c r="O41">
        <v>2</v>
      </c>
      <c r="P41">
        <f>_xlfn.BINOM.DIST(O41,8,0.8,0)</f>
        <v>1.1468799999999986E-3</v>
      </c>
      <c r="Q41">
        <f t="shared" ref="Q41:Q47" si="8">_xlfn.BINOM.DIST(O41,8,0.8,1)</f>
        <v>1.2313600000000021E-3</v>
      </c>
    </row>
    <row r="42" spans="1:17" x14ac:dyDescent="0.25">
      <c r="A42" t="s">
        <v>19</v>
      </c>
      <c r="B42">
        <v>10</v>
      </c>
      <c r="L42" t="s">
        <v>38</v>
      </c>
      <c r="N42">
        <v>0.2</v>
      </c>
      <c r="O42">
        <v>3</v>
      </c>
      <c r="P42">
        <f>_xlfn.BINOM.DIST(O42,8,0.8,0)</f>
        <v>9.1750399999999937E-3</v>
      </c>
      <c r="Q42">
        <f t="shared" si="8"/>
        <v>1.0406399999999994E-2</v>
      </c>
    </row>
    <row r="43" spans="1:17" x14ac:dyDescent="0.25">
      <c r="A43" t="s">
        <v>20</v>
      </c>
      <c r="B43">
        <v>0.3</v>
      </c>
      <c r="O43">
        <v>4</v>
      </c>
      <c r="P43">
        <f>_xlfn.BINOM.DIST(O43,8,0.8,0)</f>
        <v>4.5875199999999977E-2</v>
      </c>
      <c r="Q43">
        <f t="shared" si="8"/>
        <v>5.6281599999999973E-2</v>
      </c>
    </row>
    <row r="44" spans="1:17" x14ac:dyDescent="0.25">
      <c r="O44">
        <v>5</v>
      </c>
      <c r="P44">
        <f t="shared" ref="P41:P47" si="9">_xlfn.BINOM.DIST(O44,8,0.8,0)</f>
        <v>0.14680063999999987</v>
      </c>
      <c r="Q44">
        <f t="shared" si="8"/>
        <v>0.20308223999999997</v>
      </c>
    </row>
    <row r="45" spans="1:17" x14ac:dyDescent="0.25">
      <c r="A45" t="s">
        <v>32</v>
      </c>
      <c r="C45">
        <f>_xlfn.BINOM.DIST(10,10,0.7,0)</f>
        <v>2.824752489999998E-2</v>
      </c>
      <c r="D45" t="s">
        <v>34</v>
      </c>
      <c r="O45">
        <v>6</v>
      </c>
      <c r="P45">
        <f t="shared" si="9"/>
        <v>0.29360127999999996</v>
      </c>
      <c r="Q45">
        <f t="shared" si="8"/>
        <v>0.49668351999999988</v>
      </c>
    </row>
    <row r="46" spans="1:17" x14ac:dyDescent="0.25">
      <c r="O46">
        <v>7</v>
      </c>
      <c r="P46">
        <f t="shared" si="9"/>
        <v>0.33554432000000006</v>
      </c>
      <c r="Q46">
        <f t="shared" si="8"/>
        <v>0.83222783999999994</v>
      </c>
    </row>
    <row r="47" spans="1:17" x14ac:dyDescent="0.25">
      <c r="A47" t="s">
        <v>33</v>
      </c>
      <c r="C47">
        <f>_xlfn.BINOM.DIST(7,10,0.7,1)</f>
        <v>0.61721721360000026</v>
      </c>
      <c r="D47">
        <v>-1</v>
      </c>
      <c r="E47" t="s">
        <v>29</v>
      </c>
      <c r="F47">
        <f>1-C47</f>
        <v>0.38278278639999974</v>
      </c>
      <c r="G47" t="s">
        <v>35</v>
      </c>
      <c r="O47">
        <v>8</v>
      </c>
      <c r="P47">
        <f t="shared" si="9"/>
        <v>0.16777216000000006</v>
      </c>
      <c r="Q47">
        <f t="shared" si="8"/>
        <v>1</v>
      </c>
    </row>
    <row r="50" spans="1:8" x14ac:dyDescent="0.25">
      <c r="A50" t="s">
        <v>40</v>
      </c>
    </row>
    <row r="51" spans="1:8" x14ac:dyDescent="0.25">
      <c r="A51" t="s">
        <v>2</v>
      </c>
      <c r="G51" t="s">
        <v>22</v>
      </c>
    </row>
    <row r="52" spans="1:8" x14ac:dyDescent="0.25">
      <c r="B52" t="s">
        <v>41</v>
      </c>
      <c r="C52">
        <v>2</v>
      </c>
      <c r="D52" t="s">
        <v>42</v>
      </c>
      <c r="E52" t="s">
        <v>43</v>
      </c>
    </row>
    <row r="53" spans="1:8" x14ac:dyDescent="0.25">
      <c r="G53" t="s">
        <v>52</v>
      </c>
      <c r="H53">
        <v>1E-3</v>
      </c>
    </row>
    <row r="54" spans="1:8" x14ac:dyDescent="0.25">
      <c r="B54" t="s">
        <v>44</v>
      </c>
    </row>
    <row r="55" spans="1:8" x14ac:dyDescent="0.25">
      <c r="B55" t="s">
        <v>45</v>
      </c>
      <c r="G55">
        <v>3000</v>
      </c>
      <c r="H55">
        <f>H53*G55</f>
        <v>3</v>
      </c>
    </row>
    <row r="56" spans="1:8" x14ac:dyDescent="0.25">
      <c r="B56" t="s">
        <v>46</v>
      </c>
      <c r="H56">
        <f>_xlfn.POISSON.DIST(0,0.001,0)</f>
        <v>0.99900049983337502</v>
      </c>
    </row>
    <row r="57" spans="1:8" x14ac:dyDescent="0.25">
      <c r="B57" t="s">
        <v>47</v>
      </c>
    </row>
    <row r="59" spans="1:8" x14ac:dyDescent="0.25">
      <c r="B59">
        <v>2</v>
      </c>
      <c r="C59">
        <v>500</v>
      </c>
    </row>
    <row r="60" spans="1:8" x14ac:dyDescent="0.25">
      <c r="B60">
        <f>C60*B59/C59</f>
        <v>0.4</v>
      </c>
      <c r="C60">
        <v>100</v>
      </c>
    </row>
    <row r="61" spans="1:8" x14ac:dyDescent="0.25">
      <c r="B61" t="s">
        <v>48</v>
      </c>
    </row>
    <row r="62" spans="1:8" x14ac:dyDescent="0.25">
      <c r="B62" t="s">
        <v>49</v>
      </c>
    </row>
    <row r="63" spans="1:8" x14ac:dyDescent="0.25">
      <c r="B63" t="s">
        <v>50</v>
      </c>
      <c r="D63" t="s">
        <v>51</v>
      </c>
      <c r="E63">
        <f>_xlfn.POISSON.DIST(0,0.4,0)</f>
        <v>0.67032004603563933</v>
      </c>
    </row>
    <row r="64" spans="1:8" x14ac:dyDescent="0.25">
      <c r="B64" t="s">
        <v>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2021-08-25T23:27:14Z</dcterms:created>
  <dcterms:modified xsi:type="dcterms:W3CDTF">2021-09-07T23:31:55Z</dcterms:modified>
</cp:coreProperties>
</file>