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_\Carrera de IA y Ciencia de Datos\Semestre 2\Estadistica y Ciencia de datos 2\Primeras 2 clases y 1er Trabajo Practico\"/>
    </mc:Choice>
  </mc:AlternateContent>
  <xr:revisionPtr revIDLastSave="0" documentId="13_ncr:1_{351B4188-EFA0-40ED-BAF5-D2B2BD98CA6A}" xr6:coauthVersionLast="47" xr6:coauthVersionMax="47" xr10:uidLastSave="{00000000-0000-0000-0000-000000000000}"/>
  <bookViews>
    <workbookView xWindow="-28920" yWindow="-120" windowWidth="29040" windowHeight="16440" xr2:uid="{DFB544D4-B59E-463C-B73F-B7699E63BC1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E19" i="1"/>
  <c r="E18" i="1"/>
  <c r="K9" i="1"/>
  <c r="K11" i="1"/>
  <c r="K10" i="1"/>
  <c r="I11" i="1"/>
  <c r="F73" i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F82" i="1"/>
  <c r="F74" i="1"/>
  <c r="F75" i="1"/>
  <c r="F76" i="1"/>
  <c r="F77" i="1"/>
  <c r="F78" i="1"/>
  <c r="F79" i="1"/>
  <c r="F80" i="1"/>
  <c r="F81" i="1"/>
  <c r="C73" i="1"/>
  <c r="C72" i="1"/>
  <c r="F50" i="1"/>
  <c r="F48" i="1"/>
  <c r="E49" i="1"/>
  <c r="R36" i="1"/>
  <c r="M35" i="1"/>
  <c r="E34" i="1"/>
  <c r="E33" i="1"/>
  <c r="G27" i="1" l="1"/>
  <c r="I10" i="1"/>
  <c r="D6" i="1"/>
  <c r="D5" i="1"/>
</calcChain>
</file>

<file path=xl/sharedStrings.xml><?xml version="1.0" encoding="utf-8"?>
<sst xmlns="http://schemas.openxmlformats.org/spreadsheetml/2006/main" count="107" uniqueCount="89">
  <si>
    <t>Trabajo Practico N°1</t>
  </si>
  <si>
    <t>Ejercicio 1</t>
  </si>
  <si>
    <t xml:space="preserve">por </t>
  </si>
  <si>
    <t>1 dia</t>
  </si>
  <si>
    <t>Lambda</t>
  </si>
  <si>
    <t>=</t>
  </si>
  <si>
    <t>Ejercicio2</t>
  </si>
  <si>
    <t>por minuto</t>
  </si>
  <si>
    <t>en 3 min</t>
  </si>
  <si>
    <t xml:space="preserve">2 o mas </t>
  </si>
  <si>
    <t>en 5 min</t>
  </si>
  <si>
    <t>almenos 1</t>
  </si>
  <si>
    <t>en 15 min</t>
  </si>
  <si>
    <t>En la inspección de hojalata producida por un proceso electrolítico continuo, se identifican 0.2 imperfecciones en promedio por minuto. Determine las probabilidades de identificar</t>
  </si>
  <si>
    <t>a) una imperfección en 3 minutos,</t>
  </si>
  <si>
    <t>b) al menos dos imperfecciones en 5 minutos,</t>
  </si>
  <si>
    <t>c) cuando más una imperfección en 15 minutos.</t>
  </si>
  <si>
    <t>Ejercicio 3</t>
  </si>
  <si>
    <t>La veterinaria de Jorge recibe un promedio de 4 pacientes por día. Sabiendo que el número de pacientes que llegan en un día sigue una distribución de Poisson, calcular:</t>
  </si>
  <si>
    <t>a) la probabilidad de que lleguen 3 pacientes en un día.</t>
  </si>
  <si>
    <t>b) la probabilidad de que lleguen 5 pacientes en un día.</t>
  </si>
  <si>
    <t xml:space="preserve">lambda </t>
  </si>
  <si>
    <t xml:space="preserve">prob de 3 </t>
  </si>
  <si>
    <t>prob de 5</t>
  </si>
  <si>
    <t>Ejercicio 4</t>
  </si>
  <si>
    <t>El número de solicitudes de ayuda recibidas por un servicio de grúas sigue una distribución de Poisson. Además, se reciben 4 llamadas por hora.</t>
  </si>
  <si>
    <t>a) Calcule la probabilidad de que exactamente 10 solicitudes sean recibidas durante un período particular de 2 horas.</t>
  </si>
  <si>
    <t>b) Si los operadores de servicio de grúas hacen una pausa de 30 minutos para la cena, ¿cuál es la probabilidad de que no dejen de atender las llamadas de auxilio?</t>
  </si>
  <si>
    <t xml:space="preserve">Lambda </t>
  </si>
  <si>
    <t>4 llamadas</t>
  </si>
  <si>
    <t>por hora</t>
  </si>
  <si>
    <t>10 por</t>
  </si>
  <si>
    <t>2 horas</t>
  </si>
  <si>
    <t>30 minutos</t>
  </si>
  <si>
    <t>no paren de atender</t>
  </si>
  <si>
    <t>9,92% de probabilidad</t>
  </si>
  <si>
    <t>27,06% de probabilidad que no paren de atender</t>
  </si>
  <si>
    <t>Ejercicio 5</t>
  </si>
  <si>
    <t>El 30% de un determinado pueblo ve un concurso que hay en televisión. Desde el concurso se llama por teléfono a 10 personas del pueblo elegidas al azar. Calcular la probabilidad de que, entre las 10 personas, estuvieran viendo el programa:</t>
  </si>
  <si>
    <t>a) Más de ocho personas</t>
  </si>
  <si>
    <t>b) Algunas de las diez personas</t>
  </si>
  <si>
    <t>c) Calcular la media y desviación típica</t>
  </si>
  <si>
    <t>P(x) = 0,3</t>
  </si>
  <si>
    <t>n = 10</t>
  </si>
  <si>
    <t>q(x) = 0,7</t>
  </si>
  <si>
    <t>a)</t>
  </si>
  <si>
    <t>b)</t>
  </si>
  <si>
    <t>Ejercicio 6</t>
  </si>
  <si>
    <t>Una compañía de seguros garantiza pólizas de seguros individuales contra retrasos aéreos de más de doce horas. Una encuesta ha permitido estimar a lo largo de un año que cada persona tiene una probabilidad de cada de mil de ser víctima de un retraso aéreo que esté cubierto por este tipo de póliza y que la compañía aseguradora podrá vender una media de cuatro mil pólizas al año. Se pide hallar las siguientes probabilidades:</t>
  </si>
  <si>
    <t>a) Que el número de retrasos cubiertos por la póliza no pase de cuatro por año</t>
  </si>
  <si>
    <t>b) Número de retrasos esperados por año</t>
  </si>
  <si>
    <t>c) Que el número de retrasos sea superior a dos por año</t>
  </si>
  <si>
    <t>d) Que ocurran doce retrasos por año</t>
  </si>
  <si>
    <t>c)</t>
  </si>
  <si>
    <t>Media =</t>
  </si>
  <si>
    <t>10*0,3 =</t>
  </si>
  <si>
    <t xml:space="preserve">Desviacion = </t>
  </si>
  <si>
    <t>media = Cantidad de casos * probabilidad que paselo que queremos</t>
  </si>
  <si>
    <t>X = Nro de retrasos por año, es una variable de distrbucion Binomial</t>
  </si>
  <si>
    <t>P(X)= 1/1000 =0,001</t>
  </si>
  <si>
    <t>n= 4000</t>
  </si>
  <si>
    <t>Q(x)=1- P(x)=0,999</t>
  </si>
  <si>
    <t>Ejercicio 7</t>
  </si>
  <si>
    <t>Un agente de seguros vende pólizas a cinco personas de la misma edad y que disfrutan de buena salud. Según las tablas actuales, la probabilidad de que una persona en estas condiciones viva 30 años o más es 2/3. Hállese la probabilidad de que, transcurridos 30 años, vivan:</t>
  </si>
  <si>
    <t>a) Las cinco personas</t>
  </si>
  <si>
    <t>b) Al menos tres personas</t>
  </si>
  <si>
    <t>c) Exactamente dos personas</t>
  </si>
  <si>
    <t xml:space="preserve">X= Nro de </t>
  </si>
  <si>
    <t>d)</t>
  </si>
  <si>
    <t xml:space="preserve"> P(X)*n =</t>
  </si>
  <si>
    <t>4000*0,001=</t>
  </si>
  <si>
    <t>4 retrasos</t>
  </si>
  <si>
    <t>por año</t>
  </si>
  <si>
    <t>Probabilidad de que no pase de 4 =</t>
  </si>
  <si>
    <t>P(x)</t>
  </si>
  <si>
    <t>n</t>
  </si>
  <si>
    <t>Q(x)</t>
  </si>
  <si>
    <t>Ejercicio 8</t>
  </si>
  <si>
    <t>La probabilidad de que un hombre acierte en el blanco es 1/4. Si dispara 10 veces</t>
  </si>
  <si>
    <t>a) ¿cuál es la probabilidad de que acierte exactamente en tres ocasiones?</t>
  </si>
  <si>
    <t>b) ¿Cuál es la probabilidad de que acierte por lo menos en una ocasión?</t>
  </si>
  <si>
    <t>c) Desarrolle la función de probabilidad y de distribución</t>
  </si>
  <si>
    <t>0,25 para 10 disparos</t>
  </si>
  <si>
    <t>f(x)</t>
  </si>
  <si>
    <t>F(x)</t>
  </si>
  <si>
    <t>x</t>
  </si>
  <si>
    <t>por dia =</t>
  </si>
  <si>
    <t>4 por dia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</si>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</sst>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applyFill="1"/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35</xdr:row>
      <xdr:rowOff>0</xdr:rowOff>
    </xdr:from>
    <xdr:ext cx="6664324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7AA0F0-F5BC-433E-872F-43B16F00DB08}"/>
                </a:ext>
              </a:extLst>
            </xdr:cNvPr>
            <xdr:cNvSpPr txBox="1"/>
          </xdr:nvSpPr>
          <xdr:spPr>
            <a:xfrm>
              <a:off x="3867150" y="6667500"/>
              <a:ext cx="666432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𝐶𝑎𝑛𝑡𝑖𝑑𝑎𝑑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𝑐𝑎𝑠𝑜𝑠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𝑝𝑟𝑜𝑏𝑎𝑏𝑖𝑙𝑖𝑑𝑎𝑑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𝑞𝑢𝑒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𝑝𝑎𝑠𝑒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𝑙𝑜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𝑞𝑢𝑒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𝑞𝑢𝑒𝑟𝑒𝑚𝑜𝑠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𝑝𝑟𝑜𝑏𝑎𝑏𝑖𝑙𝑖𝑑𝑎𝑑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𝑞𝑢𝑒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𝑝𝑎𝑠𝑒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𝑙𝑜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𝑞𝑢𝑒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𝑛𝑜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𝑞𝑢𝑒𝑟𝑒𝑚𝑜𝑠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7AA0F0-F5BC-433E-872F-43B16F00DB08}"/>
                </a:ext>
              </a:extLst>
            </xdr:cNvPr>
            <xdr:cNvSpPr txBox="1"/>
          </xdr:nvSpPr>
          <xdr:spPr>
            <a:xfrm>
              <a:off x="3867150" y="6667500"/>
              <a:ext cx="666432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𝐶𝑎𝑛𝑡𝑖𝑑𝑎𝑑 𝑑𝑒 𝑐𝑎𝑠𝑜𝑠∗𝑝𝑟𝑜𝑏𝑎𝑏𝑖𝑙𝑖𝑑𝑎𝑑 𝑞𝑢𝑒 𝑝𝑎𝑠𝑒 𝑙𝑜 𝑞𝑢𝑒 𝑞𝑢𝑒𝑟𝑒𝑚𝑜𝑠∗𝑝𝑟𝑜𝑏𝑎𝑏𝑖𝑙𝑖𝑑𝑎𝑑 𝑞𝑢𝑒 𝑝𝑎𝑠𝑒 𝑙𝑜 𝑞𝑢𝑒 𝑛𝑜 𝑞𝑢𝑒𝑟𝑒𝑚𝑜𝑠)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142875</xdr:colOff>
      <xdr:row>35</xdr:row>
      <xdr:rowOff>9525</xdr:rowOff>
    </xdr:from>
    <xdr:ext cx="630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B6061B2-430B-47CC-922F-D7DBC2F9B6F7}"/>
                </a:ext>
              </a:extLst>
            </xdr:cNvPr>
            <xdr:cNvSpPr txBox="1"/>
          </xdr:nvSpPr>
          <xdr:spPr>
            <a:xfrm>
              <a:off x="10839450" y="6677025"/>
              <a:ext cx="630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B6061B2-430B-47CC-922F-D7DBC2F9B6F7}"/>
                </a:ext>
              </a:extLst>
            </xdr:cNvPr>
            <xdr:cNvSpPr txBox="1"/>
          </xdr:nvSpPr>
          <xdr:spPr>
            <a:xfrm>
              <a:off x="10839450" y="6677025"/>
              <a:ext cx="630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𝑛∗𝑝∗𝑞)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333374</xdr:colOff>
      <xdr:row>35</xdr:row>
      <xdr:rowOff>19049</xdr:rowOff>
    </xdr:from>
    <xdr:ext cx="971551" cy="1833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8468B62-8DA2-4EA2-9F0E-12E1D216D3D1}"/>
                </a:ext>
              </a:extLst>
            </xdr:cNvPr>
            <xdr:cNvSpPr txBox="1"/>
          </xdr:nvSpPr>
          <xdr:spPr>
            <a:xfrm>
              <a:off x="11791949" y="6686549"/>
              <a:ext cx="971551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10∗0,3∗0,7</m:t>
                      </m:r>
                    </m:e>
                  </m:rad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8468B62-8DA2-4EA2-9F0E-12E1D216D3D1}"/>
                </a:ext>
              </a:extLst>
            </xdr:cNvPr>
            <xdr:cNvSpPr txBox="1"/>
          </xdr:nvSpPr>
          <xdr:spPr>
            <a:xfrm>
              <a:off x="11791949" y="6686549"/>
              <a:ext cx="971551" cy="1833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10∗0,3∗0,7)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2EEE9-74A8-4CB0-9950-909E2F7E748E}">
  <dimension ref="A1:R82"/>
  <sheetViews>
    <sheetView tabSelected="1" workbookViewId="0">
      <selection activeCell="R22" sqref="R22"/>
    </sheetView>
  </sheetViews>
  <sheetFormatPr baseColWidth="10" defaultRowHeight="15" x14ac:dyDescent="0.25"/>
  <cols>
    <col min="3" max="3" width="11.85546875" bestFit="1" customWidth="1"/>
    <col min="5" max="5" width="11.85546875" bestFit="1" customWidth="1"/>
    <col min="6" max="6" width="12.28515625" customWidth="1"/>
    <col min="18" max="18" width="11.85546875" bestFit="1" customWidth="1"/>
  </cols>
  <sheetData>
    <row r="1" spans="1:11" x14ac:dyDescent="0.25">
      <c r="A1" t="s">
        <v>0</v>
      </c>
      <c r="E1" s="2"/>
    </row>
    <row r="2" spans="1:11" x14ac:dyDescent="0.25">
      <c r="E2" s="2"/>
    </row>
    <row r="3" spans="1:11" x14ac:dyDescent="0.25">
      <c r="A3" t="s">
        <v>1</v>
      </c>
      <c r="E3" s="2"/>
      <c r="F3" t="s">
        <v>6</v>
      </c>
    </row>
    <row r="4" spans="1:11" x14ac:dyDescent="0.25">
      <c r="A4" t="s">
        <v>4</v>
      </c>
      <c r="B4">
        <v>6</v>
      </c>
      <c r="C4" t="s">
        <v>2</v>
      </c>
      <c r="D4" t="s">
        <v>3</v>
      </c>
      <c r="E4" s="2"/>
      <c r="F4" t="s">
        <v>13</v>
      </c>
    </row>
    <row r="5" spans="1:11" x14ac:dyDescent="0.25">
      <c r="B5">
        <v>4</v>
      </c>
      <c r="C5" t="s">
        <v>5</v>
      </c>
      <c r="D5">
        <f>_xlfn.POISSON.DIST(B5,B4,0)</f>
        <v>0.13385261753998337</v>
      </c>
      <c r="E5" s="2"/>
      <c r="F5" t="s">
        <v>14</v>
      </c>
    </row>
    <row r="6" spans="1:11" x14ac:dyDescent="0.25">
      <c r="B6">
        <v>10</v>
      </c>
      <c r="C6" t="s">
        <v>5</v>
      </c>
      <c r="D6">
        <f>_xlfn.POISSON.DIST(B4,B6,0)</f>
        <v>6.3055458003451192E-2</v>
      </c>
      <c r="E6" s="2"/>
      <c r="F6" t="s">
        <v>15</v>
      </c>
    </row>
    <row r="7" spans="1:11" x14ac:dyDescent="0.25">
      <c r="E7" s="2"/>
      <c r="F7" t="s">
        <v>16</v>
      </c>
    </row>
    <row r="8" spans="1:11" x14ac:dyDescent="0.25">
      <c r="E8" s="2"/>
      <c r="H8" t="s">
        <v>4</v>
      </c>
      <c r="I8">
        <v>0.2</v>
      </c>
      <c r="J8" t="s">
        <v>7</v>
      </c>
    </row>
    <row r="9" spans="1:11" x14ac:dyDescent="0.25">
      <c r="E9" s="2"/>
      <c r="G9" t="s">
        <v>45</v>
      </c>
      <c r="H9">
        <v>1</v>
      </c>
      <c r="I9">
        <v>0.6</v>
      </c>
      <c r="J9" t="s">
        <v>8</v>
      </c>
      <c r="K9" s="3">
        <f>_xlfn.POISSON.DIST(1,0.6,0)</f>
        <v>0.32928698165641584</v>
      </c>
    </row>
    <row r="10" spans="1:11" x14ac:dyDescent="0.25">
      <c r="E10" s="2"/>
      <c r="G10" t="s">
        <v>46</v>
      </c>
      <c r="H10" t="s">
        <v>9</v>
      </c>
      <c r="I10">
        <f>I8*5</f>
        <v>1</v>
      </c>
      <c r="J10" t="s">
        <v>10</v>
      </c>
      <c r="K10" s="3">
        <f>_xlfn.POISSON.DIST(2,I10,0)</f>
        <v>0.18393972058572114</v>
      </c>
    </row>
    <row r="11" spans="1:11" x14ac:dyDescent="0.25">
      <c r="G11" t="s">
        <v>53</v>
      </c>
      <c r="H11" t="s">
        <v>11</v>
      </c>
      <c r="I11">
        <f>I8*15</f>
        <v>3</v>
      </c>
      <c r="J11" t="s">
        <v>12</v>
      </c>
      <c r="K11" s="3">
        <f>_xlfn.POISSON.DIST(1,I11,0)</f>
        <v>0.14936120510359185</v>
      </c>
    </row>
    <row r="13" spans="1:11" x14ac:dyDescent="0.25">
      <c r="A13" t="s">
        <v>17</v>
      </c>
      <c r="B13" t="s">
        <v>18</v>
      </c>
    </row>
    <row r="14" spans="1:11" x14ac:dyDescent="0.25">
      <c r="B14" t="s">
        <v>19</v>
      </c>
    </row>
    <row r="15" spans="1:11" x14ac:dyDescent="0.25">
      <c r="B15" t="s">
        <v>20</v>
      </c>
    </row>
    <row r="17" spans="1:8" x14ac:dyDescent="0.25">
      <c r="B17" t="s">
        <v>21</v>
      </c>
      <c r="C17" t="s">
        <v>87</v>
      </c>
    </row>
    <row r="18" spans="1:8" x14ac:dyDescent="0.25">
      <c r="C18" t="s">
        <v>22</v>
      </c>
      <c r="D18" t="s">
        <v>86</v>
      </c>
      <c r="E18" s="4">
        <f>_xlfn.POISSON.DIST(3,4,0)</f>
        <v>0.19536681481316462</v>
      </c>
      <c r="G18" s="1"/>
    </row>
    <row r="19" spans="1:8" x14ac:dyDescent="0.25">
      <c r="C19" t="s">
        <v>23</v>
      </c>
      <c r="D19" t="s">
        <v>86</v>
      </c>
      <c r="E19" s="4">
        <f>_xlfn.POISSON.DIST(5,4,0)</f>
        <v>0.1562934518505317</v>
      </c>
      <c r="G19" s="1"/>
    </row>
    <row r="21" spans="1:8" x14ac:dyDescent="0.25">
      <c r="A21" t="s">
        <v>24</v>
      </c>
      <c r="B21" t="s">
        <v>25</v>
      </c>
    </row>
    <row r="22" spans="1:8" x14ac:dyDescent="0.25">
      <c r="B22" t="s">
        <v>26</v>
      </c>
    </row>
    <row r="23" spans="1:8" x14ac:dyDescent="0.25">
      <c r="B23" t="s">
        <v>27</v>
      </c>
    </row>
    <row r="24" spans="1:8" x14ac:dyDescent="0.25">
      <c r="F24" t="s">
        <v>88</v>
      </c>
    </row>
    <row r="25" spans="1:8" x14ac:dyDescent="0.25">
      <c r="C25" t="s">
        <v>28</v>
      </c>
      <c r="D25" t="s">
        <v>29</v>
      </c>
      <c r="E25" t="s">
        <v>30</v>
      </c>
    </row>
    <row r="26" spans="1:8" x14ac:dyDescent="0.25">
      <c r="D26" t="s">
        <v>31</v>
      </c>
      <c r="E26" t="s">
        <v>32</v>
      </c>
      <c r="G26">
        <f>_xlfn.POISSON.DIST(10,8,0)</f>
        <v>9.9261533831535603E-2</v>
      </c>
      <c r="H26" t="s">
        <v>35</v>
      </c>
    </row>
    <row r="27" spans="1:8" x14ac:dyDescent="0.25">
      <c r="D27" t="s">
        <v>33</v>
      </c>
      <c r="E27" t="s">
        <v>34</v>
      </c>
      <c r="G27">
        <f>_xlfn.POISSON.DIST(1,2,0)</f>
        <v>0.27067056647322535</v>
      </c>
      <c r="H27" t="s">
        <v>36</v>
      </c>
    </row>
    <row r="28" spans="1:8" x14ac:dyDescent="0.25">
      <c r="A28" t="s">
        <v>37</v>
      </c>
      <c r="B28" t="s">
        <v>38</v>
      </c>
    </row>
    <row r="29" spans="1:8" x14ac:dyDescent="0.25">
      <c r="B29" t="s">
        <v>39</v>
      </c>
    </row>
    <row r="30" spans="1:8" x14ac:dyDescent="0.25">
      <c r="B30" t="s">
        <v>40</v>
      </c>
    </row>
    <row r="31" spans="1:8" x14ac:dyDescent="0.25">
      <c r="B31" t="s">
        <v>41</v>
      </c>
    </row>
    <row r="33" spans="1:18" x14ac:dyDescent="0.25">
      <c r="B33" t="s">
        <v>42</v>
      </c>
      <c r="D33" t="s">
        <v>45</v>
      </c>
      <c r="E33">
        <f>_xlfn.BINOM.DIST(9,10,0.3,0) + _xlfn.BINOM.DIST(10,10,0.3,0)</f>
        <v>1.436858999999999E-4</v>
      </c>
    </row>
    <row r="34" spans="1:18" x14ac:dyDescent="0.25">
      <c r="B34" t="s">
        <v>43</v>
      </c>
      <c r="D34" t="s">
        <v>46</v>
      </c>
      <c r="E34">
        <f>1 - _xlfn.BINOM.DIST(0,10,0.3,0)</f>
        <v>0.97175247509999996</v>
      </c>
    </row>
    <row r="35" spans="1:18" x14ac:dyDescent="0.25">
      <c r="B35" t="s">
        <v>44</v>
      </c>
      <c r="D35" t="s">
        <v>53</v>
      </c>
      <c r="E35" t="s">
        <v>57</v>
      </c>
      <c r="K35" t="s">
        <v>54</v>
      </c>
      <c r="L35" t="s">
        <v>55</v>
      </c>
      <c r="M35">
        <f>10*0.3</f>
        <v>3</v>
      </c>
    </row>
    <row r="36" spans="1:18" x14ac:dyDescent="0.25">
      <c r="E36" t="s">
        <v>56</v>
      </c>
      <c r="O36" t="s">
        <v>5</v>
      </c>
      <c r="P36" t="s">
        <v>5</v>
      </c>
      <c r="R36">
        <f>SQRT(10*0.3*0.7)</f>
        <v>1.4491376746189437</v>
      </c>
    </row>
    <row r="37" spans="1:18" x14ac:dyDescent="0.25">
      <c r="A37" t="s">
        <v>47</v>
      </c>
      <c r="B37" t="s">
        <v>48</v>
      </c>
    </row>
    <row r="38" spans="1:18" x14ac:dyDescent="0.25">
      <c r="B38" t="s">
        <v>49</v>
      </c>
    </row>
    <row r="39" spans="1:18" x14ac:dyDescent="0.25">
      <c r="B39" t="s">
        <v>50</v>
      </c>
    </row>
    <row r="40" spans="1:18" x14ac:dyDescent="0.25">
      <c r="B40" t="s">
        <v>51</v>
      </c>
    </row>
    <row r="41" spans="1:18" x14ac:dyDescent="0.25">
      <c r="B41" t="s">
        <v>52</v>
      </c>
    </row>
    <row r="43" spans="1:18" x14ac:dyDescent="0.25">
      <c r="B43" t="s">
        <v>58</v>
      </c>
    </row>
    <row r="45" spans="1:18" x14ac:dyDescent="0.25">
      <c r="B45" t="s">
        <v>59</v>
      </c>
      <c r="D45" t="s">
        <v>4</v>
      </c>
      <c r="E45" t="s">
        <v>71</v>
      </c>
      <c r="F45" t="s">
        <v>72</v>
      </c>
    </row>
    <row r="46" spans="1:18" x14ac:dyDescent="0.25">
      <c r="B46" t="s">
        <v>60</v>
      </c>
    </row>
    <row r="47" spans="1:18" x14ac:dyDescent="0.25">
      <c r="B47" t="s">
        <v>61</v>
      </c>
    </row>
    <row r="48" spans="1:18" x14ac:dyDescent="0.25">
      <c r="B48" t="s">
        <v>45</v>
      </c>
      <c r="C48" t="s">
        <v>73</v>
      </c>
      <c r="F48">
        <f>_xlfn.BINOM.DIST(4,4000,0.001,1)</f>
        <v>0.62883695147673691</v>
      </c>
    </row>
    <row r="49" spans="1:6" x14ac:dyDescent="0.25">
      <c r="B49" t="s">
        <v>46</v>
      </c>
      <c r="C49" t="s">
        <v>69</v>
      </c>
      <c r="D49" t="s">
        <v>70</v>
      </c>
      <c r="E49">
        <f>4000*0.001</f>
        <v>4</v>
      </c>
    </row>
    <row r="50" spans="1:6" x14ac:dyDescent="0.25">
      <c r="B50" t="s">
        <v>53</v>
      </c>
      <c r="F50">
        <f>_xlfn.BINOM.DIST(2,4000,0.001,1)</f>
        <v>0.2379567193597632</v>
      </c>
    </row>
    <row r="51" spans="1:6" x14ac:dyDescent="0.25">
      <c r="B51" t="s">
        <v>68</v>
      </c>
    </row>
    <row r="52" spans="1:6" x14ac:dyDescent="0.25">
      <c r="A52" t="s">
        <v>62</v>
      </c>
      <c r="B52" t="s">
        <v>63</v>
      </c>
    </row>
    <row r="53" spans="1:6" x14ac:dyDescent="0.25">
      <c r="B53" t="s">
        <v>64</v>
      </c>
    </row>
    <row r="54" spans="1:6" x14ac:dyDescent="0.25">
      <c r="B54" t="s">
        <v>65</v>
      </c>
    </row>
    <row r="55" spans="1:6" x14ac:dyDescent="0.25">
      <c r="B55" t="s">
        <v>66</v>
      </c>
    </row>
    <row r="57" spans="1:6" x14ac:dyDescent="0.25">
      <c r="B57" t="s">
        <v>67</v>
      </c>
    </row>
    <row r="58" spans="1:6" x14ac:dyDescent="0.25">
      <c r="B58" t="s">
        <v>74</v>
      </c>
    </row>
    <row r="59" spans="1:6" x14ac:dyDescent="0.25">
      <c r="B59" t="s">
        <v>75</v>
      </c>
    </row>
    <row r="60" spans="1:6" x14ac:dyDescent="0.25">
      <c r="B60" t="s">
        <v>76</v>
      </c>
    </row>
    <row r="61" spans="1:6" x14ac:dyDescent="0.25">
      <c r="B61" t="s">
        <v>45</v>
      </c>
    </row>
    <row r="62" spans="1:6" x14ac:dyDescent="0.25">
      <c r="B62" t="s">
        <v>46</v>
      </c>
    </row>
    <row r="63" spans="1:6" x14ac:dyDescent="0.25">
      <c r="B63" t="s">
        <v>53</v>
      </c>
    </row>
    <row r="65" spans="1:7" x14ac:dyDescent="0.25">
      <c r="A65" t="s">
        <v>77</v>
      </c>
      <c r="B65" t="s">
        <v>78</v>
      </c>
    </row>
    <row r="66" spans="1:7" x14ac:dyDescent="0.25">
      <c r="B66" t="s">
        <v>79</v>
      </c>
    </row>
    <row r="67" spans="1:7" x14ac:dyDescent="0.25">
      <c r="B67" t="s">
        <v>80</v>
      </c>
    </row>
    <row r="68" spans="1:7" x14ac:dyDescent="0.25">
      <c r="B68" t="s">
        <v>81</v>
      </c>
    </row>
    <row r="70" spans="1:7" x14ac:dyDescent="0.25">
      <c r="B70" t="s">
        <v>82</v>
      </c>
    </row>
    <row r="72" spans="1:7" x14ac:dyDescent="0.25">
      <c r="B72" t="s">
        <v>45</v>
      </c>
      <c r="C72">
        <f>_xlfn.BINOM.DIST(3,10,0.25,1)</f>
        <v>0.77587509155273438</v>
      </c>
      <c r="D72" t="s">
        <v>53</v>
      </c>
      <c r="E72" t="s">
        <v>85</v>
      </c>
      <c r="F72" t="s">
        <v>83</v>
      </c>
      <c r="G72" t="s">
        <v>84</v>
      </c>
    </row>
    <row r="73" spans="1:7" x14ac:dyDescent="0.25">
      <c r="B73" t="s">
        <v>46</v>
      </c>
      <c r="C73">
        <f>_xlfn.BINOM.DIST(10,10,0.25,1)</f>
        <v>1</v>
      </c>
      <c r="E73">
        <v>1</v>
      </c>
      <c r="F73">
        <f>_xlfn.BINOM.DIST(E73,10,1/4,0)</f>
        <v>0.18771171569824219</v>
      </c>
      <c r="G73">
        <f>F73</f>
        <v>0.18771171569824219</v>
      </c>
    </row>
    <row r="74" spans="1:7" x14ac:dyDescent="0.25">
      <c r="E74">
        <v>2</v>
      </c>
      <c r="F74">
        <f t="shared" ref="F74:F81" si="0">_xlfn.BINOM.DIST(E74,10,1/4,0)</f>
        <v>0.28156757354736339</v>
      </c>
      <c r="G74">
        <f>F74+G73</f>
        <v>0.46927928924560558</v>
      </c>
    </row>
    <row r="75" spans="1:7" x14ac:dyDescent="0.25">
      <c r="E75">
        <v>3</v>
      </c>
      <c r="F75">
        <f t="shared" si="0"/>
        <v>0.25028228759765631</v>
      </c>
      <c r="G75">
        <f t="shared" ref="G75:G82" si="1">F75+G74</f>
        <v>0.71956157684326194</v>
      </c>
    </row>
    <row r="76" spans="1:7" x14ac:dyDescent="0.25">
      <c r="E76">
        <v>4</v>
      </c>
      <c r="F76">
        <f t="shared" si="0"/>
        <v>0.14599800109863281</v>
      </c>
      <c r="G76">
        <f t="shared" si="1"/>
        <v>0.86555957794189475</v>
      </c>
    </row>
    <row r="77" spans="1:7" x14ac:dyDescent="0.25">
      <c r="E77">
        <v>5</v>
      </c>
      <c r="F77">
        <f t="shared" si="0"/>
        <v>5.8399200439453146E-2</v>
      </c>
      <c r="G77">
        <f t="shared" si="1"/>
        <v>0.92395877838134788</v>
      </c>
    </row>
    <row r="78" spans="1:7" x14ac:dyDescent="0.25">
      <c r="E78">
        <v>6</v>
      </c>
      <c r="F78">
        <f t="shared" si="0"/>
        <v>1.6222000122070326E-2</v>
      </c>
      <c r="G78">
        <f t="shared" si="1"/>
        <v>0.94018077850341819</v>
      </c>
    </row>
    <row r="79" spans="1:7" x14ac:dyDescent="0.25">
      <c r="E79">
        <v>7</v>
      </c>
      <c r="F79">
        <f t="shared" si="0"/>
        <v>3.0899047851562543E-3</v>
      </c>
      <c r="G79">
        <f t="shared" si="1"/>
        <v>0.94327068328857444</v>
      </c>
    </row>
    <row r="80" spans="1:7" x14ac:dyDescent="0.25">
      <c r="E80">
        <v>8</v>
      </c>
      <c r="F80">
        <f t="shared" si="0"/>
        <v>3.862380981445312E-4</v>
      </c>
      <c r="G80">
        <f t="shared" si="1"/>
        <v>0.94365692138671897</v>
      </c>
    </row>
    <row r="81" spans="5:7" x14ac:dyDescent="0.25">
      <c r="E81">
        <v>9</v>
      </c>
      <c r="F81">
        <f t="shared" si="0"/>
        <v>2.861022949218752E-5</v>
      </c>
      <c r="G81">
        <f t="shared" si="1"/>
        <v>0.94368553161621116</v>
      </c>
    </row>
    <row r="82" spans="5:7" x14ac:dyDescent="0.25">
      <c r="E82">
        <v>10</v>
      </c>
      <c r="F82">
        <f>_xlfn.BINOM.DIST(E82,10,1/4,0)</f>
        <v>9.5367431640625E-7</v>
      </c>
      <c r="G82">
        <f t="shared" si="1"/>
        <v>0.94368648529052757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Sibello</dc:creator>
  <cp:lastModifiedBy>Gino Sibello</cp:lastModifiedBy>
  <dcterms:created xsi:type="dcterms:W3CDTF">2021-09-08T18:33:11Z</dcterms:created>
  <dcterms:modified xsi:type="dcterms:W3CDTF">2021-09-29T21:24:35Z</dcterms:modified>
</cp:coreProperties>
</file>