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long.li/Documents/project/kaggle/kaggle/homecredit/vardesign/"/>
    </mc:Choice>
  </mc:AlternateContent>
  <bookViews>
    <workbookView xWindow="0" yWindow="0" windowWidth="28800" windowHeight="18000" tabRatio="500" activeTab="1"/>
  </bookViews>
  <sheets>
    <sheet name="dictionary" sheetId="1" r:id="rId1"/>
    <sheet name="设计思路" sheetId="2" r:id="rId2"/>
  </sheets>
  <definedNames>
    <definedName name="_xlnm._FilterDatabase" localSheetId="0" hidden="1">dictionary!$A$1:$E$39</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1" i="2" l="1"/>
  <c r="C20" i="2"/>
  <c r="C19" i="2"/>
  <c r="E27" i="1"/>
  <c r="E28" i="1"/>
  <c r="E29" i="1"/>
  <c r="E30" i="1"/>
  <c r="E31" i="1"/>
  <c r="E32" i="1"/>
  <c r="E33" i="1"/>
  <c r="E34" i="1"/>
  <c r="E35" i="1"/>
  <c r="E36" i="1"/>
  <c r="E37" i="1"/>
  <c r="E38" i="1"/>
  <c r="E39" i="1"/>
  <c r="E4" i="1"/>
  <c r="E5" i="1"/>
  <c r="E6" i="1"/>
  <c r="E7" i="1"/>
  <c r="E8" i="1"/>
  <c r="E9" i="1"/>
  <c r="E10" i="1"/>
  <c r="E11" i="1"/>
  <c r="E12" i="1"/>
  <c r="E13" i="1"/>
  <c r="E14" i="1"/>
  <c r="E15" i="1"/>
  <c r="E16" i="1"/>
  <c r="E17" i="1"/>
  <c r="E18" i="1"/>
  <c r="E19" i="1"/>
  <c r="E20" i="1"/>
  <c r="E21" i="1"/>
  <c r="E22" i="1"/>
  <c r="E23" i="1"/>
  <c r="E24" i="1"/>
  <c r="E25" i="1"/>
  <c r="E26" i="1"/>
  <c r="E3" i="1"/>
  <c r="E2" i="1"/>
  <c r="N6" i="2"/>
  <c r="S6" i="2"/>
  <c r="O6" i="2"/>
  <c r="T6" i="2"/>
  <c r="P6" i="2"/>
  <c r="U6" i="2"/>
  <c r="Q6" i="2"/>
  <c r="V6" i="2"/>
  <c r="R6" i="2"/>
  <c r="W6" i="2"/>
  <c r="N7" i="2"/>
  <c r="S7" i="2"/>
  <c r="O7" i="2"/>
  <c r="T7" i="2"/>
  <c r="P7" i="2"/>
  <c r="U7" i="2"/>
  <c r="Q7" i="2"/>
  <c r="V7" i="2"/>
  <c r="R7" i="2"/>
  <c r="W7" i="2"/>
  <c r="N8" i="2"/>
  <c r="S8" i="2"/>
  <c r="O8" i="2"/>
  <c r="T8" i="2"/>
  <c r="P8" i="2"/>
  <c r="U8" i="2"/>
  <c r="Q8" i="2"/>
  <c r="V8" i="2"/>
  <c r="R8" i="2"/>
  <c r="W8" i="2"/>
  <c r="P5" i="2"/>
  <c r="N5" i="2"/>
  <c r="S5" i="2"/>
  <c r="O5" i="2"/>
  <c r="T5" i="2"/>
  <c r="U5" i="2"/>
  <c r="Q5" i="2"/>
  <c r="V5" i="2"/>
  <c r="R5" i="2"/>
  <c r="W5" i="2"/>
  <c r="C42" i="2"/>
  <c r="C23" i="2"/>
  <c r="C24" i="2"/>
  <c r="C25" i="2"/>
  <c r="C26" i="2"/>
  <c r="C27" i="2"/>
  <c r="C28" i="2"/>
  <c r="C29" i="2"/>
  <c r="C30" i="2"/>
  <c r="C31" i="2"/>
  <c r="C32" i="2"/>
  <c r="C33" i="2"/>
  <c r="C34" i="2"/>
  <c r="C35" i="2"/>
  <c r="C36" i="2"/>
  <c r="C37" i="2"/>
  <c r="C38" i="2"/>
  <c r="C39" i="2"/>
  <c r="C40" i="2"/>
  <c r="C41" i="2"/>
  <c r="C22" i="2"/>
</calcChain>
</file>

<file path=xl/sharedStrings.xml><?xml version="1.0" encoding="utf-8"?>
<sst xmlns="http://schemas.openxmlformats.org/spreadsheetml/2006/main" count="372" uniqueCount="172">
  <si>
    <t>Table</t>
  </si>
  <si>
    <t>Row</t>
  </si>
  <si>
    <t>Description</t>
  </si>
  <si>
    <t>Special</t>
  </si>
  <si>
    <t xml:space="preserve">SK_ID_PREV </t>
  </si>
  <si>
    <t>hashed</t>
  </si>
  <si>
    <t>SK_ID_CURR</t>
  </si>
  <si>
    <t>ID of loan in our sample</t>
  </si>
  <si>
    <t>time only relative to the application</t>
  </si>
  <si>
    <t>NAME_CONTRACT_STATUS</t>
  </si>
  <si>
    <t>SK_DPD</t>
  </si>
  <si>
    <t>type</t>
  </si>
  <si>
    <t>dimension</t>
  </si>
  <si>
    <t>cols</t>
  </si>
  <si>
    <t>comment</t>
  </si>
  <si>
    <t>object</t>
  </si>
  <si>
    <t>code</t>
  </si>
  <si>
    <t>method</t>
  </si>
  <si>
    <t>mean</t>
  </si>
  <si>
    <t>std</t>
  </si>
  <si>
    <t>min</t>
  </si>
  <si>
    <t>max</t>
  </si>
  <si>
    <t>bal_util</t>
  </si>
  <si>
    <t>第一批：维度指标法</t>
  </si>
  <si>
    <t>第二批：衍生指标法</t>
  </si>
  <si>
    <t>std/mean</t>
  </si>
  <si>
    <t>On diff time</t>
  </si>
  <si>
    <t>第三批：时间趋势</t>
  </si>
  <si>
    <t>sum(object) ~term</t>
  </si>
  <si>
    <t>comment2</t>
  </si>
  <si>
    <t>ADP</t>
  </si>
  <si>
    <t>CAC</t>
  </si>
  <si>
    <t>MBA</t>
  </si>
  <si>
    <t>L</t>
  </si>
  <si>
    <t>A</t>
  </si>
  <si>
    <t>M</t>
  </si>
  <si>
    <t>exclude rule</t>
  </si>
  <si>
    <t>exmethod</t>
  </si>
  <si>
    <t>exobj</t>
  </si>
  <si>
    <t>conobj</t>
  </si>
  <si>
    <t>origincol</t>
  </si>
  <si>
    <t>transcol</t>
  </si>
  <si>
    <t>D</t>
  </si>
  <si>
    <t>AMT_CREDIT_LIMIT_ACTUAL_Q</t>
  </si>
  <si>
    <t>timecol</t>
  </si>
  <si>
    <t>存在group列，只应用选定的方法和对象</t>
  </si>
  <si>
    <t>存在时间分割列，同上一规则应用条件</t>
  </si>
  <si>
    <t>不存在列时排除特定的计算对象组合，或者是只计算特定的计算对象组合，相当于指标组</t>
  </si>
  <si>
    <t>0-12m</t>
  </si>
  <si>
    <t>1-6y</t>
  </si>
  <si>
    <t>mean/std</t>
  </si>
  <si>
    <t>T</t>
  </si>
  <si>
    <t>rule</t>
  </si>
  <si>
    <t>rules</t>
  </si>
  <si>
    <t>conmethod</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</si>
  <si>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</si>
  <si>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</si>
  <si>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NAME_CONTRACT_TYPE</t>
  </si>
  <si>
    <t>Contract product type (Cash loan, consumer loan [POS] ,...) of the previous application</t>
  </si>
  <si>
    <t>AMT_ANNUITY</t>
  </si>
  <si>
    <t>Annuity of previous application</t>
  </si>
  <si>
    <t>AMT_APPLICATION</t>
  </si>
  <si>
    <t>For how much credit did client ask on the previous application</t>
  </si>
  <si>
    <t>AMT_CREDIT</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</si>
  <si>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</si>
  <si>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</si>
  <si>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</si>
  <si>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AMT_GOODS_PRICE</t>
  </si>
  <si>
    <t>Goods price of good that client asked for (if applicable) on the previous application</t>
  </si>
  <si>
    <t>WEEKDAY_APPR_PROCESS_START</t>
  </si>
  <si>
    <t>On which day of the week did the client apply for previous application</t>
  </si>
  <si>
    <t>HOUR_APPR_PROCESS_START</t>
  </si>
  <si>
    <t>Approximately at what day hour did the client apply for the previous application</t>
  </si>
  <si>
    <t>rounded</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</si>
  <si>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</si>
  <si>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</si>
  <si>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</si>
  <si>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</si>
  <si>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</si>
  <si>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</si>
  <si>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</si>
  <si>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</si>
  <si>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normalized</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</si>
  <si>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</si>
  <si>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</si>
  <si>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</si>
  <si>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</si>
  <si>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</si>
  <si>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</si>
  <si>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</si>
  <si>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</si>
  <si>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</si>
  <si>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</si>
  <si>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</si>
  <si>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</si>
  <si>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NAME_TYPE_SUITE</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</si>
  <si>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</si>
  <si>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</si>
  <si>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</si>
  <si>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</si>
  <si>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</si>
  <si>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</si>
  <si>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</si>
  <si>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</si>
  <si>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</si>
  <si>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</si>
  <si>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</si>
  <si>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</si>
  <si>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</si>
  <si>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</si>
  <si>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</si>
  <si>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</si>
  <si>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</si>
  <si>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</si>
  <si>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</si>
  <si>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</si>
  <si>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</si>
  <si>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</si>
  <si>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</si>
  <si>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</si>
  <si>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</si>
  <si>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</si>
  <si>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</si>
  <si>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</si>
  <si>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</si>
  <si>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</si>
  <si>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</si>
  <si>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</si>
  <si>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</si>
  <si>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</si>
  <si>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match</t>
  </si>
  <si>
    <t>sum</t>
  </si>
  <si>
    <t>S</t>
  </si>
  <si>
    <t>countd</t>
  </si>
  <si>
    <t>CNT_APP</t>
  </si>
  <si>
    <t>SIP</t>
  </si>
  <si>
    <t>AMA</t>
  </si>
  <si>
    <t>AMP</t>
  </si>
  <si>
    <t>AMC</t>
  </si>
  <si>
    <t>AGR</t>
  </si>
  <si>
    <t>HAP</t>
  </si>
  <si>
    <t>NLA</t>
  </si>
  <si>
    <t>NMC</t>
  </si>
  <si>
    <t>RDP</t>
  </si>
  <si>
    <t>RIP</t>
  </si>
  <si>
    <t>RID</t>
  </si>
  <si>
    <t>DDN</t>
  </si>
  <si>
    <t>SPA</t>
  </si>
  <si>
    <t>CPM</t>
  </si>
  <si>
    <t>DFD</t>
  </si>
  <si>
    <t>DFU</t>
  </si>
  <si>
    <t>DLD</t>
  </si>
  <si>
    <t>DLU</t>
  </si>
  <si>
    <t>DTN</t>
  </si>
  <si>
    <t>NIO</t>
  </si>
  <si>
    <t>CNT</t>
  </si>
  <si>
    <t>CRR</t>
  </si>
  <si>
    <t>FLA</t>
  </si>
  <si>
    <t>NCL</t>
  </si>
  <si>
    <t>NCT</t>
  </si>
  <si>
    <t>NCS</t>
  </si>
  <si>
    <t>NCY</t>
  </si>
  <si>
    <t>NGC</t>
  </si>
  <si>
    <t>NPT</t>
  </si>
  <si>
    <t>NPO</t>
  </si>
  <si>
    <t>NPY</t>
  </si>
  <si>
    <t>NSI</t>
  </si>
  <si>
    <t>NTS</t>
  </si>
  <si>
    <t>NYG</t>
  </si>
  <si>
    <t>PCN</t>
  </si>
  <si>
    <t>WAP</t>
  </si>
  <si>
    <t>CAP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</si>
</sst>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1" fillId="0" borderId="1" xfId="0" applyFont="1" applyBorder="1"/>
    <xf numFmtId="0" fontId="0" fillId="0" borderId="1" xfId="0" applyBorder="1"/>
    <xf numFmtId="0" fontId="0" fillId="2" borderId="1" xfId="0" applyFill="1" applyBorder="1"/>
    <xf numFmtId="0" fontId="1" fillId="0" borderId="0" xfId="0" applyFont="1" applyFill="1" applyBorder="1"/>
    <xf numFmtId="0" fontId="0" fillId="0" borderId="1" xfId="0" applyFill="1" applyBorder="1"/>
    <xf numFmtId="0" fontId="0" fillId="0" borderId="2" xfId="0" applyFill="1" applyBorder="1"/>
    <xf numFmtId="0" fontId="0" fillId="0" borderId="1" xfId="0" quotePrefix="1" applyBorder="1"/>
    <xf numFmtId="0" fontId="1" fillId="0" borderId="1" xfId="0" applyFont="1" applyFill="1" applyBorder="1"/>
    <xf numFmtId="0" fontId="4" fillId="0" borderId="1" xfId="0" applyFont="1" applyBorder="1"/>
    <xf numFmtId="0" fontId="1" fillId="3" borderId="0" xfId="0" applyFont="1" applyFill="1"/>
    <xf numFmtId="0" fontId="0" fillId="3" borderId="0" xfId="0" applyFill="1"/>
    <xf numFmtId="0" fontId="1" fillId="4" borderId="0" xfId="0" applyFont="1" applyFill="1" applyBorder="1"/>
    <xf numFmtId="0" fontId="0" fillId="4" borderId="0" xfId="0" applyFill="1"/>
    <xf numFmtId="0" fontId="0" fillId="5" borderId="1" xfId="0" applyFill="1" applyBorder="1"/>
    <xf numFmtId="0" fontId="0" fillId="5" borderId="1" xfId="0" quotePrefix="1" applyFill="1" applyBorder="1"/>
    <xf numFmtId="0" fontId="0" fillId="3" borderId="1" xfId="0" applyFill="1" applyBorder="1"/>
    <xf numFmtId="0" fontId="0" fillId="6" borderId="1" xfId="0" applyFill="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E39"/>
  <sheetViews>
    <sheetView workbookViewId="0">
      <selection activeCell="B38" sqref="B38"/>
    </sheetView>
  </sheetViews>
  <sheetFormatPr baseColWidth="10" defaultRowHeight="16" x14ac:dyDescent="0.2"/>
  <cols>
    <col min="1" max="1" width="23.5" customWidth="1"/>
    <col min="2" max="2" width="30.5" bestFit="1" customWidth="1"/>
    <col min="3" max="3" width="119" bestFit="1" customWidth="1"/>
    <col min="4" max="4" width="30.1640625" bestFit="1" customWidth="1"/>
  </cols>
  <sheetData>
    <row r="1" spans="1:5" x14ac:dyDescent="0.2">
      <c r="A1" s="2" t="s">
        <v>0</v>
      </c>
      <c r="B1" s="2" t="s">
        <v>1</v>
      </c>
      <c r="C1" s="2" t="s">
        <v>2</v>
      </c>
      <c r="D1" s="2" t="s">
        <v>3</v>
      </c>
      <c r="E1" s="6" t="s">
        <v>130</v>
      </c>
    </row>
    <row r="2" spans="1:5" x14ac:dyDescent="0.2">
      <c r="A2" s="2" t="s">
        <v>55</v>
      </c>
      <c r="B2" s="2" t="s">
        <v>4</v>
      </c>
      <c r="C2" s="2" t="s">
        <v>56</v>
      </c>
      <c r="D2" s="2" t="s">
        <v>5</v>
      </c>
      <c r="E2" t="e">
        <f>MATCH(B2,设计思路!$B$3:$B$18,FALSE)</f>
        <v>#N/A</v>
      </c>
    </row>
    <row r="3" spans="1:5" x14ac:dyDescent="0.2">
      <c r="A3" s="2" t="s">
        <v>55</v>
      </c>
      <c r="B3" s="2" t="s">
        <v>6</v>
      </c>
      <c r="C3" s="2" t="s">
        <v>7</v>
      </c>
      <c r="D3" s="2" t="s">
        <v>5</v>
      </c>
      <c r="E3" t="e">
        <f>MATCH(B3,设计思路!$B$3:$B$18,FALSE)</f>
        <v>#N/A</v>
      </c>
    </row>
    <row r="4" spans="1:5" hidden="1" x14ac:dyDescent="0.2">
      <c r="A4" s="2" t="s">
        <v>55</v>
      </c>
      <c r="B4" s="2" t="s">
        <v>57</v>
      </c>
      <c r="C4" s="2" t="s">
        <v>58</v>
      </c>
      <c r="D4" s="2"/>
      <c r="E4">
        <f>MATCH(B4,设计思路!$B$3:$B$18,FALSE)</f>
        <v>7</v>
      </c>
    </row>
    <row r="5" spans="1:5" x14ac:dyDescent="0.2">
      <c r="A5" s="2" t="s">
        <v>55</v>
      </c>
      <c r="B5" s="2" t="s">
        <v>59</v>
      </c>
      <c r="C5" s="2" t="s">
        <v>60</v>
      </c>
      <c r="D5" s="2"/>
      <c r="E5" t="e">
        <f>MATCH(B5,设计思路!$B$3:$B$18,FALSE)</f>
        <v>#N/A</v>
      </c>
    </row>
    <row r="6" spans="1:5" x14ac:dyDescent="0.2">
      <c r="A6" s="2" t="s">
        <v>55</v>
      </c>
      <c r="B6" s="2" t="s">
        <v>61</v>
      </c>
      <c r="C6" s="2" t="s">
        <v>62</v>
      </c>
      <c r="D6" s="2"/>
      <c r="E6" t="e">
        <f>MATCH(B6,设计思路!$B$3:$B$18,FALSE)</f>
        <v>#N/A</v>
      </c>
    </row>
    <row r="7" spans="1:5" x14ac:dyDescent="0.2">
      <c r="A7" s="2" t="s">
        <v>55</v>
      </c>
      <c r="B7" s="2" t="s">
        <v>63</v>
      </c>
      <c r="C7" s="2" t="s">
        <v>64</v>
      </c>
      <c r="D7" s="2"/>
      <c r="E7" t="e">
        <f>MATCH(B7,设计思路!$B$3:$B$18,FALSE)</f>
        <v>#N/A</v>
      </c>
    </row>
    <row r="8" spans="1:5" x14ac:dyDescent="0.2">
      <c r="A8" s="2" t="s">
        <v>55</v>
      </c>
      <c r="B8" s="2" t="s">
        <v>65</v>
      </c>
      <c r="C8" s="2" t="s">
        <v>66</v>
      </c>
      <c r="D8" s="2"/>
      <c r="E8" t="e">
        <f>MATCH(B8,设计思路!$B$3:$B$18,FALSE)</f>
        <v>#N/A</v>
      </c>
    </row>
    <row r="9" spans="1:5" x14ac:dyDescent="0.2">
      <c r="A9" s="2" t="s">
        <v>55</v>
      </c>
      <c r="B9" s="2" t="s">
        <v>67</v>
      </c>
      <c r="C9" s="2" t="s">
        <v>68</v>
      </c>
      <c r="D9" s="2"/>
      <c r="E9" t="e">
        <f>MATCH(B9,设计思路!$B$3:$B$18,FALSE)</f>
        <v>#N/A</v>
      </c>
    </row>
    <row r="10" spans="1:5" hidden="1" x14ac:dyDescent="0.2">
      <c r="A10" s="2" t="s">
        <v>55</v>
      </c>
      <c r="B10" s="2" t="s">
        <v>69</v>
      </c>
      <c r="C10" s="2" t="s">
        <v>70</v>
      </c>
      <c r="D10" s="2"/>
      <c r="E10">
        <f>MATCH(B10,设计思路!$B$3:$B$18,FALSE)</f>
        <v>16</v>
      </c>
    </row>
    <row r="11" spans="1:5" x14ac:dyDescent="0.2">
      <c r="A11" s="2" t="s">
        <v>55</v>
      </c>
      <c r="B11" s="2" t="s">
        <v>71</v>
      </c>
      <c r="C11" s="2" t="s">
        <v>72</v>
      </c>
      <c r="D11" s="2" t="s">
        <v>73</v>
      </c>
      <c r="E11" t="e">
        <f>MATCH(B11,设计思路!$B$3:$B$18,FALSE)</f>
        <v>#N/A</v>
      </c>
    </row>
    <row r="12" spans="1:5" hidden="1" x14ac:dyDescent="0.2">
      <c r="A12" s="2" t="s">
        <v>55</v>
      </c>
      <c r="B12" s="2" t="s">
        <v>74</v>
      </c>
      <c r="C12" s="2" t="s">
        <v>75</v>
      </c>
      <c r="D12" s="2"/>
      <c r="E12">
        <f>MATCH(B12,设计思路!$B$3:$B$18,FALSE)</f>
        <v>3</v>
      </c>
    </row>
    <row r="13" spans="1:5" x14ac:dyDescent="0.2">
      <c r="A13" s="2" t="s">
        <v>55</v>
      </c>
      <c r="B13" s="2" t="s">
        <v>76</v>
      </c>
      <c r="C13" s="2" t="s">
        <v>77</v>
      </c>
      <c r="D13" s="2"/>
      <c r="E13" t="e">
        <f>MATCH(B13,设计思路!$B$3:$B$18,FALSE)</f>
        <v>#N/A</v>
      </c>
    </row>
    <row r="14" spans="1:5" x14ac:dyDescent="0.2">
      <c r="A14" s="2" t="s">
        <v>55</v>
      </c>
      <c r="B14" s="2" t="s">
        <v>78</v>
      </c>
      <c r="C14" s="2" t="s">
        <v>79</v>
      </c>
      <c r="D14" s="2"/>
      <c r="E14" t="e">
        <f>MATCH(B14,设计思路!$B$3:$B$18,FALSE)</f>
        <v>#N/A</v>
      </c>
    </row>
    <row r="15" spans="1:5" x14ac:dyDescent="0.2">
      <c r="A15" s="2" t="s">
        <v>55</v>
      </c>
      <c r="B15" s="2" t="s">
        <v>80</v>
      </c>
      <c r="C15" s="2" t="s">
        <v>81</v>
      </c>
      <c r="D15" s="2" t="s">
        <v>82</v>
      </c>
      <c r="E15" t="e">
        <f>MATCH(B15,设计思路!$B$3:$B$18,FALSE)</f>
        <v>#N/A</v>
      </c>
    </row>
    <row r="16" spans="1:5" x14ac:dyDescent="0.2">
      <c r="A16" s="2" t="s">
        <v>55</v>
      </c>
      <c r="B16" s="2" t="s">
        <v>83</v>
      </c>
      <c r="C16" s="2" t="s">
        <v>84</v>
      </c>
      <c r="D16" s="2" t="s">
        <v>82</v>
      </c>
      <c r="E16" t="e">
        <f>MATCH(B16,设计思路!$B$3:$B$18,FALSE)</f>
        <v>#N/A</v>
      </c>
    </row>
    <row r="17" spans="1:5" x14ac:dyDescent="0.2">
      <c r="A17" s="2" t="s">
        <v>55</v>
      </c>
      <c r="B17" s="2" t="s">
        <v>85</v>
      </c>
      <c r="C17" s="2" t="s">
        <v>84</v>
      </c>
      <c r="D17" s="2" t="s">
        <v>82</v>
      </c>
      <c r="E17" t="e">
        <f>MATCH(B17,设计思路!$B$3:$B$18,FALSE)</f>
        <v>#N/A</v>
      </c>
    </row>
    <row r="18" spans="1:5" hidden="1" x14ac:dyDescent="0.2">
      <c r="A18" s="2" t="s">
        <v>55</v>
      </c>
      <c r="B18" s="2" t="s">
        <v>86</v>
      </c>
      <c r="C18" s="2" t="s">
        <v>87</v>
      </c>
      <c r="D18" s="2"/>
      <c r="E18">
        <f>MATCH(B18,设计思路!$B$3:$B$18,FALSE)</f>
        <v>4</v>
      </c>
    </row>
    <row r="19" spans="1:5" hidden="1" x14ac:dyDescent="0.2">
      <c r="A19" s="2" t="s">
        <v>55</v>
      </c>
      <c r="B19" s="2" t="s">
        <v>9</v>
      </c>
      <c r="C19" s="2" t="s">
        <v>88</v>
      </c>
      <c r="D19" s="2"/>
      <c r="E19">
        <f>MATCH(B19,设计思路!$B$3:$B$18,FALSE)</f>
        <v>6</v>
      </c>
    </row>
    <row r="20" spans="1:5" x14ac:dyDescent="0.2">
      <c r="A20" s="2" t="s">
        <v>55</v>
      </c>
      <c r="B20" s="2" t="s">
        <v>89</v>
      </c>
      <c r="C20" s="2" t="s">
        <v>90</v>
      </c>
      <c r="D20" s="2" t="s">
        <v>8</v>
      </c>
      <c r="E20" t="e">
        <f>MATCH(B20,设计思路!$B$3:$B$18,FALSE)</f>
        <v>#N/A</v>
      </c>
    </row>
    <row r="21" spans="1:5" hidden="1" x14ac:dyDescent="0.2">
      <c r="A21" s="2" t="s">
        <v>55</v>
      </c>
      <c r="B21" s="2" t="s">
        <v>91</v>
      </c>
      <c r="C21" s="2" t="s">
        <v>92</v>
      </c>
      <c r="D21" s="2"/>
      <c r="E21">
        <f>MATCH(B21,设计思路!$B$3:$B$18,FALSE)</f>
        <v>9</v>
      </c>
    </row>
    <row r="22" spans="1:5" hidden="1" x14ac:dyDescent="0.2">
      <c r="A22" s="2" t="s">
        <v>55</v>
      </c>
      <c r="B22" s="2" t="s">
        <v>93</v>
      </c>
      <c r="C22" s="2" t="s">
        <v>94</v>
      </c>
      <c r="D22" s="2"/>
      <c r="E22">
        <f>MATCH(B22,设计思路!$B$3:$B$18,FALSE)</f>
        <v>2</v>
      </c>
    </row>
    <row r="23" spans="1:5" hidden="1" x14ac:dyDescent="0.2">
      <c r="A23" s="2" t="s">
        <v>55</v>
      </c>
      <c r="B23" s="2" t="s">
        <v>95</v>
      </c>
      <c r="C23" s="2" t="s">
        <v>96</v>
      </c>
      <c r="D23" s="2"/>
      <c r="E23">
        <f>MATCH(B23,设计思路!$B$3:$B$18,FALSE)</f>
        <v>13</v>
      </c>
    </row>
    <row r="24" spans="1:5" hidden="1" x14ac:dyDescent="0.2">
      <c r="A24" s="2" t="s">
        <v>55</v>
      </c>
      <c r="B24" s="2" t="s">
        <v>97</v>
      </c>
      <c r="C24" s="2" t="s">
        <v>98</v>
      </c>
      <c r="D24" s="2"/>
      <c r="E24">
        <f>MATCH(B24,设计思路!$B$3:$B$18,FALSE)</f>
        <v>5</v>
      </c>
    </row>
    <row r="25" spans="1:5" hidden="1" x14ac:dyDescent="0.2">
      <c r="A25" s="2" t="s">
        <v>55</v>
      </c>
      <c r="B25" s="2" t="s">
        <v>99</v>
      </c>
      <c r="C25" s="2" t="s">
        <v>100</v>
      </c>
      <c r="D25" s="2"/>
      <c r="E25">
        <f>MATCH(B25,设计思路!$B$3:$B$18,FALSE)</f>
        <v>8</v>
      </c>
    </row>
    <row r="26" spans="1:5" hidden="1" x14ac:dyDescent="0.2">
      <c r="A26" s="2" t="s">
        <v>55</v>
      </c>
      <c r="B26" s="2" t="s">
        <v>101</v>
      </c>
      <c r="C26" s="2" t="s">
        <v>102</v>
      </c>
      <c r="D26" s="2"/>
      <c r="E26">
        <f>MATCH(B26,设计思路!$B$3:$B$18,FALSE)</f>
        <v>10</v>
      </c>
    </row>
    <row r="27" spans="1:5" hidden="1" x14ac:dyDescent="0.2">
      <c r="A27" s="2" t="s">
        <v>55</v>
      </c>
      <c r="B27" s="2" t="s">
        <v>103</v>
      </c>
      <c r="C27" s="2" t="s">
        <v>104</v>
      </c>
      <c r="D27" s="2"/>
      <c r="E27">
        <f>MATCH(B27,设计思路!$B$3:$B$18,FALSE)</f>
        <v>11</v>
      </c>
    </row>
    <row r="28" spans="1:5" hidden="1" x14ac:dyDescent="0.2">
      <c r="A28" s="2" t="s">
        <v>55</v>
      </c>
      <c r="B28" s="2" t="s">
        <v>105</v>
      </c>
      <c r="C28" s="2" t="s">
        <v>106</v>
      </c>
      <c r="D28" s="2"/>
      <c r="E28">
        <f>MATCH(B28,设计思路!$B$3:$B$18,FALSE)</f>
        <v>1</v>
      </c>
    </row>
    <row r="29" spans="1:5" x14ac:dyDescent="0.2">
      <c r="A29" s="2" t="s">
        <v>55</v>
      </c>
      <c r="B29" s="2" t="s">
        <v>107</v>
      </c>
      <c r="C29" s="2" t="s">
        <v>108</v>
      </c>
      <c r="D29" s="2"/>
      <c r="E29" t="e">
        <f>MATCH(B29,设计思路!$B$3:$B$18,FALSE)</f>
        <v>#N/A</v>
      </c>
    </row>
    <row r="30" spans="1:5" hidden="1" x14ac:dyDescent="0.2">
      <c r="A30" s="2" t="s">
        <v>55</v>
      </c>
      <c r="B30" s="2" t="s">
        <v>109</v>
      </c>
      <c r="C30" s="2" t="s">
        <v>110</v>
      </c>
      <c r="D30" s="2"/>
      <c r="E30">
        <f>MATCH(B30,设计思路!$B$3:$B$18,FALSE)</f>
        <v>12</v>
      </c>
    </row>
    <row r="31" spans="1:5" x14ac:dyDescent="0.2">
      <c r="A31" s="2" t="s">
        <v>55</v>
      </c>
      <c r="B31" s="2" t="s">
        <v>111</v>
      </c>
      <c r="C31" s="2" t="s">
        <v>112</v>
      </c>
      <c r="D31" s="2"/>
      <c r="E31" t="e">
        <f>MATCH(B31,设计思路!$B$3:$B$18,FALSE)</f>
        <v>#N/A</v>
      </c>
    </row>
    <row r="32" spans="1:5" hidden="1" x14ac:dyDescent="0.2">
      <c r="A32" s="2" t="s">
        <v>55</v>
      </c>
      <c r="B32" s="2" t="s">
        <v>113</v>
      </c>
      <c r="C32" s="2" t="s">
        <v>114</v>
      </c>
      <c r="D32" s="2" t="s">
        <v>115</v>
      </c>
      <c r="E32">
        <f>MATCH(B32,设计思路!$B$3:$B$18,FALSE)</f>
        <v>14</v>
      </c>
    </row>
    <row r="33" spans="1:5" hidden="1" x14ac:dyDescent="0.2">
      <c r="A33" s="2" t="s">
        <v>55</v>
      </c>
      <c r="B33" s="2" t="s">
        <v>116</v>
      </c>
      <c r="C33" s="2" t="s">
        <v>117</v>
      </c>
      <c r="D33" s="2"/>
      <c r="E33">
        <f>MATCH(B33,设计思路!$B$3:$B$18,FALSE)</f>
        <v>15</v>
      </c>
    </row>
    <row r="34" spans="1:5" x14ac:dyDescent="0.2">
      <c r="A34" s="2" t="s">
        <v>55</v>
      </c>
      <c r="B34" s="2" t="s">
        <v>118</v>
      </c>
      <c r="C34" s="2" t="s">
        <v>119</v>
      </c>
      <c r="D34" s="2" t="s">
        <v>8</v>
      </c>
      <c r="E34" t="e">
        <f>MATCH(B34,设计思路!$B$3:$B$18,FALSE)</f>
        <v>#N/A</v>
      </c>
    </row>
    <row r="35" spans="1:5" x14ac:dyDescent="0.2">
      <c r="A35" s="2" t="s">
        <v>55</v>
      </c>
      <c r="B35" s="2" t="s">
        <v>120</v>
      </c>
      <c r="C35" s="2" t="s">
        <v>121</v>
      </c>
      <c r="D35" s="2" t="s">
        <v>8</v>
      </c>
      <c r="E35" t="e">
        <f>MATCH(B35,设计思路!$B$3:$B$18,FALSE)</f>
        <v>#N/A</v>
      </c>
    </row>
    <row r="36" spans="1:5" x14ac:dyDescent="0.2">
      <c r="A36" s="2" t="s">
        <v>55</v>
      </c>
      <c r="B36" s="2" t="s">
        <v>122</v>
      </c>
      <c r="C36" s="2" t="s">
        <v>123</v>
      </c>
      <c r="D36" s="2" t="s">
        <v>8</v>
      </c>
      <c r="E36" t="e">
        <f>MATCH(B36,设计思路!$B$3:$B$18,FALSE)</f>
        <v>#N/A</v>
      </c>
    </row>
    <row r="37" spans="1:5" x14ac:dyDescent="0.2">
      <c r="A37" s="2" t="s">
        <v>55</v>
      </c>
      <c r="B37" s="2" t="s">
        <v>124</v>
      </c>
      <c r="C37" s="2" t="s">
        <v>125</v>
      </c>
      <c r="D37" s="2" t="s">
        <v>8</v>
      </c>
      <c r="E37" t="e">
        <f>MATCH(B37,设计思路!$B$3:$B$18,FALSE)</f>
        <v>#N/A</v>
      </c>
    </row>
    <row r="38" spans="1:5" x14ac:dyDescent="0.2">
      <c r="A38" s="2" t="s">
        <v>55</v>
      </c>
      <c r="B38" s="2" t="s">
        <v>126</v>
      </c>
      <c r="C38" s="2" t="s">
        <v>127</v>
      </c>
      <c r="D38" s="2" t="s">
        <v>8</v>
      </c>
      <c r="E38" t="e">
        <f>MATCH(B38,设计思路!$B$3:$B$18,FALSE)</f>
        <v>#N/A</v>
      </c>
    </row>
    <row r="39" spans="1:5" x14ac:dyDescent="0.2">
      <c r="A39" s="2" t="s">
        <v>55</v>
      </c>
      <c r="B39" s="2" t="s">
        <v>128</v>
      </c>
      <c r="C39" s="2" t="s">
        <v>129</v>
      </c>
      <c r="D39" s="2"/>
      <c r="E39" t="e">
        <f>MATCH(B39,设计思路!$B$3:$B$18,FALSE)</f>
        <v>#N/A</v>
      </c>
    </row>
  </sheetData>
  <autoFilter ref="A1:E39">
    <filterColumn colId="4">
      <filters>
        <filter val="#N/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6"/>
  <sheetViews>
    <sheetView showGridLines="0" tabSelected="1" workbookViewId="0">
      <pane xSplit="1" ySplit="2" topLeftCell="B18" activePane="bottomRight" state="frozen"/>
      <selection pane="topRight" activeCell="B1" sqref="B1"/>
      <selection pane="bottomLeft" activeCell="A3" sqref="A3"/>
      <selection pane="bottomRight" activeCell="E30" sqref="E30"/>
    </sheetView>
  </sheetViews>
  <sheetFormatPr baseColWidth="10" defaultRowHeight="16" x14ac:dyDescent="0.2"/>
  <cols>
    <col min="2" max="2" width="30.5" bestFit="1" customWidth="1"/>
    <col min="3" max="3" width="29.1640625" bestFit="1" customWidth="1"/>
    <col min="4" max="4" width="14.1640625" customWidth="1"/>
    <col min="5" max="5" width="38" bestFit="1" customWidth="1"/>
    <col min="6" max="6" width="10" bestFit="1" customWidth="1"/>
  </cols>
  <sheetData>
    <row r="1" spans="1:23" x14ac:dyDescent="0.2">
      <c r="A1" s="8" t="s">
        <v>23</v>
      </c>
      <c r="B1" s="2"/>
      <c r="C1" s="2"/>
      <c r="D1" s="2"/>
      <c r="E1" s="2"/>
      <c r="F1" s="2"/>
    </row>
    <row r="2" spans="1:23" x14ac:dyDescent="0.2">
      <c r="A2" s="1" t="s">
        <v>11</v>
      </c>
      <c r="B2" s="2" t="s">
        <v>40</v>
      </c>
      <c r="C2" s="2" t="s">
        <v>41</v>
      </c>
      <c r="D2" s="1" t="s">
        <v>16</v>
      </c>
      <c r="E2" s="1" t="s">
        <v>14</v>
      </c>
      <c r="F2" s="8" t="s">
        <v>29</v>
      </c>
      <c r="H2" s="4"/>
    </row>
    <row r="3" spans="1:23" x14ac:dyDescent="0.2">
      <c r="A3" s="2" t="s">
        <v>12</v>
      </c>
      <c r="B3" s="2" t="s">
        <v>105</v>
      </c>
      <c r="C3" s="2" t="s">
        <v>105</v>
      </c>
      <c r="D3" s="2"/>
      <c r="E3" s="2"/>
      <c r="F3" s="2"/>
      <c r="H3" t="s">
        <v>36</v>
      </c>
    </row>
    <row r="4" spans="1:23" x14ac:dyDescent="0.2">
      <c r="A4" s="2" t="s">
        <v>12</v>
      </c>
      <c r="B4" s="2" t="s">
        <v>93</v>
      </c>
      <c r="C4" s="2" t="s">
        <v>93</v>
      </c>
      <c r="D4" s="2"/>
      <c r="E4" s="2"/>
      <c r="F4" s="2"/>
      <c r="H4" s="1" t="s">
        <v>13</v>
      </c>
      <c r="I4" s="1" t="s">
        <v>37</v>
      </c>
      <c r="J4" s="1" t="s">
        <v>54</v>
      </c>
      <c r="K4" s="1" t="s">
        <v>38</v>
      </c>
      <c r="L4" s="1" t="s">
        <v>39</v>
      </c>
      <c r="N4" s="12" t="s">
        <v>52</v>
      </c>
      <c r="O4" s="13"/>
      <c r="P4" s="13"/>
      <c r="Q4" s="13"/>
      <c r="R4" s="13"/>
      <c r="S4" s="10" t="s">
        <v>53</v>
      </c>
    </row>
    <row r="5" spans="1:23" x14ac:dyDescent="0.2">
      <c r="A5" s="2" t="s">
        <v>12</v>
      </c>
      <c r="B5" s="2" t="s">
        <v>74</v>
      </c>
      <c r="C5" s="2" t="s">
        <v>74</v>
      </c>
      <c r="D5" s="2"/>
      <c r="E5" s="2"/>
      <c r="F5" s="2"/>
      <c r="H5" s="2" t="s">
        <v>10</v>
      </c>
      <c r="I5" s="2"/>
      <c r="J5" s="2" t="s">
        <v>42</v>
      </c>
      <c r="K5" s="2"/>
      <c r="L5" s="2" t="s">
        <v>31</v>
      </c>
      <c r="M5" s="6" t="s">
        <v>45</v>
      </c>
      <c r="N5" s="13" t="str">
        <f>CONCATENATE("'",H$4,"':",IF(ISBLANK(H5),"None",CONCATENATE("'",H5,"'")))</f>
        <v>'cols':'SK_DPD'</v>
      </c>
      <c r="O5" s="13" t="str">
        <f t="shared" ref="O5:R5" si="0">CONCATENATE("'",I$4,"':",IF(ISBLANK(I5),"None",CONCATENATE("'",I5,"'")))</f>
        <v>'exmethod':None</v>
      </c>
      <c r="P5" s="13" t="str">
        <f t="shared" si="0"/>
        <v>'conmethod':'D'</v>
      </c>
      <c r="Q5" s="13" t="str">
        <f t="shared" si="0"/>
        <v>'exobj':None</v>
      </c>
      <c r="R5" s="13" t="str">
        <f t="shared" si="0"/>
        <v>'conobj':'CAC'</v>
      </c>
      <c r="S5" s="11" t="str">
        <f>N5</f>
        <v>'cols':'SK_DPD'</v>
      </c>
      <c r="T5" s="11" t="str">
        <f>S5&amp;","&amp;O5</f>
        <v>'cols':'SK_DPD','exmethod':None</v>
      </c>
      <c r="U5" s="11" t="str">
        <f t="shared" ref="U5:W5" si="1">T5&amp;","&amp;P5</f>
        <v>'cols':'SK_DPD','exmethod':None,'conmethod':'D'</v>
      </c>
      <c r="V5" s="11" t="str">
        <f t="shared" si="1"/>
        <v>'cols':'SK_DPD','exmethod':None,'conmethod':'D','exobj':None</v>
      </c>
      <c r="W5" s="11" t="str">
        <f t="shared" si="1"/>
        <v>'cols':'SK_DPD','exmethod':None,'conmethod':'D','exobj':None,'conobj':'CAC'</v>
      </c>
    </row>
    <row r="6" spans="1:23" x14ac:dyDescent="0.2">
      <c r="A6" s="2" t="s">
        <v>12</v>
      </c>
      <c r="B6" s="2" t="s">
        <v>86</v>
      </c>
      <c r="C6" s="2" t="s">
        <v>86</v>
      </c>
      <c r="D6" s="2"/>
      <c r="E6" s="2"/>
      <c r="F6" s="2"/>
      <c r="H6" s="2" t="s">
        <v>43</v>
      </c>
      <c r="I6" s="2"/>
      <c r="J6" s="2" t="s">
        <v>42</v>
      </c>
      <c r="K6" s="2"/>
      <c r="L6" s="2" t="s">
        <v>31</v>
      </c>
      <c r="N6" s="13" t="str">
        <f t="shared" ref="N6:N8" si="2">CONCATENATE("'",H$4,"':",IF(ISBLANK(H6),"None",CONCATENATE("'",H6,"'")))</f>
        <v>'cols':'AMT_CREDIT_LIMIT_ACTUAL_Q'</v>
      </c>
      <c r="O6" s="13" t="str">
        <f t="shared" ref="O6:O8" si="3">CONCATENATE("'",I$4,"':",IF(ISBLANK(I6),"None",CONCATENATE("'",I6,"'")))</f>
        <v>'exmethod':None</v>
      </c>
      <c r="P6" s="13" t="str">
        <f t="shared" ref="P6:P8" si="4">CONCATENATE("'",J$4,"':",IF(ISBLANK(J6),"None",CONCATENATE("'",J6,"'")))</f>
        <v>'conmethod':'D'</v>
      </c>
      <c r="Q6" s="13" t="str">
        <f t="shared" ref="Q6:Q8" si="5">CONCATENATE("'",K$4,"':",IF(ISBLANK(K6),"None",CONCATENATE("'",K6,"'")))</f>
        <v>'exobj':None</v>
      </c>
      <c r="R6" s="13" t="str">
        <f t="shared" ref="R6:R8" si="6">CONCATENATE("'",L$4,"':",IF(ISBLANK(L6),"None",CONCATENATE("'",L6,"'")))</f>
        <v>'conobj':'CAC'</v>
      </c>
      <c r="S6" s="11" t="str">
        <f t="shared" ref="S6:S8" si="7">N6</f>
        <v>'cols':'AMT_CREDIT_LIMIT_ACTUAL_Q'</v>
      </c>
      <c r="T6" s="11" t="str">
        <f t="shared" ref="T6:T8" si="8">S6&amp;","&amp;O6</f>
        <v>'cols':'AMT_CREDIT_LIMIT_ACTUAL_Q','exmethod':None</v>
      </c>
      <c r="U6" s="11" t="str">
        <f t="shared" ref="U6:U8" si="9">T6&amp;","&amp;P6</f>
        <v>'cols':'AMT_CREDIT_LIMIT_ACTUAL_Q','exmethod':None,'conmethod':'D'</v>
      </c>
      <c r="V6" s="11" t="str">
        <f t="shared" ref="V6:V8" si="10">U6&amp;","&amp;Q6</f>
        <v>'cols':'AMT_CREDIT_LIMIT_ACTUAL_Q','exmethod':None,'conmethod':'D','exobj':None</v>
      </c>
      <c r="W6" s="11" t="str">
        <f t="shared" ref="W6:W8" si="11">V6&amp;","&amp;R6</f>
        <v>'cols':'AMT_CREDIT_LIMIT_ACTUAL_Q','exmethod':None,'conmethod':'D','exobj':None,'conobj':'CAC'</v>
      </c>
    </row>
    <row r="7" spans="1:23" x14ac:dyDescent="0.2">
      <c r="A7" s="2" t="s">
        <v>12</v>
      </c>
      <c r="B7" s="2" t="s">
        <v>97</v>
      </c>
      <c r="C7" s="2" t="s">
        <v>97</v>
      </c>
      <c r="D7" s="2"/>
      <c r="E7" s="2"/>
      <c r="F7" s="2"/>
      <c r="H7" s="2" t="s">
        <v>44</v>
      </c>
      <c r="I7" s="2"/>
      <c r="J7" s="2"/>
      <c r="K7" s="9" t="s">
        <v>32</v>
      </c>
      <c r="L7" s="2"/>
      <c r="M7" t="s">
        <v>46</v>
      </c>
      <c r="N7" s="13" t="str">
        <f t="shared" si="2"/>
        <v>'cols':'timecol'</v>
      </c>
      <c r="O7" s="13" t="str">
        <f t="shared" si="3"/>
        <v>'exmethod':None</v>
      </c>
      <c r="P7" s="13" t="str">
        <f t="shared" si="4"/>
        <v>'conmethod':None</v>
      </c>
      <c r="Q7" s="13" t="str">
        <f t="shared" si="5"/>
        <v>'exobj':'MBA'</v>
      </c>
      <c r="R7" s="13" t="str">
        <f t="shared" si="6"/>
        <v>'conobj':None</v>
      </c>
      <c r="S7" s="11" t="str">
        <f t="shared" si="7"/>
        <v>'cols':'timecol'</v>
      </c>
      <c r="T7" s="11" t="str">
        <f t="shared" si="8"/>
        <v>'cols':'timecol','exmethod':None</v>
      </c>
      <c r="U7" s="11" t="str">
        <f t="shared" si="9"/>
        <v>'cols':'timecol','exmethod':None,'conmethod':None</v>
      </c>
      <c r="V7" s="11" t="str">
        <f t="shared" si="10"/>
        <v>'cols':'timecol','exmethod':None,'conmethod':None,'exobj':'MBA'</v>
      </c>
      <c r="W7" s="11" t="str">
        <f t="shared" si="11"/>
        <v>'cols':'timecol','exmethod':None,'conmethod':None,'exobj':'MBA','conobj':None</v>
      </c>
    </row>
    <row r="8" spans="1:23" x14ac:dyDescent="0.2">
      <c r="A8" s="2" t="s">
        <v>12</v>
      </c>
      <c r="B8" s="2" t="s">
        <v>9</v>
      </c>
      <c r="C8" s="2" t="s">
        <v>9</v>
      </c>
      <c r="D8" s="2"/>
      <c r="E8" s="2"/>
      <c r="F8" s="2"/>
      <c r="H8" s="2"/>
      <c r="I8" s="2"/>
      <c r="J8" s="5" t="s">
        <v>42</v>
      </c>
      <c r="K8" s="2"/>
      <c r="L8" s="2" t="s">
        <v>31</v>
      </c>
      <c r="M8" t="s">
        <v>47</v>
      </c>
      <c r="N8" s="13" t="str">
        <f t="shared" si="2"/>
        <v>'cols':None</v>
      </c>
      <c r="O8" s="13" t="str">
        <f t="shared" si="3"/>
        <v>'exmethod':None</v>
      </c>
      <c r="P8" s="13" t="str">
        <f t="shared" si="4"/>
        <v>'conmethod':'D'</v>
      </c>
      <c r="Q8" s="13" t="str">
        <f t="shared" si="5"/>
        <v>'exobj':None</v>
      </c>
      <c r="R8" s="13" t="str">
        <f t="shared" si="6"/>
        <v>'conobj':'CAC'</v>
      </c>
      <c r="S8" s="11" t="str">
        <f t="shared" si="7"/>
        <v>'cols':None</v>
      </c>
      <c r="T8" s="11" t="str">
        <f t="shared" si="8"/>
        <v>'cols':None,'exmethod':None</v>
      </c>
      <c r="U8" s="11" t="str">
        <f t="shared" si="9"/>
        <v>'cols':None,'exmethod':None,'conmethod':'D'</v>
      </c>
      <c r="V8" s="11" t="str">
        <f t="shared" si="10"/>
        <v>'cols':None,'exmethod':None,'conmethod':'D','exobj':None</v>
      </c>
      <c r="W8" s="11" t="str">
        <f t="shared" si="11"/>
        <v>'cols':None,'exmethod':None,'conmethod':'D','exobj':None,'conobj':'CAC'</v>
      </c>
    </row>
    <row r="9" spans="1:23" x14ac:dyDescent="0.2">
      <c r="A9" s="2" t="s">
        <v>12</v>
      </c>
      <c r="B9" s="2" t="s">
        <v>57</v>
      </c>
      <c r="C9" s="2" t="s">
        <v>57</v>
      </c>
      <c r="D9" s="2"/>
      <c r="E9" s="2"/>
      <c r="F9" s="2"/>
    </row>
    <row r="10" spans="1:23" x14ac:dyDescent="0.2">
      <c r="A10" s="2" t="s">
        <v>12</v>
      </c>
      <c r="B10" s="2" t="s">
        <v>99</v>
      </c>
      <c r="C10" s="2" t="s">
        <v>99</v>
      </c>
      <c r="D10" s="2"/>
      <c r="E10" s="2"/>
      <c r="F10" s="5"/>
    </row>
    <row r="11" spans="1:23" x14ac:dyDescent="0.2">
      <c r="A11" s="2" t="s">
        <v>12</v>
      </c>
      <c r="B11" s="2" t="s">
        <v>91</v>
      </c>
      <c r="C11" s="2" t="s">
        <v>91</v>
      </c>
      <c r="D11" s="2"/>
      <c r="E11" s="2"/>
      <c r="F11" s="2"/>
    </row>
    <row r="12" spans="1:23" x14ac:dyDescent="0.2">
      <c r="A12" s="2" t="s">
        <v>12</v>
      </c>
      <c r="B12" s="2" t="s">
        <v>101</v>
      </c>
      <c r="C12" s="2" t="s">
        <v>101</v>
      </c>
      <c r="D12" s="2"/>
      <c r="E12" s="2"/>
      <c r="F12" s="5"/>
    </row>
    <row r="13" spans="1:23" x14ac:dyDescent="0.2">
      <c r="A13" s="2" t="s">
        <v>12</v>
      </c>
      <c r="B13" s="2" t="s">
        <v>103</v>
      </c>
      <c r="C13" s="2" t="s">
        <v>103</v>
      </c>
      <c r="D13" s="2"/>
      <c r="E13" s="2"/>
      <c r="F13" s="5"/>
    </row>
    <row r="14" spans="1:23" x14ac:dyDescent="0.2">
      <c r="A14" s="2" t="s">
        <v>12</v>
      </c>
      <c r="B14" s="2" t="s">
        <v>109</v>
      </c>
      <c r="C14" s="2" t="s">
        <v>109</v>
      </c>
      <c r="D14" s="2"/>
      <c r="E14" s="2"/>
      <c r="F14" s="5"/>
    </row>
    <row r="15" spans="1:23" x14ac:dyDescent="0.2">
      <c r="A15" s="2" t="s">
        <v>12</v>
      </c>
      <c r="B15" s="2" t="s">
        <v>95</v>
      </c>
      <c r="C15" s="2" t="s">
        <v>95</v>
      </c>
      <c r="D15" s="2"/>
      <c r="E15" s="2"/>
      <c r="F15" s="5"/>
    </row>
    <row r="16" spans="1:23" x14ac:dyDescent="0.2">
      <c r="A16" s="2" t="s">
        <v>12</v>
      </c>
      <c r="B16" s="2" t="s">
        <v>113</v>
      </c>
      <c r="C16" s="2" t="s">
        <v>113</v>
      </c>
      <c r="D16" s="2"/>
      <c r="E16" s="2"/>
      <c r="F16" s="2"/>
    </row>
    <row r="17" spans="1:6" x14ac:dyDescent="0.2">
      <c r="A17" s="2" t="s">
        <v>12</v>
      </c>
      <c r="B17" s="2" t="s">
        <v>116</v>
      </c>
      <c r="C17" s="2" t="s">
        <v>116</v>
      </c>
      <c r="D17" s="2"/>
      <c r="E17" s="2"/>
      <c r="F17" s="2"/>
    </row>
    <row r="18" spans="1:6" x14ac:dyDescent="0.2">
      <c r="A18" s="2" t="s">
        <v>12</v>
      </c>
      <c r="B18" s="2" t="s">
        <v>69</v>
      </c>
      <c r="C18" s="2" t="s">
        <v>69</v>
      </c>
      <c r="D18" s="2"/>
      <c r="E18" s="2"/>
      <c r="F18" s="2"/>
    </row>
    <row r="19" spans="1:6" x14ac:dyDescent="0.2">
      <c r="A19" s="16" t="s">
        <v>12</v>
      </c>
      <c r="B19" s="16" t="s">
        <v>89</v>
      </c>
      <c r="C19" s="16" t="str">
        <f>B19&amp;"_Q"</f>
        <v>DAYS_DECISION_Q</v>
      </c>
      <c r="D19" s="2"/>
      <c r="E19" s="2"/>
      <c r="F19" s="2"/>
    </row>
    <row r="20" spans="1:6" x14ac:dyDescent="0.2">
      <c r="A20" s="16" t="s">
        <v>12</v>
      </c>
      <c r="B20" s="16" t="s">
        <v>89</v>
      </c>
      <c r="C20" s="16" t="str">
        <f>B20&amp;"_H"</f>
        <v>DAYS_DECISION_H</v>
      </c>
      <c r="D20" s="2"/>
      <c r="E20" s="2"/>
      <c r="F20" s="2"/>
    </row>
    <row r="21" spans="1:6" x14ac:dyDescent="0.2">
      <c r="A21" s="16" t="s">
        <v>12</v>
      </c>
      <c r="B21" s="16" t="s">
        <v>89</v>
      </c>
      <c r="C21" s="16" t="str">
        <f>B21&amp;"_Y"</f>
        <v>DAYS_DECISION_Y</v>
      </c>
      <c r="D21" s="2"/>
      <c r="E21" s="2"/>
      <c r="F21" s="2"/>
    </row>
    <row r="22" spans="1:6" x14ac:dyDescent="0.2">
      <c r="A22" s="17" t="s">
        <v>15</v>
      </c>
      <c r="B22" s="17" t="s">
        <v>4</v>
      </c>
      <c r="C22" s="17" t="str">
        <f>B22&amp;""</f>
        <v xml:space="preserve">SK_ID_PREV </v>
      </c>
      <c r="D22" s="17" t="s">
        <v>135</v>
      </c>
      <c r="E22" s="17"/>
      <c r="F22" s="17"/>
    </row>
    <row r="23" spans="1:6" x14ac:dyDescent="0.2">
      <c r="A23" s="2" t="s">
        <v>15</v>
      </c>
      <c r="B23" s="2" t="s">
        <v>59</v>
      </c>
      <c r="C23" s="2" t="str">
        <f t="shared" ref="C23:C41" si="12">B23&amp;""</f>
        <v>AMT_ANNUITY</v>
      </c>
      <c r="D23" s="2" t="s">
        <v>136</v>
      </c>
      <c r="E23" s="2"/>
      <c r="F23" s="2"/>
    </row>
    <row r="24" spans="1:6" x14ac:dyDescent="0.2">
      <c r="A24" s="2" t="s">
        <v>15</v>
      </c>
      <c r="B24" s="2" t="s">
        <v>61</v>
      </c>
      <c r="C24" s="2" t="str">
        <f t="shared" si="12"/>
        <v>AMT_APPLICATION</v>
      </c>
      <c r="D24" s="2" t="s">
        <v>137</v>
      </c>
      <c r="E24" s="2"/>
      <c r="F24" s="2"/>
    </row>
    <row r="25" spans="1:6" x14ac:dyDescent="0.2">
      <c r="A25" s="2" t="s">
        <v>15</v>
      </c>
      <c r="B25" s="2" t="s">
        <v>63</v>
      </c>
      <c r="C25" s="2" t="str">
        <f t="shared" si="12"/>
        <v>AMT_CREDIT</v>
      </c>
      <c r="D25" s="2" t="s">
        <v>138</v>
      </c>
      <c r="E25" s="2"/>
      <c r="F25" s="2"/>
    </row>
    <row r="26" spans="1:6" x14ac:dyDescent="0.2">
      <c r="A26" s="2" t="s">
        <v>15</v>
      </c>
      <c r="B26" s="2" t="s">
        <v>65</v>
      </c>
      <c r="C26" s="2" t="str">
        <f t="shared" si="12"/>
        <v>AMT_DOWN_PAYMENT</v>
      </c>
      <c r="D26" s="2" t="s">
        <v>30</v>
      </c>
      <c r="E26" s="2"/>
      <c r="F26" s="2"/>
    </row>
    <row r="27" spans="1:6" x14ac:dyDescent="0.2">
      <c r="A27" s="2" t="s">
        <v>15</v>
      </c>
      <c r="B27" s="2" t="s">
        <v>67</v>
      </c>
      <c r="C27" s="2" t="str">
        <f t="shared" si="12"/>
        <v>AMT_GOODS_PRICE</v>
      </c>
      <c r="D27" s="2" t="s">
        <v>139</v>
      </c>
      <c r="E27" s="2"/>
      <c r="F27" s="2"/>
    </row>
    <row r="28" spans="1:6" x14ac:dyDescent="0.2">
      <c r="A28" s="2" t="s">
        <v>15</v>
      </c>
      <c r="B28" s="2" t="s">
        <v>71</v>
      </c>
      <c r="C28" s="2" t="str">
        <f t="shared" si="12"/>
        <v>HOUR_APPR_PROCESS_START</v>
      </c>
      <c r="D28" s="2" t="s">
        <v>140</v>
      </c>
      <c r="E28" s="2"/>
      <c r="F28" s="2"/>
    </row>
    <row r="29" spans="1:6" x14ac:dyDescent="0.2">
      <c r="A29" s="2" t="s">
        <v>15</v>
      </c>
      <c r="B29" s="2" t="s">
        <v>76</v>
      </c>
      <c r="C29" s="2" t="str">
        <f t="shared" si="12"/>
        <v>NFLAG_LAST_APPL_IN_DAY</v>
      </c>
      <c r="D29" s="2" t="s">
        <v>141</v>
      </c>
      <c r="E29" s="2"/>
      <c r="F29" s="2"/>
    </row>
    <row r="30" spans="1:6" x14ac:dyDescent="0.2">
      <c r="A30" s="2" t="s">
        <v>15</v>
      </c>
      <c r="B30" s="2" t="s">
        <v>78</v>
      </c>
      <c r="C30" s="2" t="str">
        <f t="shared" si="12"/>
        <v>NFLAG_MICRO_CASH</v>
      </c>
      <c r="D30" s="2" t="s">
        <v>142</v>
      </c>
      <c r="E30" s="2"/>
      <c r="F30" s="2"/>
    </row>
    <row r="31" spans="1:6" x14ac:dyDescent="0.2">
      <c r="A31" s="2" t="s">
        <v>15</v>
      </c>
      <c r="B31" s="2" t="s">
        <v>80</v>
      </c>
      <c r="C31" s="2" t="str">
        <f t="shared" si="12"/>
        <v>RATE_DOWN_PAYMENT</v>
      </c>
      <c r="D31" s="2" t="s">
        <v>143</v>
      </c>
      <c r="E31" s="2"/>
      <c r="F31" s="2"/>
    </row>
    <row r="32" spans="1:6" x14ac:dyDescent="0.2">
      <c r="A32" s="2" t="s">
        <v>15</v>
      </c>
      <c r="B32" s="2" t="s">
        <v>83</v>
      </c>
      <c r="C32" s="2" t="str">
        <f t="shared" si="12"/>
        <v>RATE_INTEREST_PRIMARY</v>
      </c>
      <c r="D32" s="2" t="s">
        <v>144</v>
      </c>
      <c r="E32" s="2"/>
      <c r="F32" s="2"/>
    </row>
    <row r="33" spans="1:6" x14ac:dyDescent="0.2">
      <c r="A33" s="2" t="s">
        <v>15</v>
      </c>
      <c r="B33" s="2" t="s">
        <v>85</v>
      </c>
      <c r="C33" s="2" t="str">
        <f t="shared" si="12"/>
        <v>RATE_INTEREST_PRIVILEGED</v>
      </c>
      <c r="D33" s="2" t="s">
        <v>145</v>
      </c>
      <c r="E33" s="2"/>
      <c r="F33" s="2"/>
    </row>
    <row r="34" spans="1:6" x14ac:dyDescent="0.2">
      <c r="A34" s="16" t="s">
        <v>15</v>
      </c>
      <c r="B34" s="16" t="s">
        <v>89</v>
      </c>
      <c r="C34" s="16" t="str">
        <f t="shared" si="12"/>
        <v>DAYS_DECISION</v>
      </c>
      <c r="D34" s="16" t="s">
        <v>146</v>
      </c>
      <c r="E34" s="16"/>
      <c r="F34" s="16"/>
    </row>
    <row r="35" spans="1:6" x14ac:dyDescent="0.2">
      <c r="A35" s="2" t="s">
        <v>15</v>
      </c>
      <c r="B35" s="2" t="s">
        <v>107</v>
      </c>
      <c r="C35" s="2" t="str">
        <f t="shared" si="12"/>
        <v>SELLERPLACE_AREA</v>
      </c>
      <c r="D35" s="2" t="s">
        <v>147</v>
      </c>
      <c r="E35" s="2"/>
      <c r="F35" s="2"/>
    </row>
    <row r="36" spans="1:6" x14ac:dyDescent="0.2">
      <c r="A36" s="2" t="s">
        <v>15</v>
      </c>
      <c r="B36" s="2" t="s">
        <v>111</v>
      </c>
      <c r="C36" s="2" t="str">
        <f t="shared" si="12"/>
        <v>CNT_PAYMENT</v>
      </c>
      <c r="D36" s="2" t="s">
        <v>148</v>
      </c>
      <c r="E36" s="2"/>
      <c r="F36" s="2"/>
    </row>
    <row r="37" spans="1:6" x14ac:dyDescent="0.2">
      <c r="A37" s="16" t="s">
        <v>15</v>
      </c>
      <c r="B37" s="16" t="s">
        <v>118</v>
      </c>
      <c r="C37" s="16" t="str">
        <f t="shared" si="12"/>
        <v>DAYS_FIRST_DRAWING</v>
      </c>
      <c r="D37" s="16" t="s">
        <v>149</v>
      </c>
      <c r="E37" s="16"/>
      <c r="F37" s="16"/>
    </row>
    <row r="38" spans="1:6" x14ac:dyDescent="0.2">
      <c r="A38" s="16" t="s">
        <v>15</v>
      </c>
      <c r="B38" s="16" t="s">
        <v>120</v>
      </c>
      <c r="C38" s="16" t="str">
        <f t="shared" si="12"/>
        <v>DAYS_FIRST_DUE</v>
      </c>
      <c r="D38" s="16" t="s">
        <v>150</v>
      </c>
      <c r="E38" s="16"/>
      <c r="F38" s="16"/>
    </row>
    <row r="39" spans="1:6" x14ac:dyDescent="0.2">
      <c r="A39" s="16" t="s">
        <v>15</v>
      </c>
      <c r="B39" s="16" t="s">
        <v>122</v>
      </c>
      <c r="C39" s="16" t="str">
        <f t="shared" si="12"/>
        <v>DAYS_LAST_DUE_1ST_VERSION</v>
      </c>
      <c r="D39" s="16" t="s">
        <v>151</v>
      </c>
      <c r="E39" s="16"/>
      <c r="F39" s="16"/>
    </row>
    <row r="40" spans="1:6" x14ac:dyDescent="0.2">
      <c r="A40" s="16" t="s">
        <v>15</v>
      </c>
      <c r="B40" s="16" t="s">
        <v>124</v>
      </c>
      <c r="C40" s="16" t="str">
        <f t="shared" si="12"/>
        <v>DAYS_LAST_DUE</v>
      </c>
      <c r="D40" s="16" t="s">
        <v>152</v>
      </c>
      <c r="E40" s="16"/>
      <c r="F40" s="16"/>
    </row>
    <row r="41" spans="1:6" x14ac:dyDescent="0.2">
      <c r="A41" s="16" t="s">
        <v>15</v>
      </c>
      <c r="B41" s="16" t="s">
        <v>126</v>
      </c>
      <c r="C41" s="16" t="str">
        <f t="shared" si="12"/>
        <v>DAYS_TERMINATION</v>
      </c>
      <c r="D41" s="16" t="s">
        <v>153</v>
      </c>
      <c r="E41" s="16"/>
      <c r="F41" s="16"/>
    </row>
    <row r="42" spans="1:6" x14ac:dyDescent="0.2">
      <c r="A42" s="2" t="s">
        <v>15</v>
      </c>
      <c r="B42" s="2" t="s">
        <v>128</v>
      </c>
      <c r="C42" s="2" t="str">
        <f>B42&amp;""</f>
        <v>NFLAG_INSURED_ON_APPROVAL</v>
      </c>
      <c r="D42" s="2" t="s">
        <v>154</v>
      </c>
      <c r="E42" s="7"/>
      <c r="F42" s="2"/>
    </row>
    <row r="43" spans="1:6" x14ac:dyDescent="0.2">
      <c r="A43" s="14" t="s">
        <v>15</v>
      </c>
      <c r="B43" s="14" t="s">
        <v>105</v>
      </c>
      <c r="C43" s="14" t="s">
        <v>105</v>
      </c>
      <c r="D43" s="14" t="s">
        <v>155</v>
      </c>
      <c r="E43" s="15"/>
      <c r="F43" s="14"/>
    </row>
    <row r="44" spans="1:6" x14ac:dyDescent="0.2">
      <c r="A44" s="14" t="s">
        <v>15</v>
      </c>
      <c r="B44" s="14" t="s">
        <v>93</v>
      </c>
      <c r="C44" s="14" t="s">
        <v>93</v>
      </c>
      <c r="D44" s="14" t="s">
        <v>156</v>
      </c>
      <c r="E44" s="15"/>
      <c r="F44" s="14"/>
    </row>
    <row r="45" spans="1:6" x14ac:dyDescent="0.2">
      <c r="A45" s="14" t="s">
        <v>15</v>
      </c>
      <c r="B45" s="14" t="s">
        <v>74</v>
      </c>
      <c r="C45" s="14" t="s">
        <v>74</v>
      </c>
      <c r="D45" s="14" t="s">
        <v>157</v>
      </c>
      <c r="E45" s="15"/>
      <c r="F45" s="14"/>
    </row>
    <row r="46" spans="1:6" x14ac:dyDescent="0.2">
      <c r="A46" s="14" t="s">
        <v>15</v>
      </c>
      <c r="B46" s="14" t="s">
        <v>86</v>
      </c>
      <c r="C46" s="14" t="s">
        <v>86</v>
      </c>
      <c r="D46" s="14" t="s">
        <v>158</v>
      </c>
      <c r="E46" s="15"/>
      <c r="F46" s="14"/>
    </row>
    <row r="47" spans="1:6" x14ac:dyDescent="0.2">
      <c r="A47" s="14" t="s">
        <v>15</v>
      </c>
      <c r="B47" s="14" t="s">
        <v>97</v>
      </c>
      <c r="C47" s="14" t="s">
        <v>97</v>
      </c>
      <c r="D47" s="14" t="s">
        <v>159</v>
      </c>
      <c r="E47" s="15"/>
      <c r="F47" s="14"/>
    </row>
    <row r="48" spans="1:6" x14ac:dyDescent="0.2">
      <c r="A48" s="14" t="s">
        <v>15</v>
      </c>
      <c r="B48" s="14" t="s">
        <v>9</v>
      </c>
      <c r="C48" s="14" t="s">
        <v>9</v>
      </c>
      <c r="D48" s="14" t="s">
        <v>160</v>
      </c>
      <c r="E48" s="15"/>
      <c r="F48" s="14"/>
    </row>
    <row r="49" spans="1:6" x14ac:dyDescent="0.2">
      <c r="A49" s="14" t="s">
        <v>15</v>
      </c>
      <c r="B49" s="14" t="s">
        <v>57</v>
      </c>
      <c r="C49" s="14" t="s">
        <v>57</v>
      </c>
      <c r="D49" s="14" t="s">
        <v>161</v>
      </c>
      <c r="E49" s="15"/>
      <c r="F49" s="14"/>
    </row>
    <row r="50" spans="1:6" x14ac:dyDescent="0.2">
      <c r="A50" s="14" t="s">
        <v>15</v>
      </c>
      <c r="B50" s="14" t="s">
        <v>99</v>
      </c>
      <c r="C50" s="14" t="s">
        <v>99</v>
      </c>
      <c r="D50" s="14" t="s">
        <v>162</v>
      </c>
      <c r="E50" s="15"/>
      <c r="F50" s="14"/>
    </row>
    <row r="51" spans="1:6" x14ac:dyDescent="0.2">
      <c r="A51" s="14" t="s">
        <v>15</v>
      </c>
      <c r="B51" s="14" t="s">
        <v>91</v>
      </c>
      <c r="C51" s="14" t="s">
        <v>91</v>
      </c>
      <c r="D51" s="14" t="s">
        <v>163</v>
      </c>
      <c r="E51" s="15"/>
      <c r="F51" s="14"/>
    </row>
    <row r="52" spans="1:6" x14ac:dyDescent="0.2">
      <c r="A52" s="14" t="s">
        <v>15</v>
      </c>
      <c r="B52" s="14" t="s">
        <v>101</v>
      </c>
      <c r="C52" s="14" t="s">
        <v>101</v>
      </c>
      <c r="D52" s="14" t="s">
        <v>164</v>
      </c>
      <c r="E52" s="15"/>
      <c r="F52" s="14"/>
    </row>
    <row r="53" spans="1:6" x14ac:dyDescent="0.2">
      <c r="A53" s="14" t="s">
        <v>15</v>
      </c>
      <c r="B53" s="14" t="s">
        <v>103</v>
      </c>
      <c r="C53" s="14" t="s">
        <v>103</v>
      </c>
      <c r="D53" s="14" t="s">
        <v>165</v>
      </c>
      <c r="E53" s="15"/>
      <c r="F53" s="14"/>
    </row>
    <row r="54" spans="1:6" x14ac:dyDescent="0.2">
      <c r="A54" s="14" t="s">
        <v>15</v>
      </c>
      <c r="B54" s="14" t="s">
        <v>109</v>
      </c>
      <c r="C54" s="14" t="s">
        <v>109</v>
      </c>
      <c r="D54" s="14" t="s">
        <v>166</v>
      </c>
      <c r="E54" s="15"/>
      <c r="F54" s="14"/>
    </row>
    <row r="55" spans="1:6" x14ac:dyDescent="0.2">
      <c r="A55" s="14" t="s">
        <v>15</v>
      </c>
      <c r="B55" s="14" t="s">
        <v>95</v>
      </c>
      <c r="C55" s="14" t="s">
        <v>95</v>
      </c>
      <c r="D55" s="14" t="s">
        <v>167</v>
      </c>
      <c r="E55" s="15"/>
      <c r="F55" s="14"/>
    </row>
    <row r="56" spans="1:6" x14ac:dyDescent="0.2">
      <c r="A56" s="14" t="s">
        <v>15</v>
      </c>
      <c r="B56" s="14" t="s">
        <v>113</v>
      </c>
      <c r="C56" s="14" t="s">
        <v>113</v>
      </c>
      <c r="D56" s="14" t="s">
        <v>168</v>
      </c>
      <c r="E56" s="15"/>
      <c r="F56" s="14"/>
    </row>
    <row r="57" spans="1:6" x14ac:dyDescent="0.2">
      <c r="A57" s="14" t="s">
        <v>15</v>
      </c>
      <c r="B57" s="14" t="s">
        <v>116</v>
      </c>
      <c r="C57" s="14" t="s">
        <v>116</v>
      </c>
      <c r="D57" s="14" t="s">
        <v>169</v>
      </c>
      <c r="E57" s="14"/>
      <c r="F57" s="14"/>
    </row>
    <row r="58" spans="1:6" x14ac:dyDescent="0.2">
      <c r="A58" s="14" t="s">
        <v>15</v>
      </c>
      <c r="B58" s="14" t="s">
        <v>69</v>
      </c>
      <c r="C58" s="14" t="s">
        <v>69</v>
      </c>
      <c r="D58" s="14" t="s">
        <v>170</v>
      </c>
      <c r="E58" s="14"/>
      <c r="F58" s="14"/>
    </row>
    <row r="59" spans="1:6" x14ac:dyDescent="0.2">
      <c r="A59" s="14" t="s">
        <v>15</v>
      </c>
      <c r="B59" s="14">
        <v>1</v>
      </c>
      <c r="C59" s="14" t="s">
        <v>134</v>
      </c>
      <c r="D59" s="14" t="s">
        <v>171</v>
      </c>
      <c r="E59" s="14"/>
      <c r="F59" s="14"/>
    </row>
    <row r="60" spans="1:6" x14ac:dyDescent="0.2">
      <c r="A60" s="5" t="s">
        <v>17</v>
      </c>
      <c r="B60" s="5" t="s">
        <v>131</v>
      </c>
      <c r="C60" s="2"/>
      <c r="D60" s="2" t="s">
        <v>132</v>
      </c>
      <c r="E60" s="2"/>
      <c r="F60" s="2"/>
    </row>
    <row r="61" spans="1:6" x14ac:dyDescent="0.2">
      <c r="A61" s="5" t="s">
        <v>17</v>
      </c>
      <c r="B61" s="5" t="s">
        <v>20</v>
      </c>
      <c r="C61" s="2"/>
      <c r="D61" s="2" t="s">
        <v>33</v>
      </c>
      <c r="E61" s="2"/>
      <c r="F61" s="2"/>
    </row>
    <row r="62" spans="1:6" x14ac:dyDescent="0.2">
      <c r="A62" s="5" t="s">
        <v>17</v>
      </c>
      <c r="B62" s="5" t="s">
        <v>21</v>
      </c>
      <c r="C62" s="2"/>
      <c r="D62" s="2" t="s">
        <v>35</v>
      </c>
      <c r="E62" s="2"/>
      <c r="F62" s="2"/>
    </row>
    <row r="63" spans="1:6" x14ac:dyDescent="0.2">
      <c r="A63" s="5" t="s">
        <v>17</v>
      </c>
      <c r="B63" s="5" t="s">
        <v>18</v>
      </c>
      <c r="C63" s="2"/>
      <c r="D63" s="2" t="s">
        <v>34</v>
      </c>
      <c r="E63" s="2"/>
      <c r="F63" s="2"/>
    </row>
    <row r="64" spans="1:6" x14ac:dyDescent="0.2">
      <c r="A64" s="5" t="s">
        <v>17</v>
      </c>
      <c r="B64" s="5" t="s">
        <v>133</v>
      </c>
      <c r="C64" s="2"/>
      <c r="D64" s="2" t="s">
        <v>42</v>
      </c>
      <c r="E64" s="2"/>
      <c r="F64" s="2"/>
    </row>
    <row r="65" spans="1:6" x14ac:dyDescent="0.2">
      <c r="A65" s="5" t="s">
        <v>17</v>
      </c>
      <c r="B65" s="5" t="s">
        <v>19</v>
      </c>
      <c r="C65" s="2"/>
      <c r="D65" s="2" t="s">
        <v>51</v>
      </c>
      <c r="E65" s="2"/>
      <c r="F65" s="2"/>
    </row>
    <row r="67" spans="1:6" x14ac:dyDescent="0.2">
      <c r="A67" t="s">
        <v>24</v>
      </c>
    </row>
    <row r="68" spans="1:6" x14ac:dyDescent="0.2">
      <c r="A68" t="s">
        <v>17</v>
      </c>
      <c r="B68" t="s">
        <v>25</v>
      </c>
    </row>
    <row r="69" spans="1:6" x14ac:dyDescent="0.2">
      <c r="A69" s="3" t="s">
        <v>22</v>
      </c>
      <c r="B69" t="s">
        <v>26</v>
      </c>
    </row>
    <row r="72" spans="1:6" x14ac:dyDescent="0.2">
      <c r="A72" t="s">
        <v>27</v>
      </c>
    </row>
    <row r="73" spans="1:6" x14ac:dyDescent="0.2">
      <c r="A73" t="s">
        <v>28</v>
      </c>
    </row>
    <row r="74" spans="1:6" x14ac:dyDescent="0.2">
      <c r="A74" t="s">
        <v>48</v>
      </c>
    </row>
    <row r="75" spans="1:6" x14ac:dyDescent="0.2">
      <c r="A75" t="s">
        <v>49</v>
      </c>
    </row>
    <row r="76" spans="1:6" x14ac:dyDescent="0.2">
      <c r="A76"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设计思路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李龙</dc:creator>
  <cp:lastModifiedBy>李龙</cp:lastModifiedBy>
  <dcterms:created xsi:type="dcterms:W3CDTF">2018-05-29T13:21:19Z</dcterms:created>
  <dcterms:modified xsi:type="dcterms:W3CDTF">2018-06-19T16:31:04Z</dcterms:modified>
</cp:coreProperties>
</file>