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ESTADISTICA APLICADA\TFG\K MEANS\"/>
    </mc:Choice>
  </mc:AlternateContent>
  <xr:revisionPtr revIDLastSave="0" documentId="13_ncr:1_{C2CDFE4B-B870-427A-9372-855D1D5F8BB0}" xr6:coauthVersionLast="47" xr6:coauthVersionMax="47" xr10:uidLastSave="{00000000-0000-0000-0000-000000000000}"/>
  <bookViews>
    <workbookView xWindow="-120" yWindow="-120" windowWidth="29040" windowHeight="15840" activeTab="7" xr2:uid="{7F0FAB07-318E-4C02-ADB1-83FDFC68CCF8}"/>
  </bookViews>
  <sheets>
    <sheet name="SCORE" sheetId="1" r:id="rId1"/>
    <sheet name="4 clusters" sheetId="2" r:id="rId2"/>
    <sheet name="5 clusters" sheetId="4" r:id="rId3"/>
    <sheet name="6 clusters" sheetId="6" r:id="rId4"/>
    <sheet name="7 clusters" sheetId="7" r:id="rId5"/>
    <sheet name="CLUSTER 0" sheetId="11" r:id="rId6"/>
    <sheet name="CLUSTER 1" sheetId="12" r:id="rId7"/>
    <sheet name="CLUSTER 2" sheetId="14" r:id="rId8"/>
    <sheet name="CLUSTER 3" sheetId="15" r:id="rId9"/>
    <sheet name="Hoja1" sheetId="13" r:id="rId10"/>
    <sheet name="Hoja2" sheetId="16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5" l="1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3" i="15"/>
  <c r="B51" i="15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3" i="14"/>
  <c r="B54" i="14"/>
  <c r="N99" i="6"/>
  <c r="O99" i="6"/>
  <c r="P99" i="6"/>
  <c r="Q99" i="6"/>
  <c r="R99" i="6"/>
  <c r="S99" i="6"/>
  <c r="T99" i="6"/>
  <c r="M99" i="6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3" i="12"/>
  <c r="B53" i="12"/>
  <c r="G3" i="11" a="1"/>
  <c r="G3" i="11" s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3" i="11"/>
  <c r="B47" i="11"/>
  <c r="D107" i="7"/>
  <c r="D106" i="7"/>
  <c r="D105" i="7"/>
  <c r="D104" i="7"/>
  <c r="D103" i="7"/>
  <c r="D102" i="7"/>
  <c r="D101" i="7"/>
  <c r="N15" i="6"/>
  <c r="O15" i="6"/>
  <c r="P15" i="6"/>
  <c r="Q15" i="6"/>
  <c r="R15" i="6"/>
  <c r="S15" i="6"/>
  <c r="T15" i="6"/>
  <c r="N16" i="6"/>
  <c r="O16" i="6"/>
  <c r="P16" i="6"/>
  <c r="Q16" i="6"/>
  <c r="R16" i="6"/>
  <c r="S16" i="6"/>
  <c r="T16" i="6"/>
  <c r="N17" i="6"/>
  <c r="O17" i="6"/>
  <c r="P17" i="6"/>
  <c r="Q17" i="6"/>
  <c r="R17" i="6"/>
  <c r="S17" i="6"/>
  <c r="T17" i="6"/>
  <c r="N18" i="6"/>
  <c r="O18" i="6"/>
  <c r="P18" i="6"/>
  <c r="Q18" i="6"/>
  <c r="R18" i="6"/>
  <c r="S18" i="6"/>
  <c r="T18" i="6"/>
  <c r="N20" i="6"/>
  <c r="O20" i="6"/>
  <c r="P20" i="6"/>
  <c r="Q20" i="6"/>
  <c r="R20" i="6"/>
  <c r="S20" i="6"/>
  <c r="T20" i="6"/>
  <c r="N3" i="6"/>
  <c r="O3" i="6"/>
  <c r="P3" i="6"/>
  <c r="Q3" i="6"/>
  <c r="R3" i="6"/>
  <c r="S3" i="6"/>
  <c r="T3" i="6"/>
  <c r="N4" i="6"/>
  <c r="O4" i="6"/>
  <c r="P4" i="6"/>
  <c r="Q4" i="6"/>
  <c r="R4" i="6"/>
  <c r="S4" i="6"/>
  <c r="T4" i="6"/>
  <c r="N5" i="6"/>
  <c r="O5" i="6"/>
  <c r="P5" i="6"/>
  <c r="Q5" i="6"/>
  <c r="R5" i="6"/>
  <c r="S5" i="6"/>
  <c r="T5" i="6"/>
  <c r="N6" i="6"/>
  <c r="O6" i="6"/>
  <c r="P6" i="6"/>
  <c r="Q6" i="6"/>
  <c r="R6" i="6"/>
  <c r="S6" i="6"/>
  <c r="T6" i="6"/>
  <c r="N7" i="6"/>
  <c r="O7" i="6"/>
  <c r="P7" i="6"/>
  <c r="Q7" i="6"/>
  <c r="R7" i="6"/>
  <c r="S7" i="6"/>
  <c r="T7" i="6"/>
  <c r="N9" i="6"/>
  <c r="O9" i="6"/>
  <c r="P9" i="6"/>
  <c r="Q9" i="6"/>
  <c r="R9" i="6"/>
  <c r="S9" i="6"/>
  <c r="T9" i="6"/>
  <c r="N41" i="6"/>
  <c r="O41" i="6"/>
  <c r="P41" i="6"/>
  <c r="Q41" i="6"/>
  <c r="R41" i="6"/>
  <c r="S41" i="6"/>
  <c r="T41" i="6"/>
  <c r="N38" i="6"/>
  <c r="O38" i="6"/>
  <c r="P38" i="6"/>
  <c r="Q38" i="6"/>
  <c r="R38" i="6"/>
  <c r="S38" i="6"/>
  <c r="T38" i="6"/>
  <c r="N39" i="6"/>
  <c r="O39" i="6"/>
  <c r="P39" i="6"/>
  <c r="Q39" i="6"/>
  <c r="R39" i="6"/>
  <c r="S39" i="6"/>
  <c r="T39" i="6"/>
  <c r="N31" i="6"/>
  <c r="O31" i="6"/>
  <c r="P31" i="6"/>
  <c r="Q31" i="6"/>
  <c r="R31" i="6"/>
  <c r="S31" i="6"/>
  <c r="T31" i="6"/>
  <c r="N27" i="6"/>
  <c r="O27" i="6"/>
  <c r="P27" i="6"/>
  <c r="Q27" i="6"/>
  <c r="R27" i="6"/>
  <c r="S27" i="6"/>
  <c r="T27" i="6"/>
  <c r="N28" i="6"/>
  <c r="O28" i="6"/>
  <c r="P28" i="6"/>
  <c r="Q28" i="6"/>
  <c r="R28" i="6"/>
  <c r="S28" i="6"/>
  <c r="T28" i="6"/>
  <c r="N29" i="6"/>
  <c r="O29" i="6"/>
  <c r="P29" i="6"/>
  <c r="Q29" i="6"/>
  <c r="R29" i="6"/>
  <c r="S29" i="6"/>
  <c r="T29" i="6"/>
  <c r="M27" i="6"/>
  <c r="O73" i="6"/>
  <c r="P73" i="6"/>
  <c r="Q73" i="6"/>
  <c r="R73" i="6"/>
  <c r="S73" i="6"/>
  <c r="T73" i="6"/>
  <c r="O74" i="6"/>
  <c r="P74" i="6"/>
  <c r="Q74" i="6"/>
  <c r="R74" i="6"/>
  <c r="S74" i="6"/>
  <c r="T74" i="6"/>
  <c r="O75" i="6"/>
  <c r="P75" i="6"/>
  <c r="Q75" i="6"/>
  <c r="R75" i="6"/>
  <c r="S75" i="6"/>
  <c r="T75" i="6"/>
  <c r="O76" i="6"/>
  <c r="P76" i="6"/>
  <c r="Q76" i="6"/>
  <c r="R76" i="6"/>
  <c r="S76" i="6"/>
  <c r="T76" i="6"/>
  <c r="O77" i="6"/>
  <c r="P77" i="6"/>
  <c r="Q77" i="6"/>
  <c r="R77" i="6"/>
  <c r="S77" i="6"/>
  <c r="T77" i="6"/>
  <c r="O78" i="6"/>
  <c r="P78" i="6"/>
  <c r="Q78" i="6"/>
  <c r="R78" i="6"/>
  <c r="S78" i="6"/>
  <c r="T78" i="6"/>
  <c r="K62" i="6"/>
  <c r="K50" i="6"/>
  <c r="K38" i="6"/>
  <c r="K27" i="6"/>
  <c r="N73" i="6"/>
  <c r="N74" i="6"/>
  <c r="N75" i="6"/>
  <c r="N76" i="6"/>
  <c r="N77" i="6"/>
  <c r="N78" i="6"/>
  <c r="M77" i="6"/>
  <c r="M76" i="6"/>
  <c r="M75" i="6"/>
  <c r="M62" i="6"/>
  <c r="N50" i="6"/>
  <c r="O50" i="6"/>
  <c r="P50" i="6"/>
  <c r="Q50" i="6"/>
  <c r="R50" i="6"/>
  <c r="S50" i="6"/>
  <c r="T50" i="6"/>
  <c r="N52" i="6"/>
  <c r="O52" i="6"/>
  <c r="P52" i="6"/>
  <c r="Q52" i="6"/>
  <c r="R52" i="6"/>
  <c r="S52" i="6"/>
  <c r="T52" i="6"/>
  <c r="M52" i="6"/>
  <c r="M50" i="6"/>
  <c r="M41" i="6"/>
  <c r="M39" i="6"/>
  <c r="M38" i="6"/>
  <c r="M31" i="6"/>
  <c r="M29" i="6"/>
  <c r="M28" i="6"/>
  <c r="M17" i="6"/>
  <c r="M16" i="6"/>
  <c r="M15" i="6"/>
  <c r="M7" i="6"/>
  <c r="M6" i="6"/>
  <c r="M5" i="6"/>
  <c r="M4" i="6"/>
  <c r="N92" i="7"/>
  <c r="O92" i="7"/>
  <c r="P92" i="7"/>
  <c r="Q92" i="7"/>
  <c r="R92" i="7"/>
  <c r="S92" i="7"/>
  <c r="T92" i="7"/>
  <c r="M92" i="7"/>
  <c r="N74" i="7"/>
  <c r="O74" i="7"/>
  <c r="P74" i="7"/>
  <c r="Q74" i="7"/>
  <c r="R74" i="7"/>
  <c r="S74" i="7"/>
  <c r="T74" i="7"/>
  <c r="M74" i="7"/>
  <c r="N62" i="6"/>
  <c r="O62" i="6"/>
  <c r="P62" i="6"/>
  <c r="Q62" i="6"/>
  <c r="R62" i="6"/>
  <c r="S62" i="6"/>
  <c r="T62" i="6"/>
  <c r="K74" i="7"/>
  <c r="N64" i="7"/>
  <c r="O64" i="7"/>
  <c r="P64" i="7"/>
  <c r="Q64" i="7"/>
  <c r="R64" i="7"/>
  <c r="S64" i="7"/>
  <c r="T64" i="7"/>
  <c r="M64" i="7"/>
  <c r="N62" i="7"/>
  <c r="O62" i="7"/>
  <c r="P62" i="7"/>
  <c r="Q62" i="7"/>
  <c r="R62" i="7"/>
  <c r="S62" i="7"/>
  <c r="T62" i="7"/>
  <c r="M62" i="7"/>
  <c r="K62" i="7"/>
  <c r="N51" i="7"/>
  <c r="O51" i="7"/>
  <c r="P51" i="7"/>
  <c r="Q51" i="7"/>
  <c r="R51" i="7"/>
  <c r="S51" i="7"/>
  <c r="T51" i="7"/>
  <c r="M51" i="7"/>
  <c r="N40" i="7"/>
  <c r="O40" i="7"/>
  <c r="P40" i="7"/>
  <c r="Q40" i="7"/>
  <c r="R40" i="7"/>
  <c r="S40" i="7"/>
  <c r="T40" i="7"/>
  <c r="M40" i="7"/>
  <c r="N30" i="7"/>
  <c r="O30" i="7"/>
  <c r="P30" i="7"/>
  <c r="Q30" i="7"/>
  <c r="R30" i="7"/>
  <c r="S30" i="7"/>
  <c r="T30" i="7"/>
  <c r="M30" i="7"/>
  <c r="N19" i="7"/>
  <c r="O19" i="7"/>
  <c r="P19" i="7"/>
  <c r="Q19" i="7"/>
  <c r="R19" i="7"/>
  <c r="S19" i="7"/>
  <c r="T19" i="7"/>
  <c r="M19" i="7"/>
  <c r="N8" i="7"/>
  <c r="O8" i="7"/>
  <c r="P8" i="7"/>
  <c r="Q8" i="7"/>
  <c r="R8" i="7"/>
  <c r="S8" i="7"/>
  <c r="T8" i="7"/>
  <c r="M8" i="7"/>
  <c r="T91" i="7"/>
  <c r="S91" i="7"/>
  <c r="R91" i="7"/>
  <c r="Q91" i="7"/>
  <c r="P91" i="7"/>
  <c r="O91" i="7"/>
  <c r="N91" i="7"/>
  <c r="M91" i="7"/>
  <c r="T90" i="7"/>
  <c r="S90" i="7"/>
  <c r="R90" i="7"/>
  <c r="Q90" i="7"/>
  <c r="P90" i="7"/>
  <c r="O90" i="7"/>
  <c r="N90" i="7"/>
  <c r="M90" i="7"/>
  <c r="T89" i="7"/>
  <c r="S89" i="7"/>
  <c r="R89" i="7"/>
  <c r="Q89" i="7"/>
  <c r="P89" i="7"/>
  <c r="O89" i="7"/>
  <c r="N89" i="7"/>
  <c r="M89" i="7"/>
  <c r="T88" i="7"/>
  <c r="S88" i="7"/>
  <c r="R88" i="7"/>
  <c r="Q88" i="7"/>
  <c r="P88" i="7"/>
  <c r="O88" i="7"/>
  <c r="N88" i="7"/>
  <c r="M88" i="7"/>
  <c r="T87" i="7"/>
  <c r="S87" i="7"/>
  <c r="R87" i="7"/>
  <c r="Q87" i="7"/>
  <c r="P87" i="7"/>
  <c r="O87" i="7"/>
  <c r="N87" i="7"/>
  <c r="M87" i="7"/>
  <c r="T86" i="7"/>
  <c r="S86" i="7"/>
  <c r="R86" i="7"/>
  <c r="Q86" i="7"/>
  <c r="P86" i="7"/>
  <c r="O86" i="7"/>
  <c r="N86" i="7"/>
  <c r="M86" i="7"/>
  <c r="T53" i="7"/>
  <c r="S53" i="7"/>
  <c r="R53" i="7"/>
  <c r="Q53" i="7"/>
  <c r="P53" i="7"/>
  <c r="O53" i="7"/>
  <c r="N53" i="7"/>
  <c r="M53" i="7"/>
  <c r="T50" i="7"/>
  <c r="S50" i="7"/>
  <c r="R50" i="7"/>
  <c r="Q50" i="7"/>
  <c r="P50" i="7"/>
  <c r="O50" i="7"/>
  <c r="N50" i="7"/>
  <c r="M50" i="7"/>
  <c r="K50" i="7"/>
  <c r="T42" i="7"/>
  <c r="S42" i="7"/>
  <c r="R42" i="7"/>
  <c r="Q42" i="7"/>
  <c r="P42" i="7"/>
  <c r="O42" i="7"/>
  <c r="N42" i="7"/>
  <c r="M42" i="7"/>
  <c r="T39" i="7"/>
  <c r="S39" i="7"/>
  <c r="R39" i="7"/>
  <c r="Q39" i="7"/>
  <c r="P39" i="7"/>
  <c r="O39" i="7"/>
  <c r="N39" i="7"/>
  <c r="M39" i="7"/>
  <c r="T38" i="7"/>
  <c r="S38" i="7"/>
  <c r="R38" i="7"/>
  <c r="Q38" i="7"/>
  <c r="P38" i="7"/>
  <c r="O38" i="7"/>
  <c r="N38" i="7"/>
  <c r="M38" i="7"/>
  <c r="K38" i="7"/>
  <c r="T32" i="7"/>
  <c r="S32" i="7"/>
  <c r="R32" i="7"/>
  <c r="Q32" i="7"/>
  <c r="P32" i="7"/>
  <c r="O32" i="7"/>
  <c r="N32" i="7"/>
  <c r="M32" i="7"/>
  <c r="T29" i="7"/>
  <c r="S29" i="7"/>
  <c r="R29" i="7"/>
  <c r="Q29" i="7"/>
  <c r="P29" i="7"/>
  <c r="O29" i="7"/>
  <c r="N29" i="7"/>
  <c r="M29" i="7"/>
  <c r="T28" i="7"/>
  <c r="S28" i="7"/>
  <c r="R28" i="7"/>
  <c r="Q28" i="7"/>
  <c r="P28" i="7"/>
  <c r="O28" i="7"/>
  <c r="N28" i="7"/>
  <c r="M28" i="7"/>
  <c r="T27" i="7"/>
  <c r="S27" i="7"/>
  <c r="R27" i="7"/>
  <c r="Q27" i="7"/>
  <c r="P27" i="7"/>
  <c r="O27" i="7"/>
  <c r="N27" i="7"/>
  <c r="M27" i="7"/>
  <c r="K27" i="7"/>
  <c r="T21" i="7"/>
  <c r="S21" i="7"/>
  <c r="R21" i="7"/>
  <c r="Q21" i="7"/>
  <c r="P21" i="7"/>
  <c r="O21" i="7"/>
  <c r="N21" i="7"/>
  <c r="M21" i="7"/>
  <c r="T18" i="7"/>
  <c r="S18" i="7"/>
  <c r="R18" i="7"/>
  <c r="Q18" i="7"/>
  <c r="P18" i="7"/>
  <c r="O18" i="7"/>
  <c r="N18" i="7"/>
  <c r="M18" i="7"/>
  <c r="T17" i="7"/>
  <c r="S17" i="7"/>
  <c r="R17" i="7"/>
  <c r="Q17" i="7"/>
  <c r="P17" i="7"/>
  <c r="O17" i="7"/>
  <c r="N17" i="7"/>
  <c r="M17" i="7"/>
  <c r="T16" i="7"/>
  <c r="S16" i="7"/>
  <c r="R16" i="7"/>
  <c r="Q16" i="7"/>
  <c r="P16" i="7"/>
  <c r="O16" i="7"/>
  <c r="N16" i="7"/>
  <c r="M16" i="7"/>
  <c r="T15" i="7"/>
  <c r="S15" i="7"/>
  <c r="R15" i="7"/>
  <c r="Q15" i="7"/>
  <c r="P15" i="7"/>
  <c r="O15" i="7"/>
  <c r="N15" i="7"/>
  <c r="M15" i="7"/>
  <c r="K15" i="7"/>
  <c r="T10" i="7"/>
  <c r="S10" i="7"/>
  <c r="R10" i="7"/>
  <c r="Q10" i="7"/>
  <c r="P10" i="7"/>
  <c r="O10" i="7"/>
  <c r="N10" i="7"/>
  <c r="M10" i="7"/>
  <c r="T7" i="7"/>
  <c r="S7" i="7"/>
  <c r="R7" i="7"/>
  <c r="Q7" i="7"/>
  <c r="P7" i="7"/>
  <c r="O7" i="7"/>
  <c r="N7" i="7"/>
  <c r="M7" i="7"/>
  <c r="T6" i="7"/>
  <c r="S6" i="7"/>
  <c r="R6" i="7"/>
  <c r="Q6" i="7"/>
  <c r="P6" i="7"/>
  <c r="O6" i="7"/>
  <c r="N6" i="7"/>
  <c r="M6" i="7"/>
  <c r="T5" i="7"/>
  <c r="S5" i="7"/>
  <c r="R5" i="7"/>
  <c r="Q5" i="7"/>
  <c r="P5" i="7"/>
  <c r="O5" i="7"/>
  <c r="N5" i="7"/>
  <c r="M5" i="7"/>
  <c r="T4" i="7"/>
  <c r="S4" i="7"/>
  <c r="R4" i="7"/>
  <c r="Q4" i="7"/>
  <c r="P4" i="7"/>
  <c r="O4" i="7"/>
  <c r="N4" i="7"/>
  <c r="M4" i="7"/>
  <c r="T3" i="7"/>
  <c r="S3" i="7"/>
  <c r="R3" i="7"/>
  <c r="Q3" i="7"/>
  <c r="P3" i="7"/>
  <c r="O3" i="7"/>
  <c r="N3" i="7"/>
  <c r="M3" i="7"/>
  <c r="K3" i="7"/>
  <c r="M78" i="6"/>
  <c r="M18" i="6"/>
  <c r="M74" i="6"/>
  <c r="M73" i="6"/>
  <c r="M20" i="6"/>
  <c r="K15" i="6"/>
  <c r="M9" i="6"/>
  <c r="M3" i="6"/>
  <c r="K3" i="6"/>
  <c r="N65" i="4"/>
  <c r="O65" i="4"/>
  <c r="P65" i="4"/>
  <c r="Q65" i="4"/>
  <c r="R65" i="4"/>
  <c r="S65" i="4"/>
  <c r="T65" i="4"/>
  <c r="M65" i="4"/>
  <c r="K50" i="4"/>
  <c r="N50" i="4"/>
  <c r="O50" i="4"/>
  <c r="P50" i="4"/>
  <c r="Q50" i="4"/>
  <c r="R50" i="4"/>
  <c r="S50" i="4"/>
  <c r="T50" i="4"/>
  <c r="M50" i="4"/>
  <c r="N38" i="4"/>
  <c r="O38" i="4"/>
  <c r="P38" i="4"/>
  <c r="Q38" i="4"/>
  <c r="R38" i="4"/>
  <c r="S38" i="4"/>
  <c r="T38" i="4"/>
  <c r="M38" i="4"/>
  <c r="N28" i="4"/>
  <c r="O28" i="4"/>
  <c r="P28" i="4"/>
  <c r="Q28" i="4"/>
  <c r="R28" i="4"/>
  <c r="S28" i="4"/>
  <c r="T28" i="4"/>
  <c r="M28" i="4"/>
  <c r="N17" i="4"/>
  <c r="O17" i="4"/>
  <c r="P17" i="4"/>
  <c r="Q17" i="4"/>
  <c r="R17" i="4"/>
  <c r="S17" i="4"/>
  <c r="T17" i="4"/>
  <c r="M17" i="4"/>
  <c r="N6" i="4"/>
  <c r="O6" i="4"/>
  <c r="P6" i="4"/>
  <c r="Q6" i="4"/>
  <c r="R6" i="4"/>
  <c r="S6" i="4"/>
  <c r="T6" i="4"/>
  <c r="M6" i="4"/>
  <c r="T64" i="4"/>
  <c r="S64" i="4"/>
  <c r="R64" i="4"/>
  <c r="Q64" i="4"/>
  <c r="P64" i="4"/>
  <c r="O64" i="4"/>
  <c r="N64" i="4"/>
  <c r="M64" i="4"/>
  <c r="T63" i="4"/>
  <c r="S63" i="4"/>
  <c r="R63" i="4"/>
  <c r="Q63" i="4"/>
  <c r="P63" i="4"/>
  <c r="O63" i="4"/>
  <c r="N63" i="4"/>
  <c r="M63" i="4"/>
  <c r="T62" i="4"/>
  <c r="S62" i="4"/>
  <c r="R62" i="4"/>
  <c r="Q62" i="4"/>
  <c r="P62" i="4"/>
  <c r="O62" i="4"/>
  <c r="N62" i="4"/>
  <c r="M62" i="4"/>
  <c r="T61" i="4"/>
  <c r="S61" i="4"/>
  <c r="R61" i="4"/>
  <c r="Q61" i="4"/>
  <c r="P61" i="4"/>
  <c r="O61" i="4"/>
  <c r="N61" i="4"/>
  <c r="M61" i="4"/>
  <c r="T40" i="4"/>
  <c r="S40" i="4"/>
  <c r="R40" i="4"/>
  <c r="Q40" i="4"/>
  <c r="P40" i="4"/>
  <c r="O40" i="4"/>
  <c r="N40" i="4"/>
  <c r="M40" i="4"/>
  <c r="K38" i="4"/>
  <c r="T30" i="4"/>
  <c r="S30" i="4"/>
  <c r="R30" i="4"/>
  <c r="Q30" i="4"/>
  <c r="P30" i="4"/>
  <c r="O30" i="4"/>
  <c r="N30" i="4"/>
  <c r="M30" i="4"/>
  <c r="T27" i="4"/>
  <c r="S27" i="4"/>
  <c r="R27" i="4"/>
  <c r="Q27" i="4"/>
  <c r="P27" i="4"/>
  <c r="O27" i="4"/>
  <c r="N27" i="4"/>
  <c r="M27" i="4"/>
  <c r="K27" i="4"/>
  <c r="T19" i="4"/>
  <c r="S19" i="4"/>
  <c r="R19" i="4"/>
  <c r="Q19" i="4"/>
  <c r="P19" i="4"/>
  <c r="O19" i="4"/>
  <c r="N19" i="4"/>
  <c r="M19" i="4"/>
  <c r="T16" i="4"/>
  <c r="S16" i="4"/>
  <c r="R16" i="4"/>
  <c r="Q16" i="4"/>
  <c r="P16" i="4"/>
  <c r="O16" i="4"/>
  <c r="N16" i="4"/>
  <c r="M16" i="4"/>
  <c r="T15" i="4"/>
  <c r="S15" i="4"/>
  <c r="R15" i="4"/>
  <c r="Q15" i="4"/>
  <c r="P15" i="4"/>
  <c r="O15" i="4"/>
  <c r="N15" i="4"/>
  <c r="M15" i="4"/>
  <c r="K15" i="4"/>
  <c r="T8" i="4"/>
  <c r="S8" i="4"/>
  <c r="R8" i="4"/>
  <c r="Q8" i="4"/>
  <c r="P8" i="4"/>
  <c r="O8" i="4"/>
  <c r="N8" i="4"/>
  <c r="M8" i="4"/>
  <c r="T5" i="4"/>
  <c r="S5" i="4"/>
  <c r="R5" i="4"/>
  <c r="Q5" i="4"/>
  <c r="P5" i="4"/>
  <c r="O5" i="4"/>
  <c r="N5" i="4"/>
  <c r="M5" i="4"/>
  <c r="T4" i="4"/>
  <c r="S4" i="4"/>
  <c r="R4" i="4"/>
  <c r="Q4" i="4"/>
  <c r="P4" i="4"/>
  <c r="O4" i="4"/>
  <c r="N4" i="4"/>
  <c r="M4" i="4"/>
  <c r="T3" i="4"/>
  <c r="S3" i="4"/>
  <c r="R3" i="4"/>
  <c r="Q3" i="4"/>
  <c r="P3" i="4"/>
  <c r="O3" i="4"/>
  <c r="N3" i="4"/>
  <c r="M3" i="4"/>
  <c r="K3" i="4"/>
  <c r="N38" i="2"/>
  <c r="O38" i="2"/>
  <c r="P38" i="2"/>
  <c r="Q38" i="2"/>
  <c r="R38" i="2"/>
  <c r="S38" i="2"/>
  <c r="T38" i="2"/>
  <c r="M38" i="2"/>
  <c r="M27" i="2"/>
  <c r="T29" i="2"/>
  <c r="S29" i="2"/>
  <c r="R29" i="2"/>
  <c r="Q29" i="2"/>
  <c r="P29" i="2"/>
  <c r="O29" i="2"/>
  <c r="N29" i="2"/>
  <c r="M29" i="2"/>
  <c r="T27" i="2"/>
  <c r="S27" i="2"/>
  <c r="R27" i="2"/>
  <c r="Q27" i="2"/>
  <c r="P27" i="2"/>
  <c r="O27" i="2"/>
  <c r="N27" i="2"/>
  <c r="M15" i="2"/>
  <c r="T18" i="2"/>
  <c r="S18" i="2"/>
  <c r="R18" i="2"/>
  <c r="Q18" i="2"/>
  <c r="P18" i="2"/>
  <c r="O18" i="2"/>
  <c r="N18" i="2"/>
  <c r="M18" i="2"/>
  <c r="T16" i="2"/>
  <c r="S16" i="2"/>
  <c r="R16" i="2"/>
  <c r="Q16" i="2"/>
  <c r="P16" i="2"/>
  <c r="O16" i="2"/>
  <c r="N16" i="2"/>
  <c r="M16" i="2"/>
  <c r="T15" i="2"/>
  <c r="S15" i="2"/>
  <c r="R15" i="2"/>
  <c r="Q15" i="2"/>
  <c r="P15" i="2"/>
  <c r="O15" i="2"/>
  <c r="N15" i="2"/>
  <c r="N49" i="2"/>
  <c r="O49" i="2"/>
  <c r="P49" i="2"/>
  <c r="Q49" i="2"/>
  <c r="R49" i="2"/>
  <c r="S49" i="2"/>
  <c r="T49" i="2"/>
  <c r="N50" i="2"/>
  <c r="O50" i="2"/>
  <c r="P50" i="2"/>
  <c r="Q50" i="2"/>
  <c r="R50" i="2"/>
  <c r="S50" i="2"/>
  <c r="T50" i="2"/>
  <c r="N51" i="2"/>
  <c r="O51" i="2"/>
  <c r="P51" i="2"/>
  <c r="Q51" i="2"/>
  <c r="R51" i="2"/>
  <c r="S51" i="2"/>
  <c r="T51" i="2"/>
  <c r="N52" i="2"/>
  <c r="O52" i="2"/>
  <c r="P52" i="2"/>
  <c r="Q52" i="2"/>
  <c r="R52" i="2"/>
  <c r="S52" i="2"/>
  <c r="T52" i="2"/>
  <c r="M50" i="2"/>
  <c r="M51" i="2"/>
  <c r="M52" i="2"/>
  <c r="M49" i="2"/>
  <c r="O7" i="2"/>
  <c r="P7" i="2"/>
  <c r="Q7" i="2"/>
  <c r="R7" i="2"/>
  <c r="S7" i="2"/>
  <c r="T7" i="2"/>
  <c r="O5" i="2"/>
  <c r="P5" i="2"/>
  <c r="Q5" i="2"/>
  <c r="R5" i="2"/>
  <c r="S5" i="2"/>
  <c r="T5" i="2"/>
  <c r="N5" i="2"/>
  <c r="N7" i="2"/>
  <c r="M7" i="2"/>
  <c r="M5" i="2"/>
  <c r="O3" i="2"/>
  <c r="P3" i="2"/>
  <c r="Q3" i="2"/>
  <c r="R3" i="2"/>
  <c r="S3" i="2"/>
  <c r="T3" i="2"/>
  <c r="N3" i="2"/>
  <c r="M3" i="2"/>
  <c r="K38" i="2"/>
  <c r="K27" i="2"/>
  <c r="K15" i="2"/>
  <c r="K3" i="2"/>
  <c r="N4" i="2"/>
  <c r="O4" i="2"/>
  <c r="P4" i="2"/>
  <c r="Q4" i="2"/>
  <c r="R4" i="2"/>
  <c r="S4" i="2"/>
  <c r="T4" i="2"/>
  <c r="M4" i="2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<sst xmlns="http://schemas.openxmlformats.org/spreadsheetml/2006/main" count="803" uniqueCount="123">
  <si>
    <t>R_med_unidad_consumo</t>
  </si>
  <si>
    <t>pob</t>
  </si>
  <si>
    <t>M_tamano_hogar</t>
  </si>
  <si>
    <t>FI_pensiones</t>
  </si>
  <si>
    <t>FI_desempleo</t>
  </si>
  <si>
    <t>FI_otras_prestaciones</t>
  </si>
  <si>
    <t>FI_otros_ingresos</t>
  </si>
  <si>
    <t>PRECIO_m2_FINAL</t>
  </si>
  <si>
    <t>clusters</t>
  </si>
  <si>
    <t>count</t>
  </si>
  <si>
    <t>mean</t>
  </si>
  <si>
    <t>std</t>
  </si>
  <si>
    <t>min</t>
  </si>
  <si>
    <t>max</t>
  </si>
  <si>
    <t>0 vs 1</t>
  </si>
  <si>
    <t>0 vs 2</t>
  </si>
  <si>
    <t>0 vs 3</t>
  </si>
  <si>
    <t>0 vs TOT</t>
  </si>
  <si>
    <t>0 VS TOT</t>
  </si>
  <si>
    <t>1 VS TOT</t>
  </si>
  <si>
    <t>2 VS TOT</t>
  </si>
  <si>
    <t>3 VS TOT</t>
  </si>
  <si>
    <t>1 VS 2</t>
  </si>
  <si>
    <t>1 VS 3</t>
  </si>
  <si>
    <t>1 vs TOT</t>
  </si>
  <si>
    <t>2 VS 3</t>
  </si>
  <si>
    <t>TOTAL</t>
  </si>
  <si>
    <t>0 VS 4</t>
  </si>
  <si>
    <t>1 VS 4</t>
  </si>
  <si>
    <t>2 VS 4</t>
  </si>
  <si>
    <t>2 VS 5</t>
  </si>
  <si>
    <t>3 vs 4</t>
  </si>
  <si>
    <t>4 VS TOT</t>
  </si>
  <si>
    <t>4 VS 5</t>
  </si>
  <si>
    <t>0 VS 5</t>
  </si>
  <si>
    <t>1 VS 5</t>
  </si>
  <si>
    <t>3 VS 5</t>
  </si>
  <si>
    <t>5 VS TOT</t>
  </si>
  <si>
    <t>0 VS 6</t>
  </si>
  <si>
    <t>1 VS 6</t>
  </si>
  <si>
    <t>2 VS 6</t>
  </si>
  <si>
    <t>3 vs 6</t>
  </si>
  <si>
    <t>4 vs 6</t>
  </si>
  <si>
    <t>5 vs 6</t>
  </si>
  <si>
    <t>6 VS TOT</t>
  </si>
  <si>
    <t>CLUSTER STANDARD?? Poblaciones pequeñas</t>
  </si>
  <si>
    <t>Zona rural con pensiones muy elevadas (población baja y m2 barato). La renta es 2% sup a la media</t>
  </si>
  <si>
    <t>NOTA: Parece lógico pensar que ingresos por pensiones bajos no implica pocos pensionistas, sino pensionistas que no han ganado mucho dinero durante su vida y no tienen fondos de pensiones privados</t>
  </si>
  <si>
    <t xml:space="preserve">Renta baja, mucho desempleo, tamaño familiar standard (2-3), ingresos obtenidos por pensiones bajos. </t>
  </si>
  <si>
    <t>CPs con renta muy alta y m2 muy caro. Familias de 2 a 3 personas. Pensiones en la media. FI_otros ingresos muy elevado. Aquí huele a pasta.</t>
  </si>
  <si>
    <t xml:space="preserve">Zona rural (población muy pequeña). Tamaño del hogar de 1 o 2 personas. Esto puede indicar gente mayor o muy joven. Renta por debajo de la media. </t>
  </si>
  <si>
    <t>CPs con poblaciones mucho más grandes. renta sup a la media y m2 muy caro (por debajo del cluster 1). En este caso se gana mucho menos con las pensiones y hay menos ingresos de otros ingresos. Desempleo alto Yo diría que en estos CP los que tienen pasta son gente joven?? Hablarlo con Javi.</t>
  </si>
  <si>
    <t>Clusters</t>
  </si>
  <si>
    <t>Observaciones</t>
  </si>
  <si>
    <t>Frecuencia</t>
  </si>
  <si>
    <t>PROV</t>
  </si>
  <si>
    <t>GROUP BY</t>
  </si>
  <si>
    <t>frecuencia</t>
  </si>
  <si>
    <t>TOTAL:</t>
  </si>
  <si>
    <t>Badajoz</t>
  </si>
  <si>
    <t>Cáceres</t>
  </si>
  <si>
    <t>Granada</t>
  </si>
  <si>
    <t>Jaén</t>
  </si>
  <si>
    <t>Santa Cruz</t>
  </si>
  <si>
    <t>Córdoba</t>
  </si>
  <si>
    <t>Málaga</t>
  </si>
  <si>
    <t>Sevilla</t>
  </si>
  <si>
    <t>Las Palmas</t>
  </si>
  <si>
    <t>Almería</t>
  </si>
  <si>
    <t>Huelva</t>
  </si>
  <si>
    <t>Cádiz</t>
  </si>
  <si>
    <t>Albacete</t>
  </si>
  <si>
    <t>Valencia</t>
  </si>
  <si>
    <t xml:space="preserve">TOTAL: </t>
  </si>
  <si>
    <t>1vs2</t>
  </si>
  <si>
    <t>2vs1</t>
  </si>
  <si>
    <t>Huesca</t>
  </si>
  <si>
    <t>Teruel</t>
  </si>
  <si>
    <t>Zaragoza</t>
  </si>
  <si>
    <t>Asturias</t>
  </si>
  <si>
    <t>Balears, Illes</t>
  </si>
  <si>
    <t>Palmas, Las</t>
  </si>
  <si>
    <t>Santa Cruz de Tenerife</t>
  </si>
  <si>
    <t>Cantabria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</si>
  <si>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</si>
  <si>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</si>
  <si>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</si>
  <si>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</si>
  <si>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</si>
  <si>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</si>
  <si>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</si>
  <si>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</si>
  <si>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</si>
  <si>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</si>
  <si>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</si>
  <si>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</si>
  <si>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</si>
  <si>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</si>
  <si>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</si>
  <si>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</si>
  <si>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</si>
  <si>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</si>
  <si>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</si>
  <si>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</si>
  <si>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Coruña, A</t>
  </si>
  <si>
    <t>Lugo</t>
  </si>
  <si>
    <t>Ourense</t>
  </si>
  <si>
    <t>Pontevedra</t>
  </si>
  <si>
    <t>Madrid</t>
  </si>
  <si>
    <t>Murcia</t>
  </si>
  <si>
    <t>Navarra</t>
  </si>
  <si>
    <t>Araba/Álava</t>
  </si>
  <si>
    <t>Bizkaia</t>
  </si>
  <si>
    <t>Gipuzkoa</t>
  </si>
  <si>
    <t>Rioja, La</t>
  </si>
  <si>
    <t>Ceuta</t>
  </si>
  <si>
    <t>Melilla</t>
  </si>
  <si>
    <t>STANDARD</t>
  </si>
  <si>
    <t>Rural con muy poca población</t>
  </si>
  <si>
    <t>Rural con muy poco poder adquisitivo (Extremadura y Andalucía lideran)</t>
  </si>
  <si>
    <t>Urbano con pasta (Barcelona y Madrid lideran)</t>
  </si>
  <si>
    <t>Rural con pasta (León, Asturias)</t>
  </si>
  <si>
    <t>Urbano con muchísima pasta (Barcelona y Navarra lideran)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</si>
</sst>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9" fontId="0" fillId="0" borderId="3" xfId="1" applyFont="1" applyBorder="1"/>
    <xf numFmtId="9" fontId="0" fillId="0" borderId="4" xfId="1" applyFont="1" applyBorder="1"/>
    <xf numFmtId="9" fontId="0" fillId="0" borderId="5" xfId="1" applyFont="1" applyBorder="1"/>
    <xf numFmtId="9" fontId="0" fillId="0" borderId="6" xfId="1" applyFont="1" applyBorder="1"/>
    <xf numFmtId="9" fontId="0" fillId="0" borderId="7" xfId="1" applyFont="1" applyBorder="1"/>
    <xf numFmtId="9" fontId="0" fillId="0" borderId="8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12" xfId="1" applyFont="1" applyBorder="1"/>
    <xf numFmtId="9" fontId="0" fillId="0" borderId="13" xfId="1" applyFont="1" applyBorder="1"/>
    <xf numFmtId="9" fontId="0" fillId="0" borderId="14" xfId="1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3" xfId="0" applyBorder="1"/>
    <xf numFmtId="0" fontId="0" fillId="0" borderId="5" xfId="0" applyBorder="1"/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/>
    <xf numFmtId="0" fontId="0" fillId="0" borderId="22" xfId="0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  <a:r>
              <a:rPr lang="en-US" baseline="0"/>
              <a:t> en función de 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SCORE!$A$3:$A$21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SCORE!$B$3:$B$21</c:f>
              <c:numCache>
                <c:formatCode>0.00</c:formatCode>
                <c:ptCount val="19"/>
                <c:pt idx="0">
                  <c:v>-52445.195677192598</c:v>
                </c:pt>
                <c:pt idx="1">
                  <c:v>-41743.5447063303</c:v>
                </c:pt>
                <c:pt idx="2">
                  <c:v>-35864.592425820301</c:v>
                </c:pt>
                <c:pt idx="3">
                  <c:v>-31993.1701722914</c:v>
                </c:pt>
                <c:pt idx="4">
                  <c:v>-29251.799061137499</c:v>
                </c:pt>
                <c:pt idx="5">
                  <c:v>-27376.1010926862</c:v>
                </c:pt>
                <c:pt idx="6">
                  <c:v>-26001.7649812948</c:v>
                </c:pt>
                <c:pt idx="7">
                  <c:v>-24751.116471846301</c:v>
                </c:pt>
                <c:pt idx="8">
                  <c:v>-23694.3314015674</c:v>
                </c:pt>
                <c:pt idx="9">
                  <c:v>-22816.071547417501</c:v>
                </c:pt>
                <c:pt idx="10">
                  <c:v>-22125.2420738937</c:v>
                </c:pt>
                <c:pt idx="11">
                  <c:v>-21404.252213542899</c:v>
                </c:pt>
                <c:pt idx="12">
                  <c:v>-20761.8295347735</c:v>
                </c:pt>
                <c:pt idx="13">
                  <c:v>-20234.965027119899</c:v>
                </c:pt>
                <c:pt idx="14">
                  <c:v>-19730.5807067842</c:v>
                </c:pt>
                <c:pt idx="15">
                  <c:v>-19290.684233219301</c:v>
                </c:pt>
                <c:pt idx="16">
                  <c:v>-18787.495087505202</c:v>
                </c:pt>
                <c:pt idx="17">
                  <c:v>-18348.868192765</c:v>
                </c:pt>
                <c:pt idx="18">
                  <c:v>-18002.826326034701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3-4A09-8B7F-D641F4228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935120"/>
        <c:axId val="1883367072"/>
      </c:scatterChart>
      <c:valAx>
        <c:axId val="193993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367072"/>
        <c:crosses val="autoZero"/>
        <c:crossBetween val="midCat"/>
      </c:valAx>
      <c:valAx>
        <c:axId val="18833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93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Mejora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SCORE!$A$4:$A$21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SCORE!$C$4:$C$21</c:f>
              <c:numCache>
                <c:formatCode>0%</c:formatCode>
                <c:ptCount val="18"/>
                <c:pt idx="0">
                  <c:v>0.79594601883588278</c:v>
                </c:pt>
                <c:pt idx="1">
                  <c:v>0.85916499612409603</c:v>
                </c:pt>
                <c:pt idx="2">
                  <c:v>0.89205447513348246</c:v>
                </c:pt>
                <c:pt idx="3">
                  <c:v>0.91431386460326014</c:v>
                </c:pt>
                <c:pt idx="4">
                  <c:v>0.93587751766887872</c:v>
                </c:pt>
                <c:pt idx="5">
                  <c:v>0.94979796039113229</c:v>
                </c:pt>
                <c:pt idx="6">
                  <c:v>0.95190139937238127</c:v>
                </c:pt>
                <c:pt idx="7">
                  <c:v>0.9573035393582765</c:v>
                </c:pt>
                <c:pt idx="8">
                  <c:v>0.96293375663295566</c:v>
                </c:pt>
                <c:pt idx="9">
                  <c:v>0.96972180455833135</c:v>
                </c:pt>
                <c:pt idx="10">
                  <c:v>0.96741324420574271</c:v>
                </c:pt>
                <c:pt idx="11">
                  <c:v>0.96998621244226768</c:v>
                </c:pt>
                <c:pt idx="12">
                  <c:v>0.97462340653692547</c:v>
                </c:pt>
                <c:pt idx="13">
                  <c:v>0.97507362529860075</c:v>
                </c:pt>
                <c:pt idx="14">
                  <c:v>0.97770483899576033</c:v>
                </c:pt>
                <c:pt idx="15">
                  <c:v>0.97391543298150163</c:v>
                </c:pt>
                <c:pt idx="16">
                  <c:v>0.97665325299103256</c:v>
                </c:pt>
                <c:pt idx="17">
                  <c:v>0.98114096939958706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3-4876-BF2F-1BFB2541B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886144"/>
        <c:axId val="847328304"/>
      </c:scatterChart>
      <c:valAx>
        <c:axId val="89588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28304"/>
        <c:crosses val="autoZero"/>
        <c:crossBetween val="midCat"/>
      </c:valAx>
      <c:valAx>
        <c:axId val="84732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88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1</xdr:row>
      <xdr:rowOff>119061</xdr:rowOff>
    </xdr:from>
    <xdr:to>
      <xdr:col>18</xdr:col>
      <xdr:colOff>514350</xdr:colOff>
      <xdr:row>18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84D315-7278-ABDF-2174-7C1C7F234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2</xdr:row>
      <xdr:rowOff>41274</xdr:rowOff>
    </xdr:from>
    <xdr:to>
      <xdr:col>11</xdr:col>
      <xdr:colOff>9525</xdr:colOff>
      <xdr:row>18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E007DB9-BE6C-E68B-BEAB-08CF4A546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E4E-2823-4A34-B85C-DBEA779D37C9}">
  <dimension ref="A3:C21"/>
  <sheetViews>
    <sheetView workbookViewId="0">
      <selection activeCell="N23" sqref="N23"/>
    </sheetView>
  </sheetViews>
  <sheetFormatPr baseColWidth="10" defaultRowHeight="15" x14ac:dyDescent="0.25"/>
  <cols>
    <col min="2" max="2" width="16.140625" bestFit="1" customWidth="1"/>
  </cols>
  <sheetData>
    <row r="3" spans="1:3" x14ac:dyDescent="0.25">
      <c r="A3">
        <v>2</v>
      </c>
      <c r="B3" s="1">
        <v>-52445.195677192598</v>
      </c>
    </row>
    <row r="4" spans="1:3" x14ac:dyDescent="0.25">
      <c r="A4">
        <v>3</v>
      </c>
      <c r="B4" s="1">
        <v>-41743.5447063303</v>
      </c>
      <c r="C4" s="2">
        <f>+B4/B3</f>
        <v>0.79594601883588278</v>
      </c>
    </row>
    <row r="5" spans="1:3" x14ac:dyDescent="0.25">
      <c r="A5">
        <v>4</v>
      </c>
      <c r="B5" s="1">
        <v>-35864.592425820301</v>
      </c>
      <c r="C5" s="2">
        <f t="shared" ref="C5:C21" si="0">+B5/B4</f>
        <v>0.85916499612409603</v>
      </c>
    </row>
    <row r="6" spans="1:3" x14ac:dyDescent="0.25">
      <c r="A6">
        <v>5</v>
      </c>
      <c r="B6" s="1">
        <v>-31993.1701722914</v>
      </c>
      <c r="C6" s="2">
        <f t="shared" si="0"/>
        <v>0.89205447513348246</v>
      </c>
    </row>
    <row r="7" spans="1:3" x14ac:dyDescent="0.25">
      <c r="A7">
        <v>6</v>
      </c>
      <c r="B7" s="1">
        <v>-29251.799061137499</v>
      </c>
      <c r="C7" s="2">
        <f t="shared" si="0"/>
        <v>0.91431386460326014</v>
      </c>
    </row>
    <row r="8" spans="1:3" x14ac:dyDescent="0.25">
      <c r="A8">
        <v>7</v>
      </c>
      <c r="B8" s="1">
        <v>-27376.1010926862</v>
      </c>
      <c r="C8" s="2">
        <f t="shared" si="0"/>
        <v>0.93587751766887872</v>
      </c>
    </row>
    <row r="9" spans="1:3" x14ac:dyDescent="0.25">
      <c r="A9">
        <v>8</v>
      </c>
      <c r="B9" s="1">
        <v>-26001.7649812948</v>
      </c>
      <c r="C9" s="2">
        <f t="shared" si="0"/>
        <v>0.94979796039113229</v>
      </c>
    </row>
    <row r="10" spans="1:3" x14ac:dyDescent="0.25">
      <c r="A10">
        <v>9</v>
      </c>
      <c r="B10" s="1">
        <v>-24751.116471846301</v>
      </c>
      <c r="C10" s="2">
        <f t="shared" si="0"/>
        <v>0.95190139937238127</v>
      </c>
    </row>
    <row r="11" spans="1:3" x14ac:dyDescent="0.25">
      <c r="A11">
        <v>10</v>
      </c>
      <c r="B11" s="1">
        <v>-23694.3314015674</v>
      </c>
      <c r="C11" s="2">
        <f t="shared" si="0"/>
        <v>0.9573035393582765</v>
      </c>
    </row>
    <row r="12" spans="1:3" x14ac:dyDescent="0.25">
      <c r="A12">
        <v>11</v>
      </c>
      <c r="B12" s="1">
        <v>-22816.071547417501</v>
      </c>
      <c r="C12" s="2">
        <f t="shared" si="0"/>
        <v>0.96293375663295566</v>
      </c>
    </row>
    <row r="13" spans="1:3" x14ac:dyDescent="0.25">
      <c r="A13">
        <v>12</v>
      </c>
      <c r="B13" s="1">
        <v>-22125.2420738937</v>
      </c>
      <c r="C13" s="2">
        <f t="shared" si="0"/>
        <v>0.96972180455833135</v>
      </c>
    </row>
    <row r="14" spans="1:3" x14ac:dyDescent="0.25">
      <c r="A14">
        <v>13</v>
      </c>
      <c r="B14" s="1">
        <v>-21404.252213542899</v>
      </c>
      <c r="C14" s="2">
        <f t="shared" si="0"/>
        <v>0.96741324420574271</v>
      </c>
    </row>
    <row r="15" spans="1:3" x14ac:dyDescent="0.25">
      <c r="A15">
        <v>14</v>
      </c>
      <c r="B15" s="1">
        <v>-20761.8295347735</v>
      </c>
      <c r="C15" s="2">
        <f t="shared" si="0"/>
        <v>0.96998621244226768</v>
      </c>
    </row>
    <row r="16" spans="1:3" x14ac:dyDescent="0.25">
      <c r="A16">
        <v>15</v>
      </c>
      <c r="B16" s="1">
        <v>-20234.965027119899</v>
      </c>
      <c r="C16" s="2">
        <f t="shared" si="0"/>
        <v>0.97462340653692547</v>
      </c>
    </row>
    <row r="17" spans="1:3" x14ac:dyDescent="0.25">
      <c r="A17">
        <v>16</v>
      </c>
      <c r="B17" s="1">
        <v>-19730.5807067842</v>
      </c>
      <c r="C17" s="2">
        <f t="shared" si="0"/>
        <v>0.97507362529860075</v>
      </c>
    </row>
    <row r="18" spans="1:3" x14ac:dyDescent="0.25">
      <c r="A18">
        <v>17</v>
      </c>
      <c r="B18" s="1">
        <v>-19290.684233219301</v>
      </c>
      <c r="C18" s="2">
        <f t="shared" si="0"/>
        <v>0.97770483899576033</v>
      </c>
    </row>
    <row r="19" spans="1:3" x14ac:dyDescent="0.25">
      <c r="A19">
        <v>18</v>
      </c>
      <c r="B19" s="1">
        <v>-18787.495087505202</v>
      </c>
      <c r="C19" s="2">
        <f t="shared" si="0"/>
        <v>0.97391543298150163</v>
      </c>
    </row>
    <row r="20" spans="1:3" x14ac:dyDescent="0.25">
      <c r="A20">
        <v>19</v>
      </c>
      <c r="B20" s="1">
        <v>-18348.868192765</v>
      </c>
      <c r="C20" s="2">
        <f t="shared" si="0"/>
        <v>0.97665325299103256</v>
      </c>
    </row>
    <row r="21" spans="1:3" x14ac:dyDescent="0.25">
      <c r="A21">
        <v>20</v>
      </c>
      <c r="B21" s="1">
        <v>-18002.826326034701</v>
      </c>
      <c r="C21" s="2">
        <f t="shared" si="0"/>
        <v>0.98114096939958706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3724-FF66-4078-B0EE-848B555B3766}">
  <dimension ref="A1:T97"/>
  <sheetViews>
    <sheetView topLeftCell="E40" workbookViewId="0">
      <selection activeCell="N58" sqref="N58"/>
    </sheetView>
  </sheetViews>
  <sheetFormatPr baseColWidth="10" defaultRowHeight="15" x14ac:dyDescent="0.25"/>
  <cols>
    <col min="4" max="4" width="15.85546875" bestFit="1" customWidth="1"/>
    <col min="13" max="13" width="22.42578125" bestFit="1" customWidth="1"/>
    <col min="14" max="14" width="9.7109375" customWidth="1"/>
    <col min="15" max="15" width="15.85546875" bestFit="1" customWidth="1"/>
    <col min="16" max="16" width="12.140625" bestFit="1" customWidth="1"/>
    <col min="17" max="17" width="12.85546875" customWidth="1"/>
    <col min="18" max="18" width="19.7109375" customWidth="1"/>
    <col min="19" max="19" width="16.28515625" customWidth="1"/>
    <col min="20" max="20" width="18.28515625" customWidth="1"/>
  </cols>
  <sheetData>
    <row r="1" spans="1:20" ht="15.75" thickBot="1" x14ac:dyDescent="0.3">
      <c r="A1" s="5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0" x14ac:dyDescent="0.25">
      <c r="A2" t="s">
        <v>9</v>
      </c>
      <c r="B2">
        <v>1985</v>
      </c>
      <c r="C2">
        <v>1985</v>
      </c>
      <c r="D2">
        <v>1985</v>
      </c>
      <c r="E2">
        <v>1985</v>
      </c>
      <c r="F2">
        <v>1985</v>
      </c>
      <c r="G2">
        <v>1985</v>
      </c>
      <c r="H2">
        <v>1985</v>
      </c>
      <c r="I2">
        <v>1985</v>
      </c>
      <c r="J2">
        <v>1985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25">
      <c r="A3" t="s">
        <v>10</v>
      </c>
      <c r="B3">
        <v>15420.336821421701</v>
      </c>
      <c r="C3">
        <v>5194.4959193954601</v>
      </c>
      <c r="D3">
        <v>2.32311624666856</v>
      </c>
      <c r="E3">
        <v>3273.4995181909399</v>
      </c>
      <c r="F3">
        <v>507.25879717051401</v>
      </c>
      <c r="G3">
        <v>640.53555424130695</v>
      </c>
      <c r="H3">
        <v>1752.8418594777099</v>
      </c>
      <c r="I3">
        <v>1117.69046415925</v>
      </c>
      <c r="K3" s="2">
        <f>+J2/$J$50</f>
        <v>0.20672776504894813</v>
      </c>
      <c r="L3" t="s">
        <v>14</v>
      </c>
      <c r="M3" s="2">
        <f>+B3/B15-1</f>
        <v>-4.3406559703576431E-2</v>
      </c>
      <c r="N3" s="2">
        <f>+C3/C15-1</f>
        <v>0.21879290985266331</v>
      </c>
      <c r="O3" s="2">
        <f t="shared" ref="O3:T3" si="0">+D3/D15-1</f>
        <v>-1.7384120451477192E-2</v>
      </c>
      <c r="P3" s="2">
        <f t="shared" si="0"/>
        <v>-0.18699107232627321</v>
      </c>
      <c r="Q3" s="2">
        <f t="shared" si="0"/>
        <v>0.17584018943689728</v>
      </c>
      <c r="R3" s="2">
        <f t="shared" si="0"/>
        <v>-5.0879375794236292E-2</v>
      </c>
      <c r="S3" s="2">
        <f t="shared" si="0"/>
        <v>9.3568800725700729E-3</v>
      </c>
      <c r="T3" s="2">
        <f t="shared" si="0"/>
        <v>-6.8791495539641812E-3</v>
      </c>
    </row>
    <row r="4" spans="1:20" x14ac:dyDescent="0.25">
      <c r="A4" t="s">
        <v>11</v>
      </c>
      <c r="B4">
        <v>3469.0939279332501</v>
      </c>
      <c r="C4">
        <v>8024.2177422970499</v>
      </c>
      <c r="D4">
        <v>0.29858403872725098</v>
      </c>
      <c r="E4">
        <v>965.91333658185397</v>
      </c>
      <c r="F4">
        <v>166.67451685365299</v>
      </c>
      <c r="G4">
        <v>187.321117729359</v>
      </c>
      <c r="H4">
        <v>851.24679910111502</v>
      </c>
      <c r="I4">
        <v>634.13466928316996</v>
      </c>
      <c r="L4" t="s">
        <v>15</v>
      </c>
      <c r="M4" s="2">
        <f>+B3/B27-1</f>
        <v>-3.1721746855528421E-2</v>
      </c>
      <c r="N4" s="2">
        <f t="shared" ref="N4:T4" si="1">+C3/C27-1</f>
        <v>0.60311190847814689</v>
      </c>
      <c r="O4" s="2">
        <f t="shared" si="1"/>
        <v>7.7492053062828692E-3</v>
      </c>
      <c r="P4" s="2">
        <f t="shared" si="1"/>
        <v>-9.7058746912471183E-2</v>
      </c>
      <c r="Q4" s="2">
        <f t="shared" si="1"/>
        <v>0.228233879219081</v>
      </c>
      <c r="R4" s="2">
        <f t="shared" si="1"/>
        <v>2.3111589589276171E-2</v>
      </c>
      <c r="S4" s="2">
        <f t="shared" si="1"/>
        <v>-9.1258478780728014E-2</v>
      </c>
      <c r="T4" s="2">
        <f t="shared" si="1"/>
        <v>0.18780589807683912</v>
      </c>
    </row>
    <row r="5" spans="1:20" x14ac:dyDescent="0.25">
      <c r="A5" t="s">
        <v>12</v>
      </c>
      <c r="B5">
        <v>6206.8078668683802</v>
      </c>
      <c r="C5">
        <v>20</v>
      </c>
      <c r="D5">
        <v>1.49</v>
      </c>
      <c r="E5">
        <v>718.02244668911305</v>
      </c>
      <c r="F5">
        <v>69.944584382871497</v>
      </c>
      <c r="G5">
        <v>112.217054263565</v>
      </c>
      <c r="H5">
        <v>338</v>
      </c>
      <c r="I5">
        <v>68</v>
      </c>
      <c r="L5" t="s">
        <v>16</v>
      </c>
      <c r="M5" s="2">
        <f>+B3/B39-1</f>
        <v>-6.2137766333821953E-2</v>
      </c>
      <c r="N5" s="2">
        <f>+C3/C39-1</f>
        <v>0.63757758212985416</v>
      </c>
      <c r="O5" s="2">
        <f t="shared" ref="O5:T5" si="2">+D3/D39-1</f>
        <v>-3.0080417172019258E-3</v>
      </c>
      <c r="P5" s="2">
        <f t="shared" si="2"/>
        <v>-0.14647656026471012</v>
      </c>
      <c r="Q5" s="2">
        <f t="shared" si="2"/>
        <v>0.1061993206213756</v>
      </c>
      <c r="R5" s="2">
        <f t="shared" si="2"/>
        <v>-3.0062445816001038E-2</v>
      </c>
      <c r="S5" s="2">
        <f t="shared" si="2"/>
        <v>-0.13975662316984394</v>
      </c>
      <c r="T5" s="2">
        <f t="shared" si="2"/>
        <v>6.6392122879752158E-2</v>
      </c>
    </row>
    <row r="6" spans="1:20" x14ac:dyDescent="0.25">
      <c r="A6" s="3">
        <v>0.25</v>
      </c>
      <c r="B6">
        <v>12950</v>
      </c>
      <c r="C6">
        <v>697</v>
      </c>
      <c r="D6">
        <v>2.1</v>
      </c>
      <c r="E6">
        <v>2624</v>
      </c>
      <c r="F6">
        <v>397.78204404291301</v>
      </c>
      <c r="G6">
        <v>529.23033175355397</v>
      </c>
      <c r="H6">
        <v>1158</v>
      </c>
      <c r="I6">
        <v>681</v>
      </c>
    </row>
    <row r="7" spans="1:20" x14ac:dyDescent="0.25">
      <c r="A7" s="3">
        <v>0.5</v>
      </c>
      <c r="B7">
        <v>14350</v>
      </c>
      <c r="C7">
        <v>1787</v>
      </c>
      <c r="D7">
        <v>2.32440162271805</v>
      </c>
      <c r="E7">
        <v>3182.35952592283</v>
      </c>
      <c r="F7">
        <v>480.02184797451002</v>
      </c>
      <c r="G7">
        <v>641.32932832265897</v>
      </c>
      <c r="H7">
        <v>1541.5372340425499</v>
      </c>
      <c r="I7">
        <v>862.625</v>
      </c>
      <c r="L7" t="s">
        <v>17</v>
      </c>
      <c r="M7" s="2">
        <f t="shared" ref="M7:T7" si="3">+B3/B51-1</f>
        <v>-3.718848111931905E-2</v>
      </c>
      <c r="N7" s="2">
        <f t="shared" si="3"/>
        <v>0.32290653250877077</v>
      </c>
      <c r="O7" s="2">
        <f t="shared" si="3"/>
        <v>-4.2005158102635942E-3</v>
      </c>
      <c r="P7" s="2">
        <f t="shared" si="3"/>
        <v>-0.12156582825164575</v>
      </c>
      <c r="Q7" s="2">
        <f t="shared" si="3"/>
        <v>0.1271428045870262</v>
      </c>
      <c r="R7" s="2">
        <f t="shared" si="3"/>
        <v>-1.8424724259186398E-2</v>
      </c>
      <c r="S7" s="2">
        <f t="shared" si="3"/>
        <v>-6.0093105462507457E-2</v>
      </c>
      <c r="T7" s="2">
        <f t="shared" si="3"/>
        <v>5.4119970960039288E-2</v>
      </c>
    </row>
    <row r="8" spans="1:20" x14ac:dyDescent="0.25">
      <c r="A8" s="3">
        <v>0.75</v>
      </c>
      <c r="B8">
        <v>17850</v>
      </c>
      <c r="C8">
        <v>5164</v>
      </c>
      <c r="D8">
        <v>2.5499999999999998</v>
      </c>
      <c r="E8">
        <v>3864.4509803921501</v>
      </c>
      <c r="F8">
        <v>602</v>
      </c>
      <c r="G8">
        <v>756</v>
      </c>
      <c r="H8">
        <v>2155.8175895765398</v>
      </c>
      <c r="I8">
        <v>1400</v>
      </c>
    </row>
    <row r="9" spans="1:20" x14ac:dyDescent="0.25">
      <c r="A9" t="s">
        <v>13</v>
      </c>
      <c r="B9">
        <v>26214.090352428899</v>
      </c>
      <c r="C9">
        <v>38834</v>
      </c>
      <c r="D9">
        <v>3.19999999999999</v>
      </c>
      <c r="E9">
        <v>7428</v>
      </c>
      <c r="F9">
        <v>1024.8196814764599</v>
      </c>
      <c r="G9">
        <v>1227.0055147058799</v>
      </c>
      <c r="H9">
        <v>5647.6727516778501</v>
      </c>
      <c r="I9">
        <v>3561</v>
      </c>
    </row>
    <row r="12" spans="1:20" ht="15.75" thickBot="1" x14ac:dyDescent="0.3"/>
    <row r="13" spans="1:20" ht="15.75" thickBot="1" x14ac:dyDescent="0.3">
      <c r="A13" s="5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20" x14ac:dyDescent="0.25">
      <c r="A14" t="s">
        <v>9</v>
      </c>
      <c r="B14">
        <v>2824</v>
      </c>
      <c r="C14">
        <v>2824</v>
      </c>
      <c r="D14">
        <v>2824</v>
      </c>
      <c r="E14">
        <v>2824</v>
      </c>
      <c r="F14">
        <v>2824</v>
      </c>
      <c r="G14">
        <v>2824</v>
      </c>
      <c r="H14">
        <v>2824</v>
      </c>
      <c r="I14">
        <v>2824</v>
      </c>
      <c r="J14">
        <v>2824</v>
      </c>
      <c r="M14" t="s">
        <v>0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</row>
    <row r="15" spans="1:20" x14ac:dyDescent="0.25">
      <c r="A15" t="s">
        <v>10</v>
      </c>
      <c r="B15">
        <v>16120.052858237599</v>
      </c>
      <c r="C15">
        <v>4262.0004410949596</v>
      </c>
      <c r="D15">
        <v>2.3642160634895801</v>
      </c>
      <c r="E15">
        <v>4026.4004573202501</v>
      </c>
      <c r="F15">
        <v>431.40113914071702</v>
      </c>
      <c r="G15">
        <v>674.87265359691798</v>
      </c>
      <c r="H15">
        <v>1736.5927692014</v>
      </c>
      <c r="I15">
        <v>1125.4324825193901</v>
      </c>
      <c r="K15" s="2">
        <f>+J14/$J$50</f>
        <v>0.29410539470943553</v>
      </c>
      <c r="L15" t="s">
        <v>22</v>
      </c>
      <c r="M15" s="2">
        <f>+B15/B27-1</f>
        <v>1.2215025062713325E-2</v>
      </c>
      <c r="N15" s="2">
        <f>+C15/C27-1</f>
        <v>0.31532756345944213</v>
      </c>
      <c r="O15" s="2">
        <f t="shared" ref="O15" si="4">+D15/D27-1</f>
        <v>2.5577976380055878E-2</v>
      </c>
      <c r="P15" s="2">
        <f t="shared" ref="P15" si="5">+E15/E27-1</f>
        <v>0.11061665173976198</v>
      </c>
      <c r="Q15" s="2">
        <f t="shared" ref="Q15" si="6">+F15/F27-1</f>
        <v>4.4558512502685055E-2</v>
      </c>
      <c r="R15" s="2">
        <f t="shared" ref="R15" si="7">+G15/G27-1</f>
        <v>7.7957388656925586E-2</v>
      </c>
      <c r="S15" s="2">
        <f t="shared" ref="S15" si="8">+H15/H27-1</f>
        <v>-9.9682640342298123E-2</v>
      </c>
      <c r="T15" s="2">
        <f t="shared" ref="T15" si="9">+I15/I27-1</f>
        <v>0.19603359202796433</v>
      </c>
    </row>
    <row r="16" spans="1:20" x14ac:dyDescent="0.25">
      <c r="A16" t="s">
        <v>11</v>
      </c>
      <c r="B16">
        <v>2663.7855435526399</v>
      </c>
      <c r="C16">
        <v>6902.7685954574999</v>
      </c>
      <c r="D16">
        <v>0.31082445787375701</v>
      </c>
      <c r="E16">
        <v>1266.1372243304099</v>
      </c>
      <c r="F16">
        <v>141.676668806398</v>
      </c>
      <c r="G16">
        <v>171.23172707613301</v>
      </c>
      <c r="H16">
        <v>874.26189822199296</v>
      </c>
      <c r="I16">
        <v>557.63729388664206</v>
      </c>
      <c r="L16" t="s">
        <v>23</v>
      </c>
      <c r="M16" s="2">
        <f>+B15/B39-1</f>
        <v>-1.9581157303818819E-2</v>
      </c>
      <c r="N16" s="2">
        <f t="shared" ref="N16" si="10">+C15/C39-1</f>
        <v>0.34360609492536076</v>
      </c>
      <c r="O16" s="2">
        <f t="shared" ref="O16" si="11">+D15/D39-1</f>
        <v>1.4630415642051808E-2</v>
      </c>
      <c r="P16" s="2">
        <f t="shared" ref="P16" si="12">+E15/E39-1</f>
        <v>4.9832800947817057E-2</v>
      </c>
      <c r="Q16" s="2">
        <f t="shared" ref="Q16" si="13">+F15/F39-1</f>
        <v>-5.9226474346715685E-2</v>
      </c>
      <c r="R16" s="2">
        <f t="shared" ref="R16" si="14">+G15/G39-1</f>
        <v>2.193286021537566E-2</v>
      </c>
      <c r="S16" s="2">
        <f t="shared" ref="S16" si="15">+H15/H39-1</f>
        <v>-0.14773120011991525</v>
      </c>
      <c r="T16" s="2">
        <f t="shared" ref="T16" si="16">+I15/I39-1</f>
        <v>7.3778807887084685E-2</v>
      </c>
    </row>
    <row r="17" spans="1:20" x14ac:dyDescent="0.25">
      <c r="A17" t="s">
        <v>12</v>
      </c>
      <c r="B17">
        <v>6254.6109510086399</v>
      </c>
      <c r="C17">
        <v>17</v>
      </c>
      <c r="D17">
        <v>1.4466666666666601</v>
      </c>
      <c r="E17">
        <v>728.56589245140106</v>
      </c>
      <c r="F17">
        <v>83.861591695501701</v>
      </c>
      <c r="G17">
        <v>152.18181818181799</v>
      </c>
      <c r="H17">
        <v>357</v>
      </c>
      <c r="I17">
        <v>8</v>
      </c>
    </row>
    <row r="18" spans="1:20" x14ac:dyDescent="0.25">
      <c r="A18" s="3">
        <v>0.25</v>
      </c>
      <c r="B18">
        <v>14350</v>
      </c>
      <c r="C18">
        <v>875</v>
      </c>
      <c r="D18">
        <v>2.1354387316259</v>
      </c>
      <c r="E18">
        <v>2979.6083701939401</v>
      </c>
      <c r="F18">
        <v>341</v>
      </c>
      <c r="G18">
        <v>555.98060344827502</v>
      </c>
      <c r="H18">
        <v>1174.55416666666</v>
      </c>
      <c r="I18">
        <v>718</v>
      </c>
      <c r="L18" t="s">
        <v>24</v>
      </c>
      <c r="M18" s="2">
        <f t="shared" ref="M18:T18" si="17">+B15/B51-1</f>
        <v>6.5002312605557666E-3</v>
      </c>
      <c r="N18" s="2">
        <f t="shared" si="17"/>
        <v>8.5423554579664884E-2</v>
      </c>
      <c r="O18" s="2">
        <f t="shared" si="17"/>
        <v>1.3416844685301577E-2</v>
      </c>
      <c r="P18" s="2">
        <f t="shared" si="17"/>
        <v>8.0472971264693882E-2</v>
      </c>
      <c r="Q18" s="2">
        <f t="shared" si="17"/>
        <v>-4.1414968877013791E-2</v>
      </c>
      <c r="R18" s="2">
        <f t="shared" si="17"/>
        <v>3.4194443474672598E-2</v>
      </c>
      <c r="S18" s="2">
        <f t="shared" si="17"/>
        <v>-6.8806174412844201E-2</v>
      </c>
      <c r="T18" s="2">
        <f t="shared" si="17"/>
        <v>6.1421649224872477E-2</v>
      </c>
    </row>
    <row r="19" spans="1:20" x14ac:dyDescent="0.25">
      <c r="A19" s="3">
        <v>0.5</v>
      </c>
      <c r="B19">
        <v>15750</v>
      </c>
      <c r="C19">
        <v>1623</v>
      </c>
      <c r="D19">
        <v>2.3431053419870098</v>
      </c>
      <c r="E19">
        <v>4096.73310566492</v>
      </c>
      <c r="F19">
        <v>411</v>
      </c>
      <c r="G19">
        <v>655.95928872250795</v>
      </c>
      <c r="H19">
        <v>1524.6710905943401</v>
      </c>
      <c r="I19">
        <v>963.99065420560703</v>
      </c>
    </row>
    <row r="20" spans="1:20" x14ac:dyDescent="0.25">
      <c r="A20" s="3">
        <v>0.75</v>
      </c>
      <c r="B20">
        <v>17197.050754458101</v>
      </c>
      <c r="C20">
        <v>3858</v>
      </c>
      <c r="D20">
        <v>2.59</v>
      </c>
      <c r="E20">
        <v>4962.82149712092</v>
      </c>
      <c r="F20">
        <v>488</v>
      </c>
      <c r="G20">
        <v>771.09140461215895</v>
      </c>
      <c r="H20">
        <v>2044</v>
      </c>
      <c r="I20">
        <v>1413.3818181818101</v>
      </c>
    </row>
    <row r="21" spans="1:20" x14ac:dyDescent="0.25">
      <c r="A21" t="s">
        <v>13</v>
      </c>
      <c r="B21">
        <v>26417.044875990901</v>
      </c>
      <c r="C21">
        <v>38717</v>
      </c>
      <c r="D21">
        <v>3.23684210526315</v>
      </c>
      <c r="E21">
        <v>7484.0682233502503</v>
      </c>
      <c r="F21">
        <v>1028.0831047444799</v>
      </c>
      <c r="G21">
        <v>1227.28454916175</v>
      </c>
      <c r="H21">
        <v>5692.8562691131501</v>
      </c>
      <c r="I21">
        <v>3513</v>
      </c>
    </row>
    <row r="24" spans="1:20" ht="15.75" thickBot="1" x14ac:dyDescent="0.3"/>
    <row r="25" spans="1:20" ht="15.75" thickBot="1" x14ac:dyDescent="0.3">
      <c r="A25" s="5">
        <v>2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20" x14ac:dyDescent="0.25">
      <c r="A26" t="s">
        <v>9</v>
      </c>
      <c r="B26">
        <v>2234</v>
      </c>
      <c r="C26">
        <v>2234</v>
      </c>
      <c r="D26">
        <v>2234</v>
      </c>
      <c r="E26">
        <v>2234</v>
      </c>
      <c r="F26">
        <v>2234</v>
      </c>
      <c r="G26">
        <v>2234</v>
      </c>
      <c r="H26">
        <v>2234</v>
      </c>
      <c r="I26">
        <v>2234</v>
      </c>
      <c r="J26">
        <v>2234</v>
      </c>
      <c r="M26" t="s">
        <v>0</v>
      </c>
      <c r="N26" t="s">
        <v>1</v>
      </c>
      <c r="O26" t="s">
        <v>2</v>
      </c>
      <c r="P26" t="s">
        <v>3</v>
      </c>
      <c r="Q26" t="s">
        <v>4</v>
      </c>
      <c r="R26" t="s">
        <v>5</v>
      </c>
      <c r="S26" t="s">
        <v>6</v>
      </c>
      <c r="T26" t="s">
        <v>7</v>
      </c>
    </row>
    <row r="27" spans="1:20" x14ac:dyDescent="0.25">
      <c r="A27" t="s">
        <v>10</v>
      </c>
      <c r="B27">
        <v>15925.5222053623</v>
      </c>
      <c r="C27">
        <v>3240.2578334825398</v>
      </c>
      <c r="D27">
        <v>2.3052523727493299</v>
      </c>
      <c r="E27">
        <v>3625.3737516117399</v>
      </c>
      <c r="F27">
        <v>412.99853859513502</v>
      </c>
      <c r="G27">
        <v>626.06616986759695</v>
      </c>
      <c r="H27">
        <v>1928.86736057344</v>
      </c>
      <c r="I27">
        <v>940.97062993952795</v>
      </c>
      <c r="K27" s="2">
        <f>+J26/$J$50</f>
        <v>0.23265986252863988</v>
      </c>
      <c r="L27" t="s">
        <v>25</v>
      </c>
      <c r="M27" s="2">
        <f>+B27/B39-1</f>
        <v>-3.1412478158543644E-2</v>
      </c>
      <c r="N27" s="2">
        <f>+C27/C39-1</f>
        <v>2.1499231257302576E-2</v>
      </c>
      <c r="O27" s="2">
        <f t="shared" ref="O27" si="18">+D27/D39-1</f>
        <v>-1.06745279151228E-2</v>
      </c>
      <c r="P27" s="2">
        <f t="shared" ref="P27" si="19">+E27/E39-1</f>
        <v>-5.4729821218444719E-2</v>
      </c>
      <c r="Q27" s="2">
        <f t="shared" ref="Q27" si="20">+F27/F39-1</f>
        <v>-9.9357753162855E-2</v>
      </c>
      <c r="R27" s="2">
        <f t="shared" ref="R27" si="21">+G27/G39-1</f>
        <v>-5.1972859995285337E-2</v>
      </c>
      <c r="S27" s="2">
        <f t="shared" ref="S27" si="22">+H27/H39-1</f>
        <v>-5.3368469753693359E-2</v>
      </c>
      <c r="T27" s="2">
        <f t="shared" ref="T27" si="23">+I27/I39-1</f>
        <v>-0.10221684821877586</v>
      </c>
    </row>
    <row r="28" spans="1:20" x14ac:dyDescent="0.25">
      <c r="A28" t="s">
        <v>11</v>
      </c>
      <c r="B28">
        <v>2629.7443072607198</v>
      </c>
      <c r="C28">
        <v>6039.5855223230701</v>
      </c>
      <c r="D28">
        <v>0.28448609022460702</v>
      </c>
      <c r="E28">
        <v>1089.03094841291</v>
      </c>
      <c r="F28">
        <v>135.88280163681199</v>
      </c>
      <c r="G28">
        <v>169.32484722496201</v>
      </c>
      <c r="H28">
        <v>897.43102863653905</v>
      </c>
      <c r="I28">
        <v>384.525372797388</v>
      </c>
    </row>
    <row r="29" spans="1:20" x14ac:dyDescent="0.25">
      <c r="A29" t="s">
        <v>12</v>
      </c>
      <c r="B29">
        <v>6344.2771084337301</v>
      </c>
      <c r="C29">
        <v>3</v>
      </c>
      <c r="D29">
        <v>1.49</v>
      </c>
      <c r="E29">
        <v>450.11096630050201</v>
      </c>
      <c r="F29">
        <v>58.844106463878298</v>
      </c>
      <c r="G29">
        <v>109.513274336283</v>
      </c>
      <c r="H29">
        <v>198.59874297055899</v>
      </c>
      <c r="I29">
        <v>15</v>
      </c>
      <c r="L29" t="s">
        <v>20</v>
      </c>
      <c r="M29" s="2">
        <f t="shared" ref="M29:T29" si="24">+B27/B51-1</f>
        <v>-5.6458298490515979E-3</v>
      </c>
      <c r="N29" s="2">
        <f t="shared" si="24"/>
        <v>-0.17478840652826189</v>
      </c>
      <c r="O29" s="2">
        <f t="shared" si="24"/>
        <v>-1.1857832339261964E-2</v>
      </c>
      <c r="P29" s="2">
        <f t="shared" si="24"/>
        <v>-2.7141390711051039E-2</v>
      </c>
      <c r="Q29" s="2">
        <f t="shared" si="24"/>
        <v>-8.2306046382899845E-2</v>
      </c>
      <c r="R29" s="2">
        <f t="shared" si="24"/>
        <v>-4.059802886715147E-2</v>
      </c>
      <c r="S29" s="2">
        <f t="shared" si="24"/>
        <v>3.4295091167844349E-2</v>
      </c>
      <c r="T29" s="2">
        <f t="shared" si="24"/>
        <v>-0.11254863049025854</v>
      </c>
    </row>
    <row r="30" spans="1:20" x14ac:dyDescent="0.25">
      <c r="A30" s="3">
        <v>0.25</v>
      </c>
      <c r="B30">
        <v>14350</v>
      </c>
      <c r="C30">
        <v>333</v>
      </c>
      <c r="D30">
        <v>2.1</v>
      </c>
      <c r="E30">
        <v>2859.9765258215898</v>
      </c>
      <c r="F30">
        <v>328</v>
      </c>
      <c r="G30">
        <v>509</v>
      </c>
      <c r="H30">
        <v>1288</v>
      </c>
      <c r="I30">
        <v>696</v>
      </c>
    </row>
    <row r="31" spans="1:20" x14ac:dyDescent="0.25">
      <c r="A31" s="3">
        <v>0.5</v>
      </c>
      <c r="B31">
        <v>15750</v>
      </c>
      <c r="C31">
        <v>972</v>
      </c>
      <c r="D31">
        <v>2.31</v>
      </c>
      <c r="E31">
        <v>3516</v>
      </c>
      <c r="F31">
        <v>403</v>
      </c>
      <c r="G31">
        <v>623.86907061601198</v>
      </c>
      <c r="H31">
        <v>1737</v>
      </c>
      <c r="I31">
        <v>897.53125</v>
      </c>
    </row>
    <row r="32" spans="1:20" x14ac:dyDescent="0.25">
      <c r="A32" s="3">
        <v>0.75</v>
      </c>
      <c r="B32">
        <v>17432.9043411448</v>
      </c>
      <c r="C32">
        <v>2925</v>
      </c>
      <c r="D32">
        <v>2.50321608040201</v>
      </c>
      <c r="E32">
        <v>4285.9393939393904</v>
      </c>
      <c r="F32">
        <v>480.02731788079399</v>
      </c>
      <c r="G32">
        <v>737.57620041753603</v>
      </c>
      <c r="H32">
        <v>2372</v>
      </c>
      <c r="I32">
        <v>1064</v>
      </c>
    </row>
    <row r="33" spans="1:20" x14ac:dyDescent="0.25">
      <c r="A33" t="s">
        <v>13</v>
      </c>
      <c r="B33">
        <v>26250</v>
      </c>
      <c r="C33">
        <v>38710</v>
      </c>
      <c r="D33">
        <v>3.14899072776999</v>
      </c>
      <c r="E33">
        <v>7486</v>
      </c>
      <c r="F33">
        <v>1028</v>
      </c>
      <c r="G33">
        <v>1213</v>
      </c>
      <c r="H33">
        <v>5582</v>
      </c>
      <c r="I33">
        <v>3440</v>
      </c>
    </row>
    <row r="36" spans="1:20" ht="15.75" thickBot="1" x14ac:dyDescent="0.3"/>
    <row r="37" spans="1:20" ht="15.75" thickBot="1" x14ac:dyDescent="0.3">
      <c r="A37" s="5">
        <v>3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M37" t="s">
        <v>0</v>
      </c>
      <c r="N37" t="s">
        <v>1</v>
      </c>
      <c r="O37" t="s">
        <v>2</v>
      </c>
      <c r="P37" t="s">
        <v>3</v>
      </c>
      <c r="Q37" t="s">
        <v>4</v>
      </c>
      <c r="R37" t="s">
        <v>5</v>
      </c>
      <c r="S37" t="s">
        <v>6</v>
      </c>
      <c r="T37" t="s">
        <v>7</v>
      </c>
    </row>
    <row r="38" spans="1:20" x14ac:dyDescent="0.25">
      <c r="A38" t="s">
        <v>9</v>
      </c>
      <c r="B38">
        <v>2559</v>
      </c>
      <c r="C38">
        <v>2559</v>
      </c>
      <c r="D38">
        <v>2559</v>
      </c>
      <c r="E38">
        <v>2559</v>
      </c>
      <c r="F38">
        <v>2559</v>
      </c>
      <c r="G38">
        <v>2559</v>
      </c>
      <c r="H38">
        <v>2559</v>
      </c>
      <c r="I38">
        <v>2559</v>
      </c>
      <c r="J38">
        <v>2559</v>
      </c>
      <c r="K38" s="2">
        <f>+J38/$J$50</f>
        <v>0.26650697771297649</v>
      </c>
      <c r="L38" t="s">
        <v>21</v>
      </c>
      <c r="M38" s="2">
        <f>+B39/B51-1</f>
        <v>2.6602292233235625E-2</v>
      </c>
      <c r="N38" s="2">
        <f t="shared" ref="N38:T38" si="25">+C39/C51-1</f>
        <v>-0.19215642242233077</v>
      </c>
      <c r="O38" s="2">
        <f t="shared" si="25"/>
        <v>-1.196071927315856E-3</v>
      </c>
      <c r="P38" s="2">
        <f t="shared" si="25"/>
        <v>2.9185762046312513E-2</v>
      </c>
      <c r="Q38" s="2">
        <f t="shared" si="25"/>
        <v>1.8932830255117272E-2</v>
      </c>
      <c r="R38" s="2">
        <f t="shared" si="25"/>
        <v>1.1998423513568834E-2</v>
      </c>
      <c r="S38" s="2">
        <f t="shared" si="25"/>
        <v>9.2605790236807817E-2</v>
      </c>
      <c r="T38" s="2">
        <f t="shared" si="25"/>
        <v>-1.1508104435892008E-2</v>
      </c>
    </row>
    <row r="39" spans="1:20" x14ac:dyDescent="0.25">
      <c r="A39" t="s">
        <v>10</v>
      </c>
      <c r="B39">
        <v>16442.006371386102</v>
      </c>
      <c r="C39">
        <v>3172.06096131301</v>
      </c>
      <c r="D39">
        <v>2.3301253609606398</v>
      </c>
      <c r="E39">
        <v>3835.27782108266</v>
      </c>
      <c r="F39">
        <v>458.560033182425</v>
      </c>
      <c r="G39">
        <v>660.38844612031198</v>
      </c>
      <c r="H39">
        <v>2037.61157213046</v>
      </c>
      <c r="I39">
        <v>1048.1045763362999</v>
      </c>
    </row>
    <row r="40" spans="1:20" x14ac:dyDescent="0.25">
      <c r="A40" t="s">
        <v>11</v>
      </c>
      <c r="B40">
        <v>3103.6566028853499</v>
      </c>
      <c r="C40">
        <v>5442.8457011943101</v>
      </c>
      <c r="D40">
        <v>0.28922570596965003</v>
      </c>
      <c r="E40">
        <v>1154.71774016206</v>
      </c>
      <c r="F40">
        <v>174.39168570775701</v>
      </c>
      <c r="G40">
        <v>174.680863021573</v>
      </c>
      <c r="H40">
        <v>966.085041787774</v>
      </c>
      <c r="I40">
        <v>512.15711192692402</v>
      </c>
    </row>
    <row r="41" spans="1:20" x14ac:dyDescent="0.25">
      <c r="A41" t="s">
        <v>12</v>
      </c>
      <c r="B41">
        <v>6233.1950207468799</v>
      </c>
      <c r="C41">
        <v>9</v>
      </c>
      <c r="D41">
        <v>1.43</v>
      </c>
      <c r="E41">
        <v>1083.9033319621501</v>
      </c>
      <c r="F41">
        <v>67.6591639871382</v>
      </c>
      <c r="G41">
        <v>96.808219178082197</v>
      </c>
      <c r="H41">
        <v>72</v>
      </c>
      <c r="I41">
        <v>28</v>
      </c>
    </row>
    <row r="42" spans="1:20" x14ac:dyDescent="0.25">
      <c r="A42" s="3">
        <v>0.25</v>
      </c>
      <c r="B42">
        <v>14256.8950177935</v>
      </c>
      <c r="C42">
        <v>581</v>
      </c>
      <c r="D42">
        <v>2.13</v>
      </c>
      <c r="E42">
        <v>2972.4901302537901</v>
      </c>
      <c r="F42">
        <v>339.61527929901399</v>
      </c>
      <c r="G42">
        <v>539.94996121023996</v>
      </c>
      <c r="H42">
        <v>1333.96006564551</v>
      </c>
      <c r="I42">
        <v>706</v>
      </c>
    </row>
    <row r="43" spans="1:20" x14ac:dyDescent="0.25">
      <c r="A43" s="3">
        <v>0.5</v>
      </c>
      <c r="B43">
        <v>16450</v>
      </c>
      <c r="C43">
        <v>1252</v>
      </c>
      <c r="D43">
        <v>2.3225954861111102</v>
      </c>
      <c r="E43">
        <v>3717</v>
      </c>
      <c r="F43">
        <v>415</v>
      </c>
      <c r="G43">
        <v>646.48564593301398</v>
      </c>
      <c r="H43">
        <v>1822.1525423728799</v>
      </c>
      <c r="I43">
        <v>891</v>
      </c>
    </row>
    <row r="44" spans="1:20" x14ac:dyDescent="0.25">
      <c r="A44" s="3">
        <v>0.75</v>
      </c>
      <c r="B44">
        <v>18550</v>
      </c>
      <c r="C44">
        <v>2776</v>
      </c>
      <c r="D44">
        <v>2.5299999999999998</v>
      </c>
      <c r="E44">
        <v>4542</v>
      </c>
      <c r="F44">
        <v>546</v>
      </c>
      <c r="G44">
        <v>769</v>
      </c>
      <c r="H44">
        <v>2537.66869300911</v>
      </c>
      <c r="I44">
        <v>1252</v>
      </c>
    </row>
    <row r="45" spans="1:20" x14ac:dyDescent="0.25">
      <c r="A45" t="s">
        <v>13</v>
      </c>
      <c r="B45">
        <v>26415.991508933301</v>
      </c>
      <c r="C45">
        <v>38815</v>
      </c>
      <c r="D45">
        <v>3.25999999999999</v>
      </c>
      <c r="E45">
        <v>7429</v>
      </c>
      <c r="F45">
        <v>1032.6861313868601</v>
      </c>
      <c r="G45">
        <v>1218</v>
      </c>
      <c r="H45">
        <v>5602</v>
      </c>
      <c r="I45">
        <v>3549</v>
      </c>
    </row>
    <row r="47" spans="1:20" ht="15.75" thickBot="1" x14ac:dyDescent="0.3"/>
    <row r="48" spans="1:20" ht="15.75" thickBot="1" x14ac:dyDescent="0.3">
      <c r="L48" s="23"/>
      <c r="M48" s="19" t="s">
        <v>0</v>
      </c>
      <c r="N48" s="20" t="s">
        <v>1</v>
      </c>
      <c r="O48" s="20" t="s">
        <v>2</v>
      </c>
      <c r="P48" s="20" t="s">
        <v>3</v>
      </c>
      <c r="Q48" s="20" t="s">
        <v>4</v>
      </c>
      <c r="R48" s="20" t="s">
        <v>5</v>
      </c>
      <c r="S48" s="20" t="s">
        <v>6</v>
      </c>
      <c r="T48" s="21" t="s">
        <v>7</v>
      </c>
    </row>
    <row r="49" spans="1:20" ht="15.75" thickBot="1" x14ac:dyDescent="0.3">
      <c r="A49" s="5" t="s">
        <v>26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L49" s="22" t="s">
        <v>18</v>
      </c>
      <c r="M49" s="16">
        <f t="shared" ref="M49:T49" si="26">+B3/B51-1</f>
        <v>-3.718848111931905E-2</v>
      </c>
      <c r="N49" s="17">
        <f t="shared" si="26"/>
        <v>0.32290653250877077</v>
      </c>
      <c r="O49" s="17">
        <f t="shared" si="26"/>
        <v>-4.2005158102635942E-3</v>
      </c>
      <c r="P49" s="17">
        <f t="shared" si="26"/>
        <v>-0.12156582825164575</v>
      </c>
      <c r="Q49" s="17">
        <f t="shared" si="26"/>
        <v>0.1271428045870262</v>
      </c>
      <c r="R49" s="17">
        <f t="shared" si="26"/>
        <v>-1.8424724259186398E-2</v>
      </c>
      <c r="S49" s="17">
        <f t="shared" si="26"/>
        <v>-6.0093105462507457E-2</v>
      </c>
      <c r="T49" s="18">
        <f t="shared" si="26"/>
        <v>5.4119970960039288E-2</v>
      </c>
    </row>
    <row r="50" spans="1:20" x14ac:dyDescent="0.25">
      <c r="A50" t="s">
        <v>9</v>
      </c>
      <c r="B50">
        <v>9602</v>
      </c>
      <c r="C50">
        <v>9602</v>
      </c>
      <c r="D50">
        <v>9602</v>
      </c>
      <c r="E50">
        <v>9602</v>
      </c>
      <c r="F50">
        <v>9602</v>
      </c>
      <c r="G50">
        <v>9602</v>
      </c>
      <c r="H50">
        <v>9602</v>
      </c>
      <c r="I50">
        <v>9602</v>
      </c>
      <c r="J50">
        <v>9602</v>
      </c>
      <c r="L50" s="14" t="s">
        <v>19</v>
      </c>
      <c r="M50" s="11">
        <f t="shared" ref="M50:T50" si="27">+B15/B51-1</f>
        <v>6.5002312605557666E-3</v>
      </c>
      <c r="N50" s="7">
        <f t="shared" si="27"/>
        <v>8.5423554579664884E-2</v>
      </c>
      <c r="O50" s="7">
        <f t="shared" si="27"/>
        <v>1.3416844685301577E-2</v>
      </c>
      <c r="P50" s="7">
        <f t="shared" si="27"/>
        <v>8.0472971264693882E-2</v>
      </c>
      <c r="Q50" s="7">
        <f t="shared" si="27"/>
        <v>-4.1414968877013791E-2</v>
      </c>
      <c r="R50" s="7">
        <f t="shared" si="27"/>
        <v>3.4194443474672598E-2</v>
      </c>
      <c r="S50" s="7">
        <f t="shared" si="27"/>
        <v>-6.8806174412844201E-2</v>
      </c>
      <c r="T50" s="8">
        <f t="shared" si="27"/>
        <v>6.1421649224872477E-2</v>
      </c>
    </row>
    <row r="51" spans="1:20" x14ac:dyDescent="0.25">
      <c r="A51" t="s">
        <v>10</v>
      </c>
      <c r="B51">
        <v>16015.9455085754</v>
      </c>
      <c r="C51">
        <v>3926.5781759687702</v>
      </c>
      <c r="D51">
        <v>2.3329156959333401</v>
      </c>
      <c r="E51">
        <v>3726.51659449412</v>
      </c>
      <c r="F51">
        <v>450.03951150304198</v>
      </c>
      <c r="G51">
        <v>652.558769634741</v>
      </c>
      <c r="H51">
        <v>1864.91009871807</v>
      </c>
      <c r="I51">
        <v>1060.30669653409</v>
      </c>
      <c r="L51" s="14" t="s">
        <v>20</v>
      </c>
      <c r="M51" s="11">
        <f t="shared" ref="M51:T51" si="28">+B27/B51-1</f>
        <v>-5.6458298490515979E-3</v>
      </c>
      <c r="N51" s="7">
        <f t="shared" si="28"/>
        <v>-0.17478840652826189</v>
      </c>
      <c r="O51" s="7">
        <f t="shared" si="28"/>
        <v>-1.1857832339261964E-2</v>
      </c>
      <c r="P51" s="7">
        <f t="shared" si="28"/>
        <v>-2.7141390711051039E-2</v>
      </c>
      <c r="Q51" s="7">
        <f t="shared" si="28"/>
        <v>-8.2306046382899845E-2</v>
      </c>
      <c r="R51" s="7">
        <f t="shared" si="28"/>
        <v>-4.059802886715147E-2</v>
      </c>
      <c r="S51" s="7">
        <f t="shared" si="28"/>
        <v>3.4295091167844349E-2</v>
      </c>
      <c r="T51" s="8">
        <f t="shared" si="28"/>
        <v>-0.11254863049025854</v>
      </c>
    </row>
    <row r="52" spans="1:20" ht="15.75" thickBot="1" x14ac:dyDescent="0.3">
      <c r="A52" t="s">
        <v>11</v>
      </c>
      <c r="B52">
        <v>2979.0856227792801</v>
      </c>
      <c r="C52">
        <v>6657.2514092435104</v>
      </c>
      <c r="D52">
        <v>0.29736946192475699</v>
      </c>
      <c r="E52">
        <v>1170.32665291439</v>
      </c>
      <c r="F52">
        <v>158.61102488176999</v>
      </c>
      <c r="G52">
        <v>176.142240680405</v>
      </c>
      <c r="H52">
        <v>909.28538358780497</v>
      </c>
      <c r="I52">
        <v>532.99762953822301</v>
      </c>
      <c r="L52" s="15" t="s">
        <v>21</v>
      </c>
      <c r="M52" s="12">
        <f t="shared" ref="M52:T52" si="29">+B39/B51-1</f>
        <v>2.6602292233235625E-2</v>
      </c>
      <c r="N52" s="9">
        <f t="shared" si="29"/>
        <v>-0.19215642242233077</v>
      </c>
      <c r="O52" s="9">
        <f t="shared" si="29"/>
        <v>-1.196071927315856E-3</v>
      </c>
      <c r="P52" s="9">
        <f t="shared" si="29"/>
        <v>2.9185762046312513E-2</v>
      </c>
      <c r="Q52" s="9">
        <f t="shared" si="29"/>
        <v>1.8932830255117272E-2</v>
      </c>
      <c r="R52" s="9">
        <f t="shared" si="29"/>
        <v>1.1998423513568834E-2</v>
      </c>
      <c r="S52" s="9">
        <f t="shared" si="29"/>
        <v>9.2605790236807817E-2</v>
      </c>
      <c r="T52" s="10">
        <f t="shared" si="29"/>
        <v>-1.1508104435892008E-2</v>
      </c>
    </row>
    <row r="53" spans="1:20" x14ac:dyDescent="0.25">
      <c r="A53" t="s">
        <v>12</v>
      </c>
      <c r="B53">
        <v>6206.8078668683802</v>
      </c>
      <c r="C53">
        <v>3</v>
      </c>
      <c r="D53">
        <v>1.43</v>
      </c>
      <c r="E53">
        <v>450.11096630050201</v>
      </c>
      <c r="F53">
        <v>58.844106463878298</v>
      </c>
      <c r="G53">
        <v>96.808219178082197</v>
      </c>
      <c r="H53">
        <v>72</v>
      </c>
      <c r="I53">
        <v>8</v>
      </c>
    </row>
    <row r="54" spans="1:20" x14ac:dyDescent="0.25">
      <c r="A54" s="3">
        <v>0.25</v>
      </c>
      <c r="B54">
        <v>13890.1023890784</v>
      </c>
      <c r="C54">
        <v>629</v>
      </c>
      <c r="D54">
        <v>2.12</v>
      </c>
      <c r="E54">
        <v>2859.9765258215898</v>
      </c>
      <c r="F54">
        <v>345</v>
      </c>
      <c r="G54">
        <v>535</v>
      </c>
      <c r="H54">
        <v>1225</v>
      </c>
      <c r="I54">
        <v>701</v>
      </c>
    </row>
    <row r="55" spans="1:20" x14ac:dyDescent="0.25">
      <c r="A55" s="3">
        <v>0.5</v>
      </c>
      <c r="B55">
        <v>15750</v>
      </c>
      <c r="C55">
        <v>1398</v>
      </c>
      <c r="D55">
        <v>2.3291120331950199</v>
      </c>
      <c r="E55">
        <v>3627.3333333333298</v>
      </c>
      <c r="F55">
        <v>424</v>
      </c>
      <c r="G55">
        <v>642</v>
      </c>
      <c r="H55">
        <v>1646.1507701421799</v>
      </c>
      <c r="I55">
        <v>909</v>
      </c>
    </row>
    <row r="56" spans="1:20" x14ac:dyDescent="0.25">
      <c r="A56" s="3">
        <v>0.75</v>
      </c>
      <c r="B56">
        <v>17850</v>
      </c>
      <c r="C56">
        <v>3490</v>
      </c>
      <c r="D56">
        <v>2.5430766836152299</v>
      </c>
      <c r="E56">
        <v>4498.5612382234103</v>
      </c>
      <c r="F56">
        <v>519</v>
      </c>
      <c r="G56">
        <v>761.30943396226405</v>
      </c>
      <c r="H56">
        <v>2288</v>
      </c>
      <c r="I56">
        <v>1283</v>
      </c>
      <c r="P56" t="s">
        <v>4</v>
      </c>
      <c r="Q56" t="s">
        <v>5</v>
      </c>
      <c r="R56" t="s">
        <v>6</v>
      </c>
      <c r="S56" t="s">
        <v>7</v>
      </c>
    </row>
    <row r="57" spans="1:20" x14ac:dyDescent="0.25">
      <c r="A57" t="s">
        <v>13</v>
      </c>
      <c r="B57">
        <v>26417.044875990901</v>
      </c>
      <c r="C57">
        <v>38834</v>
      </c>
      <c r="D57">
        <v>3.25999999999999</v>
      </c>
      <c r="E57">
        <v>7486</v>
      </c>
      <c r="F57">
        <v>1032.6861313868601</v>
      </c>
      <c r="G57">
        <v>1227.28454916175</v>
      </c>
      <c r="H57">
        <v>5692.8562691131501</v>
      </c>
      <c r="I57">
        <v>3561</v>
      </c>
      <c r="O57" t="s">
        <v>18</v>
      </c>
      <c r="P57" s="2">
        <v>0.1271428045870262</v>
      </c>
      <c r="Q57" s="2">
        <v>-1.8424724259186398E-2</v>
      </c>
      <c r="R57" s="2">
        <v>-6.0093105462507457E-2</v>
      </c>
      <c r="S57" s="2">
        <v>5.4119970960039288E-2</v>
      </c>
    </row>
    <row r="58" spans="1:20" x14ac:dyDescent="0.25">
      <c r="O58" t="s">
        <v>19</v>
      </c>
      <c r="P58" s="2">
        <v>-4.1414968877013791E-2</v>
      </c>
      <c r="Q58" s="2">
        <v>3.4194443474672598E-2</v>
      </c>
      <c r="R58" s="2">
        <v>-6.8806174412844201E-2</v>
      </c>
      <c r="S58" s="2">
        <v>6.1421649224872477E-2</v>
      </c>
    </row>
    <row r="59" spans="1:20" x14ac:dyDescent="0.25">
      <c r="O59" t="s">
        <v>20</v>
      </c>
      <c r="P59" s="2">
        <v>-8.2306046382899845E-2</v>
      </c>
      <c r="Q59" s="2">
        <v>-4.059802886715147E-2</v>
      </c>
      <c r="R59" s="2">
        <v>3.4295091167844349E-2</v>
      </c>
      <c r="S59" s="2">
        <v>-0.11254863049025854</v>
      </c>
    </row>
    <row r="60" spans="1:20" x14ac:dyDescent="0.25">
      <c r="O60" t="s">
        <v>21</v>
      </c>
      <c r="P60" s="2">
        <v>1.8932830255117272E-2</v>
      </c>
      <c r="Q60" s="2">
        <v>1.1998423513568834E-2</v>
      </c>
      <c r="R60" s="2">
        <v>9.2605790236807817E-2</v>
      </c>
      <c r="S60" s="2">
        <v>-1.1508104435892008E-2</v>
      </c>
    </row>
    <row r="61" spans="1:20" x14ac:dyDescent="0.25">
      <c r="A61" t="s">
        <v>52</v>
      </c>
      <c r="B61" t="s">
        <v>53</v>
      </c>
      <c r="C61" t="s">
        <v>54</v>
      </c>
    </row>
    <row r="62" spans="1:20" x14ac:dyDescent="0.25">
      <c r="A62">
        <v>0</v>
      </c>
      <c r="B62">
        <v>1985</v>
      </c>
      <c r="C62" s="2">
        <v>0.20672776504894813</v>
      </c>
    </row>
    <row r="63" spans="1:20" x14ac:dyDescent="0.25">
      <c r="A63">
        <v>1</v>
      </c>
      <c r="B63">
        <v>2824</v>
      </c>
      <c r="C63" s="2">
        <v>0.29410539470943553</v>
      </c>
    </row>
    <row r="64" spans="1:20" x14ac:dyDescent="0.25">
      <c r="A64">
        <v>2</v>
      </c>
      <c r="B64">
        <v>2234</v>
      </c>
      <c r="C64" s="2">
        <v>0.23265986252863988</v>
      </c>
    </row>
    <row r="65" spans="1:3" x14ac:dyDescent="0.25">
      <c r="A65">
        <v>3</v>
      </c>
      <c r="B65">
        <v>2559</v>
      </c>
      <c r="C65" s="2">
        <v>0.26650697771297649</v>
      </c>
    </row>
    <row r="85" spans="2:2" x14ac:dyDescent="0.25">
      <c r="B85" t="s">
        <v>8</v>
      </c>
    </row>
    <row r="97" spans="2:2" x14ac:dyDescent="0.25">
      <c r="B97" t="s">
        <v>8</v>
      </c>
    </row>
  </sheetData>
  <phoneticPr fontId="3" type="noConversion"/>
  <conditionalFormatting sqref="M48:M5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T5 M7:T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T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T16 M18:T1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T1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T27 M29:T2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T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9:T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8:T3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9:T5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:N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9:O5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9:P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7:S6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9:Q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9:R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9:S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9:T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3F96-108C-4667-962C-86FDB5696E82}">
  <dimension ref="A1:T80"/>
  <sheetViews>
    <sheetView topLeftCell="E49" workbookViewId="0">
      <selection activeCell="T69" sqref="T69"/>
    </sheetView>
  </sheetViews>
  <sheetFormatPr baseColWidth="10" defaultRowHeight="15" x14ac:dyDescent="0.25"/>
  <cols>
    <col min="2" max="2" width="13" customWidth="1"/>
    <col min="3" max="3" width="14.140625" customWidth="1"/>
    <col min="4" max="4" width="15.85546875" bestFit="1" customWidth="1"/>
    <col min="13" max="13" width="22.42578125" bestFit="1" customWidth="1"/>
    <col min="14" max="14" width="9.7109375" customWidth="1"/>
    <col min="15" max="15" width="15.85546875" bestFit="1" customWidth="1"/>
    <col min="16" max="16" width="12.140625" bestFit="1" customWidth="1"/>
    <col min="17" max="17" width="12.85546875" customWidth="1"/>
    <col min="18" max="18" width="19.7109375" customWidth="1"/>
    <col min="19" max="19" width="16.28515625" customWidth="1"/>
    <col min="20" max="20" width="17.42578125" customWidth="1"/>
  </cols>
  <sheetData>
    <row r="1" spans="1:20" ht="15.75" thickBot="1" x14ac:dyDescent="0.3">
      <c r="A1" s="5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0" x14ac:dyDescent="0.25">
      <c r="A2" t="s">
        <v>9</v>
      </c>
      <c r="B2">
        <v>1375</v>
      </c>
      <c r="C2">
        <v>1375</v>
      </c>
      <c r="D2">
        <v>1375</v>
      </c>
      <c r="E2">
        <v>1375</v>
      </c>
      <c r="F2">
        <v>1375</v>
      </c>
      <c r="G2">
        <v>1375</v>
      </c>
      <c r="H2">
        <v>1375</v>
      </c>
      <c r="I2">
        <v>1375</v>
      </c>
      <c r="J2">
        <v>1375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25">
      <c r="A3" t="s">
        <v>10</v>
      </c>
      <c r="B3">
        <v>13016.9915220436</v>
      </c>
      <c r="C3">
        <v>2887.1409454545401</v>
      </c>
      <c r="D3">
        <v>2.2760233279621001</v>
      </c>
      <c r="E3">
        <v>2979.3029716650899</v>
      </c>
      <c r="F3">
        <v>706.992384318262</v>
      </c>
      <c r="G3">
        <v>727.30002350901896</v>
      </c>
      <c r="H3">
        <v>1293.58560744543</v>
      </c>
      <c r="I3">
        <v>941.27240042203198</v>
      </c>
      <c r="K3" s="2">
        <f>+J2/$J$62</f>
        <v>0.1431993334721933</v>
      </c>
      <c r="L3" t="s">
        <v>14</v>
      </c>
      <c r="M3" s="2">
        <f>+B3/B15-1</f>
        <v>-0.20360586111247847</v>
      </c>
      <c r="N3" s="2">
        <f>+C3/C15-1</f>
        <v>0.66471320559107205</v>
      </c>
      <c r="O3" s="2">
        <f t="shared" ref="O3:T3" si="0">+D3/D15-1</f>
        <v>7.3606797041941618E-2</v>
      </c>
      <c r="P3" s="2">
        <f t="shared" si="0"/>
        <v>-0.42032902456168619</v>
      </c>
      <c r="Q3" s="2">
        <f t="shared" si="0"/>
        <v>0.86712246480816257</v>
      </c>
      <c r="R3" s="2">
        <f t="shared" si="0"/>
        <v>-0.11282267894473597</v>
      </c>
      <c r="S3" s="2">
        <f t="shared" si="0"/>
        <v>-0.22438404175825699</v>
      </c>
      <c r="T3" s="2">
        <f t="shared" si="0"/>
        <v>0.15431808658967361</v>
      </c>
    </row>
    <row r="4" spans="1:20" x14ac:dyDescent="0.25">
      <c r="A4" t="s">
        <v>11</v>
      </c>
      <c r="B4">
        <v>1401.72019731449</v>
      </c>
      <c r="C4">
        <v>3889.2011605462299</v>
      </c>
      <c r="D4">
        <v>0.221610762237859</v>
      </c>
      <c r="E4">
        <v>604.51472366620499</v>
      </c>
      <c r="F4">
        <v>133.91294521813199</v>
      </c>
      <c r="G4">
        <v>142.87336374287</v>
      </c>
      <c r="H4">
        <v>479.479036579884</v>
      </c>
      <c r="I4">
        <v>484.39652854576298</v>
      </c>
      <c r="L4" t="s">
        <v>15</v>
      </c>
      <c r="M4" s="2">
        <f>+B3/B27-1</f>
        <v>-0.18263330054818339</v>
      </c>
      <c r="N4" s="2">
        <f t="shared" ref="N4:T4" si="1">+C3/C27-1</f>
        <v>-0.10897802155715475</v>
      </c>
      <c r="O4" s="2">
        <f t="shared" si="1"/>
        <v>-1.2679325323660895E-2</v>
      </c>
      <c r="P4" s="2">
        <f t="shared" si="1"/>
        <v>-0.17820804811074309</v>
      </c>
      <c r="Q4" s="2">
        <f t="shared" si="1"/>
        <v>0.71185202427878558</v>
      </c>
      <c r="R4" s="2">
        <f t="shared" si="1"/>
        <v>0.16169832920828697</v>
      </c>
      <c r="S4" s="2">
        <f t="shared" si="1"/>
        <v>-0.32935481522127308</v>
      </c>
      <c r="T4" s="2">
        <f t="shared" si="1"/>
        <v>3.2070127685424055E-4</v>
      </c>
    </row>
    <row r="5" spans="1:20" x14ac:dyDescent="0.25">
      <c r="A5" t="s">
        <v>12</v>
      </c>
      <c r="B5">
        <v>8452.7397260273992</v>
      </c>
      <c r="C5">
        <v>58</v>
      </c>
      <c r="D5">
        <v>1.51</v>
      </c>
      <c r="E5">
        <v>960.59026864550003</v>
      </c>
      <c r="F5">
        <v>367.32824427480898</v>
      </c>
      <c r="G5">
        <v>295</v>
      </c>
      <c r="H5">
        <v>168</v>
      </c>
      <c r="I5">
        <v>260</v>
      </c>
      <c r="L5" t="s">
        <v>16</v>
      </c>
      <c r="M5" s="2">
        <f>+B3/B39-1</f>
        <v>-0.17946310638872842</v>
      </c>
      <c r="N5" s="2">
        <f>+C3/C39-1</f>
        <v>-0.61164473821545429</v>
      </c>
      <c r="O5" s="2">
        <f t="shared" ref="O5:T5" si="2">+D3/D39-1</f>
        <v>-0.1305455368685432</v>
      </c>
      <c r="P5" s="2">
        <f t="shared" si="2"/>
        <v>6.7525438883299538E-2</v>
      </c>
      <c r="Q5" s="2">
        <f t="shared" si="2"/>
        <v>0.53406974855127154</v>
      </c>
      <c r="R5" s="2">
        <f t="shared" si="2"/>
        <v>0.16812887079641659</v>
      </c>
      <c r="S5" s="2">
        <f t="shared" si="2"/>
        <v>-0.11577324334342887</v>
      </c>
      <c r="T5" s="2">
        <f t="shared" si="2"/>
        <v>-0.17043306870459507</v>
      </c>
    </row>
    <row r="6" spans="1:20" x14ac:dyDescent="0.25">
      <c r="A6" s="3">
        <v>0.25</v>
      </c>
      <c r="B6">
        <v>12250</v>
      </c>
      <c r="C6">
        <v>907</v>
      </c>
      <c r="D6">
        <v>2.13859541984732</v>
      </c>
      <c r="E6">
        <v>2576</v>
      </c>
      <c r="F6">
        <v>603</v>
      </c>
      <c r="G6">
        <v>632</v>
      </c>
      <c r="H6">
        <v>960.30457813091095</v>
      </c>
      <c r="I6">
        <v>660</v>
      </c>
      <c r="L6" t="s">
        <v>27</v>
      </c>
      <c r="M6" s="2">
        <f>+B3/B51-1</f>
        <v>-0.12946348551273323</v>
      </c>
      <c r="N6" s="2">
        <f t="shared" ref="N6:T6" si="3">+C3/C51-1</f>
        <v>2.0647967438344597</v>
      </c>
      <c r="O6" s="2">
        <f t="shared" si="3"/>
        <v>6.179328302810605E-2</v>
      </c>
      <c r="P6" s="2">
        <f t="shared" si="3"/>
        <v>-0.24000212367976426</v>
      </c>
      <c r="Q6" s="2">
        <f t="shared" si="3"/>
        <v>0.97620896952485414</v>
      </c>
      <c r="R6" s="2">
        <f t="shared" si="3"/>
        <v>0.40409927496430331</v>
      </c>
      <c r="S6" s="2">
        <f t="shared" si="3"/>
        <v>-0.39777018102682682</v>
      </c>
      <c r="T6" s="2">
        <f t="shared" si="3"/>
        <v>0.12503901433892306</v>
      </c>
    </row>
    <row r="7" spans="1:20" x14ac:dyDescent="0.25">
      <c r="A7" s="3">
        <v>0.5</v>
      </c>
      <c r="B7">
        <v>12950</v>
      </c>
      <c r="C7">
        <v>1703</v>
      </c>
      <c r="D7">
        <v>2.2800693131694998</v>
      </c>
      <c r="E7">
        <v>2912.24517019319</v>
      </c>
      <c r="F7">
        <v>691.49570815450602</v>
      </c>
      <c r="G7">
        <v>722</v>
      </c>
      <c r="H7">
        <v>1203.54260089686</v>
      </c>
      <c r="I7">
        <v>789</v>
      </c>
    </row>
    <row r="8" spans="1:20" x14ac:dyDescent="0.25">
      <c r="A8" s="3">
        <v>0.75</v>
      </c>
      <c r="B8">
        <v>13650</v>
      </c>
      <c r="C8">
        <v>3214</v>
      </c>
      <c r="D8">
        <v>2.42401809651474</v>
      </c>
      <c r="E8">
        <v>3353</v>
      </c>
      <c r="F8">
        <v>805</v>
      </c>
      <c r="G8">
        <v>813</v>
      </c>
      <c r="H8">
        <v>1551.4133586879</v>
      </c>
      <c r="I8">
        <v>1033</v>
      </c>
      <c r="L8" t="s">
        <v>17</v>
      </c>
      <c r="M8" s="2">
        <f t="shared" ref="M8:T8" si="4">+B3/B63-1</f>
        <v>-0.18724801385756928</v>
      </c>
      <c r="N8" s="2">
        <f t="shared" si="4"/>
        <v>-0.26471833335083894</v>
      </c>
      <c r="O8" s="2">
        <f t="shared" si="4"/>
        <v>-2.438680834905993E-2</v>
      </c>
      <c r="P8" s="2">
        <f t="shared" si="4"/>
        <v>-0.20051262456016661</v>
      </c>
      <c r="Q8" s="2">
        <f t="shared" si="4"/>
        <v>0.57095625216783485</v>
      </c>
      <c r="R8" s="2">
        <f t="shared" si="4"/>
        <v>0.11453566690416905</v>
      </c>
      <c r="S8" s="2">
        <f t="shared" si="4"/>
        <v>-0.30635497746801077</v>
      </c>
      <c r="T8" s="2">
        <f t="shared" si="4"/>
        <v>-0.11226402370291066</v>
      </c>
    </row>
    <row r="9" spans="1:20" x14ac:dyDescent="0.25">
      <c r="A9" t="s">
        <v>13</v>
      </c>
      <c r="B9">
        <v>19950</v>
      </c>
      <c r="C9">
        <v>34493</v>
      </c>
      <c r="D9">
        <v>2.8832943534914799</v>
      </c>
      <c r="E9">
        <v>5324</v>
      </c>
      <c r="F9">
        <v>1032.6861313868601</v>
      </c>
      <c r="G9">
        <v>1223</v>
      </c>
      <c r="H9">
        <v>3999</v>
      </c>
      <c r="I9">
        <v>3501</v>
      </c>
    </row>
    <row r="12" spans="1:20" ht="15.75" thickBot="1" x14ac:dyDescent="0.3"/>
    <row r="13" spans="1:20" ht="15.75" thickBot="1" x14ac:dyDescent="0.3">
      <c r="A13" s="5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20" x14ac:dyDescent="0.25">
      <c r="A14" t="s">
        <v>9</v>
      </c>
      <c r="B14">
        <v>2015</v>
      </c>
      <c r="C14">
        <v>2015</v>
      </c>
      <c r="D14">
        <v>2015</v>
      </c>
      <c r="E14">
        <v>2015</v>
      </c>
      <c r="F14">
        <v>2015</v>
      </c>
      <c r="G14">
        <v>2015</v>
      </c>
      <c r="H14">
        <v>2015</v>
      </c>
      <c r="I14">
        <v>2015</v>
      </c>
      <c r="J14">
        <v>2015</v>
      </c>
      <c r="M14" t="s">
        <v>0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</row>
    <row r="15" spans="1:20" x14ac:dyDescent="0.25">
      <c r="A15" t="s">
        <v>10</v>
      </c>
      <c r="B15">
        <v>16344.9112523944</v>
      </c>
      <c r="C15">
        <v>1734.3173200992501</v>
      </c>
      <c r="D15">
        <v>2.1199785007258898</v>
      </c>
      <c r="E15">
        <v>5139.6448984051904</v>
      </c>
      <c r="F15">
        <v>378.65346148620301</v>
      </c>
      <c r="G15">
        <v>819.79104542925302</v>
      </c>
      <c r="H15">
        <v>1667.8171635069</v>
      </c>
      <c r="I15">
        <v>815.43589358712597</v>
      </c>
      <c r="K15" s="2">
        <f>+J14/$J$62</f>
        <v>0.2098521141428869</v>
      </c>
      <c r="L15" t="s">
        <v>22</v>
      </c>
      <c r="M15" s="2">
        <f>+B15/B27-1</f>
        <v>2.6334398434412876E-2</v>
      </c>
      <c r="N15" s="2">
        <f>+C15/C27-1</f>
        <v>-0.46475947000944251</v>
      </c>
      <c r="O15" s="2">
        <f t="shared" ref="O15:T15" si="5">+D15/D27-1</f>
        <v>-8.0370320496612524E-2</v>
      </c>
      <c r="P15" s="2">
        <f t="shared" si="5"/>
        <v>0.41768690638316897</v>
      </c>
      <c r="Q15" s="2">
        <f t="shared" si="5"/>
        <v>-8.3160287263390753E-2</v>
      </c>
      <c r="R15" s="2">
        <f t="shared" si="5"/>
        <v>0.30943194966536169</v>
      </c>
      <c r="S15" s="2">
        <f t="shared" si="5"/>
        <v>-0.13533859424576056</v>
      </c>
      <c r="T15" s="2">
        <f t="shared" si="5"/>
        <v>-0.13340983486431401</v>
      </c>
    </row>
    <row r="16" spans="1:20" x14ac:dyDescent="0.25">
      <c r="A16" t="s">
        <v>11</v>
      </c>
      <c r="B16">
        <v>2056.1444750494402</v>
      </c>
      <c r="C16">
        <v>3323.9131885083202</v>
      </c>
      <c r="D16">
        <v>0.20764684585621301</v>
      </c>
      <c r="E16">
        <v>855.44182523741995</v>
      </c>
      <c r="F16">
        <v>89.754282087252705</v>
      </c>
      <c r="G16">
        <v>146.995813599744</v>
      </c>
      <c r="H16">
        <v>740.57062656677294</v>
      </c>
      <c r="I16">
        <v>308.75851962422303</v>
      </c>
      <c r="L16" t="s">
        <v>23</v>
      </c>
      <c r="M16" s="2">
        <f>+B15/B39-1</f>
        <v>3.0315083380039631E-2</v>
      </c>
      <c r="N16" s="2">
        <f t="shared" ref="N16:T16" si="6">+C15/C39-1</f>
        <v>-0.76671341316917319</v>
      </c>
      <c r="O16" s="2">
        <f t="shared" si="6"/>
        <v>-0.19015558999158366</v>
      </c>
      <c r="P16" s="2">
        <f t="shared" si="6"/>
        <v>0.84160581453314642</v>
      </c>
      <c r="Q16" s="2">
        <f t="shared" si="6"/>
        <v>-0.17837754219893143</v>
      </c>
      <c r="R16" s="2">
        <f t="shared" si="6"/>
        <v>0.31668026568462238</v>
      </c>
      <c r="S16" s="2">
        <f t="shared" si="6"/>
        <v>0.14003167064927324</v>
      </c>
      <c r="T16" s="2">
        <f t="shared" si="6"/>
        <v>-0.28133593250168687</v>
      </c>
    </row>
    <row r="17" spans="1:20" x14ac:dyDescent="0.25">
      <c r="A17" t="s">
        <v>12</v>
      </c>
      <c r="B17">
        <v>9802.3489932885896</v>
      </c>
      <c r="C17">
        <v>31</v>
      </c>
      <c r="D17">
        <v>1.43999999999999</v>
      </c>
      <c r="E17">
        <v>2916</v>
      </c>
      <c r="F17">
        <v>102</v>
      </c>
      <c r="G17">
        <v>374</v>
      </c>
      <c r="H17">
        <v>307</v>
      </c>
      <c r="I17">
        <v>63</v>
      </c>
      <c r="L17" t="s">
        <v>28</v>
      </c>
      <c r="M17" s="2">
        <f>+B15/B51-1</f>
        <v>9.3097590727267754E-2</v>
      </c>
      <c r="N17" s="2">
        <f t="shared" ref="N17:T17" si="7">+C15/C51-1</f>
        <v>0.8410358814605996</v>
      </c>
      <c r="O17" s="2">
        <f t="shared" si="7"/>
        <v>-1.1003576026516249E-2</v>
      </c>
      <c r="P17" s="2">
        <f t="shared" si="7"/>
        <v>0.31108492321108394</v>
      </c>
      <c r="Q17" s="2">
        <f t="shared" si="7"/>
        <v>5.8424932896889548E-2</v>
      </c>
      <c r="R17" s="2">
        <f t="shared" si="7"/>
        <v>0.58265911632432177</v>
      </c>
      <c r="S17" s="2">
        <f t="shared" si="7"/>
        <v>-0.22354637939840982</v>
      </c>
      <c r="T17" s="2">
        <f t="shared" si="7"/>
        <v>-2.5364821526147052E-2</v>
      </c>
    </row>
    <row r="18" spans="1:20" x14ac:dyDescent="0.25">
      <c r="A18" s="3">
        <v>0.25</v>
      </c>
      <c r="B18">
        <v>15050</v>
      </c>
      <c r="C18">
        <v>514</v>
      </c>
      <c r="D18">
        <v>1.98</v>
      </c>
      <c r="E18">
        <v>4540.5610859728504</v>
      </c>
      <c r="F18">
        <v>320.88235294117601</v>
      </c>
      <c r="G18">
        <v>710.47029865441402</v>
      </c>
      <c r="H18">
        <v>1180.90032948929</v>
      </c>
      <c r="I18">
        <v>589.142857142857</v>
      </c>
    </row>
    <row r="19" spans="1:20" x14ac:dyDescent="0.25">
      <c r="A19" s="3">
        <v>0.5</v>
      </c>
      <c r="B19">
        <v>16126.745283018799</v>
      </c>
      <c r="C19">
        <v>939</v>
      </c>
      <c r="D19">
        <v>2.1232919254658298</v>
      </c>
      <c r="E19">
        <v>5083</v>
      </c>
      <c r="F19">
        <v>375.67182320441901</v>
      </c>
      <c r="G19">
        <v>799</v>
      </c>
      <c r="H19">
        <v>1506</v>
      </c>
      <c r="I19">
        <v>744.85714285714198</v>
      </c>
      <c r="L19" t="s">
        <v>24</v>
      </c>
      <c r="M19" s="2">
        <f t="shared" ref="M19:T19" si="8">+B15/B63-1</f>
        <v>2.0539889052623383E-2</v>
      </c>
      <c r="N19" s="2">
        <f t="shared" si="8"/>
        <v>-0.55831330935583445</v>
      </c>
      <c r="O19" s="2">
        <f t="shared" si="8"/>
        <v>-9.127513505037288E-2</v>
      </c>
      <c r="P19" s="2">
        <f t="shared" si="8"/>
        <v>0.37920891215108199</v>
      </c>
      <c r="Q19" s="2">
        <f t="shared" si="8"/>
        <v>-0.15862173918557465</v>
      </c>
      <c r="R19" s="2">
        <f t="shared" si="8"/>
        <v>0.25627159357327889</v>
      </c>
      <c r="S19" s="2">
        <f t="shared" si="8"/>
        <v>-0.10568495250610244</v>
      </c>
      <c r="T19" s="2">
        <f t="shared" si="8"/>
        <v>-0.23094337114666252</v>
      </c>
    </row>
    <row r="20" spans="1:20" x14ac:dyDescent="0.25">
      <c r="A20" s="3">
        <v>0.75</v>
      </c>
      <c r="B20">
        <v>17608.454475899001</v>
      </c>
      <c r="C20">
        <v>1592</v>
      </c>
      <c r="D20">
        <v>2.2599999999999998</v>
      </c>
      <c r="E20">
        <v>5639</v>
      </c>
      <c r="F20">
        <v>427</v>
      </c>
      <c r="G20">
        <v>913.41820418204099</v>
      </c>
      <c r="H20">
        <v>1993</v>
      </c>
      <c r="I20">
        <v>949.78461538461499</v>
      </c>
    </row>
    <row r="21" spans="1:20" x14ac:dyDescent="0.25">
      <c r="A21" t="s">
        <v>13</v>
      </c>
      <c r="B21">
        <v>24150</v>
      </c>
      <c r="C21">
        <v>38211</v>
      </c>
      <c r="D21">
        <v>2.8999999999999901</v>
      </c>
      <c r="E21">
        <v>7486</v>
      </c>
      <c r="F21">
        <v>986</v>
      </c>
      <c r="G21">
        <v>1227.28454916175</v>
      </c>
      <c r="H21">
        <v>5582</v>
      </c>
      <c r="I21">
        <v>2578</v>
      </c>
    </row>
    <row r="24" spans="1:20" ht="15.75" thickBot="1" x14ac:dyDescent="0.3"/>
    <row r="25" spans="1:20" ht="15.75" thickBot="1" x14ac:dyDescent="0.3">
      <c r="A25" s="5">
        <v>2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20" x14ac:dyDescent="0.25">
      <c r="A26" t="s">
        <v>9</v>
      </c>
      <c r="B26">
        <v>2234</v>
      </c>
      <c r="C26">
        <v>2234</v>
      </c>
      <c r="D26">
        <v>2234</v>
      </c>
      <c r="E26">
        <v>2234</v>
      </c>
      <c r="F26">
        <v>2234</v>
      </c>
      <c r="G26">
        <v>2234</v>
      </c>
      <c r="H26">
        <v>2234</v>
      </c>
      <c r="I26">
        <v>2234</v>
      </c>
      <c r="J26">
        <v>2234</v>
      </c>
      <c r="M26" t="s">
        <v>0</v>
      </c>
      <c r="N26" t="s">
        <v>1</v>
      </c>
      <c r="O26" t="s">
        <v>2</v>
      </c>
      <c r="P26" t="s">
        <v>3</v>
      </c>
      <c r="Q26" t="s">
        <v>4</v>
      </c>
      <c r="R26" t="s">
        <v>5</v>
      </c>
      <c r="S26" t="s">
        <v>6</v>
      </c>
      <c r="T26" t="s">
        <v>7</v>
      </c>
    </row>
    <row r="27" spans="1:20" x14ac:dyDescent="0.25">
      <c r="A27" t="s">
        <v>10</v>
      </c>
      <c r="B27">
        <v>15925.5222053623</v>
      </c>
      <c r="C27">
        <v>3240.2578334825398</v>
      </c>
      <c r="D27">
        <v>2.3052523727493299</v>
      </c>
      <c r="E27">
        <v>3625.3737516117399</v>
      </c>
      <c r="F27">
        <v>412.99853859513502</v>
      </c>
      <c r="G27">
        <v>626.06616986759695</v>
      </c>
      <c r="H27">
        <v>1928.86736057344</v>
      </c>
      <c r="I27">
        <v>940.97062993952795</v>
      </c>
      <c r="K27" s="2">
        <f>+J26/$J$62</f>
        <v>0.23265986252863988</v>
      </c>
      <c r="L27" t="s">
        <v>25</v>
      </c>
      <c r="M27" s="2">
        <f>+B27/B39-1</f>
        <v>3.8785457758201414E-3</v>
      </c>
      <c r="N27" s="2">
        <f>+C27/C39-1</f>
        <v>-0.56414625993487011</v>
      </c>
      <c r="O27" s="2">
        <f t="shared" ref="O27:T27" si="9">+D27/D39-1</f>
        <v>-0.11937986772486142</v>
      </c>
      <c r="P27" s="2">
        <f t="shared" si="9"/>
        <v>0.29902153024146072</v>
      </c>
      <c r="Q27" s="2">
        <f t="shared" si="9"/>
        <v>-0.10385376376349753</v>
      </c>
      <c r="R27" s="2">
        <f t="shared" si="9"/>
        <v>5.5354659866921896E-3</v>
      </c>
      <c r="S27" s="2">
        <f t="shared" si="9"/>
        <v>0.31847178914482699</v>
      </c>
      <c r="T27" s="2">
        <f t="shared" si="9"/>
        <v>-0.1706990265856656</v>
      </c>
    </row>
    <row r="28" spans="1:20" x14ac:dyDescent="0.25">
      <c r="A28" t="s">
        <v>11</v>
      </c>
      <c r="B28">
        <v>2629.7443072607198</v>
      </c>
      <c r="C28">
        <v>6039.5855223230701</v>
      </c>
      <c r="D28">
        <v>0.28448609022460702</v>
      </c>
      <c r="E28">
        <v>1089.03094841291</v>
      </c>
      <c r="F28">
        <v>135.88280163681199</v>
      </c>
      <c r="G28">
        <v>169.32484722496201</v>
      </c>
      <c r="H28">
        <v>897.43102863653905</v>
      </c>
      <c r="I28">
        <v>384.525372797388</v>
      </c>
      <c r="L28" t="s">
        <v>29</v>
      </c>
      <c r="M28" s="2">
        <f>+B27/B51-1</f>
        <v>6.5050136090826216E-2</v>
      </c>
      <c r="N28" s="2">
        <f t="shared" ref="N28:T28" si="10">+C27/C51-1</f>
        <v>2.4396421390081922</v>
      </c>
      <c r="O28" s="2">
        <f t="shared" si="10"/>
        <v>7.5428997145410959E-2</v>
      </c>
      <c r="P28" s="2">
        <f t="shared" si="10"/>
        <v>-7.5194306085572871E-2</v>
      </c>
      <c r="Q28" s="2">
        <f t="shared" si="10"/>
        <v>0.15442745137824865</v>
      </c>
      <c r="R28" s="2">
        <f t="shared" si="10"/>
        <v>0.20866083703607963</v>
      </c>
      <c r="S28" s="2">
        <f t="shared" si="10"/>
        <v>-0.10201425039400946</v>
      </c>
      <c r="T28" s="2">
        <f t="shared" si="10"/>
        <v>0.12467832856290251</v>
      </c>
    </row>
    <row r="29" spans="1:20" x14ac:dyDescent="0.25">
      <c r="A29" t="s">
        <v>12</v>
      </c>
      <c r="B29">
        <v>6344.2771084337301</v>
      </c>
      <c r="C29">
        <v>3</v>
      </c>
      <c r="D29">
        <v>1.49</v>
      </c>
      <c r="E29">
        <v>450.11096630050201</v>
      </c>
      <c r="F29">
        <v>58.844106463878298</v>
      </c>
      <c r="G29">
        <v>109.513274336283</v>
      </c>
      <c r="H29">
        <v>198.59874297055899</v>
      </c>
      <c r="I29">
        <v>15</v>
      </c>
    </row>
    <row r="30" spans="1:20" x14ac:dyDescent="0.25">
      <c r="A30" s="3">
        <v>0.25</v>
      </c>
      <c r="B30">
        <v>14350</v>
      </c>
      <c r="C30">
        <v>333</v>
      </c>
      <c r="D30">
        <v>2.1</v>
      </c>
      <c r="E30">
        <v>2859.9765258215898</v>
      </c>
      <c r="F30">
        <v>328</v>
      </c>
      <c r="G30">
        <v>509</v>
      </c>
      <c r="H30">
        <v>1288</v>
      </c>
      <c r="I30">
        <v>696</v>
      </c>
      <c r="L30" t="s">
        <v>20</v>
      </c>
      <c r="M30" s="2">
        <f t="shared" ref="M30:T30" si="11">+B27/B63-1</f>
        <v>-5.6458298490515979E-3</v>
      </c>
      <c r="N30" s="2">
        <f t="shared" si="11"/>
        <v>-0.17478840652826189</v>
      </c>
      <c r="O30" s="2">
        <f t="shared" si="11"/>
        <v>-1.1857832339261964E-2</v>
      </c>
      <c r="P30" s="2">
        <f t="shared" si="11"/>
        <v>-2.7141390711051039E-2</v>
      </c>
      <c r="Q30" s="2">
        <f t="shared" si="11"/>
        <v>-8.2306046382899845E-2</v>
      </c>
      <c r="R30" s="2">
        <f t="shared" si="11"/>
        <v>-4.0598028867149916E-2</v>
      </c>
      <c r="S30" s="2">
        <f t="shared" si="11"/>
        <v>3.4295091167844349E-2</v>
      </c>
      <c r="T30" s="2">
        <f t="shared" si="11"/>
        <v>-0.11254863049025854</v>
      </c>
    </row>
    <row r="31" spans="1:20" x14ac:dyDescent="0.25">
      <c r="A31" s="3">
        <v>0.5</v>
      </c>
      <c r="B31">
        <v>15750</v>
      </c>
      <c r="C31">
        <v>972</v>
      </c>
      <c r="D31">
        <v>2.31</v>
      </c>
      <c r="E31">
        <v>3516</v>
      </c>
      <c r="F31">
        <v>403</v>
      </c>
      <c r="G31">
        <v>623.86907061601198</v>
      </c>
      <c r="H31">
        <v>1737</v>
      </c>
      <c r="I31">
        <v>897.53125</v>
      </c>
    </row>
    <row r="32" spans="1:20" x14ac:dyDescent="0.25">
      <c r="A32" s="3">
        <v>0.75</v>
      </c>
      <c r="B32">
        <v>17432.9043411448</v>
      </c>
      <c r="C32">
        <v>2925</v>
      </c>
      <c r="D32">
        <v>2.50321608040201</v>
      </c>
      <c r="E32">
        <v>4285.9393939393904</v>
      </c>
      <c r="F32">
        <v>480.02731788079399</v>
      </c>
      <c r="G32">
        <v>737.57620041753603</v>
      </c>
      <c r="H32">
        <v>2372</v>
      </c>
      <c r="I32">
        <v>1064</v>
      </c>
    </row>
    <row r="33" spans="1:20" x14ac:dyDescent="0.25">
      <c r="A33" t="s">
        <v>13</v>
      </c>
      <c r="B33">
        <v>26250</v>
      </c>
      <c r="C33">
        <v>38710</v>
      </c>
      <c r="D33">
        <v>3.14899072776999</v>
      </c>
      <c r="E33">
        <v>7486</v>
      </c>
      <c r="F33">
        <v>1028</v>
      </c>
      <c r="G33">
        <v>1213</v>
      </c>
      <c r="H33">
        <v>5582</v>
      </c>
      <c r="I33">
        <v>3440</v>
      </c>
    </row>
    <row r="36" spans="1:20" ht="15.75" thickBot="1" x14ac:dyDescent="0.3"/>
    <row r="37" spans="1:20" ht="15.75" thickBot="1" x14ac:dyDescent="0.3">
      <c r="A37" s="5">
        <v>3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M37" t="s">
        <v>0</v>
      </c>
      <c r="N37" t="s">
        <v>1</v>
      </c>
      <c r="O37" t="s">
        <v>2</v>
      </c>
      <c r="P37" t="s">
        <v>3</v>
      </c>
      <c r="Q37" t="s">
        <v>4</v>
      </c>
      <c r="R37" t="s">
        <v>5</v>
      </c>
      <c r="S37" t="s">
        <v>6</v>
      </c>
      <c r="T37" t="s">
        <v>7</v>
      </c>
    </row>
    <row r="38" spans="1:20" x14ac:dyDescent="0.25">
      <c r="A38" t="s">
        <v>9</v>
      </c>
      <c r="B38">
        <v>2375</v>
      </c>
      <c r="C38">
        <v>2375</v>
      </c>
      <c r="D38">
        <v>2375</v>
      </c>
      <c r="E38">
        <v>2375</v>
      </c>
      <c r="F38">
        <v>2375</v>
      </c>
      <c r="G38">
        <v>2375</v>
      </c>
      <c r="H38">
        <v>2375</v>
      </c>
      <c r="I38">
        <v>2375</v>
      </c>
      <c r="J38">
        <v>2375</v>
      </c>
      <c r="K38" s="2">
        <f>+J38/$J$62</f>
        <v>0.24734430327015205</v>
      </c>
      <c r="L38" t="s">
        <v>31</v>
      </c>
      <c r="M38" s="2">
        <f>+B39/B51-1</f>
        <v>6.0935250157907461E-2</v>
      </c>
      <c r="N38" s="2">
        <f t="shared" ref="N38:T38" si="12">+C39/C51-1</f>
        <v>6.8917348248387267</v>
      </c>
      <c r="O38" s="2">
        <f t="shared" si="12"/>
        <v>0.22121781881930325</v>
      </c>
      <c r="P38" s="2">
        <f t="shared" si="12"/>
        <v>-0.28807516089242557</v>
      </c>
      <c r="Q38" s="2">
        <f t="shared" si="12"/>
        <v>0.2882132454480153</v>
      </c>
      <c r="R38" s="2">
        <f t="shared" si="12"/>
        <v>0.20200716724602885</v>
      </c>
      <c r="S38" s="2">
        <f t="shared" si="12"/>
        <v>-0.31891925409459654</v>
      </c>
      <c r="T38" s="2">
        <f t="shared" si="12"/>
        <v>0.35617630343838025</v>
      </c>
    </row>
    <row r="39" spans="1:20" x14ac:dyDescent="0.25">
      <c r="A39" t="s">
        <v>10</v>
      </c>
      <c r="B39">
        <v>15863.9929823928</v>
      </c>
      <c r="C39">
        <v>7434.2779139588101</v>
      </c>
      <c r="D39">
        <v>2.6177602444694998</v>
      </c>
      <c r="E39">
        <v>2790.8496258240302</v>
      </c>
      <c r="F39">
        <v>460.86065186144498</v>
      </c>
      <c r="G39">
        <v>622.61967980737802</v>
      </c>
      <c r="H39">
        <v>1462.9568690464901</v>
      </c>
      <c r="I39">
        <v>1134.6551615216799</v>
      </c>
    </row>
    <row r="40" spans="1:20" x14ac:dyDescent="0.25">
      <c r="A40" t="s">
        <v>11</v>
      </c>
      <c r="B40">
        <v>1958.6145113738401</v>
      </c>
      <c r="C40">
        <v>8774.1420414023396</v>
      </c>
      <c r="D40">
        <v>0.18159940924679999</v>
      </c>
      <c r="E40">
        <v>719.77436967149595</v>
      </c>
      <c r="F40">
        <v>102.30733866224401</v>
      </c>
      <c r="G40">
        <v>132.50581228968801</v>
      </c>
      <c r="H40">
        <v>504.82352060575698</v>
      </c>
      <c r="I40">
        <v>419.29075845703397</v>
      </c>
      <c r="L40" t="s">
        <v>21</v>
      </c>
      <c r="M40" s="2">
        <f t="shared" ref="M40:T40" si="13">+B39/B63-1</f>
        <v>-9.4875776207680174E-3</v>
      </c>
      <c r="N40" s="2">
        <f t="shared" si="13"/>
        <v>0.8933222721650298</v>
      </c>
      <c r="O40" s="2">
        <f t="shared" si="13"/>
        <v>0.12209808911341757</v>
      </c>
      <c r="P40" s="2">
        <f t="shared" si="13"/>
        <v>-0.25108353738516165</v>
      </c>
      <c r="Q40" s="2">
        <f t="shared" si="13"/>
        <v>2.4044867354563015E-2</v>
      </c>
      <c r="R40" s="2">
        <f t="shared" si="13"/>
        <v>-4.5879530274522073E-2</v>
      </c>
      <c r="S40" s="2">
        <f t="shared" si="13"/>
        <v>-0.21553490967091693</v>
      </c>
      <c r="T40" s="2">
        <f t="shared" si="13"/>
        <v>7.0119773109628358E-2</v>
      </c>
    </row>
    <row r="41" spans="1:20" x14ac:dyDescent="0.25">
      <c r="A41" t="s">
        <v>12</v>
      </c>
      <c r="B41">
        <v>8050</v>
      </c>
      <c r="C41">
        <v>3</v>
      </c>
      <c r="D41">
        <v>2.19</v>
      </c>
      <c r="E41">
        <v>450.11096630050201</v>
      </c>
      <c r="F41">
        <v>131.153039832285</v>
      </c>
      <c r="G41">
        <v>155.044391627306</v>
      </c>
      <c r="H41">
        <v>348.85738539898102</v>
      </c>
      <c r="I41">
        <v>366</v>
      </c>
    </row>
    <row r="42" spans="1:20" x14ac:dyDescent="0.25">
      <c r="A42" s="3">
        <v>0.25</v>
      </c>
      <c r="B42">
        <v>14395.516822275</v>
      </c>
      <c r="C42">
        <v>1790</v>
      </c>
      <c r="D42">
        <v>2.4896571805296102</v>
      </c>
      <c r="E42">
        <v>2292.6497840264201</v>
      </c>
      <c r="F42">
        <v>398</v>
      </c>
      <c r="G42">
        <v>529.942380813103</v>
      </c>
      <c r="H42">
        <v>1112.6569390402001</v>
      </c>
      <c r="I42">
        <v>819</v>
      </c>
    </row>
    <row r="43" spans="1:20" x14ac:dyDescent="0.25">
      <c r="A43" s="3">
        <v>0.5</v>
      </c>
      <c r="B43">
        <v>15750</v>
      </c>
      <c r="C43">
        <v>3697</v>
      </c>
      <c r="D43">
        <v>2.6</v>
      </c>
      <c r="E43">
        <v>2758.8191894312499</v>
      </c>
      <c r="F43">
        <v>454.82088607594898</v>
      </c>
      <c r="G43">
        <v>611.31060606060601</v>
      </c>
      <c r="H43">
        <v>1397.57348054453</v>
      </c>
      <c r="I43">
        <v>1060</v>
      </c>
    </row>
    <row r="44" spans="1:20" x14ac:dyDescent="0.25">
      <c r="A44" s="3">
        <v>0.75</v>
      </c>
      <c r="B44">
        <v>17150</v>
      </c>
      <c r="C44">
        <v>8959</v>
      </c>
      <c r="D44">
        <v>2.7329295255642498</v>
      </c>
      <c r="E44">
        <v>3228.8665928591199</v>
      </c>
      <c r="F44">
        <v>514.389435849351</v>
      </c>
      <c r="G44">
        <v>709.85403432896305</v>
      </c>
      <c r="H44">
        <v>1742</v>
      </c>
      <c r="I44">
        <v>1356</v>
      </c>
    </row>
    <row r="45" spans="1:20" x14ac:dyDescent="0.25">
      <c r="A45" t="s">
        <v>13</v>
      </c>
      <c r="B45">
        <v>21369.775443679799</v>
      </c>
      <c r="C45">
        <v>38834</v>
      </c>
      <c r="D45">
        <v>3.23611368551127</v>
      </c>
      <c r="E45">
        <v>5226</v>
      </c>
      <c r="F45">
        <v>1028.0831047444799</v>
      </c>
      <c r="G45">
        <v>1160.2485344499401</v>
      </c>
      <c r="H45">
        <v>4195</v>
      </c>
      <c r="I45">
        <v>3483</v>
      </c>
    </row>
    <row r="49" spans="1:20" x14ac:dyDescent="0.25">
      <c r="A49" s="4">
        <v>4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M49" t="s">
        <v>0</v>
      </c>
      <c r="N49" t="s">
        <v>1</v>
      </c>
      <c r="O49" t="s">
        <v>2</v>
      </c>
      <c r="P49" t="s">
        <v>3</v>
      </c>
      <c r="Q49" t="s">
        <v>4</v>
      </c>
      <c r="R49" t="s">
        <v>5</v>
      </c>
      <c r="S49" t="s">
        <v>6</v>
      </c>
      <c r="T49" t="s">
        <v>7</v>
      </c>
    </row>
    <row r="50" spans="1:20" x14ac:dyDescent="0.25">
      <c r="A50" t="s">
        <v>9</v>
      </c>
      <c r="B50">
        <v>2424</v>
      </c>
      <c r="C50">
        <v>2424</v>
      </c>
      <c r="D50">
        <v>2424</v>
      </c>
      <c r="E50">
        <v>2424</v>
      </c>
      <c r="F50">
        <v>2424</v>
      </c>
      <c r="G50">
        <v>2424</v>
      </c>
      <c r="H50">
        <v>2424</v>
      </c>
      <c r="I50">
        <v>2424</v>
      </c>
      <c r="J50">
        <v>2424</v>
      </c>
      <c r="K50" s="2">
        <f>+J50/$J$62</f>
        <v>0.25244740679025202</v>
      </c>
      <c r="L50" t="s">
        <v>32</v>
      </c>
      <c r="M50" s="2">
        <f>+B51/B63-1</f>
        <v>-6.6378063852807201E-2</v>
      </c>
      <c r="N50" s="2">
        <f t="shared" ref="N50:T50" si="14">+C51/C63-1</f>
        <v>-0.7600879509780385</v>
      </c>
      <c r="O50" s="2">
        <f t="shared" si="14"/>
        <v>-8.1164660536739097E-2</v>
      </c>
      <c r="P50" s="2">
        <f t="shared" si="14"/>
        <v>5.196001245529569E-2</v>
      </c>
      <c r="Q50" s="2">
        <f t="shared" si="14"/>
        <v>-0.20506572108842092</v>
      </c>
      <c r="R50" s="2">
        <f t="shared" si="14"/>
        <v>-0.20622730402556178</v>
      </c>
      <c r="S50" s="2">
        <f t="shared" si="14"/>
        <v>0.15179454865699404</v>
      </c>
      <c r="T50" s="2">
        <f t="shared" si="14"/>
        <v>-0.21092871893093745</v>
      </c>
    </row>
    <row r="51" spans="1:20" x14ac:dyDescent="0.25">
      <c r="A51" t="s">
        <v>10</v>
      </c>
      <c r="B51">
        <v>14952.838054944101</v>
      </c>
      <c r="C51">
        <v>942.03341584158397</v>
      </c>
      <c r="D51">
        <v>2.1435653854120802</v>
      </c>
      <c r="E51">
        <v>3920.1464431589002</v>
      </c>
      <c r="F51">
        <v>357.75183455838999</v>
      </c>
      <c r="G51">
        <v>517.98333385472995</v>
      </c>
      <c r="H51">
        <v>2147.9932854388499</v>
      </c>
      <c r="I51">
        <v>836.65756336026004</v>
      </c>
    </row>
    <row r="52" spans="1:20" x14ac:dyDescent="0.25">
      <c r="A52" t="s">
        <v>11</v>
      </c>
      <c r="B52">
        <v>2366.6103975051901</v>
      </c>
      <c r="C52">
        <v>1270.34803942399</v>
      </c>
      <c r="D52">
        <v>0.210479156978641</v>
      </c>
      <c r="E52">
        <v>828.89855980759296</v>
      </c>
      <c r="F52">
        <v>111.221296332649</v>
      </c>
      <c r="G52">
        <v>123.198215026451</v>
      </c>
      <c r="H52">
        <v>874.90765833986802</v>
      </c>
      <c r="I52">
        <v>295.77631002163298</v>
      </c>
    </row>
    <row r="53" spans="1:20" x14ac:dyDescent="0.25">
      <c r="A53" t="s">
        <v>12</v>
      </c>
      <c r="B53">
        <v>6206.8078668683802</v>
      </c>
      <c r="C53">
        <v>9</v>
      </c>
      <c r="D53">
        <v>1.43</v>
      </c>
      <c r="E53">
        <v>861.32564841498504</v>
      </c>
      <c r="F53">
        <v>58.844106463878298</v>
      </c>
      <c r="G53">
        <v>96.808219178082197</v>
      </c>
      <c r="H53">
        <v>72</v>
      </c>
      <c r="I53">
        <v>8</v>
      </c>
    </row>
    <row r="54" spans="1:20" x14ac:dyDescent="0.25">
      <c r="A54" s="3">
        <v>0.25</v>
      </c>
      <c r="B54">
        <v>13650</v>
      </c>
      <c r="C54">
        <v>253</v>
      </c>
      <c r="D54">
        <v>2.0099999999999998</v>
      </c>
      <c r="E54">
        <v>3418</v>
      </c>
      <c r="F54">
        <v>283.08984343156402</v>
      </c>
      <c r="G54">
        <v>444.65704033321299</v>
      </c>
      <c r="H54">
        <v>1534</v>
      </c>
      <c r="I54">
        <v>651</v>
      </c>
    </row>
    <row r="55" spans="1:20" x14ac:dyDescent="0.25">
      <c r="A55" s="3">
        <v>0.5</v>
      </c>
      <c r="B55">
        <v>15050</v>
      </c>
      <c r="C55">
        <v>586</v>
      </c>
      <c r="D55">
        <v>2.16</v>
      </c>
      <c r="E55">
        <v>3920.2314814814799</v>
      </c>
      <c r="F55">
        <v>353</v>
      </c>
      <c r="G55">
        <v>529.20018930430604</v>
      </c>
      <c r="H55">
        <v>2009.88792354474</v>
      </c>
      <c r="I55">
        <v>817</v>
      </c>
    </row>
    <row r="56" spans="1:20" x14ac:dyDescent="0.25">
      <c r="A56" s="3">
        <v>0.75</v>
      </c>
      <c r="B56">
        <v>16450</v>
      </c>
      <c r="C56">
        <v>1159</v>
      </c>
      <c r="D56">
        <v>2.29</v>
      </c>
      <c r="E56">
        <v>4451.3466494845297</v>
      </c>
      <c r="F56">
        <v>429.72397974281103</v>
      </c>
      <c r="G56">
        <v>604</v>
      </c>
      <c r="H56">
        <v>2593</v>
      </c>
      <c r="I56">
        <v>963.99065420560703</v>
      </c>
    </row>
    <row r="57" spans="1:20" x14ac:dyDescent="0.25">
      <c r="A57" t="s">
        <v>13</v>
      </c>
      <c r="B57">
        <v>22050</v>
      </c>
      <c r="C57">
        <v>23764</v>
      </c>
      <c r="D57">
        <v>2.76779166666666</v>
      </c>
      <c r="E57">
        <v>7313</v>
      </c>
      <c r="F57">
        <v>913</v>
      </c>
      <c r="G57">
        <v>852</v>
      </c>
      <c r="H57">
        <v>5602</v>
      </c>
      <c r="I57">
        <v>2849</v>
      </c>
    </row>
    <row r="59" spans="1:20" ht="15.75" thickBot="1" x14ac:dyDescent="0.3"/>
    <row r="60" spans="1:20" ht="15.75" thickBot="1" x14ac:dyDescent="0.3">
      <c r="L60" s="23"/>
      <c r="M60" s="19" t="s">
        <v>0</v>
      </c>
      <c r="N60" s="20" t="s">
        <v>1</v>
      </c>
      <c r="O60" s="20" t="s">
        <v>2</v>
      </c>
      <c r="P60" s="20" t="s">
        <v>3</v>
      </c>
      <c r="Q60" s="20" t="s">
        <v>4</v>
      </c>
      <c r="R60" s="20" t="s">
        <v>5</v>
      </c>
      <c r="S60" s="20" t="s">
        <v>6</v>
      </c>
      <c r="T60" s="21" t="s">
        <v>7</v>
      </c>
    </row>
    <row r="61" spans="1:20" ht="15.75" thickBot="1" x14ac:dyDescent="0.3">
      <c r="A61" s="5" t="s">
        <v>26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L61" s="22" t="s">
        <v>18</v>
      </c>
      <c r="M61" s="16">
        <f t="shared" ref="M61:T61" si="15">+B3/B63-1</f>
        <v>-0.18724801385756928</v>
      </c>
      <c r="N61" s="17">
        <f t="shared" si="15"/>
        <v>-0.26471833335083894</v>
      </c>
      <c r="O61" s="17">
        <f t="shared" si="15"/>
        <v>-2.438680834905993E-2</v>
      </c>
      <c r="P61" s="17">
        <f t="shared" si="15"/>
        <v>-0.20051262456016661</v>
      </c>
      <c r="Q61" s="17">
        <f t="shared" si="15"/>
        <v>0.57095625216783485</v>
      </c>
      <c r="R61" s="17">
        <f t="shared" si="15"/>
        <v>0.11453566690416905</v>
      </c>
      <c r="S61" s="17">
        <f t="shared" si="15"/>
        <v>-0.30635497746801077</v>
      </c>
      <c r="T61" s="18">
        <f t="shared" si="15"/>
        <v>-0.11226402370291066</v>
      </c>
    </row>
    <row r="62" spans="1:20" x14ac:dyDescent="0.25">
      <c r="A62" t="s">
        <v>9</v>
      </c>
      <c r="B62">
        <v>9602</v>
      </c>
      <c r="C62">
        <v>9602</v>
      </c>
      <c r="D62">
        <v>9602</v>
      </c>
      <c r="E62">
        <v>9602</v>
      </c>
      <c r="F62">
        <v>9602</v>
      </c>
      <c r="G62">
        <v>9602</v>
      </c>
      <c r="H62">
        <v>9602</v>
      </c>
      <c r="I62">
        <v>9602</v>
      </c>
      <c r="J62">
        <v>9602</v>
      </c>
      <c r="L62" s="14" t="s">
        <v>19</v>
      </c>
      <c r="M62" s="11">
        <f t="shared" ref="M62:T62" si="16">+B15/B63-1</f>
        <v>2.0539889052623383E-2</v>
      </c>
      <c r="N62" s="7">
        <f t="shared" si="16"/>
        <v>-0.55831330935583445</v>
      </c>
      <c r="O62" s="7">
        <f t="shared" si="16"/>
        <v>-9.127513505037288E-2</v>
      </c>
      <c r="P62" s="7">
        <f t="shared" si="16"/>
        <v>0.37920891215108199</v>
      </c>
      <c r="Q62" s="7">
        <f t="shared" si="16"/>
        <v>-0.15862173918557465</v>
      </c>
      <c r="R62" s="7">
        <f t="shared" si="16"/>
        <v>0.25627159357327889</v>
      </c>
      <c r="S62" s="7">
        <f t="shared" si="16"/>
        <v>-0.10568495250610244</v>
      </c>
      <c r="T62" s="8">
        <f t="shared" si="16"/>
        <v>-0.23094337114666252</v>
      </c>
    </row>
    <row r="63" spans="1:20" x14ac:dyDescent="0.25">
      <c r="A63" t="s">
        <v>10</v>
      </c>
      <c r="B63">
        <v>16015.9455085754</v>
      </c>
      <c r="C63">
        <v>3926.5781759687702</v>
      </c>
      <c r="D63">
        <v>2.3329156959333401</v>
      </c>
      <c r="E63">
        <v>3726.51659449412</v>
      </c>
      <c r="F63">
        <v>450.03951150304198</v>
      </c>
      <c r="G63">
        <v>652.55876963473997</v>
      </c>
      <c r="H63">
        <v>1864.91009871807</v>
      </c>
      <c r="I63">
        <v>1060.30669653409</v>
      </c>
      <c r="L63" s="14" t="s">
        <v>20</v>
      </c>
      <c r="M63" s="11">
        <f t="shared" ref="M63:T63" si="17">+B27/B63-1</f>
        <v>-5.6458298490515979E-3</v>
      </c>
      <c r="N63" s="7">
        <f t="shared" si="17"/>
        <v>-0.17478840652826189</v>
      </c>
      <c r="O63" s="7">
        <f t="shared" si="17"/>
        <v>-1.1857832339261964E-2</v>
      </c>
      <c r="P63" s="7">
        <f t="shared" si="17"/>
        <v>-2.7141390711051039E-2</v>
      </c>
      <c r="Q63" s="7">
        <f t="shared" si="17"/>
        <v>-8.2306046382899845E-2</v>
      </c>
      <c r="R63" s="7">
        <f t="shared" si="17"/>
        <v>-4.0598028867149916E-2</v>
      </c>
      <c r="S63" s="7">
        <f t="shared" si="17"/>
        <v>3.4295091167844349E-2</v>
      </c>
      <c r="T63" s="8">
        <f t="shared" si="17"/>
        <v>-0.11254863049025854</v>
      </c>
    </row>
    <row r="64" spans="1:20" x14ac:dyDescent="0.25">
      <c r="A64" t="s">
        <v>11</v>
      </c>
      <c r="B64">
        <v>2979.0856227792801</v>
      </c>
      <c r="C64">
        <v>6657.2514092435104</v>
      </c>
      <c r="D64">
        <v>0.29736946192475699</v>
      </c>
      <c r="E64">
        <v>1170.32665291439</v>
      </c>
      <c r="F64">
        <v>158.61102488176999</v>
      </c>
      <c r="G64">
        <v>176.142240680405</v>
      </c>
      <c r="H64">
        <v>909.28538358780395</v>
      </c>
      <c r="I64">
        <v>532.99762953822301</v>
      </c>
      <c r="L64" s="14" t="s">
        <v>21</v>
      </c>
      <c r="M64" s="11">
        <f t="shared" ref="M64:T64" si="18">+B39/B63-1</f>
        <v>-9.4875776207680174E-3</v>
      </c>
      <c r="N64" s="7">
        <f t="shared" si="18"/>
        <v>0.8933222721650298</v>
      </c>
      <c r="O64" s="7">
        <f t="shared" si="18"/>
        <v>0.12209808911341757</v>
      </c>
      <c r="P64" s="7">
        <f t="shared" si="18"/>
        <v>-0.25108353738516165</v>
      </c>
      <c r="Q64" s="7">
        <f t="shared" si="18"/>
        <v>2.4044867354563015E-2</v>
      </c>
      <c r="R64" s="7">
        <f t="shared" si="18"/>
        <v>-4.5879530274522073E-2</v>
      </c>
      <c r="S64" s="7">
        <f t="shared" si="18"/>
        <v>-0.21553490967091693</v>
      </c>
      <c r="T64" s="8">
        <f t="shared" si="18"/>
        <v>7.0119773109628358E-2</v>
      </c>
    </row>
    <row r="65" spans="1:20" ht="15.75" thickBot="1" x14ac:dyDescent="0.3">
      <c r="A65" t="s">
        <v>12</v>
      </c>
      <c r="B65">
        <v>6206.8078668683802</v>
      </c>
      <c r="C65">
        <v>3</v>
      </c>
      <c r="D65">
        <v>1.43</v>
      </c>
      <c r="E65">
        <v>450.11096630050201</v>
      </c>
      <c r="F65">
        <v>58.844106463878298</v>
      </c>
      <c r="G65">
        <v>96.808219178082197</v>
      </c>
      <c r="H65">
        <v>72</v>
      </c>
      <c r="I65">
        <v>8</v>
      </c>
      <c r="L65" s="15" t="s">
        <v>32</v>
      </c>
      <c r="M65" s="12">
        <f>+B51/B63-1</f>
        <v>-6.6378063852807201E-2</v>
      </c>
      <c r="N65" s="9">
        <f t="shared" ref="N65:T65" si="19">+C51/C63-1</f>
        <v>-0.7600879509780385</v>
      </c>
      <c r="O65" s="9">
        <f t="shared" si="19"/>
        <v>-8.1164660536739097E-2</v>
      </c>
      <c r="P65" s="9">
        <f t="shared" si="19"/>
        <v>5.196001245529569E-2</v>
      </c>
      <c r="Q65" s="9">
        <f t="shared" si="19"/>
        <v>-0.20506572108842092</v>
      </c>
      <c r="R65" s="9">
        <f t="shared" si="19"/>
        <v>-0.20622730402556178</v>
      </c>
      <c r="S65" s="9">
        <f t="shared" si="19"/>
        <v>0.15179454865699404</v>
      </c>
      <c r="T65" s="10">
        <f t="shared" si="19"/>
        <v>-0.21092871893093745</v>
      </c>
    </row>
    <row r="66" spans="1:20" x14ac:dyDescent="0.25">
      <c r="A66" s="3">
        <v>0.25</v>
      </c>
      <c r="B66">
        <v>13890.1023890784</v>
      </c>
      <c r="C66">
        <v>629</v>
      </c>
      <c r="D66">
        <v>2.12</v>
      </c>
      <c r="E66">
        <v>2859.9765258215898</v>
      </c>
      <c r="F66">
        <v>345</v>
      </c>
      <c r="G66">
        <v>535</v>
      </c>
      <c r="H66">
        <v>1225</v>
      </c>
      <c r="I66">
        <v>701</v>
      </c>
    </row>
    <row r="67" spans="1:20" x14ac:dyDescent="0.25">
      <c r="A67" s="3">
        <v>0.5</v>
      </c>
      <c r="B67">
        <v>15750</v>
      </c>
      <c r="C67">
        <v>1398</v>
      </c>
      <c r="D67">
        <v>2.3291120331950199</v>
      </c>
      <c r="E67">
        <v>3627.3333333333298</v>
      </c>
      <c r="F67">
        <v>424</v>
      </c>
      <c r="G67">
        <v>642</v>
      </c>
      <c r="H67">
        <v>1646.1507701421799</v>
      </c>
      <c r="I67">
        <v>909</v>
      </c>
    </row>
    <row r="68" spans="1:20" x14ac:dyDescent="0.25">
      <c r="A68" s="3">
        <v>0.75</v>
      </c>
      <c r="B68">
        <v>17850</v>
      </c>
      <c r="C68">
        <v>3490</v>
      </c>
      <c r="D68">
        <v>2.5430766836152299</v>
      </c>
      <c r="E68">
        <v>4498.5612382234103</v>
      </c>
      <c r="F68">
        <v>519</v>
      </c>
      <c r="G68">
        <v>761.30943396226405</v>
      </c>
      <c r="H68">
        <v>2288</v>
      </c>
      <c r="I68">
        <v>1283</v>
      </c>
    </row>
    <row r="69" spans="1:20" x14ac:dyDescent="0.25">
      <c r="A69" t="s">
        <v>13</v>
      </c>
      <c r="B69">
        <v>26417.044875990901</v>
      </c>
      <c r="C69">
        <v>38834</v>
      </c>
      <c r="D69">
        <v>3.25999999999999</v>
      </c>
      <c r="E69">
        <v>7486</v>
      </c>
      <c r="F69">
        <v>1032.6861313868601</v>
      </c>
      <c r="G69">
        <v>1227.28454916175</v>
      </c>
      <c r="H69">
        <v>5692.8562691131501</v>
      </c>
      <c r="I69">
        <v>3561</v>
      </c>
    </row>
    <row r="75" spans="1:20" x14ac:dyDescent="0.25">
      <c r="B75" t="s">
        <v>52</v>
      </c>
      <c r="C75" t="s">
        <v>53</v>
      </c>
      <c r="D75" t="s">
        <v>54</v>
      </c>
    </row>
    <row r="76" spans="1:20" x14ac:dyDescent="0.25">
      <c r="B76">
        <v>0</v>
      </c>
      <c r="C76">
        <v>1375</v>
      </c>
      <c r="D76" s="2">
        <v>0.1431993334721933</v>
      </c>
    </row>
    <row r="77" spans="1:20" x14ac:dyDescent="0.25">
      <c r="B77">
        <v>1</v>
      </c>
      <c r="C77">
        <v>2015</v>
      </c>
      <c r="D77" s="2">
        <v>0.2098521141428869</v>
      </c>
    </row>
    <row r="78" spans="1:20" x14ac:dyDescent="0.25">
      <c r="B78">
        <v>2</v>
      </c>
      <c r="C78">
        <v>2234</v>
      </c>
      <c r="D78" s="2">
        <v>0.23265986252863988</v>
      </c>
    </row>
    <row r="79" spans="1:20" x14ac:dyDescent="0.25">
      <c r="B79">
        <v>3</v>
      </c>
      <c r="C79">
        <v>2375</v>
      </c>
      <c r="D79" s="2">
        <v>0.24734430327015205</v>
      </c>
    </row>
    <row r="80" spans="1:20" x14ac:dyDescent="0.25">
      <c r="B80">
        <v>4</v>
      </c>
      <c r="C80">
        <v>2424</v>
      </c>
      <c r="D80" s="2">
        <v>0.25244740679025202</v>
      </c>
    </row>
  </sheetData>
  <conditionalFormatting sqref="M61:M6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T8 M3:T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T19 M15:T1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0:T30 M27:T2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8:T3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0:T4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0:T5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1:T6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1:T6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5:T6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1:N6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1:O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1:P6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1:Q6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1:R6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1:S6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1:T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AC89-19D4-42F7-8C1B-75B75AFCF079}">
  <dimension ref="A1:T148"/>
  <sheetViews>
    <sheetView zoomScaleNormal="100" workbookViewId="0">
      <selection activeCell="L97" sqref="L97:T99"/>
    </sheetView>
  </sheetViews>
  <sheetFormatPr baseColWidth="10" defaultRowHeight="15" x14ac:dyDescent="0.25"/>
  <cols>
    <col min="2" max="2" width="13" customWidth="1"/>
    <col min="4" max="4" width="15.85546875" bestFit="1" customWidth="1"/>
    <col min="13" max="13" width="22.42578125" bestFit="1" customWidth="1"/>
    <col min="14" max="14" width="9.7109375" customWidth="1"/>
    <col min="15" max="15" width="15.85546875" bestFit="1" customWidth="1"/>
    <col min="16" max="16" width="12.140625" bestFit="1" customWidth="1"/>
    <col min="17" max="17" width="12.85546875" customWidth="1"/>
    <col min="18" max="18" width="19.7109375" customWidth="1"/>
    <col min="19" max="19" width="16.28515625" customWidth="1"/>
    <col min="20" max="20" width="17.7109375" customWidth="1"/>
  </cols>
  <sheetData>
    <row r="1" spans="1:20" ht="15.75" thickBot="1" x14ac:dyDescent="0.3">
      <c r="A1" s="5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0" x14ac:dyDescent="0.25">
      <c r="A2" t="s">
        <v>9</v>
      </c>
      <c r="B2">
        <v>1408</v>
      </c>
      <c r="C2">
        <v>1408</v>
      </c>
      <c r="D2">
        <v>1408</v>
      </c>
      <c r="E2">
        <v>1408</v>
      </c>
      <c r="F2">
        <v>1408</v>
      </c>
      <c r="G2">
        <v>1408</v>
      </c>
      <c r="H2">
        <v>1408</v>
      </c>
      <c r="I2">
        <v>1408</v>
      </c>
      <c r="J2">
        <v>1408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25">
      <c r="A3" t="s">
        <v>10</v>
      </c>
      <c r="B3">
        <v>13051.201544929399</v>
      </c>
      <c r="C3">
        <v>2677.3954545454499</v>
      </c>
      <c r="D3">
        <v>2.2916605573065101</v>
      </c>
      <c r="E3">
        <v>2949.14019076875</v>
      </c>
      <c r="F3">
        <v>705.13277445694905</v>
      </c>
      <c r="G3">
        <v>724.14165471926503</v>
      </c>
      <c r="H3">
        <v>1291.17477479123</v>
      </c>
      <c r="I3">
        <v>942.97431079626404</v>
      </c>
      <c r="K3" s="2">
        <f>+J2/$J$74</f>
        <v>0.14663611747552593</v>
      </c>
      <c r="L3" t="s">
        <v>14</v>
      </c>
      <c r="M3" s="2">
        <f>+B3/B15-1</f>
        <v>-0.3697547586794544</v>
      </c>
      <c r="N3" s="2">
        <f t="shared" ref="N3:T3" si="0">+C3/C15-1</f>
        <v>-0.41354364410189715</v>
      </c>
      <c r="O3" s="2">
        <f t="shared" si="0"/>
        <v>-9.3367722873764492E-2</v>
      </c>
      <c r="P3" s="2">
        <f t="shared" si="0"/>
        <v>-0.21256159841377165</v>
      </c>
      <c r="Q3" s="2">
        <f t="shared" si="0"/>
        <v>0.61340696236450287</v>
      </c>
      <c r="R3" s="2">
        <f t="shared" si="0"/>
        <v>0.19232553491948479</v>
      </c>
      <c r="S3" s="2">
        <f t="shared" si="0"/>
        <v>-0.58306899201934959</v>
      </c>
      <c r="T3" s="2">
        <f t="shared" si="0"/>
        <v>-0.44618216848334635</v>
      </c>
    </row>
    <row r="4" spans="1:20" x14ac:dyDescent="0.25">
      <c r="A4" t="s">
        <v>11</v>
      </c>
      <c r="B4">
        <v>1438.15306295916</v>
      </c>
      <c r="C4">
        <v>2862.6961946899501</v>
      </c>
      <c r="D4">
        <v>0.23044294270867499</v>
      </c>
      <c r="E4">
        <v>609.88527843450004</v>
      </c>
      <c r="F4">
        <v>135.03923153168401</v>
      </c>
      <c r="G4">
        <v>141.55883690095601</v>
      </c>
      <c r="H4">
        <v>479.40594492583</v>
      </c>
      <c r="I4">
        <v>469.79885123933002</v>
      </c>
      <c r="L4" t="s">
        <v>15</v>
      </c>
      <c r="M4" s="2">
        <f>+B3/B27-1</f>
        <v>-0.23062148420680195</v>
      </c>
      <c r="N4" s="2">
        <f t="shared" ref="N4:T4" si="1">+C3/C27-1</f>
        <v>-0.89067653882356068</v>
      </c>
      <c r="O4" s="2">
        <f t="shared" si="1"/>
        <v>-0.11796110158992146</v>
      </c>
      <c r="P4" s="2">
        <f t="shared" si="1"/>
        <v>-8.4035638689722303E-3</v>
      </c>
      <c r="Q4" s="2">
        <f t="shared" si="1"/>
        <v>0.40758310943374809</v>
      </c>
      <c r="R4" s="2">
        <f t="shared" si="1"/>
        <v>9.1504889829665537E-3</v>
      </c>
      <c r="S4" s="2">
        <f t="shared" si="1"/>
        <v>-0.14144881596509007</v>
      </c>
      <c r="T4" s="2">
        <f t="shared" si="1"/>
        <v>-0.44905198627191756</v>
      </c>
    </row>
    <row r="5" spans="1:20" x14ac:dyDescent="0.25">
      <c r="A5" t="s">
        <v>12</v>
      </c>
      <c r="B5">
        <v>8452.7397260273992</v>
      </c>
      <c r="C5">
        <v>58</v>
      </c>
      <c r="D5">
        <v>1.57</v>
      </c>
      <c r="E5">
        <v>960.59026864550003</v>
      </c>
      <c r="F5">
        <v>325.07462686567101</v>
      </c>
      <c r="G5">
        <v>295</v>
      </c>
      <c r="H5">
        <v>168</v>
      </c>
      <c r="I5">
        <v>260</v>
      </c>
      <c r="L5" t="s">
        <v>16</v>
      </c>
      <c r="M5" s="2">
        <f>+B3/B39-1</f>
        <v>-0.20080879175581123</v>
      </c>
      <c r="N5" s="2">
        <f t="shared" ref="N5:T5" si="2">+C3/C39-1</f>
        <v>0.6226767045667374</v>
      </c>
      <c r="O5" s="2">
        <f t="shared" si="2"/>
        <v>8.1450670337802178E-2</v>
      </c>
      <c r="P5" s="2">
        <f t="shared" si="2"/>
        <v>-0.42759930528610868</v>
      </c>
      <c r="Q5" s="2">
        <f t="shared" si="2"/>
        <v>0.85539372889059173</v>
      </c>
      <c r="R5" s="2">
        <f t="shared" si="2"/>
        <v>-0.11900019795941963</v>
      </c>
      <c r="S5" s="2">
        <f t="shared" si="2"/>
        <v>-0.21832238897099288</v>
      </c>
      <c r="T5" s="2">
        <f t="shared" si="2"/>
        <v>0.15824579378022974</v>
      </c>
    </row>
    <row r="6" spans="1:20" x14ac:dyDescent="0.25">
      <c r="A6" s="3">
        <v>0.25</v>
      </c>
      <c r="B6">
        <v>12250</v>
      </c>
      <c r="C6">
        <v>923</v>
      </c>
      <c r="D6">
        <v>2.1470796460176902</v>
      </c>
      <c r="E6">
        <v>2527.4988066825699</v>
      </c>
      <c r="F6">
        <v>602.19191919191906</v>
      </c>
      <c r="G6">
        <v>629</v>
      </c>
      <c r="H6">
        <v>959.60176991150399</v>
      </c>
      <c r="I6">
        <v>667</v>
      </c>
      <c r="L6" t="s">
        <v>27</v>
      </c>
      <c r="M6" s="2">
        <f>+B3/B51-1</f>
        <v>-0.18427235318817037</v>
      </c>
      <c r="N6" s="2">
        <f t="shared" ref="N6:T6" si="3">+C3/C51-1</f>
        <v>-0.26477198046530304</v>
      </c>
      <c r="O6" s="2">
        <f t="shared" si="3"/>
        <v>-0.11335396542139575</v>
      </c>
      <c r="P6" s="2">
        <f t="shared" si="3"/>
        <v>1.5772861470886301E-3</v>
      </c>
      <c r="Q6" s="2">
        <f t="shared" si="3"/>
        <v>0.62190150594951765</v>
      </c>
      <c r="R6" s="2">
        <f t="shared" si="3"/>
        <v>0.21536617872685904</v>
      </c>
      <c r="S6" s="2">
        <f t="shared" si="3"/>
        <v>-0.16859981108575073</v>
      </c>
      <c r="T6" s="2">
        <f t="shared" si="3"/>
        <v>-9.8775104208786546E-2</v>
      </c>
    </row>
    <row r="7" spans="1:20" x14ac:dyDescent="0.25">
      <c r="A7" s="3">
        <v>0.5</v>
      </c>
      <c r="B7">
        <v>12950</v>
      </c>
      <c r="C7">
        <v>1741</v>
      </c>
      <c r="D7">
        <v>2.29</v>
      </c>
      <c r="E7">
        <v>2886.4261168384801</v>
      </c>
      <c r="F7">
        <v>688.87142857142805</v>
      </c>
      <c r="G7">
        <v>720.14465408804995</v>
      </c>
      <c r="H7">
        <v>1199</v>
      </c>
      <c r="I7">
        <v>794</v>
      </c>
      <c r="L7" t="s">
        <v>34</v>
      </c>
      <c r="M7" s="2">
        <f>+B3/B63-1</f>
        <v>-0.11660748577782487</v>
      </c>
      <c r="N7" s="2">
        <f t="shared" ref="N7:T7" si="4">+C3/C63-1</f>
        <v>2.198303689946969</v>
      </c>
      <c r="O7" s="2">
        <f t="shared" si="4"/>
        <v>9.1670547660843704E-2</v>
      </c>
      <c r="P7" s="2">
        <f t="shared" si="4"/>
        <v>-0.25757105900252719</v>
      </c>
      <c r="Q7" s="2">
        <f t="shared" si="4"/>
        <v>0.98860361488807702</v>
      </c>
      <c r="R7" s="2">
        <f t="shared" si="4"/>
        <v>0.40426457273307159</v>
      </c>
      <c r="S7" s="2">
        <f t="shared" si="4"/>
        <v>-0.40972397910044056</v>
      </c>
      <c r="T7" s="2">
        <f t="shared" si="4"/>
        <v>0.13859431338111317</v>
      </c>
    </row>
    <row r="8" spans="1:20" x14ac:dyDescent="0.25">
      <c r="A8" s="3">
        <v>0.75</v>
      </c>
      <c r="B8">
        <v>13650</v>
      </c>
      <c r="C8">
        <v>3277</v>
      </c>
      <c r="D8">
        <v>2.4408558888076</v>
      </c>
      <c r="E8">
        <v>3327</v>
      </c>
      <c r="F8">
        <v>803.89343768813899</v>
      </c>
      <c r="G8">
        <v>809.33799675588</v>
      </c>
      <c r="H8">
        <v>1551</v>
      </c>
      <c r="I8">
        <v>1044.8333333333301</v>
      </c>
    </row>
    <row r="9" spans="1:20" x14ac:dyDescent="0.25">
      <c r="A9" t="s">
        <v>13</v>
      </c>
      <c r="B9">
        <v>19950</v>
      </c>
      <c r="C9">
        <v>22575</v>
      </c>
      <c r="D9">
        <v>3.21575803981623</v>
      </c>
      <c r="E9">
        <v>5324</v>
      </c>
      <c r="F9">
        <v>1032.6861313868601</v>
      </c>
      <c r="G9">
        <v>1223</v>
      </c>
      <c r="H9">
        <v>3588</v>
      </c>
      <c r="I9">
        <v>3501</v>
      </c>
      <c r="L9" t="s">
        <v>17</v>
      </c>
      <c r="M9" s="2">
        <f t="shared" ref="M9" si="5">+B3/B75-1</f>
        <v>-0.18511201615031658</v>
      </c>
      <c r="N9" s="2">
        <f t="shared" ref="N9" si="6">+C3/C75-1</f>
        <v>-0.31813519696831716</v>
      </c>
      <c r="O9" s="2">
        <f t="shared" ref="O9" si="7">+D3/D75-1</f>
        <v>-1.7683938900468932E-2</v>
      </c>
      <c r="P9" s="2">
        <f t="shared" ref="P9" si="8">+E3/E75-1</f>
        <v>-0.20860671997917135</v>
      </c>
      <c r="Q9" s="2">
        <f t="shared" ref="Q9" si="9">+F3/F75-1</f>
        <v>0.56682414862185104</v>
      </c>
      <c r="R9" s="2">
        <f t="shared" ref="R9" si="10">+G3/G75-1</f>
        <v>0.10969569089477194</v>
      </c>
      <c r="S9" s="2">
        <f t="shared" ref="S9" si="11">+H3/H75-1</f>
        <v>-0.30764771144797964</v>
      </c>
      <c r="T9" s="2">
        <f t="shared" ref="T9" si="12">+I3/I75-1</f>
        <v>-0.11065891229524416</v>
      </c>
    </row>
    <row r="12" spans="1:20" ht="15.75" thickBot="1" x14ac:dyDescent="0.3"/>
    <row r="13" spans="1:20" ht="15.75" thickBot="1" x14ac:dyDescent="0.3">
      <c r="A13" s="5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20" x14ac:dyDescent="0.25">
      <c r="A14" t="s">
        <v>9</v>
      </c>
      <c r="B14">
        <v>1202</v>
      </c>
      <c r="C14">
        <v>1202</v>
      </c>
      <c r="D14">
        <v>1202</v>
      </c>
      <c r="E14">
        <v>1202</v>
      </c>
      <c r="F14">
        <v>1202</v>
      </c>
      <c r="G14">
        <v>1202</v>
      </c>
      <c r="H14">
        <v>1202</v>
      </c>
      <c r="I14">
        <v>1202</v>
      </c>
      <c r="J14">
        <v>1202</v>
      </c>
      <c r="M14" t="s">
        <v>0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</row>
    <row r="15" spans="1:20" x14ac:dyDescent="0.25">
      <c r="A15" t="s">
        <v>10</v>
      </c>
      <c r="B15">
        <v>20708.131833861</v>
      </c>
      <c r="C15">
        <v>4565.3788685524096</v>
      </c>
      <c r="D15">
        <v>2.52766266448225</v>
      </c>
      <c r="E15">
        <v>3745.2328776802801</v>
      </c>
      <c r="F15">
        <v>437.045823468837</v>
      </c>
      <c r="G15">
        <v>607.33552499835105</v>
      </c>
      <c r="H15">
        <v>3096.8547555262498</v>
      </c>
      <c r="I15">
        <v>1702.6795764482499</v>
      </c>
      <c r="K15" s="2">
        <f>+J14/$J$74</f>
        <v>0.12518225369714642</v>
      </c>
      <c r="L15" t="s">
        <v>22</v>
      </c>
      <c r="M15" s="2">
        <f>+B15/B27-1</f>
        <v>0.22076053153710151</v>
      </c>
      <c r="N15" s="2">
        <f t="shared" ref="N15:T15" si="13">+C15/C27-1</f>
        <v>-0.81358636482160607</v>
      </c>
      <c r="O15" s="2">
        <f t="shared" si="13"/>
        <v>-2.7126078936998477E-2</v>
      </c>
      <c r="P15" s="2">
        <f t="shared" si="13"/>
        <v>0.25926857787674584</v>
      </c>
      <c r="Q15" s="2">
        <f t="shared" si="13"/>
        <v>-0.12757094628444698</v>
      </c>
      <c r="R15" s="2">
        <f t="shared" si="13"/>
        <v>-0.15362838467506912</v>
      </c>
      <c r="S15" s="2">
        <f t="shared" si="13"/>
        <v>1.0592164353358791</v>
      </c>
      <c r="T15" s="2">
        <f t="shared" si="13"/>
        <v>-5.181880440201847E-3</v>
      </c>
    </row>
    <row r="16" spans="1:20" x14ac:dyDescent="0.25">
      <c r="A16" t="s">
        <v>11</v>
      </c>
      <c r="B16">
        <v>2242.32852020069</v>
      </c>
      <c r="C16">
        <v>5816.7084481011098</v>
      </c>
      <c r="D16">
        <v>0.23720296709070099</v>
      </c>
      <c r="E16">
        <v>960.13616315043703</v>
      </c>
      <c r="F16">
        <v>132.91855570025101</v>
      </c>
      <c r="G16">
        <v>153.906482721256</v>
      </c>
      <c r="H16">
        <v>987.93064039497904</v>
      </c>
      <c r="I16">
        <v>637.47614169163899</v>
      </c>
      <c r="L16" t="s">
        <v>23</v>
      </c>
      <c r="M16" s="2">
        <f>+B15/B39-1</f>
        <v>0.26806385173119684</v>
      </c>
      <c r="N16" s="2">
        <f t="shared" ref="N16:T16" si="14">+C15/C39-1</f>
        <v>1.7669180975654371</v>
      </c>
      <c r="O16" s="2">
        <f t="shared" si="14"/>
        <v>0.19282171793584379</v>
      </c>
      <c r="P16" s="2">
        <f t="shared" si="14"/>
        <v>-0.27308511553305215</v>
      </c>
      <c r="Q16" s="2">
        <f t="shared" si="14"/>
        <v>0.14998495244587828</v>
      </c>
      <c r="R16" s="2">
        <f t="shared" si="14"/>
        <v>-0.2611079975737729</v>
      </c>
      <c r="S16" s="2">
        <f t="shared" si="14"/>
        <v>0.8748368340722803</v>
      </c>
      <c r="T16" s="2">
        <f t="shared" si="14"/>
        <v>1.0913840758942781</v>
      </c>
    </row>
    <row r="17" spans="1:20" x14ac:dyDescent="0.25">
      <c r="A17" t="s">
        <v>12</v>
      </c>
      <c r="B17">
        <v>14608.349402236699</v>
      </c>
      <c r="C17">
        <v>19</v>
      </c>
      <c r="D17">
        <v>1.8499999999999901</v>
      </c>
      <c r="E17">
        <v>1262.9077815369701</v>
      </c>
      <c r="F17">
        <v>146</v>
      </c>
      <c r="G17">
        <v>155.044391627306</v>
      </c>
      <c r="H17">
        <v>870</v>
      </c>
      <c r="I17">
        <v>369</v>
      </c>
      <c r="L17" t="s">
        <v>28</v>
      </c>
      <c r="M17" s="2">
        <f>+B15/B51-1</f>
        <v>0.29430195316135177</v>
      </c>
      <c r="N17" s="2">
        <f t="shared" ref="N17:T17" si="15">+C15/C51-1</f>
        <v>0.25367900294773738</v>
      </c>
      <c r="O17" s="2">
        <f t="shared" si="15"/>
        <v>-2.2044486008133246E-2</v>
      </c>
      <c r="P17" s="2">
        <f t="shared" si="15"/>
        <v>0.27194366458315411</v>
      </c>
      <c r="Q17" s="2">
        <f t="shared" si="15"/>
        <v>5.2649726839939515E-3</v>
      </c>
      <c r="R17" s="2">
        <f t="shared" si="15"/>
        <v>1.9324121754156875E-2</v>
      </c>
      <c r="S17" s="2">
        <f t="shared" si="15"/>
        <v>0.99409536110308738</v>
      </c>
      <c r="T17" s="2">
        <f t="shared" si="15"/>
        <v>0.62729483325441304</v>
      </c>
    </row>
    <row r="18" spans="1:20" x14ac:dyDescent="0.25">
      <c r="A18" s="3">
        <v>0.25</v>
      </c>
      <c r="B18">
        <v>19250</v>
      </c>
      <c r="C18">
        <v>849</v>
      </c>
      <c r="D18">
        <v>2.3526863864383301</v>
      </c>
      <c r="E18">
        <v>3118</v>
      </c>
      <c r="F18">
        <v>349</v>
      </c>
      <c r="G18">
        <v>515</v>
      </c>
      <c r="H18">
        <v>2355.30101057304</v>
      </c>
      <c r="I18">
        <v>1256</v>
      </c>
      <c r="L18" t="s">
        <v>35</v>
      </c>
      <c r="M18" s="2">
        <f>+B15/B63-1</f>
        <v>0.40166471129748293</v>
      </c>
      <c r="N18" s="2">
        <f t="shared" ref="N18:T18" si="16">+C15/C63-1</f>
        <v>4.4536090499847472</v>
      </c>
      <c r="O18" s="2">
        <f t="shared" si="16"/>
        <v>0.2040940690101245</v>
      </c>
      <c r="P18" s="2">
        <f t="shared" si="16"/>
        <v>-5.7159341604483216E-2</v>
      </c>
      <c r="Q18" s="2">
        <f t="shared" si="16"/>
        <v>0.23254929554395298</v>
      </c>
      <c r="R18" s="2">
        <f t="shared" si="16"/>
        <v>0.17775266200928819</v>
      </c>
      <c r="S18" s="2">
        <f t="shared" si="16"/>
        <v>0.41576426219407958</v>
      </c>
      <c r="T18" s="2">
        <f t="shared" si="16"/>
        <v>1.0559004217380004</v>
      </c>
    </row>
    <row r="19" spans="1:20" x14ac:dyDescent="0.25">
      <c r="A19" s="3">
        <v>0.5</v>
      </c>
      <c r="B19">
        <v>20650</v>
      </c>
      <c r="C19">
        <v>2074</v>
      </c>
      <c r="D19">
        <v>2.5214028507126698</v>
      </c>
      <c r="E19">
        <v>3719.9622063329898</v>
      </c>
      <c r="F19">
        <v>420</v>
      </c>
      <c r="G19">
        <v>609</v>
      </c>
      <c r="H19">
        <v>2931</v>
      </c>
      <c r="I19">
        <v>1666</v>
      </c>
    </row>
    <row r="20" spans="1:20" x14ac:dyDescent="0.25">
      <c r="A20" s="3">
        <v>0.75</v>
      </c>
      <c r="B20">
        <v>22267.027559055099</v>
      </c>
      <c r="C20">
        <v>5559</v>
      </c>
      <c r="D20">
        <v>2.69159982174688</v>
      </c>
      <c r="E20">
        <v>4334.9267144024197</v>
      </c>
      <c r="F20">
        <v>488.01632684347601</v>
      </c>
      <c r="G20">
        <v>691.64326418965095</v>
      </c>
      <c r="H20">
        <v>3692.43047310667</v>
      </c>
      <c r="I20">
        <v>2062</v>
      </c>
      <c r="L20" t="s">
        <v>24</v>
      </c>
      <c r="M20" s="2">
        <f t="shared" ref="M20" si="17">+B15/B75-1</f>
        <v>0.29296967342785152</v>
      </c>
      <c r="N20" s="2">
        <f t="shared" ref="N20" si="18">+C15/C75-1</f>
        <v>0.16268635538525444</v>
      </c>
      <c r="O20" s="2">
        <f t="shared" ref="O20" si="19">+D15/D75-1</f>
        <v>8.347792802302556E-2</v>
      </c>
      <c r="P20" s="2">
        <f t="shared" ref="P20" si="20">+E15/E75-1</f>
        <v>5.0224607113820152E-3</v>
      </c>
      <c r="Q20" s="2">
        <f t="shared" ref="Q20" si="21">+F15/F75-1</f>
        <v>-2.8872327211470039E-2</v>
      </c>
      <c r="R20" s="2">
        <f t="shared" ref="R20" si="22">+G15/G75-1</f>
        <v>-6.930141274739432E-2</v>
      </c>
      <c r="S20" s="2">
        <f t="shared" ref="S20" si="23">+H15/H75-1</f>
        <v>0.66059198116574769</v>
      </c>
      <c r="T20" s="2">
        <f t="shared" ref="T20" si="24">+I15/I75-1</f>
        <v>0.6058368602348132</v>
      </c>
    </row>
    <row r="21" spans="1:20" x14ac:dyDescent="0.25">
      <c r="A21" t="s">
        <v>13</v>
      </c>
      <c r="B21">
        <v>26417.044875990901</v>
      </c>
      <c r="C21">
        <v>35024</v>
      </c>
      <c r="D21">
        <v>3.25999999999999</v>
      </c>
      <c r="E21">
        <v>7193.8461770927697</v>
      </c>
      <c r="F21">
        <v>1016</v>
      </c>
      <c r="G21">
        <v>1172</v>
      </c>
      <c r="H21">
        <v>5692.8562691131501</v>
      </c>
      <c r="I21">
        <v>3561</v>
      </c>
    </row>
    <row r="24" spans="1:20" ht="15.75" thickBot="1" x14ac:dyDescent="0.3"/>
    <row r="25" spans="1:20" ht="15.75" thickBot="1" x14ac:dyDescent="0.3">
      <c r="A25" s="5">
        <v>2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20" x14ac:dyDescent="0.25">
      <c r="A26" t="s">
        <v>9</v>
      </c>
      <c r="B26">
        <v>616</v>
      </c>
      <c r="C26">
        <v>616</v>
      </c>
      <c r="D26">
        <v>616</v>
      </c>
      <c r="E26">
        <v>616</v>
      </c>
      <c r="F26">
        <v>616</v>
      </c>
      <c r="G26">
        <v>616</v>
      </c>
      <c r="H26">
        <v>616</v>
      </c>
      <c r="I26">
        <v>616</v>
      </c>
      <c r="J26">
        <v>616</v>
      </c>
      <c r="M26" t="s">
        <v>0</v>
      </c>
      <c r="N26" t="s">
        <v>1</v>
      </c>
      <c r="O26" t="s">
        <v>2</v>
      </c>
      <c r="P26" t="s">
        <v>3</v>
      </c>
      <c r="Q26" t="s">
        <v>4</v>
      </c>
      <c r="R26" t="s">
        <v>5</v>
      </c>
      <c r="S26" t="s">
        <v>6</v>
      </c>
      <c r="T26" t="s">
        <v>7</v>
      </c>
    </row>
    <row r="27" spans="1:20" x14ac:dyDescent="0.25">
      <c r="A27" t="s">
        <v>10</v>
      </c>
      <c r="B27">
        <v>16963.303857626099</v>
      </c>
      <c r="C27">
        <v>24490.584415584399</v>
      </c>
      <c r="D27">
        <v>2.5981400156357601</v>
      </c>
      <c r="E27">
        <v>2974.13351168908</v>
      </c>
      <c r="F27">
        <v>500.95285296554499</v>
      </c>
      <c r="G27">
        <v>717.57548812076902</v>
      </c>
      <c r="H27">
        <v>1503.8995913128099</v>
      </c>
      <c r="I27">
        <v>1711.54861674783</v>
      </c>
      <c r="K27" s="2">
        <f>+J26/$J$74</f>
        <v>6.4153301395542595E-2</v>
      </c>
      <c r="L27" t="s">
        <v>25</v>
      </c>
      <c r="M27" s="2">
        <f>B27/B39-1</f>
        <v>3.8749057634206219E-2</v>
      </c>
      <c r="N27" s="2">
        <f t="shared" ref="N27:T27" si="25">C27/C39-1</f>
        <v>13.842895450848081</v>
      </c>
      <c r="O27" s="2">
        <f t="shared" si="25"/>
        <v>0.22608047364710782</v>
      </c>
      <c r="P27" s="2">
        <f t="shared" si="25"/>
        <v>-0.42274833404276646</v>
      </c>
      <c r="Q27" s="2">
        <f t="shared" si="25"/>
        <v>0.31814151253704082</v>
      </c>
      <c r="R27" s="2">
        <f t="shared" si="25"/>
        <v>-0.12698867843936534</v>
      </c>
      <c r="S27" s="2">
        <f t="shared" si="25"/>
        <v>-8.9538718757129931E-2</v>
      </c>
      <c r="T27" s="2">
        <f t="shared" si="25"/>
        <v>1.1022778282523693</v>
      </c>
    </row>
    <row r="28" spans="1:20" x14ac:dyDescent="0.25">
      <c r="A28" t="s">
        <v>11</v>
      </c>
      <c r="B28">
        <v>2639.2773315787899</v>
      </c>
      <c r="C28">
        <v>7623.2891976650299</v>
      </c>
      <c r="D28">
        <v>0.19979057339581399</v>
      </c>
      <c r="E28">
        <v>877.69919445148503</v>
      </c>
      <c r="F28">
        <v>116.002643217799</v>
      </c>
      <c r="G28">
        <v>156.04528265312601</v>
      </c>
      <c r="H28">
        <v>578.18653228780101</v>
      </c>
      <c r="I28">
        <v>615.35561649361398</v>
      </c>
      <c r="L28" t="s">
        <v>29</v>
      </c>
      <c r="M28" s="2">
        <f>B27/B51-1</f>
        <v>6.0242299553747714E-2</v>
      </c>
      <c r="N28" s="2">
        <f t="shared" ref="N28:T28" si="26">C27/C51-1</f>
        <v>5.7252537709915536</v>
      </c>
      <c r="O28" s="2">
        <f t="shared" si="26"/>
        <v>5.2232800354159448E-3</v>
      </c>
      <c r="P28" s="2">
        <f t="shared" si="26"/>
        <v>1.0065435546545265E-2</v>
      </c>
      <c r="Q28" s="2">
        <f t="shared" si="26"/>
        <v>0.15225985242319862</v>
      </c>
      <c r="R28" s="2">
        <f t="shared" si="26"/>
        <v>0.20434582551876757</v>
      </c>
      <c r="S28" s="2">
        <f t="shared" si="26"/>
        <v>-3.1624200892787502E-2</v>
      </c>
      <c r="T28" s="2">
        <f t="shared" si="26"/>
        <v>0.6357712040613841</v>
      </c>
    </row>
    <row r="29" spans="1:20" x14ac:dyDescent="0.25">
      <c r="A29" t="s">
        <v>12</v>
      </c>
      <c r="B29">
        <v>10735.8671041079</v>
      </c>
      <c r="C29">
        <v>5395</v>
      </c>
      <c r="D29">
        <v>2.1393172380492498</v>
      </c>
      <c r="E29">
        <v>674.04787139294604</v>
      </c>
      <c r="F29">
        <v>253.21921875811</v>
      </c>
      <c r="G29">
        <v>155.044391627306</v>
      </c>
      <c r="H29">
        <v>348.85738539898102</v>
      </c>
      <c r="I29">
        <v>650</v>
      </c>
      <c r="L29" t="s">
        <v>30</v>
      </c>
      <c r="M29" s="2">
        <f>B27/B63-1</f>
        <v>0.14818973507654198</v>
      </c>
      <c r="N29" s="2">
        <f t="shared" ref="N29:T29" si="27">C27/C63-1</f>
        <v>28.255419244229419</v>
      </c>
      <c r="O29" s="2">
        <f t="shared" si="27"/>
        <v>0.23766712514452282</v>
      </c>
      <c r="P29" s="2">
        <f t="shared" si="27"/>
        <v>-0.25127913539680202</v>
      </c>
      <c r="Q29" s="2">
        <f t="shared" si="27"/>
        <v>0.41277882745272909</v>
      </c>
      <c r="R29" s="2">
        <f t="shared" si="27"/>
        <v>0.39153138016937938</v>
      </c>
      <c r="S29" s="2">
        <f t="shared" si="27"/>
        <v>-0.31247428007092704</v>
      </c>
      <c r="T29" s="2">
        <f t="shared" si="27"/>
        <v>1.066609344276646</v>
      </c>
    </row>
    <row r="30" spans="1:20" x14ac:dyDescent="0.25">
      <c r="A30" s="3">
        <v>0.25</v>
      </c>
      <c r="B30">
        <v>14982.9988071158</v>
      </c>
      <c r="C30">
        <v>18958</v>
      </c>
      <c r="D30">
        <v>2.46966717961564</v>
      </c>
      <c r="E30">
        <v>2338.1771517996799</v>
      </c>
      <c r="F30">
        <v>426.47160883280702</v>
      </c>
      <c r="G30">
        <v>611.58181596488305</v>
      </c>
      <c r="H30">
        <v>1108.46781276979</v>
      </c>
      <c r="I30">
        <v>1241</v>
      </c>
    </row>
    <row r="31" spans="1:20" x14ac:dyDescent="0.25">
      <c r="A31" s="3">
        <v>0.5</v>
      </c>
      <c r="B31">
        <v>16831.903451272901</v>
      </c>
      <c r="C31">
        <v>24333</v>
      </c>
      <c r="D31">
        <v>2.5863386380859499</v>
      </c>
      <c r="E31">
        <v>2875.70719816461</v>
      </c>
      <c r="F31">
        <v>477.01741181367203</v>
      </c>
      <c r="G31">
        <v>721.13527136326297</v>
      </c>
      <c r="H31">
        <v>1399.51820544457</v>
      </c>
      <c r="I31">
        <v>1617</v>
      </c>
      <c r="L31" t="s">
        <v>20</v>
      </c>
      <c r="M31" s="2">
        <f>+B27/B75-1</f>
        <v>5.9150947319560832E-2</v>
      </c>
      <c r="N31" s="2">
        <f t="shared" ref="N31:T31" si="28">+C27/C75-1</f>
        <v>5.2371314966986624</v>
      </c>
      <c r="O31" s="2">
        <f t="shared" si="28"/>
        <v>0.11368791429743896</v>
      </c>
      <c r="P31" s="2">
        <f t="shared" si="28"/>
        <v>-0.20189983426255942</v>
      </c>
      <c r="Q31" s="2">
        <f t="shared" si="28"/>
        <v>0.11313082554120979</v>
      </c>
      <c r="R31" s="2">
        <f t="shared" si="28"/>
        <v>9.9633506607261113E-2</v>
      </c>
      <c r="S31" s="2">
        <f t="shared" si="28"/>
        <v>-0.19358064909049344</v>
      </c>
      <c r="T31" s="2">
        <f t="shared" si="28"/>
        <v>0.61420145920280156</v>
      </c>
    </row>
    <row r="32" spans="1:20" x14ac:dyDescent="0.25">
      <c r="A32" s="3">
        <v>0.75</v>
      </c>
      <c r="B32">
        <v>18741.206912069101</v>
      </c>
      <c r="C32">
        <v>30571</v>
      </c>
      <c r="D32">
        <v>2.72719668967322</v>
      </c>
      <c r="E32">
        <v>3584.9221119854001</v>
      </c>
      <c r="F32">
        <v>543.80398743565104</v>
      </c>
      <c r="G32">
        <v>803.66356561726195</v>
      </c>
      <c r="H32">
        <v>1825.0769261717901</v>
      </c>
      <c r="I32">
        <v>2149</v>
      </c>
    </row>
    <row r="33" spans="1:20" x14ac:dyDescent="0.25">
      <c r="A33" t="s">
        <v>13</v>
      </c>
      <c r="B33">
        <v>25875.186667693</v>
      </c>
      <c r="C33">
        <v>38834</v>
      </c>
      <c r="D33">
        <v>3.1902401317873599</v>
      </c>
      <c r="E33">
        <v>5495.2228939310598</v>
      </c>
      <c r="F33">
        <v>1024.8196814764599</v>
      </c>
      <c r="G33">
        <v>1203.2523878238101</v>
      </c>
      <c r="H33">
        <v>4272.1230255274304</v>
      </c>
      <c r="I33">
        <v>3525</v>
      </c>
    </row>
    <row r="34" spans="1:20" x14ac:dyDescent="0.25">
      <c r="M34" s="2"/>
    </row>
    <row r="36" spans="1:20" ht="15.75" thickBot="1" x14ac:dyDescent="0.3"/>
    <row r="37" spans="1:20" ht="15.75" thickBot="1" x14ac:dyDescent="0.3">
      <c r="A37" s="5">
        <v>3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M37" t="s">
        <v>0</v>
      </c>
      <c r="N37" t="s">
        <v>1</v>
      </c>
      <c r="O37" t="s">
        <v>2</v>
      </c>
      <c r="P37" t="s">
        <v>3</v>
      </c>
      <c r="Q37" t="s">
        <v>4</v>
      </c>
      <c r="R37" t="s">
        <v>5</v>
      </c>
      <c r="S37" t="s">
        <v>6</v>
      </c>
      <c r="T37" t="s">
        <v>7</v>
      </c>
    </row>
    <row r="38" spans="1:20" x14ac:dyDescent="0.25">
      <c r="A38" t="s">
        <v>9</v>
      </c>
      <c r="B38">
        <v>1968</v>
      </c>
      <c r="C38">
        <v>1968</v>
      </c>
      <c r="D38">
        <v>1968</v>
      </c>
      <c r="E38">
        <v>1968</v>
      </c>
      <c r="F38">
        <v>1968</v>
      </c>
      <c r="G38">
        <v>1968</v>
      </c>
      <c r="H38">
        <v>1968</v>
      </c>
      <c r="I38">
        <v>1968</v>
      </c>
      <c r="J38">
        <v>1968</v>
      </c>
      <c r="K38" s="2">
        <f>+J38/$J$74</f>
        <v>0.20495730056238284</v>
      </c>
      <c r="L38" t="s">
        <v>31</v>
      </c>
      <c r="M38" s="2">
        <f>+B39/B51-1</f>
        <v>2.0691467069527958E-2</v>
      </c>
      <c r="N38" s="2">
        <f t="shared" ref="N38:T38" si="29">+C39/C51-1</f>
        <v>-0.54690418771309934</v>
      </c>
      <c r="O38" s="2">
        <f t="shared" si="29"/>
        <v>-0.1801327060977721</v>
      </c>
      <c r="P38" s="2">
        <f t="shared" si="29"/>
        <v>0.74978349152374246</v>
      </c>
      <c r="Q38" s="2">
        <f t="shared" si="29"/>
        <v>-0.12584510732430243</v>
      </c>
      <c r="R38" s="2">
        <f t="shared" si="29"/>
        <v>0.37953059230185504</v>
      </c>
      <c r="S38" s="2">
        <f t="shared" si="29"/>
        <v>6.3610083215491997E-2</v>
      </c>
      <c r="T38" s="2">
        <f t="shared" si="29"/>
        <v>-0.22190531523551937</v>
      </c>
    </row>
    <row r="39" spans="1:20" x14ac:dyDescent="0.25">
      <c r="A39" t="s">
        <v>10</v>
      </c>
      <c r="B39">
        <v>16330.511910413399</v>
      </c>
      <c r="C39">
        <v>1649.9869918699101</v>
      </c>
      <c r="D39">
        <v>2.1190615717966002</v>
      </c>
      <c r="E39">
        <v>5152.2302785513702</v>
      </c>
      <c r="F39">
        <v>380.044819316369</v>
      </c>
      <c r="G39">
        <v>821.95438982165604</v>
      </c>
      <c r="H39">
        <v>1651.79961223594</v>
      </c>
      <c r="I39">
        <v>814.14006928410902</v>
      </c>
      <c r="L39" t="s">
        <v>36</v>
      </c>
      <c r="M39" s="2">
        <f>+B39/B63-1</f>
        <v>0.10535814847485048</v>
      </c>
      <c r="N39" s="2">
        <f t="shared" ref="N39:T39" si="30">+C39/C63-1</f>
        <v>0.97100487173193994</v>
      </c>
      <c r="O39" s="2">
        <f t="shared" si="30"/>
        <v>9.4501557984603135E-3</v>
      </c>
      <c r="P39" s="2">
        <f t="shared" si="30"/>
        <v>0.29704409490377781</v>
      </c>
      <c r="Q39" s="2">
        <f t="shared" si="30"/>
        <v>7.179602039354549E-2</v>
      </c>
      <c r="R39" s="2">
        <f t="shared" si="30"/>
        <v>0.59394425456225997</v>
      </c>
      <c r="S39" s="2">
        <f t="shared" si="30"/>
        <v>-0.24486001316768569</v>
      </c>
      <c r="T39" s="2">
        <f t="shared" si="30"/>
        <v>-1.6966589047544889E-2</v>
      </c>
    </row>
    <row r="40" spans="1:20" x14ac:dyDescent="0.25">
      <c r="A40" t="s">
        <v>11</v>
      </c>
      <c r="B40">
        <v>2058.62876985204</v>
      </c>
      <c r="C40">
        <v>2808.5351372190198</v>
      </c>
      <c r="D40">
        <v>0.20461640022420199</v>
      </c>
      <c r="E40">
        <v>854.10172593915104</v>
      </c>
      <c r="F40">
        <v>90.050214815874895</v>
      </c>
      <c r="G40">
        <v>147.38916813945301</v>
      </c>
      <c r="H40">
        <v>727.60884861925103</v>
      </c>
      <c r="I40">
        <v>311.22340507779001</v>
      </c>
    </row>
    <row r="41" spans="1:20" x14ac:dyDescent="0.25">
      <c r="A41" t="s">
        <v>12</v>
      </c>
      <c r="B41">
        <v>10200.3424657534</v>
      </c>
      <c r="C41">
        <v>31</v>
      </c>
      <c r="D41">
        <v>1.43999999999999</v>
      </c>
      <c r="E41">
        <v>2916</v>
      </c>
      <c r="F41">
        <v>124.328125</v>
      </c>
      <c r="G41">
        <v>374</v>
      </c>
      <c r="H41">
        <v>307</v>
      </c>
      <c r="I41">
        <v>63</v>
      </c>
      <c r="L41" t="s">
        <v>21</v>
      </c>
      <c r="M41" s="2">
        <f>+B39/B75-1</f>
        <v>1.9640826179732729E-2</v>
      </c>
      <c r="N41" s="2">
        <f t="shared" ref="N41:T41" si="31">+C39/C75-1</f>
        <v>-0.57979010784298901</v>
      </c>
      <c r="O41" s="2">
        <f t="shared" si="31"/>
        <v>-9.1668174940707559E-2</v>
      </c>
      <c r="P41" s="2">
        <f t="shared" si="31"/>
        <v>0.38258616268171819</v>
      </c>
      <c r="Q41" s="2">
        <f t="shared" si="31"/>
        <v>-0.15553010435218362</v>
      </c>
      <c r="R41" s="2">
        <f t="shared" si="31"/>
        <v>0.25958676531423031</v>
      </c>
      <c r="S41" s="2">
        <f t="shared" si="31"/>
        <v>-0.11427386587086485</v>
      </c>
      <c r="T41" s="2">
        <f t="shared" si="31"/>
        <v>-0.23216549329985903</v>
      </c>
    </row>
    <row r="42" spans="1:20" x14ac:dyDescent="0.25">
      <c r="A42" s="3">
        <v>0.25</v>
      </c>
      <c r="B42">
        <v>15050</v>
      </c>
      <c r="C42">
        <v>525</v>
      </c>
      <c r="D42">
        <v>1.98</v>
      </c>
      <c r="E42">
        <v>4561</v>
      </c>
      <c r="F42">
        <v>321</v>
      </c>
      <c r="G42">
        <v>711</v>
      </c>
      <c r="H42">
        <v>1174</v>
      </c>
      <c r="I42">
        <v>585</v>
      </c>
    </row>
    <row r="43" spans="1:20" x14ac:dyDescent="0.25">
      <c r="A43" s="3">
        <v>0.5</v>
      </c>
      <c r="B43">
        <v>16071.282051282</v>
      </c>
      <c r="C43">
        <v>965</v>
      </c>
      <c r="D43">
        <v>2.1234966592427602</v>
      </c>
      <c r="E43">
        <v>5093.4394463667804</v>
      </c>
      <c r="F43">
        <v>376</v>
      </c>
      <c r="G43">
        <v>802</v>
      </c>
      <c r="H43">
        <v>1505</v>
      </c>
      <c r="I43">
        <v>742</v>
      </c>
    </row>
    <row r="44" spans="1:20" x14ac:dyDescent="0.25">
      <c r="A44" s="3">
        <v>0.75</v>
      </c>
      <c r="B44">
        <v>17601.800554016601</v>
      </c>
      <c r="C44">
        <v>1598</v>
      </c>
      <c r="D44">
        <v>2.2561904761904699</v>
      </c>
      <c r="E44">
        <v>5643</v>
      </c>
      <c r="F44">
        <v>428</v>
      </c>
      <c r="G44">
        <v>917.46511627906898</v>
      </c>
      <c r="H44">
        <v>1971.72093023255</v>
      </c>
      <c r="I44">
        <v>949.78461538461499</v>
      </c>
    </row>
    <row r="45" spans="1:20" x14ac:dyDescent="0.25">
      <c r="A45" t="s">
        <v>13</v>
      </c>
      <c r="B45">
        <v>24150</v>
      </c>
      <c r="C45">
        <v>31158</v>
      </c>
      <c r="D45">
        <v>2.8999999999999901</v>
      </c>
      <c r="E45">
        <v>7486</v>
      </c>
      <c r="F45">
        <v>986</v>
      </c>
      <c r="G45">
        <v>1227.28454916175</v>
      </c>
      <c r="H45">
        <v>5582</v>
      </c>
      <c r="I45">
        <v>2578</v>
      </c>
    </row>
    <row r="49" spans="1:20" x14ac:dyDescent="0.25">
      <c r="A49" s="4">
        <v>4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M49" t="s">
        <v>0</v>
      </c>
      <c r="N49" t="s">
        <v>1</v>
      </c>
      <c r="O49" t="s">
        <v>2</v>
      </c>
      <c r="P49" t="s">
        <v>3</v>
      </c>
      <c r="Q49" t="s">
        <v>4</v>
      </c>
      <c r="R49" t="s">
        <v>5</v>
      </c>
      <c r="S49" t="s">
        <v>6</v>
      </c>
      <c r="T49" t="s">
        <v>7</v>
      </c>
    </row>
    <row r="50" spans="1:20" x14ac:dyDescent="0.25">
      <c r="A50" t="s">
        <v>9</v>
      </c>
      <c r="B50">
        <v>2290</v>
      </c>
      <c r="C50">
        <v>2290</v>
      </c>
      <c r="D50">
        <v>2290</v>
      </c>
      <c r="E50">
        <v>2290</v>
      </c>
      <c r="F50">
        <v>2290</v>
      </c>
      <c r="G50">
        <v>2290</v>
      </c>
      <c r="H50">
        <v>2290</v>
      </c>
      <c r="I50">
        <v>2290</v>
      </c>
      <c r="J50">
        <v>2290</v>
      </c>
      <c r="K50" s="2">
        <f>+J50/$J$74</f>
        <v>0.23849198083732556</v>
      </c>
      <c r="L50" t="s">
        <v>33</v>
      </c>
      <c r="M50" s="2">
        <f>+B51/B63-1</f>
        <v>8.2950317639478355E-2</v>
      </c>
      <c r="N50" s="2">
        <f t="shared" ref="N50:T50" si="32">+C51/C63-1</f>
        <v>3.3500840623172605</v>
      </c>
      <c r="O50" s="2">
        <f t="shared" si="32"/>
        <v>0.23123603454639174</v>
      </c>
      <c r="P50" s="2">
        <f t="shared" si="32"/>
        <v>-0.25874023775690735</v>
      </c>
      <c r="Q50" s="2">
        <f t="shared" si="32"/>
        <v>0.22609394441857877</v>
      </c>
      <c r="R50" s="2">
        <f t="shared" si="32"/>
        <v>0.15542508695123525</v>
      </c>
      <c r="S50" s="2">
        <f t="shared" si="32"/>
        <v>-0.29002178641501297</v>
      </c>
      <c r="T50" s="2">
        <f t="shared" si="32"/>
        <v>0.26338533111816176</v>
      </c>
    </row>
    <row r="51" spans="1:20" x14ac:dyDescent="0.25">
      <c r="A51" t="s">
        <v>10</v>
      </c>
      <c r="B51">
        <v>15999.459618585201</v>
      </c>
      <c r="C51">
        <v>3641.58517277387</v>
      </c>
      <c r="D51">
        <v>2.5846397185948802</v>
      </c>
      <c r="E51">
        <v>2944.4958782098902</v>
      </c>
      <c r="F51">
        <v>434.75684057900901</v>
      </c>
      <c r="G51">
        <v>595.82179214319603</v>
      </c>
      <c r="H51">
        <v>1553.0123663760701</v>
      </c>
      <c r="I51">
        <v>1046.3251905268301</v>
      </c>
    </row>
    <row r="52" spans="1:20" x14ac:dyDescent="0.25">
      <c r="A52" t="s">
        <v>11</v>
      </c>
      <c r="B52">
        <v>1957.4131171151801</v>
      </c>
      <c r="C52">
        <v>3321.8279119956501</v>
      </c>
      <c r="D52">
        <v>0.18469043665698801</v>
      </c>
      <c r="E52">
        <v>782.03865496702304</v>
      </c>
      <c r="F52">
        <v>93.503354989832104</v>
      </c>
      <c r="G52">
        <v>122.952812288825</v>
      </c>
      <c r="H52">
        <v>528.85357633988895</v>
      </c>
      <c r="I52">
        <v>366.66369082886303</v>
      </c>
      <c r="L52" t="s">
        <v>32</v>
      </c>
      <c r="M52" s="2">
        <f>+B51/B75-1</f>
        <v>-1.0293422877452052E-3</v>
      </c>
      <c r="N52" s="2">
        <f t="shared" ref="N52:T52" si="33">+C51/C75-1</f>
        <v>-7.2580498954305517E-2</v>
      </c>
      <c r="O52" s="2">
        <f t="shared" si="33"/>
        <v>0.10790103693002573</v>
      </c>
      <c r="P52" s="2">
        <f t="shared" si="33"/>
        <v>-0.20985300788399963</v>
      </c>
      <c r="Q52" s="2">
        <f t="shared" si="33"/>
        <v>-3.395850927175903E-2</v>
      </c>
      <c r="R52" s="2">
        <f t="shared" si="33"/>
        <v>-8.6945391176493803E-2</v>
      </c>
      <c r="S52" s="2">
        <f t="shared" si="33"/>
        <v>-0.16724545196918439</v>
      </c>
      <c r="T52" s="2">
        <f t="shared" si="33"/>
        <v>-1.3186284735315135E-2</v>
      </c>
    </row>
    <row r="53" spans="1:20" x14ac:dyDescent="0.25">
      <c r="A53" t="s">
        <v>12</v>
      </c>
      <c r="B53">
        <v>8050</v>
      </c>
      <c r="C53">
        <v>3</v>
      </c>
      <c r="D53">
        <v>2.1467144563918699</v>
      </c>
      <c r="E53">
        <v>450.11096630050201</v>
      </c>
      <c r="F53">
        <v>129.193717277486</v>
      </c>
      <c r="G53">
        <v>124</v>
      </c>
      <c r="H53">
        <v>72</v>
      </c>
      <c r="I53">
        <v>366</v>
      </c>
    </row>
    <row r="54" spans="1:20" x14ac:dyDescent="0.25">
      <c r="A54" s="3">
        <v>0.25</v>
      </c>
      <c r="B54">
        <v>14720.588235294101</v>
      </c>
      <c r="C54">
        <v>1318</v>
      </c>
      <c r="D54">
        <v>2.4544798373432699</v>
      </c>
      <c r="E54">
        <v>2411.5547785547701</v>
      </c>
      <c r="F54">
        <v>375.12452905016801</v>
      </c>
      <c r="G54">
        <v>516.16527390900603</v>
      </c>
      <c r="H54">
        <v>1186</v>
      </c>
      <c r="I54">
        <v>775</v>
      </c>
    </row>
    <row r="55" spans="1:20" x14ac:dyDescent="0.25">
      <c r="A55" s="3">
        <v>0.5</v>
      </c>
      <c r="B55">
        <v>15845.1729686242</v>
      </c>
      <c r="C55">
        <v>2452</v>
      </c>
      <c r="D55">
        <v>2.5615339735018798</v>
      </c>
      <c r="E55">
        <v>2910.5251248897998</v>
      </c>
      <c r="F55">
        <v>432.76897651493101</v>
      </c>
      <c r="G55">
        <v>586.30824984011895</v>
      </c>
      <c r="H55">
        <v>1492.10757059663</v>
      </c>
      <c r="I55">
        <v>971</v>
      </c>
    </row>
    <row r="56" spans="1:20" x14ac:dyDescent="0.25">
      <c r="A56" s="3">
        <v>0.75</v>
      </c>
      <c r="B56">
        <v>17188.071693448699</v>
      </c>
      <c r="C56">
        <v>4771</v>
      </c>
      <c r="D56">
        <v>2.69999999999999</v>
      </c>
      <c r="E56">
        <v>3446.87268689859</v>
      </c>
      <c r="F56">
        <v>490</v>
      </c>
      <c r="G56">
        <v>675.52504863813203</v>
      </c>
      <c r="H56">
        <v>1847.34447194719</v>
      </c>
      <c r="I56">
        <v>1260</v>
      </c>
    </row>
    <row r="57" spans="1:20" x14ac:dyDescent="0.25">
      <c r="A57" t="s">
        <v>13</v>
      </c>
      <c r="B57">
        <v>22120.786516853899</v>
      </c>
      <c r="C57">
        <v>20785</v>
      </c>
      <c r="D57">
        <v>3.23611368551127</v>
      </c>
      <c r="E57">
        <v>5430</v>
      </c>
      <c r="F57">
        <v>957.814054726368</v>
      </c>
      <c r="G57">
        <v>1032.64691829909</v>
      </c>
      <c r="H57">
        <v>4195</v>
      </c>
      <c r="I57">
        <v>3328</v>
      </c>
    </row>
    <row r="61" spans="1:20" x14ac:dyDescent="0.25">
      <c r="A61" s="4">
        <v>5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M61" t="s">
        <v>0</v>
      </c>
      <c r="N61" t="s">
        <v>1</v>
      </c>
      <c r="O61" t="s">
        <v>2</v>
      </c>
      <c r="P61" t="s">
        <v>3</v>
      </c>
      <c r="Q61" t="s">
        <v>4</v>
      </c>
      <c r="R61" t="s">
        <v>5</v>
      </c>
      <c r="S61" t="s">
        <v>6</v>
      </c>
      <c r="T61" t="s">
        <v>7</v>
      </c>
    </row>
    <row r="62" spans="1:20" x14ac:dyDescent="0.25">
      <c r="A62" t="s">
        <v>9</v>
      </c>
      <c r="B62">
        <v>2118</v>
      </c>
      <c r="C62">
        <v>2118</v>
      </c>
      <c r="D62">
        <v>2118</v>
      </c>
      <c r="E62">
        <v>2118</v>
      </c>
      <c r="F62">
        <v>2118</v>
      </c>
      <c r="G62">
        <v>2118</v>
      </c>
      <c r="H62">
        <v>2118</v>
      </c>
      <c r="I62">
        <v>2118</v>
      </c>
      <c r="J62">
        <v>2118</v>
      </c>
      <c r="K62" s="2">
        <f>+J62/$J$74</f>
        <v>0.22057904603207665</v>
      </c>
      <c r="L62" t="s">
        <v>37</v>
      </c>
      <c r="M62" s="2">
        <f>+B63/B75-1</f>
        <v>-7.7547103093588921E-2</v>
      </c>
      <c r="N62" s="2">
        <f t="shared" ref="N62:T62" si="34">+C63/C75-1</f>
        <v>-0.78680423464008553</v>
      </c>
      <c r="O62" s="2">
        <f t="shared" si="34"/>
        <v>-0.1001716926371512</v>
      </c>
      <c r="P62" s="2">
        <f t="shared" si="34"/>
        <v>6.5951549460842696E-2</v>
      </c>
      <c r="Q62" s="2">
        <f t="shared" si="34"/>
        <v>-0.21209831014511393</v>
      </c>
      <c r="R62" s="2">
        <f t="shared" si="34"/>
        <v>-0.20976736688941067</v>
      </c>
      <c r="S62" s="2">
        <f t="shared" si="34"/>
        <v>0.17292972107676063</v>
      </c>
      <c r="T62" s="2">
        <f t="shared" si="34"/>
        <v>-0.21891311307904504</v>
      </c>
    </row>
    <row r="63" spans="1:20" x14ac:dyDescent="0.25">
      <c r="A63" t="s">
        <v>10</v>
      </c>
      <c r="B63">
        <v>14773.9553310806</v>
      </c>
      <c r="C63">
        <v>837.12983947119903</v>
      </c>
      <c r="D63">
        <v>2.0992235818919198</v>
      </c>
      <c r="E63">
        <v>3972.2861379925498</v>
      </c>
      <c r="F63">
        <v>354.586891614715</v>
      </c>
      <c r="G63">
        <v>515.67323478786705</v>
      </c>
      <c r="H63">
        <v>2187.40848192262</v>
      </c>
      <c r="I63">
        <v>828.19165677725402</v>
      </c>
    </row>
    <row r="64" spans="1:20" x14ac:dyDescent="0.25">
      <c r="A64" t="s">
        <v>11</v>
      </c>
      <c r="B64">
        <v>2382.2515946817098</v>
      </c>
      <c r="C64">
        <v>1199.3862651320101</v>
      </c>
      <c r="D64">
        <v>0.193951954222391</v>
      </c>
      <c r="E64">
        <v>836.79594388089504</v>
      </c>
      <c r="F64">
        <v>114.027948613874</v>
      </c>
      <c r="G64">
        <v>125.08400439235</v>
      </c>
      <c r="H64">
        <v>884.16109023394495</v>
      </c>
      <c r="I64">
        <v>297.46544246905802</v>
      </c>
    </row>
    <row r="65" spans="1:20" x14ac:dyDescent="0.25">
      <c r="A65" t="s">
        <v>12</v>
      </c>
      <c r="B65">
        <v>6206.8078668683802</v>
      </c>
      <c r="C65">
        <v>9</v>
      </c>
      <c r="D65">
        <v>1.43</v>
      </c>
      <c r="E65">
        <v>861.32564841498504</v>
      </c>
      <c r="F65">
        <v>58.844106463878298</v>
      </c>
      <c r="G65">
        <v>96.808219178082197</v>
      </c>
      <c r="H65">
        <v>447</v>
      </c>
      <c r="I65">
        <v>8</v>
      </c>
    </row>
    <row r="66" spans="1:20" x14ac:dyDescent="0.25">
      <c r="A66" s="3">
        <v>0.25</v>
      </c>
      <c r="B66">
        <v>13565.307892454401</v>
      </c>
      <c r="C66">
        <v>226</v>
      </c>
      <c r="D66">
        <v>1.98</v>
      </c>
      <c r="E66">
        <v>3476.8950514575699</v>
      </c>
      <c r="F66">
        <v>281</v>
      </c>
      <c r="G66">
        <v>441</v>
      </c>
      <c r="H66">
        <v>1561.94915254237</v>
      </c>
      <c r="I66">
        <v>641</v>
      </c>
    </row>
    <row r="67" spans="1:20" x14ac:dyDescent="0.25">
      <c r="A67" s="3">
        <v>0.5</v>
      </c>
      <c r="B67">
        <v>15050</v>
      </c>
      <c r="C67">
        <v>494</v>
      </c>
      <c r="D67">
        <v>2.1100506329113902</v>
      </c>
      <c r="E67">
        <v>3959</v>
      </c>
      <c r="F67">
        <v>349.49128919860601</v>
      </c>
      <c r="G67">
        <v>528</v>
      </c>
      <c r="H67">
        <v>2054</v>
      </c>
      <c r="I67">
        <v>809.33333333333303</v>
      </c>
    </row>
    <row r="68" spans="1:20" x14ac:dyDescent="0.25">
      <c r="A68" s="3">
        <v>0.75</v>
      </c>
      <c r="B68">
        <v>16450</v>
      </c>
      <c r="C68">
        <v>1019</v>
      </c>
      <c r="D68">
        <v>2.2400000000000002</v>
      </c>
      <c r="E68">
        <v>4481.4778156996499</v>
      </c>
      <c r="F68">
        <v>428.04604051565298</v>
      </c>
      <c r="G68">
        <v>603.18873239436596</v>
      </c>
      <c r="H68">
        <v>2649</v>
      </c>
      <c r="I68">
        <v>957.5</v>
      </c>
    </row>
    <row r="69" spans="1:20" x14ac:dyDescent="0.25">
      <c r="A69" t="s">
        <v>13</v>
      </c>
      <c r="B69">
        <v>22050</v>
      </c>
      <c r="C69">
        <v>23764</v>
      </c>
      <c r="D69">
        <v>2.5697247706422002</v>
      </c>
      <c r="E69">
        <v>7313</v>
      </c>
      <c r="F69">
        <v>913</v>
      </c>
      <c r="G69">
        <v>906.26845637583904</v>
      </c>
      <c r="H69">
        <v>5602</v>
      </c>
      <c r="I69">
        <v>2849</v>
      </c>
    </row>
    <row r="71" spans="1:20" ht="15.75" thickBot="1" x14ac:dyDescent="0.3">
      <c r="K71" s="3"/>
    </row>
    <row r="72" spans="1:20" ht="15.75" thickBot="1" x14ac:dyDescent="0.3">
      <c r="L72" s="23"/>
      <c r="M72" s="19" t="s">
        <v>0</v>
      </c>
      <c r="N72" s="20" t="s">
        <v>1</v>
      </c>
      <c r="O72" s="20" t="s">
        <v>2</v>
      </c>
      <c r="P72" s="20" t="s">
        <v>3</v>
      </c>
      <c r="Q72" s="20" t="s">
        <v>4</v>
      </c>
      <c r="R72" s="20" t="s">
        <v>5</v>
      </c>
      <c r="S72" s="20" t="s">
        <v>6</v>
      </c>
      <c r="T72" s="21" t="s">
        <v>7</v>
      </c>
    </row>
    <row r="73" spans="1:20" ht="15.75" thickBot="1" x14ac:dyDescent="0.3">
      <c r="A73" s="5" t="s">
        <v>26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L73" s="13" t="s">
        <v>18</v>
      </c>
      <c r="M73" s="16">
        <f t="shared" ref="M73" si="35">+B3/B75-1</f>
        <v>-0.18511201615031658</v>
      </c>
      <c r="N73" s="17">
        <f t="shared" ref="N73" si="36">+C3/C75-1</f>
        <v>-0.31813519696831716</v>
      </c>
      <c r="O73" s="17">
        <f t="shared" ref="O73" si="37">+D3/D75-1</f>
        <v>-1.7683938900468932E-2</v>
      </c>
      <c r="P73" s="17">
        <f t="shared" ref="P73" si="38">+E3/E75-1</f>
        <v>-0.20860671997917135</v>
      </c>
      <c r="Q73" s="17">
        <f t="shared" ref="Q73" si="39">+F3/F75-1</f>
        <v>0.56682414862185104</v>
      </c>
      <c r="R73" s="17">
        <f t="shared" ref="R73" si="40">+G3/G75-1</f>
        <v>0.10969569089477194</v>
      </c>
      <c r="S73" s="17">
        <f t="shared" ref="S73" si="41">+H3/H75-1</f>
        <v>-0.30764771144797964</v>
      </c>
      <c r="T73" s="18">
        <f t="shared" ref="T73" si="42">+I3/I75-1</f>
        <v>-0.11065891229524416</v>
      </c>
    </row>
    <row r="74" spans="1:20" x14ac:dyDescent="0.25">
      <c r="A74" t="s">
        <v>9</v>
      </c>
      <c r="B74">
        <v>9602</v>
      </c>
      <c r="C74">
        <v>9602</v>
      </c>
      <c r="D74">
        <v>9602</v>
      </c>
      <c r="E74">
        <v>9602</v>
      </c>
      <c r="F74">
        <v>9602</v>
      </c>
      <c r="G74">
        <v>9602</v>
      </c>
      <c r="H74">
        <v>9602</v>
      </c>
      <c r="I74">
        <v>9602</v>
      </c>
      <c r="J74">
        <v>9602</v>
      </c>
      <c r="L74" s="14" t="s">
        <v>19</v>
      </c>
      <c r="M74" s="11">
        <f t="shared" ref="M74" si="43">+B15/B75-1</f>
        <v>0.29296967342785152</v>
      </c>
      <c r="N74" s="7">
        <f t="shared" ref="N74" si="44">+C15/C75-1</f>
        <v>0.16268635538525444</v>
      </c>
      <c r="O74" s="7">
        <f t="shared" ref="O74" si="45">+D15/D75-1</f>
        <v>8.347792802302556E-2</v>
      </c>
      <c r="P74" s="7">
        <f t="shared" ref="P74" si="46">+E15/E75-1</f>
        <v>5.0224607113820152E-3</v>
      </c>
      <c r="Q74" s="7">
        <f t="shared" ref="Q74" si="47">+F15/F75-1</f>
        <v>-2.8872327211470039E-2</v>
      </c>
      <c r="R74" s="7">
        <f t="shared" ref="R74" si="48">+G15/G75-1</f>
        <v>-6.930141274739432E-2</v>
      </c>
      <c r="S74" s="7">
        <f t="shared" ref="S74" si="49">+H15/H75-1</f>
        <v>0.66059198116574769</v>
      </c>
      <c r="T74" s="8">
        <f t="shared" ref="T74" si="50">+I15/I75-1</f>
        <v>0.6058368602348132</v>
      </c>
    </row>
    <row r="75" spans="1:20" x14ac:dyDescent="0.25">
      <c r="A75" t="s">
        <v>10</v>
      </c>
      <c r="B75">
        <v>16015.9455085754</v>
      </c>
      <c r="C75">
        <v>3926.5781759687702</v>
      </c>
      <c r="D75">
        <v>2.3329156959333401</v>
      </c>
      <c r="E75">
        <v>3726.51659449412</v>
      </c>
      <c r="F75">
        <v>450.039511503043</v>
      </c>
      <c r="G75">
        <v>652.55876963473997</v>
      </c>
      <c r="H75">
        <v>1864.91009871807</v>
      </c>
      <c r="I75">
        <v>1060.30669653409</v>
      </c>
      <c r="L75" s="14" t="s">
        <v>20</v>
      </c>
      <c r="M75" s="11">
        <f>+B27/B75-1</f>
        <v>5.9150947319560832E-2</v>
      </c>
      <c r="N75" s="7">
        <f t="shared" ref="N75" si="51">+C27/C75-1</f>
        <v>5.2371314966986624</v>
      </c>
      <c r="O75" s="7">
        <f t="shared" ref="O75" si="52">+D27/D75-1</f>
        <v>0.11368791429743896</v>
      </c>
      <c r="P75" s="7">
        <f t="shared" ref="P75" si="53">+E27/E75-1</f>
        <v>-0.20189983426255942</v>
      </c>
      <c r="Q75" s="7">
        <f t="shared" ref="Q75" si="54">+F27/F75-1</f>
        <v>0.11313082554120979</v>
      </c>
      <c r="R75" s="7">
        <f t="shared" ref="R75" si="55">+G27/G75-1</f>
        <v>9.9633506607261113E-2</v>
      </c>
      <c r="S75" s="7">
        <f t="shared" ref="S75" si="56">+H27/H75-1</f>
        <v>-0.19358064909049344</v>
      </c>
      <c r="T75" s="8">
        <f t="shared" ref="T75" si="57">+I27/I75-1</f>
        <v>0.61420145920280156</v>
      </c>
    </row>
    <row r="76" spans="1:20" x14ac:dyDescent="0.25">
      <c r="A76" t="s">
        <v>11</v>
      </c>
      <c r="B76">
        <v>2979.0856227792801</v>
      </c>
      <c r="C76">
        <v>6657.2514092435104</v>
      </c>
      <c r="D76">
        <v>0.29736946192475699</v>
      </c>
      <c r="E76">
        <v>1170.32665291439</v>
      </c>
      <c r="F76">
        <v>158.61102488176999</v>
      </c>
      <c r="G76">
        <v>176.142240680405</v>
      </c>
      <c r="H76">
        <v>909.28538358780497</v>
      </c>
      <c r="I76">
        <v>532.99762953822301</v>
      </c>
      <c r="L76" s="14" t="s">
        <v>21</v>
      </c>
      <c r="M76" s="11">
        <f>+B39/B75-1</f>
        <v>1.9640826179732729E-2</v>
      </c>
      <c r="N76" s="7">
        <f t="shared" ref="N76" si="58">+C39/C75-1</f>
        <v>-0.57979010784298901</v>
      </c>
      <c r="O76" s="7">
        <f t="shared" ref="O76" si="59">+D39/D75-1</f>
        <v>-9.1668174940707559E-2</v>
      </c>
      <c r="P76" s="7">
        <f t="shared" ref="P76" si="60">+E39/E75-1</f>
        <v>0.38258616268171819</v>
      </c>
      <c r="Q76" s="7">
        <f t="shared" ref="Q76" si="61">+F39/F75-1</f>
        <v>-0.15553010435218362</v>
      </c>
      <c r="R76" s="7">
        <f t="shared" ref="R76" si="62">+G39/G75-1</f>
        <v>0.25958676531423031</v>
      </c>
      <c r="S76" s="7">
        <f t="shared" ref="S76" si="63">+H39/H75-1</f>
        <v>-0.11427386587086485</v>
      </c>
      <c r="T76" s="8">
        <f t="shared" ref="T76" si="64">+I39/I75-1</f>
        <v>-0.23216549329985903</v>
      </c>
    </row>
    <row r="77" spans="1:20" x14ac:dyDescent="0.25">
      <c r="A77" t="s">
        <v>12</v>
      </c>
      <c r="B77">
        <v>6206.8078668683802</v>
      </c>
      <c r="C77">
        <v>3</v>
      </c>
      <c r="D77">
        <v>1.43</v>
      </c>
      <c r="E77">
        <v>450.11096630050201</v>
      </c>
      <c r="F77">
        <v>58.844106463878298</v>
      </c>
      <c r="G77">
        <v>96.808219178082197</v>
      </c>
      <c r="H77">
        <v>72</v>
      </c>
      <c r="I77">
        <v>8</v>
      </c>
      <c r="L77" s="14" t="s">
        <v>32</v>
      </c>
      <c r="M77" s="11">
        <f>+B51/B75-1</f>
        <v>-1.0293422877452052E-3</v>
      </c>
      <c r="N77" s="7">
        <f t="shared" ref="N77" si="65">+C51/C75-1</f>
        <v>-7.2580498954305517E-2</v>
      </c>
      <c r="O77" s="7">
        <f t="shared" ref="O77" si="66">+D51/D75-1</f>
        <v>0.10790103693002573</v>
      </c>
      <c r="P77" s="7">
        <f t="shared" ref="P77" si="67">+E51/E75-1</f>
        <v>-0.20985300788399963</v>
      </c>
      <c r="Q77" s="7">
        <f t="shared" ref="Q77" si="68">+F51/F75-1</f>
        <v>-3.395850927175903E-2</v>
      </c>
      <c r="R77" s="7">
        <f t="shared" ref="R77" si="69">+G51/G75-1</f>
        <v>-8.6945391176493803E-2</v>
      </c>
      <c r="S77" s="7">
        <f t="shared" ref="S77" si="70">+H51/H75-1</f>
        <v>-0.16724545196918439</v>
      </c>
      <c r="T77" s="8">
        <f t="shared" ref="T77" si="71">+I51/I75-1</f>
        <v>-1.3186284735315135E-2</v>
      </c>
    </row>
    <row r="78" spans="1:20" ht="15.75" thickBot="1" x14ac:dyDescent="0.3">
      <c r="A78" s="3">
        <v>0.25</v>
      </c>
      <c r="B78">
        <v>13890.1023890784</v>
      </c>
      <c r="C78">
        <v>629</v>
      </c>
      <c r="D78">
        <v>2.12</v>
      </c>
      <c r="E78">
        <v>2859.9765258215898</v>
      </c>
      <c r="F78">
        <v>345</v>
      </c>
      <c r="G78">
        <v>535</v>
      </c>
      <c r="H78">
        <v>1225</v>
      </c>
      <c r="I78">
        <v>701</v>
      </c>
      <c r="L78" s="15" t="s">
        <v>37</v>
      </c>
      <c r="M78" s="12">
        <f>+B63/B75-1</f>
        <v>-7.7547103093588921E-2</v>
      </c>
      <c r="N78" s="9">
        <f t="shared" ref="N78" si="72">+C63/C75-1</f>
        <v>-0.78680423464008553</v>
      </c>
      <c r="O78" s="9">
        <f t="shared" ref="O78" si="73">+D63/D75-1</f>
        <v>-0.1001716926371512</v>
      </c>
      <c r="P78" s="9">
        <f t="shared" ref="P78" si="74">+E63/E75-1</f>
        <v>6.5951549460842696E-2</v>
      </c>
      <c r="Q78" s="9">
        <f t="shared" ref="Q78" si="75">+F63/F75-1</f>
        <v>-0.21209831014511393</v>
      </c>
      <c r="R78" s="9">
        <f t="shared" ref="R78" si="76">+G63/G75-1</f>
        <v>-0.20976736688941067</v>
      </c>
      <c r="S78" s="9">
        <f t="shared" ref="S78" si="77">+H63/H75-1</f>
        <v>0.17292972107676063</v>
      </c>
      <c r="T78" s="10">
        <f t="shared" ref="T78" si="78">+I63/I75-1</f>
        <v>-0.21891311307904504</v>
      </c>
    </row>
    <row r="79" spans="1:20" x14ac:dyDescent="0.25">
      <c r="A79" s="3">
        <v>0.5</v>
      </c>
      <c r="B79">
        <v>15750</v>
      </c>
      <c r="C79">
        <v>1398</v>
      </c>
      <c r="D79">
        <v>2.3291120331950199</v>
      </c>
      <c r="E79">
        <v>3627.3333333333298</v>
      </c>
      <c r="F79">
        <v>424</v>
      </c>
      <c r="G79">
        <v>642</v>
      </c>
      <c r="H79">
        <v>1646.1507701421799</v>
      </c>
      <c r="I79">
        <v>909</v>
      </c>
    </row>
    <row r="80" spans="1:20" x14ac:dyDescent="0.25">
      <c r="A80" s="3">
        <v>0.75</v>
      </c>
      <c r="B80">
        <v>17850</v>
      </c>
      <c r="C80">
        <v>3490</v>
      </c>
      <c r="D80">
        <v>2.5430766836152299</v>
      </c>
      <c r="E80">
        <v>4498.5612382234103</v>
      </c>
      <c r="F80">
        <v>519</v>
      </c>
      <c r="G80">
        <v>761.30943396226405</v>
      </c>
      <c r="H80">
        <v>2288</v>
      </c>
      <c r="I80">
        <v>1283</v>
      </c>
    </row>
    <row r="81" spans="1:9" x14ac:dyDescent="0.25">
      <c r="A81" t="s">
        <v>13</v>
      </c>
      <c r="B81">
        <v>26417.044875990901</v>
      </c>
      <c r="C81">
        <v>38834</v>
      </c>
      <c r="D81">
        <v>3.25999999999999</v>
      </c>
      <c r="E81">
        <v>7486</v>
      </c>
      <c r="F81">
        <v>1032.6861313868601</v>
      </c>
      <c r="G81">
        <v>1227.28454916175</v>
      </c>
      <c r="H81">
        <v>5692.8562691131501</v>
      </c>
      <c r="I81">
        <v>3561</v>
      </c>
    </row>
    <row r="87" spans="1:9" x14ac:dyDescent="0.25">
      <c r="B87" t="s">
        <v>52</v>
      </c>
      <c r="C87" t="s">
        <v>53</v>
      </c>
      <c r="D87" t="s">
        <v>54</v>
      </c>
    </row>
    <row r="88" spans="1:9" x14ac:dyDescent="0.25">
      <c r="B88">
        <v>0</v>
      </c>
      <c r="C88">
        <v>1408</v>
      </c>
      <c r="D88" s="2">
        <v>0.14663611747552593</v>
      </c>
    </row>
    <row r="89" spans="1:9" x14ac:dyDescent="0.25">
      <c r="B89">
        <v>1</v>
      </c>
      <c r="C89">
        <v>1202</v>
      </c>
      <c r="D89" s="2">
        <v>0.12518225369714642</v>
      </c>
    </row>
    <row r="90" spans="1:9" x14ac:dyDescent="0.25">
      <c r="B90">
        <v>2</v>
      </c>
      <c r="C90">
        <v>616</v>
      </c>
      <c r="D90" s="2">
        <v>6.4153301395542595E-2</v>
      </c>
    </row>
    <row r="91" spans="1:9" x14ac:dyDescent="0.25">
      <c r="B91">
        <v>3</v>
      </c>
      <c r="C91">
        <v>1968</v>
      </c>
      <c r="D91" s="2">
        <v>0.20495730056238284</v>
      </c>
    </row>
    <row r="92" spans="1:9" x14ac:dyDescent="0.25">
      <c r="B92">
        <v>4</v>
      </c>
      <c r="C92">
        <v>2290</v>
      </c>
      <c r="D92" s="2">
        <v>0.23849198083732556</v>
      </c>
    </row>
    <row r="93" spans="1:9" x14ac:dyDescent="0.25">
      <c r="B93">
        <v>5</v>
      </c>
      <c r="C93">
        <v>2118</v>
      </c>
      <c r="D93" s="2">
        <v>0.22057904603207665</v>
      </c>
    </row>
    <row r="97" spans="12:20" x14ac:dyDescent="0.25">
      <c r="M97" t="s">
        <v>0</v>
      </c>
      <c r="N97" t="s">
        <v>1</v>
      </c>
      <c r="O97" t="s">
        <v>2</v>
      </c>
      <c r="P97" t="s">
        <v>3</v>
      </c>
      <c r="Q97" t="s">
        <v>4</v>
      </c>
      <c r="R97" t="s">
        <v>5</v>
      </c>
      <c r="S97" t="s">
        <v>6</v>
      </c>
      <c r="T97" t="s">
        <v>7</v>
      </c>
    </row>
    <row r="98" spans="12:20" x14ac:dyDescent="0.25">
      <c r="L98" t="s">
        <v>74</v>
      </c>
      <c r="M98" s="2">
        <v>0.22076053153710151</v>
      </c>
      <c r="N98" s="2">
        <v>-0.81358636482160607</v>
      </c>
      <c r="O98" s="2">
        <v>-2.7126078936998477E-2</v>
      </c>
      <c r="P98" s="2">
        <v>0.25926857787674584</v>
      </c>
      <c r="Q98" s="2">
        <v>-0.12757094628444698</v>
      </c>
      <c r="R98" s="2">
        <v>-0.15362838467506912</v>
      </c>
      <c r="S98" s="2">
        <v>1.0592164353358791</v>
      </c>
      <c r="T98" s="2">
        <v>-5.181880440201847E-3</v>
      </c>
    </row>
    <row r="99" spans="12:20" x14ac:dyDescent="0.25">
      <c r="L99" t="s">
        <v>75</v>
      </c>
      <c r="M99" s="2">
        <f>+B27/B15-1</f>
        <v>-0.18083852306326964</v>
      </c>
      <c r="N99" s="2">
        <f t="shared" ref="N99:T99" si="79">+C27/C15-1</f>
        <v>4.3644144595057179</v>
      </c>
      <c r="O99" s="2">
        <f t="shared" si="79"/>
        <v>2.7882419653473045E-2</v>
      </c>
      <c r="P99" s="2">
        <f t="shared" si="79"/>
        <v>-0.20588822943068985</v>
      </c>
      <c r="Q99" s="2">
        <f t="shared" si="79"/>
        <v>0.14622500906078284</v>
      </c>
      <c r="R99" s="2">
        <f t="shared" si="79"/>
        <v>0.18151410313552341</v>
      </c>
      <c r="S99" s="2">
        <f t="shared" si="79"/>
        <v>-0.51437839032355537</v>
      </c>
      <c r="T99" s="2">
        <f t="shared" si="79"/>
        <v>5.208872193134928E-3</v>
      </c>
    </row>
    <row r="117" spans="3:13" x14ac:dyDescent="0.25">
      <c r="M117" t="s">
        <v>47</v>
      </c>
    </row>
    <row r="124" spans="3:13" x14ac:dyDescent="0.25">
      <c r="C124" t="s">
        <v>8</v>
      </c>
    </row>
    <row r="136" spans="3:3" x14ac:dyDescent="0.25">
      <c r="C136" t="s">
        <v>8</v>
      </c>
    </row>
    <row r="148" spans="3:3" x14ac:dyDescent="0.25">
      <c r="C148" t="s">
        <v>8</v>
      </c>
    </row>
  </sheetData>
  <conditionalFormatting sqref="M3:M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M3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8:M4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0:M5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M7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T6 M9:T9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T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T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T7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:T9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T17 M20:T20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T1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T2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T18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:T20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T2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T29 M31:T3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T2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:T3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8:T38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8:T3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9:T39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1:T4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0:T50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:T52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3:T76 M78:T78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3:T7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7:T77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:N2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:N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:N4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0:N5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:N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:T7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7:O3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8:O4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0:O5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3:O7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:P2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7:P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8:P4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0:P5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3:P7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Q2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7:Q3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:Q4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:Q5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3:Q7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:R2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7:R3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:R4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0:R5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3:R7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:S2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7:S3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8:S4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0:S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3:S7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:T2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7:T3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8:T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0:T5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3:T7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8CE2-F823-49FE-833B-EC5A01DC03E2}">
  <dimension ref="A1:T107"/>
  <sheetViews>
    <sheetView topLeftCell="A63" workbookViewId="0">
      <selection activeCell="M95" sqref="M95"/>
    </sheetView>
  </sheetViews>
  <sheetFormatPr baseColWidth="10" defaultRowHeight="15" x14ac:dyDescent="0.25"/>
  <cols>
    <col min="2" max="2" width="13" customWidth="1"/>
    <col min="4" max="4" width="15.85546875" bestFit="1" customWidth="1"/>
    <col min="13" max="13" width="22.42578125" bestFit="1" customWidth="1"/>
    <col min="14" max="14" width="9.7109375" customWidth="1"/>
    <col min="15" max="15" width="15.85546875" bestFit="1" customWidth="1"/>
    <col min="16" max="16" width="12.140625" bestFit="1" customWidth="1"/>
    <col min="17" max="17" width="12.85546875" customWidth="1"/>
    <col min="18" max="18" width="19.7109375" customWidth="1"/>
    <col min="19" max="19" width="16.28515625" customWidth="1"/>
    <col min="20" max="20" width="17" customWidth="1"/>
  </cols>
  <sheetData>
    <row r="1" spans="1:20" ht="15.75" thickBot="1" x14ac:dyDescent="0.3">
      <c r="A1" s="5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0" x14ac:dyDescent="0.25">
      <c r="A2" t="s">
        <v>9</v>
      </c>
      <c r="B2">
        <v>1720</v>
      </c>
      <c r="C2">
        <v>1720</v>
      </c>
      <c r="D2">
        <v>1720</v>
      </c>
      <c r="E2">
        <v>1720</v>
      </c>
      <c r="F2">
        <v>1720</v>
      </c>
      <c r="G2">
        <v>1720</v>
      </c>
      <c r="H2">
        <v>1720</v>
      </c>
      <c r="I2">
        <v>1720</v>
      </c>
      <c r="J2">
        <v>1720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25">
      <c r="A3" t="s">
        <v>10</v>
      </c>
      <c r="B3">
        <v>14022.5741067445</v>
      </c>
      <c r="C3">
        <v>908.15755813953399</v>
      </c>
      <c r="D3">
        <v>2.08337915026017</v>
      </c>
      <c r="E3">
        <v>3844.15347388702</v>
      </c>
      <c r="F3">
        <v>366.95190631262699</v>
      </c>
      <c r="G3">
        <v>514.22312697695702</v>
      </c>
      <c r="H3">
        <v>1893.63743380763</v>
      </c>
      <c r="I3">
        <v>830.049778045317</v>
      </c>
      <c r="K3" s="2">
        <f>+J2/$J$87</f>
        <v>0.17912934805248906</v>
      </c>
      <c r="L3" t="s">
        <v>14</v>
      </c>
      <c r="M3" s="2">
        <f>+B3/B15-1</f>
        <v>-0.12884409805645813</v>
      </c>
      <c r="N3" s="2">
        <f>+C3/C15-1</f>
        <v>-0.4462162726599942</v>
      </c>
      <c r="O3" s="2">
        <f t="shared" ref="O3:T3" si="0">+D3/D15-1</f>
        <v>-1.4817790864255609E-2</v>
      </c>
      <c r="P3" s="2">
        <f t="shared" si="0"/>
        <v>-0.25310508303440327</v>
      </c>
      <c r="Q3" s="2">
        <f t="shared" si="0"/>
        <v>-3.9029569629217664E-2</v>
      </c>
      <c r="R3" s="2">
        <f t="shared" si="0"/>
        <v>-0.37979441148717452</v>
      </c>
      <c r="S3" s="2">
        <f t="shared" si="0"/>
        <v>0.23240070997531714</v>
      </c>
      <c r="T3" s="2">
        <f t="shared" si="0"/>
        <v>4.2044868595963569E-2</v>
      </c>
    </row>
    <row r="4" spans="1:20" x14ac:dyDescent="0.25">
      <c r="A4" t="s">
        <v>11</v>
      </c>
      <c r="B4">
        <v>2085.5671837924401</v>
      </c>
      <c r="C4">
        <v>1332.4193338258201</v>
      </c>
      <c r="D4">
        <v>0.19169398382707001</v>
      </c>
      <c r="E4">
        <v>827.62773846566802</v>
      </c>
      <c r="F4">
        <v>117.78768342031</v>
      </c>
      <c r="G4">
        <v>126.638280220445</v>
      </c>
      <c r="H4">
        <v>677.34395199980202</v>
      </c>
      <c r="I4">
        <v>305.67309968268398</v>
      </c>
      <c r="L4" t="s">
        <v>15</v>
      </c>
      <c r="M4" s="2">
        <f>+B3/B27-1</f>
        <v>-0.16558483886452235</v>
      </c>
      <c r="N4" s="2">
        <f t="shared" ref="N4:T4" si="1">+C3/C27-1</f>
        <v>-0.96367586103370007</v>
      </c>
      <c r="O4" s="2">
        <f t="shared" si="1"/>
        <v>-0.19467740055235505</v>
      </c>
      <c r="P4" s="2">
        <f t="shared" si="1"/>
        <v>0.26589428601029308</v>
      </c>
      <c r="Q4" s="2">
        <f t="shared" si="1"/>
        <v>-0.26248793082060562</v>
      </c>
      <c r="R4" s="2">
        <f t="shared" si="1"/>
        <v>-0.28988019986468483</v>
      </c>
      <c r="S4" s="2">
        <f t="shared" si="1"/>
        <v>0.27368710947471708</v>
      </c>
      <c r="T4" s="2">
        <f t="shared" si="1"/>
        <v>-0.50040553330833304</v>
      </c>
    </row>
    <row r="5" spans="1:20" x14ac:dyDescent="0.25">
      <c r="A5" t="s">
        <v>12</v>
      </c>
      <c r="B5">
        <v>6206.8078668683802</v>
      </c>
      <c r="C5">
        <v>9</v>
      </c>
      <c r="D5">
        <v>1.43</v>
      </c>
      <c r="E5">
        <v>861.32564841498504</v>
      </c>
      <c r="F5">
        <v>58.844106463878298</v>
      </c>
      <c r="G5">
        <v>96.808219178082197</v>
      </c>
      <c r="H5">
        <v>72</v>
      </c>
      <c r="I5">
        <v>8</v>
      </c>
      <c r="L5" t="s">
        <v>16</v>
      </c>
      <c r="M5" s="2">
        <f>+B3/B39-1</f>
        <v>8.009378786377197E-2</v>
      </c>
      <c r="N5" s="2">
        <f>+C3/C39-1</f>
        <v>-0.6630343768827005</v>
      </c>
      <c r="O5" s="2">
        <f t="shared" ref="O5:T5" si="2">+D3/D39-1</f>
        <v>-9.2157590753507268E-2</v>
      </c>
      <c r="P5" s="2">
        <f t="shared" si="2"/>
        <v>0.31359601315256724</v>
      </c>
      <c r="Q5" s="2">
        <f t="shared" si="2"/>
        <v>-0.48606728702610147</v>
      </c>
      <c r="R5" s="2">
        <f t="shared" si="2"/>
        <v>-0.29311515350226947</v>
      </c>
      <c r="S5" s="2">
        <f t="shared" si="2"/>
        <v>0.48116251474397398</v>
      </c>
      <c r="T5" s="2">
        <f t="shared" si="2"/>
        <v>-0.11215183186536337</v>
      </c>
    </row>
    <row r="6" spans="1:20" x14ac:dyDescent="0.25">
      <c r="A6" s="3">
        <v>0.25</v>
      </c>
      <c r="B6">
        <v>12950</v>
      </c>
      <c r="C6">
        <v>236</v>
      </c>
      <c r="D6">
        <v>1.96</v>
      </c>
      <c r="E6">
        <v>3338</v>
      </c>
      <c r="F6">
        <v>290.89028213166102</v>
      </c>
      <c r="G6">
        <v>440</v>
      </c>
      <c r="H6">
        <v>1395</v>
      </c>
      <c r="I6">
        <v>636</v>
      </c>
      <c r="L6" t="s">
        <v>27</v>
      </c>
      <c r="M6" s="2">
        <f>+B3/B51-1</f>
        <v>-0.24634051618193886</v>
      </c>
      <c r="N6" s="2">
        <f t="shared" ref="N6:T6" si="3">+C3/C51-1</f>
        <v>-0.51484587009544369</v>
      </c>
      <c r="O6" s="2">
        <f t="shared" si="3"/>
        <v>-7.5323405444898239E-2</v>
      </c>
      <c r="P6" s="2">
        <f t="shared" si="3"/>
        <v>-0.14707756693838747</v>
      </c>
      <c r="Q6" s="2">
        <f t="shared" si="3"/>
        <v>3.1627743306687828E-2</v>
      </c>
      <c r="R6" s="2">
        <f t="shared" si="3"/>
        <v>-0.16138240569972351</v>
      </c>
      <c r="S6" s="2">
        <f t="shared" si="3"/>
        <v>-0.40351996520588607</v>
      </c>
      <c r="T6" s="2">
        <f t="shared" si="3"/>
        <v>-0.18166573821613252</v>
      </c>
    </row>
    <row r="7" spans="1:20" x14ac:dyDescent="0.25">
      <c r="A7" s="3">
        <v>0.5</v>
      </c>
      <c r="B7">
        <v>14350</v>
      </c>
      <c r="C7">
        <v>518</v>
      </c>
      <c r="D7">
        <v>2.1</v>
      </c>
      <c r="E7">
        <v>3820</v>
      </c>
      <c r="F7">
        <v>366</v>
      </c>
      <c r="G7">
        <v>529</v>
      </c>
      <c r="H7">
        <v>1825.2666666666601</v>
      </c>
      <c r="I7">
        <v>808.8</v>
      </c>
      <c r="L7" t="s">
        <v>34</v>
      </c>
      <c r="M7" s="2">
        <f>+B3/B63-1</f>
        <v>-0.12015056063618057</v>
      </c>
      <c r="N7" s="2">
        <f t="shared" ref="N7:T7" si="4">+C3/C63-1</f>
        <v>-0.75099009930705263</v>
      </c>
      <c r="O7" s="2">
        <f t="shared" si="4"/>
        <v>-0.1940370845617595</v>
      </c>
      <c r="P7" s="2">
        <f t="shared" si="4"/>
        <v>0.30490459687683291</v>
      </c>
      <c r="Q7" s="2">
        <f t="shared" si="4"/>
        <v>-0.15985021093657448</v>
      </c>
      <c r="R7" s="2">
        <f t="shared" si="4"/>
        <v>-0.14425641289862801</v>
      </c>
      <c r="S7" s="2">
        <f t="shared" si="4"/>
        <v>0.23379764536429026</v>
      </c>
      <c r="T7" s="2">
        <f t="shared" si="4"/>
        <v>-0.19556495353070624</v>
      </c>
    </row>
    <row r="8" spans="1:20" x14ac:dyDescent="0.25">
      <c r="A8" s="3">
        <v>0.75</v>
      </c>
      <c r="B8">
        <v>15375.603217158099</v>
      </c>
      <c r="C8">
        <v>1119</v>
      </c>
      <c r="D8">
        <v>2.2200000000000002</v>
      </c>
      <c r="E8">
        <v>4388</v>
      </c>
      <c r="F8">
        <v>444.09421522756202</v>
      </c>
      <c r="G8">
        <v>601.17524024872796</v>
      </c>
      <c r="H8">
        <v>2295.6171284634702</v>
      </c>
      <c r="I8">
        <v>956</v>
      </c>
      <c r="L8" t="s">
        <v>38</v>
      </c>
      <c r="M8" s="2">
        <f>+B3/B75-1</f>
        <v>-0.32666729848842524</v>
      </c>
      <c r="N8" s="2">
        <f t="shared" ref="N8:T8" si="5">+C3/C75-1</f>
        <v>-0.83563132355801906</v>
      </c>
      <c r="O8" s="2">
        <f t="shared" si="5"/>
        <v>-0.20513690963004372</v>
      </c>
      <c r="P8" s="2">
        <f t="shared" si="5"/>
        <v>0.18526383009710945</v>
      </c>
      <c r="Q8" s="2">
        <f t="shared" si="5"/>
        <v>-0.22495928693859424</v>
      </c>
      <c r="R8" s="2">
        <f t="shared" si="5"/>
        <v>-0.1076306489541925</v>
      </c>
      <c r="S8" s="2">
        <f t="shared" si="5"/>
        <v>-0.33824257729098339</v>
      </c>
      <c r="T8" s="2">
        <f t="shared" si="5"/>
        <v>-0.57842791968500229</v>
      </c>
    </row>
    <row r="9" spans="1:20" x14ac:dyDescent="0.25">
      <c r="A9" t="s">
        <v>13</v>
      </c>
      <c r="B9">
        <v>20707.8579743888</v>
      </c>
      <c r="C9">
        <v>23764</v>
      </c>
      <c r="D9">
        <v>2.5145762711864399</v>
      </c>
      <c r="E9">
        <v>7163</v>
      </c>
      <c r="F9">
        <v>870</v>
      </c>
      <c r="G9">
        <v>906.26845637583904</v>
      </c>
      <c r="H9">
        <v>4920</v>
      </c>
      <c r="I9">
        <v>3079</v>
      </c>
    </row>
    <row r="10" spans="1:20" x14ac:dyDescent="0.25">
      <c r="L10" t="s">
        <v>17</v>
      </c>
      <c r="M10" s="2">
        <f t="shared" ref="M10:T10" si="6">+B3/B88-1</f>
        <v>-0.12446167482048387</v>
      </c>
      <c r="N10" s="2">
        <f t="shared" si="6"/>
        <v>-0.76871527384897353</v>
      </c>
      <c r="O10" s="2">
        <f t="shared" si="6"/>
        <v>-0.10696337896313779</v>
      </c>
      <c r="P10" s="2">
        <f t="shared" si="6"/>
        <v>3.1567517924569799E-2</v>
      </c>
      <c r="Q10" s="2">
        <f t="shared" si="6"/>
        <v>-0.18462291213702509</v>
      </c>
      <c r="R10" s="2">
        <f t="shared" si="6"/>
        <v>-0.21198955419021381</v>
      </c>
      <c r="S10" s="2">
        <f t="shared" si="6"/>
        <v>1.5404139378786708E-2</v>
      </c>
      <c r="T10" s="2">
        <f t="shared" si="6"/>
        <v>-0.21716067553042184</v>
      </c>
    </row>
    <row r="12" spans="1:20" ht="15.75" thickBot="1" x14ac:dyDescent="0.3"/>
    <row r="13" spans="1:20" ht="15.75" thickBot="1" x14ac:dyDescent="0.3">
      <c r="A13" s="5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20" x14ac:dyDescent="0.25">
      <c r="A14" t="s">
        <v>9</v>
      </c>
      <c r="B14">
        <v>1816</v>
      </c>
      <c r="C14">
        <v>1816</v>
      </c>
      <c r="D14">
        <v>1816</v>
      </c>
      <c r="E14">
        <v>1816</v>
      </c>
      <c r="F14">
        <v>1816</v>
      </c>
      <c r="G14">
        <v>1816</v>
      </c>
      <c r="H14">
        <v>1816</v>
      </c>
      <c r="I14">
        <v>1816</v>
      </c>
      <c r="J14">
        <v>1816</v>
      </c>
      <c r="M14" t="s">
        <v>0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</row>
    <row r="15" spans="1:20" x14ac:dyDescent="0.25">
      <c r="A15" t="s">
        <v>10</v>
      </c>
      <c r="B15">
        <v>16096.5150732036</v>
      </c>
      <c r="C15">
        <v>1639.91376651982</v>
      </c>
      <c r="D15">
        <v>2.1147145481725902</v>
      </c>
      <c r="E15">
        <v>5146.8464794279598</v>
      </c>
      <c r="F15">
        <v>381.85556466190297</v>
      </c>
      <c r="G15">
        <v>829.11720968203304</v>
      </c>
      <c r="H15">
        <v>1536.5436083248901</v>
      </c>
      <c r="I15">
        <v>796.55857733238895</v>
      </c>
      <c r="K15" s="2">
        <f>+J14/$J$87</f>
        <v>0.18912726515309311</v>
      </c>
      <c r="L15" t="s">
        <v>22</v>
      </c>
      <c r="M15" s="2">
        <f>+B15/B27-1</f>
        <v>-4.2174702284741405E-2</v>
      </c>
      <c r="N15" s="2">
        <f>+C15/C27-1</f>
        <v>-0.93440735584489643</v>
      </c>
      <c r="O15" s="2">
        <f t="shared" ref="O15:T15" si="7">+D15/D27-1</f>
        <v>-0.18256481696505888</v>
      </c>
      <c r="P15" s="2">
        <f t="shared" si="7"/>
        <v>0.69487602239044599</v>
      </c>
      <c r="Q15" s="2">
        <f t="shared" si="7"/>
        <v>-0.23253406569978274</v>
      </c>
      <c r="R15" s="2">
        <f t="shared" si="7"/>
        <v>0.14497484912719449</v>
      </c>
      <c r="S15" s="2">
        <f t="shared" si="7"/>
        <v>3.3500791719137224E-2</v>
      </c>
      <c r="T15" s="2">
        <f t="shared" si="7"/>
        <v>-0.52056338287542903</v>
      </c>
    </row>
    <row r="16" spans="1:20" x14ac:dyDescent="0.25">
      <c r="A16" t="s">
        <v>11</v>
      </c>
      <c r="B16">
        <v>1898.4751337241701</v>
      </c>
      <c r="C16">
        <v>2742.2777514990798</v>
      </c>
      <c r="D16">
        <v>0.20418070115509099</v>
      </c>
      <c r="E16">
        <v>851.29837792292699</v>
      </c>
      <c r="F16">
        <v>89.537304875972694</v>
      </c>
      <c r="G16">
        <v>148.10033910187099</v>
      </c>
      <c r="H16">
        <v>560.60473517056801</v>
      </c>
      <c r="I16">
        <v>304.97708621848699</v>
      </c>
      <c r="L16" t="s">
        <v>23</v>
      </c>
      <c r="M16" s="2">
        <f>+B15/B39-1</f>
        <v>0.23983983286354538</v>
      </c>
      <c r="N16" s="2">
        <f t="shared" ref="N16:T16" si="8">+C15/C39-1</f>
        <v>-0.39152126275748589</v>
      </c>
      <c r="O16" s="2">
        <f t="shared" si="8"/>
        <v>-7.8503041541014396E-2</v>
      </c>
      <c r="P16" s="2">
        <f t="shared" si="8"/>
        <v>0.75874274053075874</v>
      </c>
      <c r="Q16" s="2">
        <f t="shared" si="8"/>
        <v>-0.46519404059539904</v>
      </c>
      <c r="R16" s="2">
        <f t="shared" si="8"/>
        <v>0.13975891154536502</v>
      </c>
      <c r="S16" s="2">
        <f t="shared" si="8"/>
        <v>0.20185139683475128</v>
      </c>
      <c r="T16" s="2">
        <f t="shared" si="8"/>
        <v>-0.14797510655091983</v>
      </c>
    </row>
    <row r="17" spans="1:20" x14ac:dyDescent="0.25">
      <c r="A17" t="s">
        <v>12</v>
      </c>
      <c r="B17">
        <v>10200.3424657534</v>
      </c>
      <c r="C17">
        <v>31</v>
      </c>
      <c r="D17">
        <v>1.43999999999999</v>
      </c>
      <c r="E17">
        <v>2673</v>
      </c>
      <c r="F17">
        <v>124.328125</v>
      </c>
      <c r="G17">
        <v>441</v>
      </c>
      <c r="H17">
        <v>307</v>
      </c>
      <c r="I17">
        <v>63</v>
      </c>
      <c r="L17" t="s">
        <v>28</v>
      </c>
      <c r="M17" s="2">
        <f>+B15/B51-1</f>
        <v>-0.13487415727006746</v>
      </c>
      <c r="N17" s="2">
        <f t="shared" ref="N17:T17" si="9">+C15/C51-1</f>
        <v>-0.12392851946932193</v>
      </c>
      <c r="O17" s="2">
        <f t="shared" si="9"/>
        <v>-6.1415658971066378E-2</v>
      </c>
      <c r="P17" s="2">
        <f t="shared" si="9"/>
        <v>0.14195774223069124</v>
      </c>
      <c r="Q17" s="2">
        <f t="shared" si="9"/>
        <v>7.3527041730766962E-2</v>
      </c>
      <c r="R17" s="2">
        <f t="shared" si="9"/>
        <v>0.3521606541972242</v>
      </c>
      <c r="S17" s="2">
        <f t="shared" si="9"/>
        <v>-0.51600154887442384</v>
      </c>
      <c r="T17" s="2">
        <f t="shared" si="9"/>
        <v>-0.21468423630694589</v>
      </c>
    </row>
    <row r="18" spans="1:20" x14ac:dyDescent="0.25">
      <c r="A18" s="3">
        <v>0.25</v>
      </c>
      <c r="B18">
        <v>15023.099914602901</v>
      </c>
      <c r="C18">
        <v>560</v>
      </c>
      <c r="D18">
        <v>1.97999999999999</v>
      </c>
      <c r="E18">
        <v>4571.6772486772397</v>
      </c>
      <c r="F18">
        <v>323</v>
      </c>
      <c r="G18">
        <v>715</v>
      </c>
      <c r="H18">
        <v>1150</v>
      </c>
      <c r="I18">
        <v>575</v>
      </c>
      <c r="L18" t="s">
        <v>35</v>
      </c>
      <c r="M18" s="2">
        <f>+B15/B63-1</f>
        <v>9.9793130034271371E-3</v>
      </c>
      <c r="N18" s="2">
        <f t="shared" ref="N18:T18" si="10">+C15/C63-1</f>
        <v>-0.55034810811610746</v>
      </c>
      <c r="O18" s="2">
        <f t="shared" si="10"/>
        <v>-0.18191487019921404</v>
      </c>
      <c r="P18" s="2">
        <f t="shared" si="10"/>
        <v>0.74710600813599992</v>
      </c>
      <c r="Q18" s="2">
        <f t="shared" si="10"/>
        <v>-0.12572774092615857</v>
      </c>
      <c r="R18" s="2">
        <f t="shared" si="10"/>
        <v>0.37977406677894798</v>
      </c>
      <c r="S18" s="2">
        <f t="shared" si="10"/>
        <v>1.1335074522969002E-3</v>
      </c>
      <c r="T18" s="2">
        <f t="shared" si="10"/>
        <v>-0.22802264018326002</v>
      </c>
    </row>
    <row r="19" spans="1:20" x14ac:dyDescent="0.25">
      <c r="A19" s="3">
        <v>0.5</v>
      </c>
      <c r="B19">
        <v>15750</v>
      </c>
      <c r="C19">
        <v>978</v>
      </c>
      <c r="D19">
        <v>2.12</v>
      </c>
      <c r="E19">
        <v>5100.4144329896899</v>
      </c>
      <c r="F19">
        <v>377</v>
      </c>
      <c r="G19">
        <v>813</v>
      </c>
      <c r="H19">
        <v>1448</v>
      </c>
      <c r="I19">
        <v>732</v>
      </c>
      <c r="L19" t="s">
        <v>39</v>
      </c>
      <c r="M19" s="2">
        <f>+B15/B75-1</f>
        <v>-0.22708128360334268</v>
      </c>
      <c r="N19" s="2">
        <f t="shared" ref="N19:T19" si="11">+C15/C75-1</f>
        <v>-0.70318976826658597</v>
      </c>
      <c r="O19" s="2">
        <f t="shared" si="11"/>
        <v>-0.1931816439648727</v>
      </c>
      <c r="P19" s="2">
        <f t="shared" si="11"/>
        <v>0.58692180542943051</v>
      </c>
      <c r="Q19" s="2">
        <f t="shared" si="11"/>
        <v>-0.19348120549103376</v>
      </c>
      <c r="R19" s="2">
        <f t="shared" si="11"/>
        <v>0.43882829754178165</v>
      </c>
      <c r="S19" s="2">
        <f t="shared" si="11"/>
        <v>-0.46303388390431022</v>
      </c>
      <c r="T19" s="2">
        <f t="shared" si="11"/>
        <v>-0.59543768889432003</v>
      </c>
    </row>
    <row r="20" spans="1:20" x14ac:dyDescent="0.25">
      <c r="A20" s="3">
        <v>0.75</v>
      </c>
      <c r="B20">
        <v>17150</v>
      </c>
      <c r="C20">
        <v>1606</v>
      </c>
      <c r="D20">
        <v>2.25</v>
      </c>
      <c r="E20">
        <v>5643</v>
      </c>
      <c r="F20">
        <v>428</v>
      </c>
      <c r="G20">
        <v>924.60463045413996</v>
      </c>
      <c r="H20">
        <v>1834.64435146443</v>
      </c>
      <c r="I20">
        <v>949.78461538461499</v>
      </c>
    </row>
    <row r="21" spans="1:20" x14ac:dyDescent="0.25">
      <c r="A21" t="s">
        <v>13</v>
      </c>
      <c r="B21">
        <v>23646.4785085447</v>
      </c>
      <c r="C21">
        <v>31158</v>
      </c>
      <c r="D21">
        <v>2.8999999999999901</v>
      </c>
      <c r="E21">
        <v>7484.0682233502503</v>
      </c>
      <c r="F21">
        <v>986</v>
      </c>
      <c r="G21">
        <v>1227.28454916175</v>
      </c>
      <c r="H21">
        <v>4821</v>
      </c>
      <c r="I21">
        <v>3002</v>
      </c>
      <c r="L21" t="s">
        <v>24</v>
      </c>
      <c r="M21" s="2">
        <f t="shared" ref="M21:T21" si="12">+B15/B88-1</f>
        <v>5.030584337656574E-3</v>
      </c>
      <c r="N21" s="2">
        <f t="shared" si="12"/>
        <v>-0.58235550318179552</v>
      </c>
      <c r="O21" s="2">
        <f t="shared" si="12"/>
        <v>-9.3531518580423079E-2</v>
      </c>
      <c r="P21" s="2">
        <f t="shared" si="12"/>
        <v>0.38114143568617376</v>
      </c>
      <c r="Q21" s="2">
        <f t="shared" si="12"/>
        <v>-0.15150657908550991</v>
      </c>
      <c r="R21" s="2">
        <f t="shared" si="12"/>
        <v>0.27056327837892513</v>
      </c>
      <c r="S21" s="2">
        <f t="shared" si="12"/>
        <v>-0.17607631092721165</v>
      </c>
      <c r="T21" s="2">
        <f t="shared" si="12"/>
        <v>-0.24874700882663081</v>
      </c>
    </row>
    <row r="24" spans="1:20" ht="15.75" thickBot="1" x14ac:dyDescent="0.3"/>
    <row r="25" spans="1:20" ht="15.75" thickBot="1" x14ac:dyDescent="0.3">
      <c r="A25" s="5">
        <v>2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20" x14ac:dyDescent="0.25">
      <c r="A26" t="s">
        <v>9</v>
      </c>
      <c r="B26">
        <v>587</v>
      </c>
      <c r="C26">
        <v>587</v>
      </c>
      <c r="D26">
        <v>587</v>
      </c>
      <c r="E26">
        <v>587</v>
      </c>
      <c r="F26">
        <v>587</v>
      </c>
      <c r="G26">
        <v>587</v>
      </c>
      <c r="H26">
        <v>587</v>
      </c>
      <c r="I26">
        <v>587</v>
      </c>
      <c r="J26">
        <v>587</v>
      </c>
      <c r="M26" t="s">
        <v>0</v>
      </c>
      <c r="N26" t="s">
        <v>1</v>
      </c>
      <c r="O26" t="s">
        <v>2</v>
      </c>
      <c r="P26" t="s">
        <v>3</v>
      </c>
      <c r="Q26" t="s">
        <v>4</v>
      </c>
      <c r="R26" t="s">
        <v>5</v>
      </c>
      <c r="S26" t="s">
        <v>6</v>
      </c>
      <c r="T26" t="s">
        <v>7</v>
      </c>
    </row>
    <row r="27" spans="1:20" x14ac:dyDescent="0.25">
      <c r="A27" t="s">
        <v>10</v>
      </c>
      <c r="B27">
        <v>16805.272434962098</v>
      </c>
      <c r="C27">
        <v>25001.4889267461</v>
      </c>
      <c r="D27">
        <v>2.5870119026699601</v>
      </c>
      <c r="E27">
        <v>3036.7097129434101</v>
      </c>
      <c r="F27">
        <v>497.55376440269299</v>
      </c>
      <c r="G27">
        <v>724.13574002438804</v>
      </c>
      <c r="H27">
        <v>1486.7367501179999</v>
      </c>
      <c r="I27">
        <v>1661.4471003691001</v>
      </c>
      <c r="K27" s="2">
        <f>+J26/$J$87</f>
        <v>6.1133097271401794E-2</v>
      </c>
      <c r="L27" t="s">
        <v>25</v>
      </c>
      <c r="M27" s="2">
        <f>+B27/B39-1</f>
        <v>0.29443212224712378</v>
      </c>
      <c r="N27" s="2">
        <f>+C27/C39-1</f>
        <v>8.2766307118779245</v>
      </c>
      <c r="O27" s="2">
        <f t="shared" ref="O27:T27" si="13">+D27/D39-1</f>
        <v>0.12730278508161086</v>
      </c>
      <c r="P27" s="2">
        <f t="shared" si="13"/>
        <v>3.7682235925572627E-2</v>
      </c>
      <c r="Q27" s="2">
        <f t="shared" si="13"/>
        <v>-0.30315348798869868</v>
      </c>
      <c r="R27" s="2">
        <f t="shared" si="13"/>
        <v>-4.5555040670155478E-3</v>
      </c>
      <c r="S27" s="2">
        <f t="shared" si="13"/>
        <v>0.16289354247670929</v>
      </c>
      <c r="T27" s="2">
        <f t="shared" si="13"/>
        <v>0.77713771334178317</v>
      </c>
    </row>
    <row r="28" spans="1:20" x14ac:dyDescent="0.25">
      <c r="A28" t="s">
        <v>11</v>
      </c>
      <c r="B28">
        <v>2543.6242788254299</v>
      </c>
      <c r="C28">
        <v>7332.10843622835</v>
      </c>
      <c r="D28">
        <v>0.194989822989627</v>
      </c>
      <c r="E28">
        <v>885.18371136996302</v>
      </c>
      <c r="F28">
        <v>112.180345442365</v>
      </c>
      <c r="G28">
        <v>150.73055289445699</v>
      </c>
      <c r="H28">
        <v>567.67446256556502</v>
      </c>
      <c r="I28">
        <v>588.72887667647501</v>
      </c>
      <c r="L28" t="s">
        <v>29</v>
      </c>
      <c r="M28" s="2">
        <f>+B27/B51-1</f>
        <v>-9.6781172105650182E-2</v>
      </c>
      <c r="N28" s="2">
        <f t="shared" ref="N28:T28" si="14">+C27/C51-1</f>
        <v>12.356245838467439</v>
      </c>
      <c r="O28" s="2">
        <f t="shared" si="14"/>
        <v>0.14820643949309176</v>
      </c>
      <c r="P28" s="2">
        <f t="shared" si="14"/>
        <v>-0.32622933645607954</v>
      </c>
      <c r="Q28" s="2">
        <f t="shared" si="14"/>
        <v>0.39879438780513299</v>
      </c>
      <c r="R28" s="2">
        <f t="shared" si="14"/>
        <v>0.18095227613773845</v>
      </c>
      <c r="S28" s="2">
        <f t="shared" si="14"/>
        <v>-0.53169029476940455</v>
      </c>
      <c r="T28" s="2">
        <f t="shared" si="14"/>
        <v>0.63799704829180204</v>
      </c>
    </row>
    <row r="29" spans="1:20" x14ac:dyDescent="0.25">
      <c r="A29" t="s">
        <v>12</v>
      </c>
      <c r="B29">
        <v>10735.8671041079</v>
      </c>
      <c r="C29">
        <v>7488</v>
      </c>
      <c r="D29">
        <v>2.1401658152583498</v>
      </c>
      <c r="E29">
        <v>674.04787139294604</v>
      </c>
      <c r="F29">
        <v>253.21921875811</v>
      </c>
      <c r="G29">
        <v>155.044391627306</v>
      </c>
      <c r="H29">
        <v>348.85738539898102</v>
      </c>
      <c r="I29">
        <v>650</v>
      </c>
      <c r="L29" t="s">
        <v>30</v>
      </c>
      <c r="M29" s="2">
        <f>+B27/B63-1</f>
        <v>5.445044666555976E-2</v>
      </c>
      <c r="N29" s="2">
        <f t="shared" ref="N29:T29" si="15">+C27/C63-1</f>
        <v>5.8552182592399165</v>
      </c>
      <c r="O29" s="2">
        <f t="shared" si="15"/>
        <v>7.9510495674006698E-4</v>
      </c>
      <c r="P29" s="2">
        <f t="shared" si="15"/>
        <v>3.0816404890718241E-2</v>
      </c>
      <c r="Q29" s="2">
        <f t="shared" si="15"/>
        <v>0.13916751219845502</v>
      </c>
      <c r="R29" s="2">
        <f t="shared" si="15"/>
        <v>0.20506932342726913</v>
      </c>
      <c r="S29" s="2">
        <f t="shared" si="15"/>
        <v>-3.1318103020511634E-2</v>
      </c>
      <c r="T29" s="2">
        <f t="shared" si="15"/>
        <v>0.61017605298211652</v>
      </c>
    </row>
    <row r="30" spans="1:20" x14ac:dyDescent="0.25">
      <c r="A30" s="3">
        <v>0.25</v>
      </c>
      <c r="B30">
        <v>14855.260495700501</v>
      </c>
      <c r="C30">
        <v>19436</v>
      </c>
      <c r="D30">
        <v>2.4569116782312101</v>
      </c>
      <c r="E30">
        <v>2366.8427223930298</v>
      </c>
      <c r="F30">
        <v>425.36112849253101</v>
      </c>
      <c r="G30">
        <v>619.83413425663298</v>
      </c>
      <c r="H30">
        <v>1093.28284782278</v>
      </c>
      <c r="I30">
        <v>1224</v>
      </c>
      <c r="L30" t="s">
        <v>40</v>
      </c>
      <c r="M30" s="2">
        <f>+B27/B75-1</f>
        <v>-0.19304833747831329</v>
      </c>
      <c r="N30" s="2">
        <f t="shared" ref="N30:T30" si="16">+C27/C75-1</f>
        <v>3.5250536177739988</v>
      </c>
      <c r="O30" s="2">
        <f t="shared" si="16"/>
        <v>-1.2987974117282475E-2</v>
      </c>
      <c r="P30" s="2">
        <f t="shared" si="16"/>
        <v>-6.3694462329319634E-2</v>
      </c>
      <c r="Q30" s="2">
        <f t="shared" si="16"/>
        <v>5.0885464049108098E-2</v>
      </c>
      <c r="R30" s="2">
        <f t="shared" si="16"/>
        <v>0.25664620374726099</v>
      </c>
      <c r="S30" s="2">
        <f t="shared" si="16"/>
        <v>-0.48043956966642076</v>
      </c>
      <c r="T30" s="2">
        <f t="shared" si="16"/>
        <v>-0.15617143819333379</v>
      </c>
    </row>
    <row r="31" spans="1:20" x14ac:dyDescent="0.25">
      <c r="A31" s="3">
        <v>0.5</v>
      </c>
      <c r="B31">
        <v>16660.4015453055</v>
      </c>
      <c r="C31">
        <v>24785</v>
      </c>
      <c r="D31">
        <v>2.5763128395274602</v>
      </c>
      <c r="E31">
        <v>2945.0669662360301</v>
      </c>
      <c r="F31">
        <v>474.50968179314401</v>
      </c>
      <c r="G31">
        <v>723.50952018278701</v>
      </c>
      <c r="H31">
        <v>1398.47147630982</v>
      </c>
      <c r="I31">
        <v>1550</v>
      </c>
    </row>
    <row r="32" spans="1:20" x14ac:dyDescent="0.25">
      <c r="A32" s="3">
        <v>0.75</v>
      </c>
      <c r="B32">
        <v>18563.860134809798</v>
      </c>
      <c r="C32">
        <v>30854</v>
      </c>
      <c r="D32">
        <v>2.7150219181011401</v>
      </c>
      <c r="E32">
        <v>3648.09579902011</v>
      </c>
      <c r="F32">
        <v>541.55823426325003</v>
      </c>
      <c r="G32">
        <v>807.82561261209798</v>
      </c>
      <c r="H32">
        <v>1799.4067499677899</v>
      </c>
      <c r="I32">
        <v>2078</v>
      </c>
      <c r="L32" t="s">
        <v>20</v>
      </c>
      <c r="M32" s="2">
        <f t="shared" ref="M32:T32" si="17">+B27/B88-1</f>
        <v>4.9283816928826996E-2</v>
      </c>
      <c r="N32" s="2">
        <f t="shared" si="17"/>
        <v>5.3672459343249166</v>
      </c>
      <c r="O32" s="2">
        <f t="shared" si="17"/>
        <v>0.10891786924814806</v>
      </c>
      <c r="P32" s="2">
        <f t="shared" si="17"/>
        <v>-0.18510769080429978</v>
      </c>
      <c r="Q32" s="2">
        <f t="shared" si="17"/>
        <v>0.10557795856848617</v>
      </c>
      <c r="R32" s="2">
        <f t="shared" si="17"/>
        <v>0.10968662704466015</v>
      </c>
      <c r="S32" s="2">
        <f t="shared" si="17"/>
        <v>-0.20278368853277406</v>
      </c>
      <c r="T32" s="2">
        <f t="shared" si="17"/>
        <v>0.56694954940868181</v>
      </c>
    </row>
    <row r="33" spans="1:20" x14ac:dyDescent="0.25">
      <c r="A33" t="s">
        <v>13</v>
      </c>
      <c r="B33">
        <v>24029.036451280899</v>
      </c>
      <c r="C33">
        <v>38834</v>
      </c>
      <c r="D33">
        <v>3.1902401317873599</v>
      </c>
      <c r="E33">
        <v>5495.2228939310598</v>
      </c>
      <c r="F33">
        <v>1024.8196814764599</v>
      </c>
      <c r="G33">
        <v>1203.2523878238101</v>
      </c>
      <c r="H33">
        <v>4272.1230255274304</v>
      </c>
      <c r="I33">
        <v>3483</v>
      </c>
    </row>
    <row r="36" spans="1:20" ht="15.75" thickBot="1" x14ac:dyDescent="0.3"/>
    <row r="37" spans="1:20" ht="15.75" thickBot="1" x14ac:dyDescent="0.3">
      <c r="A37" s="5">
        <v>3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M37" t="s">
        <v>0</v>
      </c>
      <c r="N37" t="s">
        <v>1</v>
      </c>
      <c r="O37" t="s">
        <v>2</v>
      </c>
      <c r="P37" t="s">
        <v>3</v>
      </c>
      <c r="Q37" t="s">
        <v>4</v>
      </c>
      <c r="R37" t="s">
        <v>5</v>
      </c>
      <c r="S37" t="s">
        <v>6</v>
      </c>
      <c r="T37" t="s">
        <v>7</v>
      </c>
    </row>
    <row r="38" spans="1:20" x14ac:dyDescent="0.25">
      <c r="A38" t="s">
        <v>9</v>
      </c>
      <c r="B38">
        <v>1319</v>
      </c>
      <c r="C38">
        <v>1319</v>
      </c>
      <c r="D38">
        <v>1319</v>
      </c>
      <c r="E38">
        <v>1319</v>
      </c>
      <c r="F38">
        <v>1319</v>
      </c>
      <c r="G38">
        <v>1319</v>
      </c>
      <c r="H38">
        <v>1319</v>
      </c>
      <c r="I38">
        <v>1319</v>
      </c>
      <c r="J38">
        <v>1319</v>
      </c>
      <c r="K38" s="2">
        <f>+J38/$J$87</f>
        <v>0.13736721516350761</v>
      </c>
      <c r="L38" t="s">
        <v>31</v>
      </c>
      <c r="M38" s="2">
        <f>+B39/B51-1</f>
        <v>-0.30222773958485427</v>
      </c>
      <c r="N38" s="2">
        <f t="shared" ref="N38:T38" si="18">+C39/C51-1</f>
        <v>0.43977336743241491</v>
      </c>
      <c r="O38" s="2">
        <f t="shared" si="18"/>
        <v>1.854306996142796E-2</v>
      </c>
      <c r="P38" s="2">
        <f t="shared" si="18"/>
        <v>-0.35069654252783566</v>
      </c>
      <c r="Q38" s="2">
        <f t="shared" si="18"/>
        <v>1.0073206419126737</v>
      </c>
      <c r="R38" s="2">
        <f t="shared" si="18"/>
        <v>0.18635672904181977</v>
      </c>
      <c r="S38" s="2">
        <f t="shared" si="18"/>
        <v>-0.59728927186817282</v>
      </c>
      <c r="T38" s="2">
        <f t="shared" si="18"/>
        <v>-7.8294813061131285E-2</v>
      </c>
    </row>
    <row r="39" spans="1:20" x14ac:dyDescent="0.25">
      <c r="A39" t="s">
        <v>10</v>
      </c>
      <c r="B39">
        <v>12982.7374847499</v>
      </c>
      <c r="C39">
        <v>2695.1044730856702</v>
      </c>
      <c r="D39">
        <v>2.2948687228539701</v>
      </c>
      <c r="E39">
        <v>2926.4350952628402</v>
      </c>
      <c r="F39">
        <v>714.00768437027602</v>
      </c>
      <c r="G39">
        <v>727.44963981712397</v>
      </c>
      <c r="H39">
        <v>1278.4805279351499</v>
      </c>
      <c r="I39">
        <v>934.90059205646196</v>
      </c>
      <c r="L39" t="s">
        <v>36</v>
      </c>
      <c r="M39" s="2">
        <f>+B39/B63-1</f>
        <v>-0.18539533395150742</v>
      </c>
      <c r="N39" s="2">
        <f t="shared" ref="N39:T39" si="19">+C39/C63-1</f>
        <v>-0.26102283553635464</v>
      </c>
      <c r="O39" s="2">
        <f t="shared" si="19"/>
        <v>-0.11222156265294092</v>
      </c>
      <c r="P39" s="2">
        <f t="shared" si="19"/>
        <v>-6.6165062840556343E-3</v>
      </c>
      <c r="Q39" s="2">
        <f t="shared" si="19"/>
        <v>0.63474666596304963</v>
      </c>
      <c r="R39" s="2">
        <f t="shared" si="19"/>
        <v>0.21058414442064199</v>
      </c>
      <c r="S39" s="2">
        <f t="shared" si="19"/>
        <v>-0.16700724391640576</v>
      </c>
      <c r="T39" s="2">
        <f t="shared" si="19"/>
        <v>-9.3949759270882227E-2</v>
      </c>
    </row>
    <row r="40" spans="1:20" x14ac:dyDescent="0.25">
      <c r="A40" t="s">
        <v>11</v>
      </c>
      <c r="B40">
        <v>1385.42409996487</v>
      </c>
      <c r="C40">
        <v>2895.9190333434799</v>
      </c>
      <c r="D40">
        <v>0.23167037090835199</v>
      </c>
      <c r="E40">
        <v>599.28776046045903</v>
      </c>
      <c r="F40">
        <v>130.505270036425</v>
      </c>
      <c r="G40">
        <v>140.64631196711801</v>
      </c>
      <c r="H40">
        <v>468.20636135172498</v>
      </c>
      <c r="I40">
        <v>452.845460084509</v>
      </c>
      <c r="L40" t="s">
        <v>41</v>
      </c>
      <c r="M40" s="2">
        <f>+B39/B75-1</f>
        <v>-0.3765979315154625</v>
      </c>
      <c r="N40" s="2">
        <f t="shared" ref="N40:T40" si="20">+C39/C75-1</f>
        <v>-0.51220936153251651</v>
      </c>
      <c r="O40" s="2">
        <f t="shared" si="20"/>
        <v>-0.12444816162566041</v>
      </c>
      <c r="P40" s="2">
        <f t="shared" si="20"/>
        <v>-9.7695320152096587E-2</v>
      </c>
      <c r="Q40" s="2">
        <f t="shared" si="20"/>
        <v>0.50805872733142854</v>
      </c>
      <c r="R40" s="2">
        <f t="shared" si="20"/>
        <v>0.26239705868227658</v>
      </c>
      <c r="S40" s="2">
        <f t="shared" si="20"/>
        <v>-0.55321754627080577</v>
      </c>
      <c r="T40" s="2">
        <f t="shared" si="20"/>
        <v>-0.52517547994639902</v>
      </c>
    </row>
    <row r="41" spans="1:20" x14ac:dyDescent="0.25">
      <c r="A41" t="s">
        <v>12</v>
      </c>
      <c r="B41">
        <v>8452.7397260273992</v>
      </c>
      <c r="C41">
        <v>58</v>
      </c>
      <c r="D41">
        <v>1.57</v>
      </c>
      <c r="E41">
        <v>960.59026864550003</v>
      </c>
      <c r="F41">
        <v>410.722222222222</v>
      </c>
      <c r="G41">
        <v>295</v>
      </c>
      <c r="H41">
        <v>168</v>
      </c>
      <c r="I41">
        <v>260</v>
      </c>
    </row>
    <row r="42" spans="1:20" x14ac:dyDescent="0.25">
      <c r="A42" s="3">
        <v>0.25</v>
      </c>
      <c r="B42">
        <v>12250</v>
      </c>
      <c r="C42">
        <v>927</v>
      </c>
      <c r="D42">
        <v>2.15</v>
      </c>
      <c r="E42">
        <v>2513.7706167706101</v>
      </c>
      <c r="F42">
        <v>613</v>
      </c>
      <c r="G42">
        <v>634</v>
      </c>
      <c r="H42">
        <v>953.45005740527995</v>
      </c>
      <c r="I42">
        <v>664</v>
      </c>
      <c r="L42" t="s">
        <v>21</v>
      </c>
      <c r="M42" s="2">
        <f t="shared" ref="M42:T42" si="21">+B39/B88-1</f>
        <v>-0.18938675972651342</v>
      </c>
      <c r="N42" s="2">
        <f t="shared" si="21"/>
        <v>-0.31362515852094786</v>
      </c>
      <c r="O42" s="2">
        <f t="shared" si="21"/>
        <v>-1.6308764669761611E-2</v>
      </c>
      <c r="P42" s="2">
        <f t="shared" si="21"/>
        <v>-0.21469956699331216</v>
      </c>
      <c r="Q42" s="2">
        <f t="shared" si="21"/>
        <v>0.58654443914409105</v>
      </c>
      <c r="R42" s="2">
        <f t="shared" si="21"/>
        <v>0.11476494327752729</v>
      </c>
      <c r="S42" s="2">
        <f t="shared" si="21"/>
        <v>-0.3144546062493998</v>
      </c>
      <c r="T42" s="2">
        <f t="shared" si="21"/>
        <v>-0.11827342493219462</v>
      </c>
    </row>
    <row r="43" spans="1:20" x14ac:dyDescent="0.25">
      <c r="A43" s="3">
        <v>0.5</v>
      </c>
      <c r="B43">
        <v>12950</v>
      </c>
      <c r="C43">
        <v>1742</v>
      </c>
      <c r="D43">
        <v>2.29249049985384</v>
      </c>
      <c r="E43">
        <v>2865</v>
      </c>
      <c r="F43">
        <v>697.89266547405998</v>
      </c>
      <c r="G43">
        <v>723.05592105263099</v>
      </c>
      <c r="H43">
        <v>1188.8393051031401</v>
      </c>
      <c r="I43">
        <v>793</v>
      </c>
    </row>
    <row r="44" spans="1:20" x14ac:dyDescent="0.25">
      <c r="A44" s="3">
        <v>0.75</v>
      </c>
      <c r="B44">
        <v>13650</v>
      </c>
      <c r="C44">
        <v>3278</v>
      </c>
      <c r="D44">
        <v>2.4435073477956601</v>
      </c>
      <c r="E44">
        <v>3290</v>
      </c>
      <c r="F44">
        <v>811.67073170731703</v>
      </c>
      <c r="G44">
        <v>813</v>
      </c>
      <c r="H44">
        <v>1541.76366843033</v>
      </c>
      <c r="I44">
        <v>1041.5</v>
      </c>
    </row>
    <row r="45" spans="1:20" x14ac:dyDescent="0.25">
      <c r="A45" t="s">
        <v>13</v>
      </c>
      <c r="B45">
        <v>19950</v>
      </c>
      <c r="C45">
        <v>22575</v>
      </c>
      <c r="D45">
        <v>3.21575803981623</v>
      </c>
      <c r="E45">
        <v>5134</v>
      </c>
      <c r="F45">
        <v>1032.6861313868601</v>
      </c>
      <c r="G45">
        <v>1223</v>
      </c>
      <c r="H45">
        <v>3588</v>
      </c>
      <c r="I45">
        <v>3402</v>
      </c>
    </row>
    <row r="49" spans="1:20" x14ac:dyDescent="0.25">
      <c r="A49" s="4">
        <v>4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M49" t="s">
        <v>0</v>
      </c>
      <c r="N49" t="s">
        <v>1</v>
      </c>
      <c r="O49" t="s">
        <v>2</v>
      </c>
      <c r="P49" t="s">
        <v>3</v>
      </c>
      <c r="Q49" t="s">
        <v>4</v>
      </c>
      <c r="R49" t="s">
        <v>5</v>
      </c>
      <c r="S49" t="s">
        <v>6</v>
      </c>
      <c r="T49" t="s">
        <v>7</v>
      </c>
    </row>
    <row r="50" spans="1:20" x14ac:dyDescent="0.25">
      <c r="A50" t="s">
        <v>9</v>
      </c>
      <c r="B50">
        <v>1066</v>
      </c>
      <c r="C50">
        <v>1066</v>
      </c>
      <c r="D50">
        <v>1066</v>
      </c>
      <c r="E50">
        <v>1066</v>
      </c>
      <c r="F50">
        <v>1066</v>
      </c>
      <c r="G50">
        <v>1066</v>
      </c>
      <c r="H50">
        <v>1066</v>
      </c>
      <c r="I50">
        <v>1066</v>
      </c>
      <c r="J50">
        <v>1066</v>
      </c>
      <c r="K50" s="2">
        <f>+J50/$J$87</f>
        <v>0.11101853780462403</v>
      </c>
      <c r="L50" t="s">
        <v>33</v>
      </c>
      <c r="M50" s="2">
        <f>+B51/B63-1</f>
        <v>0.16743630015305611</v>
      </c>
      <c r="N50" s="2">
        <f t="shared" ref="N50:T50" si="22">+C51/C63-1</f>
        <v>-0.48674063489486374</v>
      </c>
      <c r="O50" s="2">
        <f t="shared" si="22"/>
        <v>-0.12838399913645382</v>
      </c>
      <c r="P50" s="2">
        <f t="shared" si="22"/>
        <v>0.52992176814110192</v>
      </c>
      <c r="Q50" s="2">
        <f t="shared" si="22"/>
        <v>-0.18560760457014847</v>
      </c>
      <c r="R50" s="2">
        <f t="shared" si="22"/>
        <v>2.0421695081874525E-2</v>
      </c>
      <c r="S50" s="2">
        <f t="shared" si="22"/>
        <v>1.0684642794291652</v>
      </c>
      <c r="T50" s="2">
        <f t="shared" si="22"/>
        <v>-1.6984765228178378E-2</v>
      </c>
    </row>
    <row r="51" spans="1:20" x14ac:dyDescent="0.25">
      <c r="A51" t="s">
        <v>10</v>
      </c>
      <c r="B51">
        <v>18605.9810933523</v>
      </c>
      <c r="C51">
        <v>1871.89493433395</v>
      </c>
      <c r="D51">
        <v>2.2530895261413701</v>
      </c>
      <c r="E51">
        <v>4507.03759788357</v>
      </c>
      <c r="F51">
        <v>355.70185921564303</v>
      </c>
      <c r="G51">
        <v>613.17951170105505</v>
      </c>
      <c r="H51">
        <v>3174.6870361910001</v>
      </c>
      <c r="I51">
        <v>1014.31629690771</v>
      </c>
      <c r="L51" t="s">
        <v>42</v>
      </c>
      <c r="M51" s="2">
        <f>+B51/B75-1</f>
        <v>-0.10658232800249334</v>
      </c>
      <c r="N51" s="2">
        <f t="shared" ref="N51:T51" si="23">+C51/C75-1</f>
        <v>-0.66120317995784772</v>
      </c>
      <c r="O51" s="2">
        <f t="shared" si="23"/>
        <v>-0.14038800695242415</v>
      </c>
      <c r="P51" s="2">
        <f t="shared" si="23"/>
        <v>0.38965020047900367</v>
      </c>
      <c r="Q51" s="2">
        <f t="shared" si="23"/>
        <v>-0.24872056021180744</v>
      </c>
      <c r="R51" s="2">
        <f t="shared" si="23"/>
        <v>6.4095670196831822E-2</v>
      </c>
      <c r="S51" s="2">
        <f t="shared" si="23"/>
        <v>0.109437674535803</v>
      </c>
      <c r="T51" s="2">
        <f t="shared" si="23"/>
        <v>-0.48484121953292936</v>
      </c>
    </row>
    <row r="52" spans="1:20" x14ac:dyDescent="0.25">
      <c r="A52" t="s">
        <v>11</v>
      </c>
      <c r="B52">
        <v>2160.6313913225499</v>
      </c>
      <c r="C52">
        <v>3852.5398178481901</v>
      </c>
      <c r="D52">
        <v>0.20341760609860801</v>
      </c>
      <c r="E52">
        <v>837.88164576501799</v>
      </c>
      <c r="F52">
        <v>108.22915939796999</v>
      </c>
      <c r="G52">
        <v>151.86618999243001</v>
      </c>
      <c r="H52">
        <v>967.465497967955</v>
      </c>
      <c r="I52">
        <v>418.792244098813</v>
      </c>
    </row>
    <row r="53" spans="1:20" x14ac:dyDescent="0.25">
      <c r="A53" t="s">
        <v>12</v>
      </c>
      <c r="B53">
        <v>12950</v>
      </c>
      <c r="C53">
        <v>17</v>
      </c>
      <c r="D53">
        <v>1.5</v>
      </c>
      <c r="E53">
        <v>2549.7060509236298</v>
      </c>
      <c r="F53">
        <v>102</v>
      </c>
      <c r="G53">
        <v>191</v>
      </c>
      <c r="H53">
        <v>1150.6878980891699</v>
      </c>
      <c r="I53">
        <v>34</v>
      </c>
      <c r="L53" t="s">
        <v>32</v>
      </c>
      <c r="M53" s="2">
        <f t="shared" ref="M53:T53" si="24">+B51/B88-1</f>
        <v>0.16171605874845918</v>
      </c>
      <c r="N53" s="2">
        <f t="shared" si="24"/>
        <v>-0.52327577589306151</v>
      </c>
      <c r="O53" s="2">
        <f t="shared" si="24"/>
        <v>-3.4217340099824578E-2</v>
      </c>
      <c r="P53" s="2">
        <f t="shared" si="24"/>
        <v>0.20945056424615416</v>
      </c>
      <c r="Q53" s="2">
        <f t="shared" si="24"/>
        <v>-0.20962082189701714</v>
      </c>
      <c r="R53" s="2">
        <f t="shared" si="24"/>
        <v>-6.0345917894455536E-2</v>
      </c>
      <c r="S53" s="2">
        <f t="shared" si="24"/>
        <v>0.70232711934653813</v>
      </c>
      <c r="T53" s="2">
        <f t="shared" si="24"/>
        <v>-4.3374619604603537E-2</v>
      </c>
    </row>
    <row r="54" spans="1:20" x14ac:dyDescent="0.25">
      <c r="A54" s="3">
        <v>0.25</v>
      </c>
      <c r="B54">
        <v>17150</v>
      </c>
      <c r="C54">
        <v>289</v>
      </c>
      <c r="D54">
        <v>2.1239385577630601</v>
      </c>
      <c r="E54">
        <v>3934</v>
      </c>
      <c r="F54">
        <v>286</v>
      </c>
      <c r="G54">
        <v>515</v>
      </c>
      <c r="H54">
        <v>2422.4119393928199</v>
      </c>
      <c r="I54">
        <v>739</v>
      </c>
    </row>
    <row r="55" spans="1:20" x14ac:dyDescent="0.25">
      <c r="A55" s="3">
        <v>0.5</v>
      </c>
      <c r="B55">
        <v>18456.5187963731</v>
      </c>
      <c r="C55">
        <v>663</v>
      </c>
      <c r="D55">
        <v>2.27</v>
      </c>
      <c r="E55">
        <v>4381.4493616100399</v>
      </c>
      <c r="F55">
        <v>340.05126514464598</v>
      </c>
      <c r="G55">
        <v>611.66799046862604</v>
      </c>
      <c r="H55">
        <v>3069</v>
      </c>
      <c r="I55">
        <v>917.16666666666595</v>
      </c>
    </row>
    <row r="56" spans="1:20" x14ac:dyDescent="0.25">
      <c r="A56" s="3">
        <v>0.75</v>
      </c>
      <c r="B56">
        <v>19950</v>
      </c>
      <c r="C56">
        <v>1364</v>
      </c>
      <c r="D56">
        <v>2.4</v>
      </c>
      <c r="E56">
        <v>4963</v>
      </c>
      <c r="F56">
        <v>413</v>
      </c>
      <c r="G56">
        <v>699</v>
      </c>
      <c r="H56">
        <v>3801.36653895274</v>
      </c>
      <c r="I56">
        <v>1260.9189189189101</v>
      </c>
    </row>
    <row r="57" spans="1:20" x14ac:dyDescent="0.25">
      <c r="A57" t="s">
        <v>13</v>
      </c>
      <c r="B57">
        <v>26250</v>
      </c>
      <c r="C57">
        <v>25706</v>
      </c>
      <c r="D57">
        <v>2.87</v>
      </c>
      <c r="E57">
        <v>7486</v>
      </c>
      <c r="F57">
        <v>913</v>
      </c>
      <c r="G57">
        <v>1143.2425002508201</v>
      </c>
      <c r="H57">
        <v>5692.8562691131501</v>
      </c>
      <c r="I57">
        <v>2853</v>
      </c>
    </row>
    <row r="61" spans="1:20" x14ac:dyDescent="0.25">
      <c r="A61" s="4">
        <v>5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M61" t="s">
        <v>0</v>
      </c>
      <c r="N61" t="s">
        <v>1</v>
      </c>
      <c r="O61" t="s">
        <v>2</v>
      </c>
      <c r="P61" t="s">
        <v>3</v>
      </c>
      <c r="Q61" t="s">
        <v>4</v>
      </c>
      <c r="R61" t="s">
        <v>5</v>
      </c>
      <c r="S61" t="s">
        <v>6</v>
      </c>
      <c r="T61" t="s">
        <v>7</v>
      </c>
    </row>
    <row r="62" spans="1:20" x14ac:dyDescent="0.25">
      <c r="A62" t="s">
        <v>9</v>
      </c>
      <c r="B62">
        <v>2214</v>
      </c>
      <c r="C62">
        <v>2214</v>
      </c>
      <c r="D62">
        <v>2214</v>
      </c>
      <c r="E62">
        <v>2214</v>
      </c>
      <c r="F62">
        <v>2214</v>
      </c>
      <c r="G62">
        <v>2214</v>
      </c>
      <c r="H62">
        <v>2214</v>
      </c>
      <c r="I62">
        <v>2214</v>
      </c>
      <c r="J62">
        <v>2214</v>
      </c>
      <c r="K62" s="2">
        <f>+J62/$J$87</f>
        <v>0.2305769631326807</v>
      </c>
      <c r="L62" t="s">
        <v>43</v>
      </c>
      <c r="M62" s="2">
        <f>+B63/B75-1</f>
        <v>-0.23471826952753183</v>
      </c>
      <c r="N62" s="2">
        <f t="shared" ref="N62:T62" si="25">+C63/C75-1</f>
        <v>-0.33991107990254976</v>
      </c>
      <c r="O62" s="2">
        <f t="shared" si="25"/>
        <v>-1.3772128786159854E-2</v>
      </c>
      <c r="P62" s="2">
        <f t="shared" si="25"/>
        <v>-9.1685451232275783E-2</v>
      </c>
      <c r="Q62" s="2">
        <f t="shared" si="25"/>
        <v>-7.749698547755568E-2</v>
      </c>
      <c r="R62" s="2">
        <f t="shared" si="25"/>
        <v>4.2799928035098356E-2</v>
      </c>
      <c r="S62" s="2">
        <f t="shared" si="25"/>
        <v>-0.4636418498645889</v>
      </c>
      <c r="T62" s="2">
        <f t="shared" si="25"/>
        <v>-0.47594018663744331</v>
      </c>
    </row>
    <row r="63" spans="1:20" x14ac:dyDescent="0.25">
      <c r="A63" t="s">
        <v>10</v>
      </c>
      <c r="B63">
        <v>15937.470070883501</v>
      </c>
      <c r="C63">
        <v>3647.0740946938399</v>
      </c>
      <c r="D63">
        <v>2.5849565908716001</v>
      </c>
      <c r="E63">
        <v>2945.9268387034899</v>
      </c>
      <c r="F63">
        <v>436.769622618955</v>
      </c>
      <c r="G63">
        <v>600.90795271836703</v>
      </c>
      <c r="H63">
        <v>1534.8038966701999</v>
      </c>
      <c r="I63">
        <v>1031.8418891474801</v>
      </c>
    </row>
    <row r="64" spans="1:20" x14ac:dyDescent="0.25">
      <c r="A64" t="s">
        <v>11</v>
      </c>
      <c r="B64">
        <v>1893.4556912878099</v>
      </c>
      <c r="C64">
        <v>3283.57691902438</v>
      </c>
      <c r="D64">
        <v>0.18185301875499699</v>
      </c>
      <c r="E64">
        <v>769.76076162719801</v>
      </c>
      <c r="F64">
        <v>91.302102759364104</v>
      </c>
      <c r="G64">
        <v>121.69754619616501</v>
      </c>
      <c r="H64">
        <v>515.18202086575195</v>
      </c>
      <c r="I64">
        <v>345.76636608312202</v>
      </c>
      <c r="L64" t="s">
        <v>37</v>
      </c>
      <c r="M64" s="2">
        <f>+B63/B88-1</f>
        <v>-4.8998317114579137E-3</v>
      </c>
      <c r="N64" s="2">
        <f t="shared" ref="N64:T64" si="26">+C63/C88-1</f>
        <v>-7.1182609577350564E-2</v>
      </c>
      <c r="O64" s="2">
        <f t="shared" si="26"/>
        <v>0.10803686364561282</v>
      </c>
      <c r="P64" s="2">
        <f t="shared" si="26"/>
        <v>-0.20946901375508198</v>
      </c>
      <c r="Q64" s="2">
        <f t="shared" si="26"/>
        <v>-2.9486052990701173E-2</v>
      </c>
      <c r="R64" s="2">
        <f t="shared" si="26"/>
        <v>-7.9151211078327455E-2</v>
      </c>
      <c r="S64" s="2">
        <f t="shared" si="26"/>
        <v>-0.17700917715807507</v>
      </c>
      <c r="T64" s="2">
        <f t="shared" si="26"/>
        <v>-2.6845824401237062E-2</v>
      </c>
    </row>
    <row r="65" spans="1:20" x14ac:dyDescent="0.25">
      <c r="A65" t="s">
        <v>12</v>
      </c>
      <c r="B65">
        <v>8050</v>
      </c>
      <c r="C65">
        <v>3</v>
      </c>
      <c r="D65">
        <v>2.1480575539568298</v>
      </c>
      <c r="E65">
        <v>450.11096630050201</v>
      </c>
      <c r="F65">
        <v>129.193717277486</v>
      </c>
      <c r="G65">
        <v>124</v>
      </c>
      <c r="H65">
        <v>357</v>
      </c>
      <c r="I65">
        <v>366</v>
      </c>
    </row>
    <row r="66" spans="1:20" x14ac:dyDescent="0.25">
      <c r="A66" s="3">
        <v>0.25</v>
      </c>
      <c r="B66">
        <v>14702.5008506294</v>
      </c>
      <c r="C66">
        <v>1341</v>
      </c>
      <c r="D66">
        <v>2.4553783231083801</v>
      </c>
      <c r="E66">
        <v>2416.8921656622601</v>
      </c>
      <c r="F66">
        <v>377.08713503649602</v>
      </c>
      <c r="G66">
        <v>517.71045117075903</v>
      </c>
      <c r="H66">
        <v>1174.5156488549601</v>
      </c>
      <c r="I66">
        <v>772</v>
      </c>
    </row>
    <row r="67" spans="1:20" x14ac:dyDescent="0.25">
      <c r="A67" s="3">
        <v>0.5</v>
      </c>
      <c r="B67">
        <v>15750</v>
      </c>
      <c r="C67">
        <v>2482</v>
      </c>
      <c r="D67">
        <v>2.5614712153518102</v>
      </c>
      <c r="E67">
        <v>2911.8624247635398</v>
      </c>
      <c r="F67">
        <v>433.91852825229898</v>
      </c>
      <c r="G67">
        <v>588.85640695428197</v>
      </c>
      <c r="H67">
        <v>1472</v>
      </c>
      <c r="I67">
        <v>966</v>
      </c>
    </row>
    <row r="68" spans="1:20" x14ac:dyDescent="0.25">
      <c r="A68" s="3">
        <v>0.75</v>
      </c>
      <c r="B68">
        <v>17150</v>
      </c>
      <c r="C68">
        <v>4789</v>
      </c>
      <c r="D68">
        <v>2.69999999999999</v>
      </c>
      <c r="E68">
        <v>3444</v>
      </c>
      <c r="F68">
        <v>491.73132845660598</v>
      </c>
      <c r="G68">
        <v>680</v>
      </c>
      <c r="H68">
        <v>1827</v>
      </c>
      <c r="I68">
        <v>1240</v>
      </c>
    </row>
    <row r="69" spans="1:20" x14ac:dyDescent="0.25">
      <c r="A69" t="s">
        <v>13</v>
      </c>
      <c r="B69">
        <v>21350</v>
      </c>
      <c r="C69">
        <v>20785</v>
      </c>
      <c r="D69">
        <v>3.2292559523809499</v>
      </c>
      <c r="E69">
        <v>5430</v>
      </c>
      <c r="F69">
        <v>806</v>
      </c>
      <c r="G69">
        <v>1091</v>
      </c>
      <c r="H69">
        <v>4195</v>
      </c>
      <c r="I69">
        <v>3123</v>
      </c>
    </row>
    <row r="73" spans="1:20" x14ac:dyDescent="0.25">
      <c r="A73" s="4">
        <v>6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M73" t="s">
        <v>0</v>
      </c>
      <c r="N73" t="s">
        <v>1</v>
      </c>
      <c r="O73" t="s">
        <v>2</v>
      </c>
      <c r="P73" t="s">
        <v>3</v>
      </c>
      <c r="Q73" t="s">
        <v>4</v>
      </c>
      <c r="R73" t="s">
        <v>5</v>
      </c>
      <c r="S73" t="s">
        <v>6</v>
      </c>
      <c r="T73" t="s">
        <v>7</v>
      </c>
    </row>
    <row r="74" spans="1:20" x14ac:dyDescent="0.25">
      <c r="A74" t="s">
        <v>9</v>
      </c>
      <c r="B74">
        <v>880</v>
      </c>
      <c r="C74">
        <v>880</v>
      </c>
      <c r="D74">
        <v>880</v>
      </c>
      <c r="E74">
        <v>880</v>
      </c>
      <c r="F74">
        <v>880</v>
      </c>
      <c r="G74">
        <v>880</v>
      </c>
      <c r="H74">
        <v>880</v>
      </c>
      <c r="I74">
        <v>880</v>
      </c>
      <c r="J74">
        <v>880</v>
      </c>
      <c r="K74" s="2">
        <f>+J74/$J$87</f>
        <v>9.1647573422203713E-2</v>
      </c>
      <c r="L74" t="s">
        <v>44</v>
      </c>
      <c r="M74" s="2">
        <f>+B75/B88-1</f>
        <v>0.30030566347662457</v>
      </c>
      <c r="N74" s="2">
        <f t="shared" ref="N74:T74" si="27">+C75/C88-1</f>
        <v>0.40710950016480552</v>
      </c>
      <c r="O74" s="2">
        <f t="shared" si="27"/>
        <v>0.12350998789138989</v>
      </c>
      <c r="P74" s="2">
        <f t="shared" si="27"/>
        <v>-0.12967265875307032</v>
      </c>
      <c r="Q74" s="2">
        <f t="shared" si="27"/>
        <v>5.204420119072295E-2</v>
      </c>
      <c r="R74" s="2">
        <f t="shared" si="27"/>
        <v>-0.11694586452764033</v>
      </c>
      <c r="S74" s="2">
        <f t="shared" si="27"/>
        <v>0.53440536446430342</v>
      </c>
      <c r="T74" s="2">
        <f t="shared" si="27"/>
        <v>0.85695249050801081</v>
      </c>
    </row>
    <row r="75" spans="1:20" x14ac:dyDescent="0.25">
      <c r="A75" t="s">
        <v>10</v>
      </c>
      <c r="B75">
        <v>20825.6246507336</v>
      </c>
      <c r="C75">
        <v>5525.1254545454503</v>
      </c>
      <c r="D75">
        <v>2.6210540852897002</v>
      </c>
      <c r="E75">
        <v>3243.2892797986301</v>
      </c>
      <c r="F75">
        <v>473.46145838348201</v>
      </c>
      <c r="G75">
        <v>576.24472016471202</v>
      </c>
      <c r="H75">
        <v>2861.5280597166602</v>
      </c>
      <c r="I75">
        <v>1968.9391608312999</v>
      </c>
    </row>
    <row r="76" spans="1:20" x14ac:dyDescent="0.25">
      <c r="A76" t="s">
        <v>11</v>
      </c>
      <c r="B76">
        <v>2407.3022142070199</v>
      </c>
      <c r="C76">
        <v>6012.5620839662997</v>
      </c>
      <c r="D76">
        <v>0.22882581213910699</v>
      </c>
      <c r="E76">
        <v>860.58979821655998</v>
      </c>
      <c r="F76">
        <v>145.00973680397101</v>
      </c>
      <c r="G76">
        <v>155.174751134724</v>
      </c>
      <c r="H76">
        <v>976.53248794683304</v>
      </c>
      <c r="I76">
        <v>576.71807590851097</v>
      </c>
    </row>
    <row r="77" spans="1:20" x14ac:dyDescent="0.25">
      <c r="A77" t="s">
        <v>12</v>
      </c>
      <c r="B77">
        <v>12950</v>
      </c>
      <c r="C77">
        <v>89</v>
      </c>
      <c r="D77">
        <v>1.93</v>
      </c>
      <c r="E77">
        <v>728.56589245140106</v>
      </c>
      <c r="F77">
        <v>199</v>
      </c>
      <c r="G77">
        <v>155.044391627306</v>
      </c>
      <c r="H77">
        <v>831</v>
      </c>
      <c r="I77">
        <v>637</v>
      </c>
    </row>
    <row r="78" spans="1:20" x14ac:dyDescent="0.25">
      <c r="A78" s="3">
        <v>0.25</v>
      </c>
      <c r="B78">
        <v>19250</v>
      </c>
      <c r="C78">
        <v>1410</v>
      </c>
      <c r="D78">
        <v>2.4700000000000002</v>
      </c>
      <c r="E78">
        <v>2718</v>
      </c>
      <c r="F78">
        <v>384.92984669124701</v>
      </c>
      <c r="G78">
        <v>493</v>
      </c>
      <c r="H78">
        <v>2168.5382917964598</v>
      </c>
      <c r="I78">
        <v>1563</v>
      </c>
    </row>
    <row r="79" spans="1:20" x14ac:dyDescent="0.25">
      <c r="A79" s="3">
        <v>0.5</v>
      </c>
      <c r="B79">
        <v>20779.893904722201</v>
      </c>
      <c r="C79">
        <v>3006</v>
      </c>
      <c r="D79">
        <v>2.6210908758957498</v>
      </c>
      <c r="E79">
        <v>3248.8258987142399</v>
      </c>
      <c r="F79">
        <v>454.47646993688397</v>
      </c>
      <c r="G79">
        <v>584</v>
      </c>
      <c r="H79">
        <v>2668.79264214046</v>
      </c>
      <c r="I79">
        <v>1879.5</v>
      </c>
    </row>
    <row r="80" spans="1:20" x14ac:dyDescent="0.25">
      <c r="A80" s="3">
        <v>0.75</v>
      </c>
      <c r="B80">
        <v>22686.9239130434</v>
      </c>
      <c r="C80">
        <v>7421</v>
      </c>
      <c r="D80">
        <v>2.7704337202199101</v>
      </c>
      <c r="E80">
        <v>3749.7800633294701</v>
      </c>
      <c r="F80">
        <v>522.50429658728206</v>
      </c>
      <c r="G80">
        <v>665.677313768359</v>
      </c>
      <c r="H80">
        <v>3421.9677835051498</v>
      </c>
      <c r="I80">
        <v>2288</v>
      </c>
    </row>
    <row r="81" spans="1:20" x14ac:dyDescent="0.25">
      <c r="A81" t="s">
        <v>13</v>
      </c>
      <c r="B81">
        <v>26417.044875990901</v>
      </c>
      <c r="C81">
        <v>35024</v>
      </c>
      <c r="D81">
        <v>3.25999999999999</v>
      </c>
      <c r="E81">
        <v>7189.1326942482301</v>
      </c>
      <c r="F81">
        <v>1016</v>
      </c>
      <c r="G81">
        <v>1172</v>
      </c>
      <c r="H81">
        <v>5598</v>
      </c>
      <c r="I81">
        <v>3561</v>
      </c>
    </row>
    <row r="84" spans="1:20" ht="15.75" thickBot="1" x14ac:dyDescent="0.3"/>
    <row r="85" spans="1:20" ht="15.75" thickBot="1" x14ac:dyDescent="0.3">
      <c r="L85" s="6"/>
      <c r="M85" s="19" t="s">
        <v>0</v>
      </c>
      <c r="N85" s="20" t="s">
        <v>1</v>
      </c>
      <c r="O85" s="20" t="s">
        <v>2</v>
      </c>
      <c r="P85" s="20" t="s">
        <v>3</v>
      </c>
      <c r="Q85" s="20" t="s">
        <v>4</v>
      </c>
      <c r="R85" s="20" t="s">
        <v>5</v>
      </c>
      <c r="S85" s="20" t="s">
        <v>6</v>
      </c>
      <c r="T85" s="21" t="s">
        <v>7</v>
      </c>
    </row>
    <row r="86" spans="1:20" ht="15.75" thickBot="1" x14ac:dyDescent="0.3">
      <c r="A86" s="5" t="s">
        <v>26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L86" s="13" t="s">
        <v>18</v>
      </c>
      <c r="M86" s="16">
        <f t="shared" ref="M86:T86" si="28">+B3/B88-1</f>
        <v>-0.12446167482048387</v>
      </c>
      <c r="N86" s="17">
        <f t="shared" si="28"/>
        <v>-0.76871527384897353</v>
      </c>
      <c r="O86" s="17">
        <f t="shared" si="28"/>
        <v>-0.10696337896313779</v>
      </c>
      <c r="P86" s="17">
        <f t="shared" si="28"/>
        <v>3.1567517924569799E-2</v>
      </c>
      <c r="Q86" s="17">
        <f t="shared" si="28"/>
        <v>-0.18462291213702509</v>
      </c>
      <c r="R86" s="17">
        <f t="shared" si="28"/>
        <v>-0.21198955419021381</v>
      </c>
      <c r="S86" s="17">
        <f t="shared" si="28"/>
        <v>1.5404139378786708E-2</v>
      </c>
      <c r="T86" s="18">
        <f t="shared" si="28"/>
        <v>-0.21716067553042184</v>
      </c>
    </row>
    <row r="87" spans="1:20" x14ac:dyDescent="0.25">
      <c r="A87" t="s">
        <v>9</v>
      </c>
      <c r="B87">
        <v>9602</v>
      </c>
      <c r="C87">
        <v>9602</v>
      </c>
      <c r="D87">
        <v>9602</v>
      </c>
      <c r="E87">
        <v>9602</v>
      </c>
      <c r="F87">
        <v>9602</v>
      </c>
      <c r="G87">
        <v>9602</v>
      </c>
      <c r="H87">
        <v>9602</v>
      </c>
      <c r="I87">
        <v>9602</v>
      </c>
      <c r="J87">
        <v>9602</v>
      </c>
      <c r="L87" s="14" t="s">
        <v>19</v>
      </c>
      <c r="M87" s="11">
        <f t="shared" ref="M87:T87" si="29">+B15/B88-1</f>
        <v>5.030584337656574E-3</v>
      </c>
      <c r="N87" s="7">
        <f t="shared" si="29"/>
        <v>-0.58235550318179552</v>
      </c>
      <c r="O87" s="7">
        <f t="shared" si="29"/>
        <v>-9.3531518580423079E-2</v>
      </c>
      <c r="P87" s="7">
        <f t="shared" si="29"/>
        <v>0.38114143568617376</v>
      </c>
      <c r="Q87" s="7">
        <f t="shared" si="29"/>
        <v>-0.15150657908550991</v>
      </c>
      <c r="R87" s="7">
        <f t="shared" si="29"/>
        <v>0.27056327837892513</v>
      </c>
      <c r="S87" s="7">
        <f t="shared" si="29"/>
        <v>-0.17607631092721165</v>
      </c>
      <c r="T87" s="8">
        <f t="shared" si="29"/>
        <v>-0.24874700882663081</v>
      </c>
    </row>
    <row r="88" spans="1:20" x14ac:dyDescent="0.25">
      <c r="A88" t="s">
        <v>10</v>
      </c>
      <c r="B88">
        <v>16015.9455085754</v>
      </c>
      <c r="C88">
        <v>3926.5781759687702</v>
      </c>
      <c r="D88">
        <v>2.3329156959333401</v>
      </c>
      <c r="E88">
        <v>3726.51659449412</v>
      </c>
      <c r="F88">
        <v>450.039511503043</v>
      </c>
      <c r="G88">
        <v>652.55876963473997</v>
      </c>
      <c r="H88">
        <v>1864.91009871807</v>
      </c>
      <c r="I88">
        <v>1060.30669653409</v>
      </c>
      <c r="L88" s="14" t="s">
        <v>20</v>
      </c>
      <c r="M88" s="11">
        <f t="shared" ref="M88:T88" si="30">+B27/B88-1</f>
        <v>4.9283816928826996E-2</v>
      </c>
      <c r="N88" s="7">
        <f t="shared" si="30"/>
        <v>5.3672459343249166</v>
      </c>
      <c r="O88" s="7">
        <f t="shared" si="30"/>
        <v>0.10891786924814806</v>
      </c>
      <c r="P88" s="7">
        <f t="shared" si="30"/>
        <v>-0.18510769080429978</v>
      </c>
      <c r="Q88" s="7">
        <f t="shared" si="30"/>
        <v>0.10557795856848617</v>
      </c>
      <c r="R88" s="7">
        <f t="shared" si="30"/>
        <v>0.10968662704466015</v>
      </c>
      <c r="S88" s="7">
        <f t="shared" si="30"/>
        <v>-0.20278368853277406</v>
      </c>
      <c r="T88" s="8">
        <f t="shared" si="30"/>
        <v>0.56694954940868181</v>
      </c>
    </row>
    <row r="89" spans="1:20" x14ac:dyDescent="0.25">
      <c r="A89" t="s">
        <v>11</v>
      </c>
      <c r="B89">
        <v>2979.0856227792801</v>
      </c>
      <c r="C89">
        <v>6657.2514092435104</v>
      </c>
      <c r="D89">
        <v>0.29736946192475699</v>
      </c>
      <c r="E89">
        <v>1170.32665291439</v>
      </c>
      <c r="F89">
        <v>158.61102488176999</v>
      </c>
      <c r="G89">
        <v>176.142240680405</v>
      </c>
      <c r="H89">
        <v>909.28538358780497</v>
      </c>
      <c r="I89">
        <v>532.99762953822301</v>
      </c>
      <c r="L89" s="14" t="s">
        <v>21</v>
      </c>
      <c r="M89" s="11">
        <f t="shared" ref="M89:T89" si="31">+B39/B88-1</f>
        <v>-0.18938675972651342</v>
      </c>
      <c r="N89" s="7">
        <f t="shared" si="31"/>
        <v>-0.31362515852094786</v>
      </c>
      <c r="O89" s="7">
        <f t="shared" si="31"/>
        <v>-1.6308764669761611E-2</v>
      </c>
      <c r="P89" s="7">
        <f t="shared" si="31"/>
        <v>-0.21469956699331216</v>
      </c>
      <c r="Q89" s="7">
        <f t="shared" si="31"/>
        <v>0.58654443914409105</v>
      </c>
      <c r="R89" s="7">
        <f t="shared" si="31"/>
        <v>0.11476494327752729</v>
      </c>
      <c r="S89" s="7">
        <f t="shared" si="31"/>
        <v>-0.3144546062493998</v>
      </c>
      <c r="T89" s="8">
        <f t="shared" si="31"/>
        <v>-0.11827342493219462</v>
      </c>
    </row>
    <row r="90" spans="1:20" x14ac:dyDescent="0.25">
      <c r="A90" t="s">
        <v>12</v>
      </c>
      <c r="B90">
        <v>6206.8078668683802</v>
      </c>
      <c r="C90">
        <v>3</v>
      </c>
      <c r="D90">
        <v>1.43</v>
      </c>
      <c r="E90">
        <v>450.11096630050201</v>
      </c>
      <c r="F90">
        <v>58.844106463878298</v>
      </c>
      <c r="G90">
        <v>96.808219178082197</v>
      </c>
      <c r="H90">
        <v>72</v>
      </c>
      <c r="I90">
        <v>8</v>
      </c>
      <c r="L90" s="14" t="s">
        <v>32</v>
      </c>
      <c r="M90" s="11">
        <f t="shared" ref="M90:T90" si="32">+B51/B88-1</f>
        <v>0.16171605874845918</v>
      </c>
      <c r="N90" s="7">
        <f t="shared" si="32"/>
        <v>-0.52327577589306151</v>
      </c>
      <c r="O90" s="7">
        <f t="shared" si="32"/>
        <v>-3.4217340099824578E-2</v>
      </c>
      <c r="P90" s="7">
        <f t="shared" si="32"/>
        <v>0.20945056424615416</v>
      </c>
      <c r="Q90" s="7">
        <f t="shared" si="32"/>
        <v>-0.20962082189701714</v>
      </c>
      <c r="R90" s="7">
        <f t="shared" si="32"/>
        <v>-6.0345917894455536E-2</v>
      </c>
      <c r="S90" s="7">
        <f t="shared" si="32"/>
        <v>0.70232711934653813</v>
      </c>
      <c r="T90" s="8">
        <f t="shared" si="32"/>
        <v>-4.3374619604603537E-2</v>
      </c>
    </row>
    <row r="91" spans="1:20" x14ac:dyDescent="0.25">
      <c r="A91" s="3">
        <v>0.25</v>
      </c>
      <c r="B91">
        <v>13890.1023890784</v>
      </c>
      <c r="C91">
        <v>629</v>
      </c>
      <c r="D91">
        <v>2.12</v>
      </c>
      <c r="E91">
        <v>2859.9765258215898</v>
      </c>
      <c r="F91">
        <v>345</v>
      </c>
      <c r="G91">
        <v>535</v>
      </c>
      <c r="H91">
        <v>1225</v>
      </c>
      <c r="I91">
        <v>701</v>
      </c>
      <c r="L91" s="14" t="s">
        <v>37</v>
      </c>
      <c r="M91" s="11">
        <f t="shared" ref="M91:T91" si="33">+B63/B88-1</f>
        <v>-4.8998317114579137E-3</v>
      </c>
      <c r="N91" s="7">
        <f t="shared" si="33"/>
        <v>-7.1182609577350564E-2</v>
      </c>
      <c r="O91" s="7">
        <f t="shared" si="33"/>
        <v>0.10803686364561282</v>
      </c>
      <c r="P91" s="7">
        <f t="shared" si="33"/>
        <v>-0.20946901375508198</v>
      </c>
      <c r="Q91" s="7">
        <f t="shared" si="33"/>
        <v>-2.9486052990701173E-2</v>
      </c>
      <c r="R91" s="7">
        <f t="shared" si="33"/>
        <v>-7.9151211078327455E-2</v>
      </c>
      <c r="S91" s="7">
        <f t="shared" si="33"/>
        <v>-0.17700917715807507</v>
      </c>
      <c r="T91" s="8">
        <f t="shared" si="33"/>
        <v>-2.6845824401237062E-2</v>
      </c>
    </row>
    <row r="92" spans="1:20" ht="15.75" thickBot="1" x14ac:dyDescent="0.3">
      <c r="A92" s="3">
        <v>0.5</v>
      </c>
      <c r="B92">
        <v>15750</v>
      </c>
      <c r="C92">
        <v>1398</v>
      </c>
      <c r="D92">
        <v>2.3291120331950199</v>
      </c>
      <c r="E92">
        <v>3627.3333333333298</v>
      </c>
      <c r="F92">
        <v>424</v>
      </c>
      <c r="G92">
        <v>642</v>
      </c>
      <c r="H92">
        <v>1646.1507701421799</v>
      </c>
      <c r="I92">
        <v>909</v>
      </c>
      <c r="L92" s="15" t="s">
        <v>44</v>
      </c>
      <c r="M92" s="12">
        <f>+B75/B88-1</f>
        <v>0.30030566347662457</v>
      </c>
      <c r="N92" s="9">
        <f t="shared" ref="N92:T92" si="34">+C75/C88-1</f>
        <v>0.40710950016480552</v>
      </c>
      <c r="O92" s="9">
        <f t="shared" si="34"/>
        <v>0.12350998789138989</v>
      </c>
      <c r="P92" s="9">
        <f t="shared" si="34"/>
        <v>-0.12967265875307032</v>
      </c>
      <c r="Q92" s="9">
        <f t="shared" si="34"/>
        <v>5.204420119072295E-2</v>
      </c>
      <c r="R92" s="9">
        <f t="shared" si="34"/>
        <v>-0.11694586452764033</v>
      </c>
      <c r="S92" s="9">
        <f t="shared" si="34"/>
        <v>0.53440536446430342</v>
      </c>
      <c r="T92" s="10">
        <f t="shared" si="34"/>
        <v>0.85695249050801081</v>
      </c>
    </row>
    <row r="93" spans="1:20" x14ac:dyDescent="0.25">
      <c r="A93" s="3">
        <v>0.75</v>
      </c>
      <c r="B93">
        <v>17850</v>
      </c>
      <c r="C93">
        <v>3490</v>
      </c>
      <c r="D93">
        <v>2.5430766836152299</v>
      </c>
      <c r="E93">
        <v>4498.5612382234103</v>
      </c>
      <c r="F93">
        <v>519</v>
      </c>
      <c r="G93">
        <v>761.30943396226405</v>
      </c>
      <c r="H93">
        <v>2288</v>
      </c>
      <c r="I93">
        <v>1283</v>
      </c>
    </row>
    <row r="94" spans="1:20" x14ac:dyDescent="0.25">
      <c r="A94" t="s">
        <v>13</v>
      </c>
      <c r="B94">
        <v>26417.044875990901</v>
      </c>
      <c r="C94">
        <v>38834</v>
      </c>
      <c r="D94">
        <v>3.25999999999999</v>
      </c>
      <c r="E94">
        <v>7486</v>
      </c>
      <c r="F94">
        <v>1032.6861313868601</v>
      </c>
      <c r="G94">
        <v>1227.28454916175</v>
      </c>
      <c r="H94">
        <v>5692.8562691131501</v>
      </c>
      <c r="I94">
        <v>3561</v>
      </c>
    </row>
    <row r="100" spans="2:4" x14ac:dyDescent="0.25">
      <c r="B100" t="s">
        <v>52</v>
      </c>
      <c r="C100" t="s">
        <v>53</v>
      </c>
      <c r="D100" t="s">
        <v>54</v>
      </c>
    </row>
    <row r="101" spans="2:4" x14ac:dyDescent="0.25">
      <c r="B101">
        <v>0</v>
      </c>
      <c r="C101">
        <v>1720</v>
      </c>
      <c r="D101" s="2">
        <f t="shared" ref="D101:D107" si="35">+C101/$J$87</f>
        <v>0.17912934805248906</v>
      </c>
    </row>
    <row r="102" spans="2:4" x14ac:dyDescent="0.25">
      <c r="B102">
        <v>1</v>
      </c>
      <c r="C102">
        <v>1816</v>
      </c>
      <c r="D102" s="2">
        <f t="shared" si="35"/>
        <v>0.18912726515309311</v>
      </c>
    </row>
    <row r="103" spans="2:4" x14ac:dyDescent="0.25">
      <c r="B103">
        <v>2</v>
      </c>
      <c r="C103">
        <v>587</v>
      </c>
      <c r="D103" s="2">
        <f t="shared" si="35"/>
        <v>6.1133097271401794E-2</v>
      </c>
    </row>
    <row r="104" spans="2:4" x14ac:dyDescent="0.25">
      <c r="B104">
        <v>3</v>
      </c>
      <c r="C104">
        <v>1319</v>
      </c>
      <c r="D104" s="2">
        <f t="shared" si="35"/>
        <v>0.13736721516350761</v>
      </c>
    </row>
    <row r="105" spans="2:4" x14ac:dyDescent="0.25">
      <c r="B105">
        <v>4</v>
      </c>
      <c r="C105">
        <v>1066</v>
      </c>
      <c r="D105" s="2">
        <f t="shared" si="35"/>
        <v>0.11101853780462403</v>
      </c>
    </row>
    <row r="106" spans="2:4" x14ac:dyDescent="0.25">
      <c r="B106">
        <v>5</v>
      </c>
      <c r="C106">
        <v>2214</v>
      </c>
      <c r="D106" s="2">
        <f t="shared" si="35"/>
        <v>0.2305769631326807</v>
      </c>
    </row>
    <row r="107" spans="2:4" x14ac:dyDescent="0.25">
      <c r="B107">
        <v>6</v>
      </c>
      <c r="C107">
        <v>880</v>
      </c>
      <c r="D107" s="2">
        <f t="shared" si="35"/>
        <v>9.1647573422203713E-2</v>
      </c>
    </row>
  </sheetData>
  <phoneticPr fontId="3" type="noConversion"/>
  <conditionalFormatting sqref="M86:M9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T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:T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:T10 M3:T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:T10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:T1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T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1:T21 M15:T1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1:T2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9:T2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0:T3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:T32 M27:T2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:T3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8:T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9:T3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0:T4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2:T4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0:T5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:T5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:T5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2:T6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T6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T7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:T89 M91:T9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:T9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:N9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6:O9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:P9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6:Q9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6:R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6:S9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6:T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879C-3658-4E7F-AF7D-ADB2FDD90742}">
  <dimension ref="A1:K47"/>
  <sheetViews>
    <sheetView topLeftCell="A6" workbookViewId="0">
      <selection activeCell="R14" sqref="R14"/>
    </sheetView>
  </sheetViews>
  <sheetFormatPr baseColWidth="10" defaultRowHeight="15" x14ac:dyDescent="0.25"/>
  <sheetData>
    <row r="1" spans="1:11" ht="15.75" thickBot="1" x14ac:dyDescent="0.3">
      <c r="A1" s="32" t="s">
        <v>56</v>
      </c>
      <c r="B1" s="32"/>
      <c r="C1" s="32"/>
    </row>
    <row r="2" spans="1:11" ht="15.75" thickBot="1" x14ac:dyDescent="0.3">
      <c r="A2" s="19" t="s">
        <v>55</v>
      </c>
      <c r="B2" s="20" t="s">
        <v>9</v>
      </c>
      <c r="C2" s="21" t="s">
        <v>57</v>
      </c>
    </row>
    <row r="3" spans="1:11" x14ac:dyDescent="0.25">
      <c r="A3" s="27">
        <v>6</v>
      </c>
      <c r="B3" s="28">
        <v>176</v>
      </c>
      <c r="C3" s="18">
        <f>B3/$B$47</f>
        <v>0.11267605633802817</v>
      </c>
      <c r="E3" t="s">
        <v>59</v>
      </c>
      <c r="G3" s="3" cm="1">
        <f t="array" ref="G3">SUM(C5:C14-C7-C11)</f>
        <v>-0.46927016645326503</v>
      </c>
    </row>
    <row r="4" spans="1:11" x14ac:dyDescent="0.25">
      <c r="A4" s="25">
        <v>10</v>
      </c>
      <c r="B4" s="24">
        <v>167</v>
      </c>
      <c r="C4" s="8">
        <f t="shared" ref="C4:C45" si="0">B4/$B$47</f>
        <v>0.10691421254801536</v>
      </c>
      <c r="E4" t="s">
        <v>60</v>
      </c>
    </row>
    <row r="5" spans="1:11" x14ac:dyDescent="0.25">
      <c r="A5" s="25">
        <v>18</v>
      </c>
      <c r="B5" s="24">
        <v>143</v>
      </c>
      <c r="C5" s="8">
        <f t="shared" si="0"/>
        <v>9.154929577464789E-2</v>
      </c>
      <c r="E5" t="s">
        <v>61</v>
      </c>
      <c r="J5" s="33"/>
      <c r="K5" s="33"/>
    </row>
    <row r="6" spans="1:11" x14ac:dyDescent="0.25">
      <c r="A6" s="25">
        <v>23</v>
      </c>
      <c r="B6" s="24">
        <v>136</v>
      </c>
      <c r="C6" s="8">
        <f t="shared" si="0"/>
        <v>8.706786171574904E-2</v>
      </c>
      <c r="E6" t="s">
        <v>62</v>
      </c>
      <c r="J6" s="33"/>
      <c r="K6" s="33"/>
    </row>
    <row r="7" spans="1:11" x14ac:dyDescent="0.25">
      <c r="A7" s="25">
        <v>38</v>
      </c>
      <c r="B7" s="24">
        <v>95</v>
      </c>
      <c r="C7" s="8">
        <f t="shared" si="0"/>
        <v>6.0819462227912929E-2</v>
      </c>
      <c r="E7" t="s">
        <v>63</v>
      </c>
      <c r="J7" s="33"/>
      <c r="K7" s="33"/>
    </row>
    <row r="8" spans="1:11" x14ac:dyDescent="0.25">
      <c r="A8" s="25">
        <v>14</v>
      </c>
      <c r="B8" s="24">
        <v>94</v>
      </c>
      <c r="C8" s="8">
        <f t="shared" si="0"/>
        <v>6.0179257362355951E-2</v>
      </c>
      <c r="E8" t="s">
        <v>64</v>
      </c>
      <c r="J8" s="33"/>
      <c r="K8" s="33"/>
    </row>
    <row r="9" spans="1:11" x14ac:dyDescent="0.25">
      <c r="A9" s="25">
        <v>29</v>
      </c>
      <c r="B9" s="24">
        <v>87</v>
      </c>
      <c r="C9" s="8">
        <f t="shared" si="0"/>
        <v>5.5697823303457107E-2</v>
      </c>
      <c r="E9" t="s">
        <v>65</v>
      </c>
      <c r="J9" s="33"/>
      <c r="K9" s="33"/>
    </row>
    <row r="10" spans="1:11" x14ac:dyDescent="0.25">
      <c r="A10" s="25">
        <v>41</v>
      </c>
      <c r="B10" s="24">
        <v>83</v>
      </c>
      <c r="C10" s="8">
        <f t="shared" si="0"/>
        <v>5.3137003841229193E-2</v>
      </c>
      <c r="E10" t="s">
        <v>66</v>
      </c>
      <c r="J10" s="33"/>
      <c r="K10" s="33"/>
    </row>
    <row r="11" spans="1:11" x14ac:dyDescent="0.25">
      <c r="A11" s="25">
        <v>35</v>
      </c>
      <c r="B11" s="24">
        <v>66</v>
      </c>
      <c r="C11" s="8">
        <f t="shared" si="0"/>
        <v>4.2253521126760563E-2</v>
      </c>
      <c r="E11" t="s">
        <v>67</v>
      </c>
      <c r="J11" s="33"/>
      <c r="K11" s="33"/>
    </row>
    <row r="12" spans="1:11" x14ac:dyDescent="0.25">
      <c r="A12" s="25">
        <v>4</v>
      </c>
      <c r="B12" s="24">
        <v>63</v>
      </c>
      <c r="C12" s="8">
        <f t="shared" si="0"/>
        <v>4.0332906530089627E-2</v>
      </c>
      <c r="E12" t="s">
        <v>68</v>
      </c>
      <c r="J12" s="33"/>
      <c r="K12" s="33"/>
    </row>
    <row r="13" spans="1:11" x14ac:dyDescent="0.25">
      <c r="A13" s="25">
        <v>21</v>
      </c>
      <c r="B13" s="24">
        <v>61</v>
      </c>
      <c r="C13" s="8">
        <f t="shared" si="0"/>
        <v>3.9052496798975669E-2</v>
      </c>
      <c r="E13" t="s">
        <v>69</v>
      </c>
      <c r="J13" s="33"/>
      <c r="K13" s="33"/>
    </row>
    <row r="14" spans="1:11" x14ac:dyDescent="0.25">
      <c r="A14" s="25">
        <v>11</v>
      </c>
      <c r="B14" s="24">
        <v>49</v>
      </c>
      <c r="C14" s="8">
        <f t="shared" si="0"/>
        <v>3.1370038412291933E-2</v>
      </c>
      <c r="E14" t="s">
        <v>70</v>
      </c>
      <c r="J14" s="33"/>
      <c r="K14" s="33"/>
    </row>
    <row r="15" spans="1:11" x14ac:dyDescent="0.25">
      <c r="A15" s="25">
        <v>2</v>
      </c>
      <c r="B15" s="24">
        <v>44</v>
      </c>
      <c r="C15" s="8">
        <f t="shared" si="0"/>
        <v>2.8169014084507043E-2</v>
      </c>
      <c r="E15" t="s">
        <v>71</v>
      </c>
      <c r="J15" s="33"/>
      <c r="K15" s="33"/>
    </row>
    <row r="16" spans="1:11" x14ac:dyDescent="0.25">
      <c r="A16" s="25">
        <v>46</v>
      </c>
      <c r="B16" s="24">
        <v>37</v>
      </c>
      <c r="C16" s="8">
        <f t="shared" si="0"/>
        <v>2.3687580025608196E-2</v>
      </c>
      <c r="E16" t="s">
        <v>72</v>
      </c>
      <c r="J16" s="33"/>
      <c r="K16" s="33"/>
    </row>
    <row r="17" spans="1:3" x14ac:dyDescent="0.25">
      <c r="A17" s="25">
        <v>13</v>
      </c>
      <c r="B17" s="24">
        <v>33</v>
      </c>
      <c r="C17" s="8">
        <f t="shared" si="0"/>
        <v>2.1126760563380281E-2</v>
      </c>
    </row>
    <row r="18" spans="1:3" x14ac:dyDescent="0.25">
      <c r="A18" s="25">
        <v>7</v>
      </c>
      <c r="B18" s="24">
        <v>25</v>
      </c>
      <c r="C18" s="8">
        <f t="shared" si="0"/>
        <v>1.6005121638924456E-2</v>
      </c>
    </row>
    <row r="19" spans="1:3" x14ac:dyDescent="0.25">
      <c r="A19" s="25">
        <v>30</v>
      </c>
      <c r="B19" s="24">
        <v>24</v>
      </c>
      <c r="C19" s="8">
        <f t="shared" si="0"/>
        <v>1.5364916773367477E-2</v>
      </c>
    </row>
    <row r="20" spans="1:3" x14ac:dyDescent="0.25">
      <c r="A20" s="25">
        <v>45</v>
      </c>
      <c r="B20" s="24">
        <v>23</v>
      </c>
      <c r="C20" s="8">
        <f t="shared" si="0"/>
        <v>1.47247119078105E-2</v>
      </c>
    </row>
    <row r="21" spans="1:3" x14ac:dyDescent="0.25">
      <c r="A21" s="25">
        <v>36</v>
      </c>
      <c r="B21" s="24">
        <v>16</v>
      </c>
      <c r="C21" s="8">
        <f t="shared" si="0"/>
        <v>1.0243277848911651E-2</v>
      </c>
    </row>
    <row r="22" spans="1:3" x14ac:dyDescent="0.25">
      <c r="A22" s="25">
        <v>3</v>
      </c>
      <c r="B22" s="24">
        <v>14</v>
      </c>
      <c r="C22" s="8">
        <f t="shared" si="0"/>
        <v>8.9628681177976958E-3</v>
      </c>
    </row>
    <row r="23" spans="1:3" x14ac:dyDescent="0.25">
      <c r="A23" s="25">
        <v>44</v>
      </c>
      <c r="B23" s="24">
        <v>13</v>
      </c>
      <c r="C23" s="8">
        <f t="shared" si="0"/>
        <v>8.3226632522407171E-3</v>
      </c>
    </row>
    <row r="24" spans="1:3" x14ac:dyDescent="0.25">
      <c r="A24" s="25">
        <v>5</v>
      </c>
      <c r="B24" s="24">
        <v>12</v>
      </c>
      <c r="C24" s="8">
        <f t="shared" si="0"/>
        <v>7.6824583866837385E-3</v>
      </c>
    </row>
    <row r="25" spans="1:3" x14ac:dyDescent="0.25">
      <c r="A25" s="25">
        <v>33</v>
      </c>
      <c r="B25" s="24">
        <v>12</v>
      </c>
      <c r="C25" s="8">
        <f t="shared" si="0"/>
        <v>7.6824583866837385E-3</v>
      </c>
    </row>
    <row r="26" spans="1:3" x14ac:dyDescent="0.25">
      <c r="A26" s="25">
        <v>50</v>
      </c>
      <c r="B26" s="24">
        <v>11</v>
      </c>
      <c r="C26" s="8">
        <f t="shared" si="0"/>
        <v>7.0422535211267607E-3</v>
      </c>
    </row>
    <row r="27" spans="1:3" x14ac:dyDescent="0.25">
      <c r="A27" s="25">
        <v>25</v>
      </c>
      <c r="B27" s="24">
        <v>8</v>
      </c>
      <c r="C27" s="8">
        <f t="shared" si="0"/>
        <v>5.1216389244558257E-3</v>
      </c>
    </row>
    <row r="28" spans="1:3" x14ac:dyDescent="0.25">
      <c r="A28" s="25">
        <v>39</v>
      </c>
      <c r="B28" s="24">
        <v>8</v>
      </c>
      <c r="C28" s="8">
        <f t="shared" si="0"/>
        <v>5.1216389244558257E-3</v>
      </c>
    </row>
    <row r="29" spans="1:3" x14ac:dyDescent="0.25">
      <c r="A29" s="25">
        <v>8</v>
      </c>
      <c r="B29" s="24">
        <v>7</v>
      </c>
      <c r="C29" s="8">
        <f t="shared" si="0"/>
        <v>4.4814340588988479E-3</v>
      </c>
    </row>
    <row r="30" spans="1:3" x14ac:dyDescent="0.25">
      <c r="A30" s="25">
        <v>37</v>
      </c>
      <c r="B30" s="24">
        <v>7</v>
      </c>
      <c r="C30" s="8">
        <f t="shared" si="0"/>
        <v>4.4814340588988479E-3</v>
      </c>
    </row>
    <row r="31" spans="1:3" x14ac:dyDescent="0.25">
      <c r="A31" s="25">
        <v>43</v>
      </c>
      <c r="B31" s="24">
        <v>7</v>
      </c>
      <c r="C31" s="8">
        <f t="shared" si="0"/>
        <v>4.4814340588988479E-3</v>
      </c>
    </row>
    <row r="32" spans="1:3" x14ac:dyDescent="0.25">
      <c r="A32" s="25">
        <v>17</v>
      </c>
      <c r="B32" s="24">
        <v>6</v>
      </c>
      <c r="C32" s="8">
        <f t="shared" si="0"/>
        <v>3.8412291933418692E-3</v>
      </c>
    </row>
    <row r="33" spans="1:3" x14ac:dyDescent="0.25">
      <c r="A33" s="25">
        <v>12</v>
      </c>
      <c r="B33" s="24">
        <v>6</v>
      </c>
      <c r="C33" s="8">
        <f t="shared" si="0"/>
        <v>3.8412291933418692E-3</v>
      </c>
    </row>
    <row r="34" spans="1:3" x14ac:dyDescent="0.25">
      <c r="A34" s="25">
        <v>16</v>
      </c>
      <c r="B34" s="24">
        <v>5</v>
      </c>
      <c r="C34" s="8">
        <f t="shared" si="0"/>
        <v>3.201024327784891E-3</v>
      </c>
    </row>
    <row r="35" spans="1:3" x14ac:dyDescent="0.25">
      <c r="A35" s="25">
        <v>22</v>
      </c>
      <c r="B35" s="24">
        <v>4</v>
      </c>
      <c r="C35" s="8">
        <f t="shared" si="0"/>
        <v>2.5608194622279128E-3</v>
      </c>
    </row>
    <row r="36" spans="1:3" x14ac:dyDescent="0.25">
      <c r="A36" s="25">
        <v>15</v>
      </c>
      <c r="B36" s="24">
        <v>4</v>
      </c>
      <c r="C36" s="8">
        <f t="shared" si="0"/>
        <v>2.5608194622279128E-3</v>
      </c>
    </row>
    <row r="37" spans="1:3" x14ac:dyDescent="0.25">
      <c r="A37" s="25">
        <v>32</v>
      </c>
      <c r="B37" s="24">
        <v>3</v>
      </c>
      <c r="C37" s="8">
        <f t="shared" si="0"/>
        <v>1.9206145966709346E-3</v>
      </c>
    </row>
    <row r="38" spans="1:3" x14ac:dyDescent="0.25">
      <c r="A38" s="25">
        <v>26</v>
      </c>
      <c r="B38" s="24">
        <v>3</v>
      </c>
      <c r="C38" s="8">
        <f t="shared" si="0"/>
        <v>1.9206145966709346E-3</v>
      </c>
    </row>
    <row r="39" spans="1:3" x14ac:dyDescent="0.25">
      <c r="A39" s="25">
        <v>19</v>
      </c>
      <c r="B39" s="24">
        <v>3</v>
      </c>
      <c r="C39" s="8">
        <f t="shared" si="0"/>
        <v>1.9206145966709346E-3</v>
      </c>
    </row>
    <row r="40" spans="1:3" x14ac:dyDescent="0.25">
      <c r="A40" s="25">
        <v>28</v>
      </c>
      <c r="B40" s="24">
        <v>2</v>
      </c>
      <c r="C40" s="8">
        <f t="shared" si="0"/>
        <v>1.2804097311139564E-3</v>
      </c>
    </row>
    <row r="41" spans="1:3" x14ac:dyDescent="0.25">
      <c r="A41" s="25">
        <v>31</v>
      </c>
      <c r="B41" s="24">
        <v>1</v>
      </c>
      <c r="C41" s="8">
        <f t="shared" si="0"/>
        <v>6.4020486555697821E-4</v>
      </c>
    </row>
    <row r="42" spans="1:3" x14ac:dyDescent="0.25">
      <c r="A42" s="25">
        <v>49</v>
      </c>
      <c r="B42" s="24">
        <v>1</v>
      </c>
      <c r="C42" s="8">
        <f t="shared" si="0"/>
        <v>6.4020486555697821E-4</v>
      </c>
    </row>
    <row r="43" spans="1:3" x14ac:dyDescent="0.25">
      <c r="A43" s="25">
        <v>40</v>
      </c>
      <c r="B43" s="24">
        <v>1</v>
      </c>
      <c r="C43" s="8">
        <f t="shared" si="0"/>
        <v>6.4020486555697821E-4</v>
      </c>
    </row>
    <row r="44" spans="1:3" x14ac:dyDescent="0.25">
      <c r="A44" s="25">
        <v>47</v>
      </c>
      <c r="B44" s="24">
        <v>1</v>
      </c>
      <c r="C44" s="8">
        <f t="shared" si="0"/>
        <v>6.4020486555697821E-4</v>
      </c>
    </row>
    <row r="45" spans="1:3" ht="15.75" thickBot="1" x14ac:dyDescent="0.3">
      <c r="A45" s="26">
        <v>24</v>
      </c>
      <c r="B45" s="29">
        <v>1</v>
      </c>
      <c r="C45" s="10">
        <f t="shared" si="0"/>
        <v>6.4020486555697821E-4</v>
      </c>
    </row>
    <row r="47" spans="1:3" x14ac:dyDescent="0.25">
      <c r="A47" t="s">
        <v>58</v>
      </c>
      <c r="B47">
        <f>SUM(B2:B45)</f>
        <v>1562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D677-9309-45C0-8E76-0F491A37E2F3}">
  <dimension ref="A1:C53"/>
  <sheetViews>
    <sheetView workbookViewId="0">
      <selection activeCell="A2" sqref="A2:C15"/>
    </sheetView>
  </sheetViews>
  <sheetFormatPr baseColWidth="10" defaultRowHeight="15" x14ac:dyDescent="0.25"/>
  <sheetData>
    <row r="1" spans="1:3" ht="15.75" thickBot="1" x14ac:dyDescent="0.3">
      <c r="A1" s="32" t="s">
        <v>56</v>
      </c>
      <c r="B1" s="32"/>
      <c r="C1" s="32"/>
    </row>
    <row r="2" spans="1:3" x14ac:dyDescent="0.25">
      <c r="A2" t="s">
        <v>55</v>
      </c>
      <c r="B2" t="s">
        <v>9</v>
      </c>
      <c r="C2" t="s">
        <v>57</v>
      </c>
    </row>
    <row r="3" spans="1:3" x14ac:dyDescent="0.25">
      <c r="A3">
        <v>8</v>
      </c>
      <c r="B3">
        <v>192</v>
      </c>
      <c r="C3" s="2">
        <f>B3/$B$53</f>
        <v>0.12749003984063745</v>
      </c>
    </row>
    <row r="4" spans="1:3" x14ac:dyDescent="0.25">
      <c r="A4">
        <v>31</v>
      </c>
      <c r="B4">
        <v>180</v>
      </c>
      <c r="C4" s="2">
        <f t="shared" ref="C4:C50" si="0">B4/$B$53</f>
        <v>0.11952191235059761</v>
      </c>
    </row>
    <row r="5" spans="1:3" x14ac:dyDescent="0.25">
      <c r="A5">
        <v>17</v>
      </c>
      <c r="B5">
        <v>174</v>
      </c>
      <c r="C5" s="2">
        <f t="shared" si="0"/>
        <v>0.11553784860557768</v>
      </c>
    </row>
    <row r="6" spans="1:3" x14ac:dyDescent="0.25">
      <c r="A6">
        <v>22</v>
      </c>
      <c r="B6">
        <v>130</v>
      </c>
      <c r="C6" s="2">
        <f t="shared" si="0"/>
        <v>8.632138114209828E-2</v>
      </c>
    </row>
    <row r="7" spans="1:3" x14ac:dyDescent="0.25">
      <c r="A7">
        <v>7</v>
      </c>
      <c r="B7">
        <v>94</v>
      </c>
      <c r="C7" s="2">
        <f t="shared" si="0"/>
        <v>6.2416998671978752E-2</v>
      </c>
    </row>
    <row r="8" spans="1:3" x14ac:dyDescent="0.25">
      <c r="A8">
        <v>20</v>
      </c>
      <c r="B8">
        <v>91</v>
      </c>
      <c r="C8" s="2">
        <f t="shared" si="0"/>
        <v>6.0424966799468793E-2</v>
      </c>
    </row>
    <row r="9" spans="1:3" x14ac:dyDescent="0.25">
      <c r="A9">
        <v>25</v>
      </c>
      <c r="B9">
        <v>86</v>
      </c>
      <c r="C9" s="2">
        <f t="shared" si="0"/>
        <v>5.7104913678618856E-2</v>
      </c>
    </row>
    <row r="10" spans="1:3" x14ac:dyDescent="0.25">
      <c r="A10">
        <v>28</v>
      </c>
      <c r="B10">
        <v>82</v>
      </c>
      <c r="C10" s="2">
        <f t="shared" si="0"/>
        <v>5.4448871181938911E-2</v>
      </c>
    </row>
    <row r="11" spans="1:3" x14ac:dyDescent="0.25">
      <c r="A11">
        <v>39</v>
      </c>
      <c r="B11">
        <v>36</v>
      </c>
      <c r="C11" s="2">
        <f t="shared" si="0"/>
        <v>2.3904382470119521E-2</v>
      </c>
    </row>
    <row r="12" spans="1:3" x14ac:dyDescent="0.25">
      <c r="A12">
        <v>15</v>
      </c>
      <c r="B12">
        <v>35</v>
      </c>
      <c r="C12" s="2">
        <f t="shared" si="0"/>
        <v>2.3240371845949535E-2</v>
      </c>
    </row>
    <row r="13" spans="1:3" x14ac:dyDescent="0.25">
      <c r="A13">
        <v>1</v>
      </c>
      <c r="B13">
        <v>33</v>
      </c>
      <c r="C13" s="2">
        <f t="shared" si="0"/>
        <v>2.1912350597609563E-2</v>
      </c>
    </row>
    <row r="14" spans="1:3" x14ac:dyDescent="0.25">
      <c r="A14">
        <v>9</v>
      </c>
      <c r="B14">
        <v>31</v>
      </c>
      <c r="C14" s="2">
        <f t="shared" si="0"/>
        <v>2.0584329349269587E-2</v>
      </c>
    </row>
    <row r="15" spans="1:3" x14ac:dyDescent="0.25">
      <c r="A15">
        <v>33</v>
      </c>
      <c r="B15">
        <v>31</v>
      </c>
      <c r="C15" s="2">
        <f t="shared" si="0"/>
        <v>2.0584329349269587E-2</v>
      </c>
    </row>
    <row r="16" spans="1:3" x14ac:dyDescent="0.25">
      <c r="A16">
        <v>43</v>
      </c>
      <c r="B16">
        <v>24</v>
      </c>
      <c r="C16" s="2">
        <f t="shared" si="0"/>
        <v>1.5936254980079681E-2</v>
      </c>
    </row>
    <row r="17" spans="1:3" x14ac:dyDescent="0.25">
      <c r="A17">
        <v>47</v>
      </c>
      <c r="B17">
        <v>23</v>
      </c>
      <c r="C17" s="2">
        <f t="shared" si="0"/>
        <v>1.5272244355909695E-2</v>
      </c>
    </row>
    <row r="18" spans="1:3" x14ac:dyDescent="0.25">
      <c r="A18">
        <v>46</v>
      </c>
      <c r="B18">
        <v>22</v>
      </c>
      <c r="C18" s="2">
        <f t="shared" si="0"/>
        <v>1.4608233731739707E-2</v>
      </c>
    </row>
    <row r="19" spans="1:3" x14ac:dyDescent="0.25">
      <c r="A19">
        <v>38</v>
      </c>
      <c r="B19">
        <v>21</v>
      </c>
      <c r="C19" s="2">
        <f t="shared" si="0"/>
        <v>1.3944223107569721E-2</v>
      </c>
    </row>
    <row r="20" spans="1:3" x14ac:dyDescent="0.25">
      <c r="A20">
        <v>36</v>
      </c>
      <c r="B20">
        <v>21</v>
      </c>
      <c r="C20" s="2">
        <f t="shared" si="0"/>
        <v>1.3944223107569721E-2</v>
      </c>
    </row>
    <row r="21" spans="1:3" x14ac:dyDescent="0.25">
      <c r="A21">
        <v>50</v>
      </c>
      <c r="B21">
        <v>21</v>
      </c>
      <c r="C21" s="2">
        <f t="shared" si="0"/>
        <v>1.3944223107569721E-2</v>
      </c>
    </row>
    <row r="22" spans="1:3" x14ac:dyDescent="0.25">
      <c r="A22">
        <v>3</v>
      </c>
      <c r="B22">
        <v>17</v>
      </c>
      <c r="C22" s="2">
        <f t="shared" si="0"/>
        <v>1.1288180610889775E-2</v>
      </c>
    </row>
    <row r="23" spans="1:3" x14ac:dyDescent="0.25">
      <c r="A23">
        <v>40</v>
      </c>
      <c r="B23">
        <v>15</v>
      </c>
      <c r="C23" s="2">
        <f t="shared" si="0"/>
        <v>9.9601593625498006E-3</v>
      </c>
    </row>
    <row r="24" spans="1:3" x14ac:dyDescent="0.25">
      <c r="A24">
        <v>35</v>
      </c>
      <c r="B24">
        <v>12</v>
      </c>
      <c r="C24" s="2">
        <f t="shared" si="0"/>
        <v>7.9681274900398405E-3</v>
      </c>
    </row>
    <row r="25" spans="1:3" x14ac:dyDescent="0.25">
      <c r="A25">
        <v>42</v>
      </c>
      <c r="B25">
        <v>11</v>
      </c>
      <c r="C25" s="2">
        <f t="shared" si="0"/>
        <v>7.3041168658698535E-3</v>
      </c>
    </row>
    <row r="26" spans="1:3" x14ac:dyDescent="0.25">
      <c r="A26">
        <v>34</v>
      </c>
      <c r="B26">
        <v>11</v>
      </c>
      <c r="C26" s="2">
        <f t="shared" si="0"/>
        <v>7.3041168658698535E-3</v>
      </c>
    </row>
    <row r="27" spans="1:3" x14ac:dyDescent="0.25">
      <c r="A27">
        <v>29</v>
      </c>
      <c r="B27">
        <v>11</v>
      </c>
      <c r="C27" s="2">
        <f t="shared" si="0"/>
        <v>7.3041168658698535E-3</v>
      </c>
    </row>
    <row r="28" spans="1:3" x14ac:dyDescent="0.25">
      <c r="A28">
        <v>44</v>
      </c>
      <c r="B28">
        <v>11</v>
      </c>
      <c r="C28" s="2">
        <f t="shared" si="0"/>
        <v>7.3041168658698535E-3</v>
      </c>
    </row>
    <row r="29" spans="1:3" x14ac:dyDescent="0.25">
      <c r="A29">
        <v>30</v>
      </c>
      <c r="B29">
        <v>9</v>
      </c>
      <c r="C29" s="2">
        <f t="shared" si="0"/>
        <v>5.9760956175298804E-3</v>
      </c>
    </row>
    <row r="30" spans="1:3" x14ac:dyDescent="0.25">
      <c r="A30">
        <v>24</v>
      </c>
      <c r="B30">
        <v>8</v>
      </c>
      <c r="C30" s="2">
        <f t="shared" si="0"/>
        <v>5.3120849933598934E-3</v>
      </c>
    </row>
    <row r="31" spans="1:3" x14ac:dyDescent="0.25">
      <c r="A31">
        <v>18</v>
      </c>
      <c r="B31">
        <v>7</v>
      </c>
      <c r="C31" s="2">
        <f t="shared" si="0"/>
        <v>4.6480743691899072E-3</v>
      </c>
    </row>
    <row r="32" spans="1:3" x14ac:dyDescent="0.25">
      <c r="A32">
        <v>41</v>
      </c>
      <c r="B32">
        <v>7</v>
      </c>
      <c r="C32" s="2">
        <f t="shared" si="0"/>
        <v>4.6480743691899072E-3</v>
      </c>
    </row>
    <row r="33" spans="1:3" x14ac:dyDescent="0.25">
      <c r="A33">
        <v>37</v>
      </c>
      <c r="B33">
        <v>7</v>
      </c>
      <c r="C33" s="2">
        <f t="shared" si="0"/>
        <v>4.6480743691899072E-3</v>
      </c>
    </row>
    <row r="34" spans="1:3" x14ac:dyDescent="0.25">
      <c r="A34">
        <v>45</v>
      </c>
      <c r="B34">
        <v>6</v>
      </c>
      <c r="C34" s="2">
        <f t="shared" si="0"/>
        <v>3.9840637450199202E-3</v>
      </c>
    </row>
    <row r="35" spans="1:3" x14ac:dyDescent="0.25">
      <c r="A35">
        <v>26</v>
      </c>
      <c r="B35">
        <v>6</v>
      </c>
      <c r="C35" s="2">
        <f t="shared" si="0"/>
        <v>3.9840637450199202E-3</v>
      </c>
    </row>
    <row r="36" spans="1:3" x14ac:dyDescent="0.25">
      <c r="A36">
        <v>14</v>
      </c>
      <c r="B36">
        <v>5</v>
      </c>
      <c r="C36" s="2">
        <f t="shared" si="0"/>
        <v>3.3200531208499337E-3</v>
      </c>
    </row>
    <row r="37" spans="1:3" x14ac:dyDescent="0.25">
      <c r="A37">
        <v>11</v>
      </c>
      <c r="B37">
        <v>5</v>
      </c>
      <c r="C37" s="2">
        <f t="shared" si="0"/>
        <v>3.3200531208499337E-3</v>
      </c>
    </row>
    <row r="38" spans="1:3" x14ac:dyDescent="0.25">
      <c r="A38">
        <v>6</v>
      </c>
      <c r="B38">
        <v>4</v>
      </c>
      <c r="C38" s="2">
        <f t="shared" si="0"/>
        <v>2.6560424966799467E-3</v>
      </c>
    </row>
    <row r="39" spans="1:3" x14ac:dyDescent="0.25">
      <c r="A39">
        <v>32</v>
      </c>
      <c r="B39">
        <v>3</v>
      </c>
      <c r="C39" s="2">
        <f t="shared" si="0"/>
        <v>1.9920318725099601E-3</v>
      </c>
    </row>
    <row r="40" spans="1:3" x14ac:dyDescent="0.25">
      <c r="A40">
        <v>19</v>
      </c>
      <c r="B40">
        <v>3</v>
      </c>
      <c r="C40" s="2">
        <f t="shared" si="0"/>
        <v>1.9920318725099601E-3</v>
      </c>
    </row>
    <row r="41" spans="1:3" x14ac:dyDescent="0.25">
      <c r="A41">
        <v>23</v>
      </c>
      <c r="B41">
        <v>3</v>
      </c>
      <c r="C41" s="2">
        <f t="shared" si="0"/>
        <v>1.9920318725099601E-3</v>
      </c>
    </row>
    <row r="42" spans="1:3" x14ac:dyDescent="0.25">
      <c r="A42">
        <v>12</v>
      </c>
      <c r="B42">
        <v>3</v>
      </c>
      <c r="C42" s="2">
        <f t="shared" si="0"/>
        <v>1.9920318725099601E-3</v>
      </c>
    </row>
    <row r="43" spans="1:3" x14ac:dyDescent="0.25">
      <c r="A43">
        <v>4</v>
      </c>
      <c r="B43">
        <v>3</v>
      </c>
      <c r="C43" s="2">
        <f t="shared" si="0"/>
        <v>1.9920318725099601E-3</v>
      </c>
    </row>
    <row r="44" spans="1:3" x14ac:dyDescent="0.25">
      <c r="A44">
        <v>2</v>
      </c>
      <c r="B44">
        <v>3</v>
      </c>
      <c r="C44" s="2">
        <f t="shared" si="0"/>
        <v>1.9920318725099601E-3</v>
      </c>
    </row>
    <row r="45" spans="1:3" x14ac:dyDescent="0.25">
      <c r="A45">
        <v>5</v>
      </c>
      <c r="B45">
        <v>2</v>
      </c>
      <c r="C45" s="2">
        <f t="shared" si="0"/>
        <v>1.3280212483399733E-3</v>
      </c>
    </row>
    <row r="46" spans="1:3" x14ac:dyDescent="0.25">
      <c r="A46">
        <v>27</v>
      </c>
      <c r="B46">
        <v>2</v>
      </c>
      <c r="C46" s="2">
        <f t="shared" si="0"/>
        <v>1.3280212483399733E-3</v>
      </c>
    </row>
    <row r="47" spans="1:3" x14ac:dyDescent="0.25">
      <c r="A47">
        <v>49</v>
      </c>
      <c r="B47">
        <v>2</v>
      </c>
      <c r="C47" s="2">
        <f t="shared" si="0"/>
        <v>1.3280212483399733E-3</v>
      </c>
    </row>
    <row r="48" spans="1:3" x14ac:dyDescent="0.25">
      <c r="A48">
        <v>10</v>
      </c>
      <c r="B48">
        <v>1</v>
      </c>
      <c r="C48" s="2">
        <f t="shared" si="0"/>
        <v>6.6401062416998667E-4</v>
      </c>
    </row>
    <row r="49" spans="1:3" x14ac:dyDescent="0.25">
      <c r="A49">
        <v>52</v>
      </c>
      <c r="B49">
        <v>1</v>
      </c>
      <c r="C49" s="2">
        <f t="shared" si="0"/>
        <v>6.6401062416998667E-4</v>
      </c>
    </row>
    <row r="50" spans="1:3" x14ac:dyDescent="0.25">
      <c r="A50">
        <v>16</v>
      </c>
      <c r="B50">
        <v>1</v>
      </c>
      <c r="C50" s="2">
        <f t="shared" si="0"/>
        <v>6.6401062416998667E-4</v>
      </c>
    </row>
    <row r="53" spans="1:3" x14ac:dyDescent="0.25">
      <c r="A53" t="s">
        <v>73</v>
      </c>
      <c r="B53">
        <f>SUM(B2:B50)</f>
        <v>1506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C8F-F26F-409A-8585-436D1381D859}">
  <dimension ref="A2:C54"/>
  <sheetViews>
    <sheetView tabSelected="1" workbookViewId="0">
      <selection activeCell="A2" sqref="A2:C15"/>
    </sheetView>
  </sheetViews>
  <sheetFormatPr baseColWidth="10" defaultRowHeight="15" x14ac:dyDescent="0.25"/>
  <sheetData>
    <row r="2" spans="1:3" x14ac:dyDescent="0.25">
      <c r="A2" t="s">
        <v>55</v>
      </c>
      <c r="B2" t="s">
        <v>9</v>
      </c>
      <c r="C2" t="s">
        <v>57</v>
      </c>
    </row>
    <row r="3" spans="1:3" x14ac:dyDescent="0.25">
      <c r="A3">
        <v>8</v>
      </c>
      <c r="B3">
        <v>127</v>
      </c>
      <c r="C3" s="2">
        <f>B3/$B$54</f>
        <v>0.14079822616407983</v>
      </c>
    </row>
    <row r="4" spans="1:3" x14ac:dyDescent="0.25">
      <c r="A4">
        <v>28</v>
      </c>
      <c r="B4">
        <v>111</v>
      </c>
      <c r="C4" s="2">
        <f t="shared" ref="C4:C51" si="0">B4/$B$54</f>
        <v>0.12305986696230599</v>
      </c>
    </row>
    <row r="5" spans="1:3" x14ac:dyDescent="0.25">
      <c r="A5">
        <v>46</v>
      </c>
      <c r="B5">
        <v>56</v>
      </c>
      <c r="C5" s="2">
        <f t="shared" si="0"/>
        <v>6.2084257206208429E-2</v>
      </c>
    </row>
    <row r="6" spans="1:3" x14ac:dyDescent="0.25">
      <c r="A6">
        <v>29</v>
      </c>
      <c r="B6">
        <v>50</v>
      </c>
      <c r="C6" s="2">
        <f t="shared" si="0"/>
        <v>5.543237250554324E-2</v>
      </c>
    </row>
    <row r="7" spans="1:3" x14ac:dyDescent="0.25">
      <c r="A7">
        <v>3</v>
      </c>
      <c r="B7">
        <v>47</v>
      </c>
      <c r="C7" s="2">
        <f t="shared" si="0"/>
        <v>5.2106430155210645E-2</v>
      </c>
    </row>
    <row r="8" spans="1:3" x14ac:dyDescent="0.25">
      <c r="A8">
        <v>41</v>
      </c>
      <c r="B8">
        <v>42</v>
      </c>
      <c r="C8" s="2">
        <f t="shared" si="0"/>
        <v>4.6563192904656318E-2</v>
      </c>
    </row>
    <row r="9" spans="1:3" x14ac:dyDescent="0.25">
      <c r="A9">
        <v>11</v>
      </c>
      <c r="B9">
        <v>37</v>
      </c>
      <c r="C9" s="2">
        <f t="shared" si="0"/>
        <v>4.1019955654101999E-2</v>
      </c>
    </row>
    <row r="10" spans="1:3" x14ac:dyDescent="0.25">
      <c r="A10">
        <v>30</v>
      </c>
      <c r="B10">
        <v>34</v>
      </c>
      <c r="C10" s="2">
        <f t="shared" si="0"/>
        <v>3.7694013303769404E-2</v>
      </c>
    </row>
    <row r="11" spans="1:3" x14ac:dyDescent="0.25">
      <c r="A11">
        <v>7</v>
      </c>
      <c r="B11">
        <v>32</v>
      </c>
      <c r="C11" s="2">
        <f t="shared" si="0"/>
        <v>3.5476718403547672E-2</v>
      </c>
    </row>
    <row r="12" spans="1:3" x14ac:dyDescent="0.25">
      <c r="A12">
        <v>35</v>
      </c>
      <c r="B12">
        <v>29</v>
      </c>
      <c r="C12" s="2">
        <f t="shared" si="0"/>
        <v>3.2150776053215077E-2</v>
      </c>
    </row>
    <row r="13" spans="1:3" x14ac:dyDescent="0.25">
      <c r="A13">
        <v>43</v>
      </c>
      <c r="B13">
        <v>25</v>
      </c>
      <c r="C13" s="2">
        <f t="shared" si="0"/>
        <v>2.771618625277162E-2</v>
      </c>
    </row>
    <row r="14" spans="1:3" x14ac:dyDescent="0.25">
      <c r="A14">
        <v>18</v>
      </c>
      <c r="B14">
        <v>20</v>
      </c>
      <c r="C14" s="2">
        <f t="shared" si="0"/>
        <v>2.2172949002217297E-2</v>
      </c>
    </row>
    <row r="15" spans="1:3" x14ac:dyDescent="0.25">
      <c r="A15">
        <v>36</v>
      </c>
      <c r="B15">
        <v>18</v>
      </c>
      <c r="C15" s="2">
        <f t="shared" si="0"/>
        <v>1.9955654101995565E-2</v>
      </c>
    </row>
    <row r="16" spans="1:3" x14ac:dyDescent="0.25">
      <c r="A16">
        <v>50</v>
      </c>
      <c r="B16">
        <v>17</v>
      </c>
      <c r="C16" s="2">
        <f t="shared" si="0"/>
        <v>1.8847006651884702E-2</v>
      </c>
    </row>
    <row r="17" spans="1:3" x14ac:dyDescent="0.25">
      <c r="A17">
        <v>14</v>
      </c>
      <c r="B17">
        <v>15</v>
      </c>
      <c r="C17" s="2">
        <f t="shared" si="0"/>
        <v>1.662971175166297E-2</v>
      </c>
    </row>
    <row r="18" spans="1:3" x14ac:dyDescent="0.25">
      <c r="A18">
        <v>21</v>
      </c>
      <c r="B18">
        <v>14</v>
      </c>
      <c r="C18" s="2">
        <f t="shared" si="0"/>
        <v>1.5521064301552107E-2</v>
      </c>
    </row>
    <row r="19" spans="1:3" x14ac:dyDescent="0.25">
      <c r="A19">
        <v>38</v>
      </c>
      <c r="B19">
        <v>14</v>
      </c>
      <c r="C19" s="2">
        <f t="shared" si="0"/>
        <v>1.5521064301552107E-2</v>
      </c>
    </row>
    <row r="20" spans="1:3" x14ac:dyDescent="0.25">
      <c r="A20">
        <v>17</v>
      </c>
      <c r="B20">
        <v>13</v>
      </c>
      <c r="C20" s="2">
        <f t="shared" si="0"/>
        <v>1.4412416851441241E-2</v>
      </c>
    </row>
    <row r="21" spans="1:3" x14ac:dyDescent="0.25">
      <c r="A21">
        <v>33</v>
      </c>
      <c r="B21">
        <v>13</v>
      </c>
      <c r="C21" s="2">
        <f t="shared" si="0"/>
        <v>1.4412416851441241E-2</v>
      </c>
    </row>
    <row r="22" spans="1:3" x14ac:dyDescent="0.25">
      <c r="A22">
        <v>12</v>
      </c>
      <c r="B22">
        <v>13</v>
      </c>
      <c r="C22" s="2">
        <f t="shared" si="0"/>
        <v>1.4412416851441241E-2</v>
      </c>
    </row>
    <row r="23" spans="1:3" x14ac:dyDescent="0.25">
      <c r="A23">
        <v>4</v>
      </c>
      <c r="B23">
        <v>13</v>
      </c>
      <c r="C23" s="2">
        <f t="shared" si="0"/>
        <v>1.4412416851441241E-2</v>
      </c>
    </row>
    <row r="24" spans="1:3" x14ac:dyDescent="0.25">
      <c r="A24">
        <v>15</v>
      </c>
      <c r="B24">
        <v>13</v>
      </c>
      <c r="C24" s="2">
        <f t="shared" si="0"/>
        <v>1.4412416851441241E-2</v>
      </c>
    </row>
    <row r="25" spans="1:3" x14ac:dyDescent="0.25">
      <c r="A25">
        <v>6</v>
      </c>
      <c r="B25">
        <v>11</v>
      </c>
      <c r="C25" s="2">
        <f t="shared" si="0"/>
        <v>1.2195121951219513E-2</v>
      </c>
    </row>
    <row r="26" spans="1:3" x14ac:dyDescent="0.25">
      <c r="A26">
        <v>31</v>
      </c>
      <c r="B26">
        <v>11</v>
      </c>
      <c r="C26" s="2">
        <f t="shared" si="0"/>
        <v>1.2195121951219513E-2</v>
      </c>
    </row>
    <row r="27" spans="1:3" x14ac:dyDescent="0.25">
      <c r="A27">
        <v>23</v>
      </c>
      <c r="B27">
        <v>10</v>
      </c>
      <c r="C27" s="2">
        <f t="shared" si="0"/>
        <v>1.1086474501108648E-2</v>
      </c>
    </row>
    <row r="28" spans="1:3" x14ac:dyDescent="0.25">
      <c r="A28">
        <v>47</v>
      </c>
      <c r="B28">
        <v>9</v>
      </c>
      <c r="C28" s="2">
        <f t="shared" si="0"/>
        <v>9.9778270509977823E-3</v>
      </c>
    </row>
    <row r="29" spans="1:3" x14ac:dyDescent="0.25">
      <c r="A29">
        <v>2</v>
      </c>
      <c r="B29">
        <v>9</v>
      </c>
      <c r="C29" s="2">
        <f t="shared" si="0"/>
        <v>9.9778270509977823E-3</v>
      </c>
    </row>
    <row r="30" spans="1:3" x14ac:dyDescent="0.25">
      <c r="A30">
        <v>20</v>
      </c>
      <c r="B30">
        <v>9</v>
      </c>
      <c r="C30" s="2">
        <f t="shared" si="0"/>
        <v>9.9778270509977823E-3</v>
      </c>
    </row>
    <row r="31" spans="1:3" x14ac:dyDescent="0.25">
      <c r="A31">
        <v>39</v>
      </c>
      <c r="B31">
        <v>8</v>
      </c>
      <c r="C31" s="2">
        <f t="shared" si="0"/>
        <v>8.869179600886918E-3</v>
      </c>
    </row>
    <row r="32" spans="1:3" x14ac:dyDescent="0.25">
      <c r="A32">
        <v>13</v>
      </c>
      <c r="B32">
        <v>8</v>
      </c>
      <c r="C32" s="2">
        <f t="shared" si="0"/>
        <v>8.869179600886918E-3</v>
      </c>
    </row>
    <row r="33" spans="1:3" x14ac:dyDescent="0.25">
      <c r="A33">
        <v>25</v>
      </c>
      <c r="B33">
        <v>7</v>
      </c>
      <c r="C33" s="2">
        <f t="shared" si="0"/>
        <v>7.7605321507760536E-3</v>
      </c>
    </row>
    <row r="34" spans="1:3" x14ac:dyDescent="0.25">
      <c r="A34">
        <v>1</v>
      </c>
      <c r="B34">
        <v>7</v>
      </c>
      <c r="C34" s="2">
        <f t="shared" si="0"/>
        <v>7.7605321507760536E-3</v>
      </c>
    </row>
    <row r="35" spans="1:3" x14ac:dyDescent="0.25">
      <c r="A35">
        <v>10</v>
      </c>
      <c r="B35">
        <v>6</v>
      </c>
      <c r="C35" s="2">
        <f t="shared" si="0"/>
        <v>6.6518847006651885E-3</v>
      </c>
    </row>
    <row r="36" spans="1:3" x14ac:dyDescent="0.25">
      <c r="A36">
        <v>9</v>
      </c>
      <c r="B36">
        <v>6</v>
      </c>
      <c r="C36" s="2">
        <f t="shared" si="0"/>
        <v>6.6518847006651885E-3</v>
      </c>
    </row>
    <row r="37" spans="1:3" x14ac:dyDescent="0.25">
      <c r="A37">
        <v>26</v>
      </c>
      <c r="B37">
        <v>5</v>
      </c>
      <c r="C37" s="2">
        <f t="shared" si="0"/>
        <v>5.5432372505543242E-3</v>
      </c>
    </row>
    <row r="38" spans="1:3" x14ac:dyDescent="0.25">
      <c r="A38">
        <v>52</v>
      </c>
      <c r="B38">
        <v>5</v>
      </c>
      <c r="C38" s="2">
        <f t="shared" si="0"/>
        <v>5.5432372505543242E-3</v>
      </c>
    </row>
    <row r="39" spans="1:3" x14ac:dyDescent="0.25">
      <c r="A39">
        <v>51</v>
      </c>
      <c r="B39">
        <v>4</v>
      </c>
      <c r="C39" s="2">
        <f t="shared" si="0"/>
        <v>4.434589800443459E-3</v>
      </c>
    </row>
    <row r="40" spans="1:3" x14ac:dyDescent="0.25">
      <c r="A40">
        <v>22</v>
      </c>
      <c r="B40">
        <v>4</v>
      </c>
      <c r="C40" s="2">
        <f t="shared" si="0"/>
        <v>4.434589800443459E-3</v>
      </c>
    </row>
    <row r="41" spans="1:3" x14ac:dyDescent="0.25">
      <c r="A41">
        <v>37</v>
      </c>
      <c r="B41">
        <v>4</v>
      </c>
      <c r="C41" s="2">
        <f t="shared" si="0"/>
        <v>4.434589800443459E-3</v>
      </c>
    </row>
    <row r="42" spans="1:3" x14ac:dyDescent="0.25">
      <c r="A42">
        <v>45</v>
      </c>
      <c r="B42">
        <v>4</v>
      </c>
      <c r="C42" s="2">
        <f t="shared" si="0"/>
        <v>4.434589800443459E-3</v>
      </c>
    </row>
    <row r="43" spans="1:3" x14ac:dyDescent="0.25">
      <c r="A43">
        <v>27</v>
      </c>
      <c r="B43">
        <v>3</v>
      </c>
      <c r="C43" s="2">
        <f t="shared" si="0"/>
        <v>3.3259423503325942E-3</v>
      </c>
    </row>
    <row r="44" spans="1:3" x14ac:dyDescent="0.25">
      <c r="A44">
        <v>19</v>
      </c>
      <c r="B44">
        <v>3</v>
      </c>
      <c r="C44" s="2">
        <f t="shared" si="0"/>
        <v>3.3259423503325942E-3</v>
      </c>
    </row>
    <row r="45" spans="1:3" x14ac:dyDescent="0.25">
      <c r="A45">
        <v>32</v>
      </c>
      <c r="B45">
        <v>3</v>
      </c>
      <c r="C45" s="2">
        <f t="shared" si="0"/>
        <v>3.3259423503325942E-3</v>
      </c>
    </row>
    <row r="46" spans="1:3" x14ac:dyDescent="0.25">
      <c r="A46">
        <v>24</v>
      </c>
      <c r="B46">
        <v>3</v>
      </c>
      <c r="C46" s="2">
        <f t="shared" si="0"/>
        <v>3.3259423503325942E-3</v>
      </c>
    </row>
    <row r="47" spans="1:3" x14ac:dyDescent="0.25">
      <c r="A47">
        <v>16</v>
      </c>
      <c r="B47">
        <v>2</v>
      </c>
      <c r="C47" s="2">
        <f t="shared" si="0"/>
        <v>2.2172949002217295E-3</v>
      </c>
    </row>
    <row r="48" spans="1:3" x14ac:dyDescent="0.25">
      <c r="A48">
        <v>40</v>
      </c>
      <c r="B48">
        <v>2</v>
      </c>
      <c r="C48" s="2">
        <f t="shared" si="0"/>
        <v>2.2172949002217295E-3</v>
      </c>
    </row>
    <row r="49" spans="1:3" x14ac:dyDescent="0.25">
      <c r="A49">
        <v>5</v>
      </c>
      <c r="B49">
        <v>2</v>
      </c>
      <c r="C49" s="2">
        <f t="shared" si="0"/>
        <v>2.2172949002217295E-3</v>
      </c>
    </row>
    <row r="50" spans="1:3" x14ac:dyDescent="0.25">
      <c r="A50">
        <v>42</v>
      </c>
      <c r="B50">
        <v>2</v>
      </c>
      <c r="C50" s="2">
        <f t="shared" si="0"/>
        <v>2.2172949002217295E-3</v>
      </c>
    </row>
    <row r="51" spans="1:3" x14ac:dyDescent="0.25">
      <c r="A51">
        <v>34</v>
      </c>
      <c r="B51">
        <v>2</v>
      </c>
      <c r="C51" s="2">
        <f t="shared" si="0"/>
        <v>2.2172949002217295E-3</v>
      </c>
    </row>
    <row r="54" spans="1:3" x14ac:dyDescent="0.25">
      <c r="A54" t="s">
        <v>58</v>
      </c>
      <c r="B54">
        <f>SUM(B2:B51)</f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E18E-52EB-4671-9B8F-BDFFEA3FE650}">
  <dimension ref="A2:C51"/>
  <sheetViews>
    <sheetView topLeftCell="A35" workbookViewId="0">
      <selection activeCell="K38" sqref="K38"/>
    </sheetView>
  </sheetViews>
  <sheetFormatPr baseColWidth="10" defaultRowHeight="15" x14ac:dyDescent="0.25"/>
  <sheetData>
    <row r="2" spans="1:3" x14ac:dyDescent="0.25">
      <c r="A2" t="s">
        <v>55</v>
      </c>
      <c r="B2" t="s">
        <v>9</v>
      </c>
      <c r="C2" t="s">
        <v>57</v>
      </c>
    </row>
    <row r="3" spans="1:3" x14ac:dyDescent="0.25">
      <c r="A3">
        <v>24</v>
      </c>
      <c r="B3">
        <v>357</v>
      </c>
      <c r="C3" s="2">
        <f>B3/$B$51</f>
        <v>0.16713483146067415</v>
      </c>
    </row>
    <row r="4" spans="1:3" x14ac:dyDescent="0.25">
      <c r="A4">
        <v>33</v>
      </c>
      <c r="B4">
        <v>306</v>
      </c>
      <c r="C4" s="2">
        <f t="shared" ref="C4:C48" si="0">B4/$B$51</f>
        <v>0.14325842696629212</v>
      </c>
    </row>
    <row r="5" spans="1:3" x14ac:dyDescent="0.25">
      <c r="A5">
        <v>27</v>
      </c>
      <c r="B5">
        <v>279</v>
      </c>
      <c r="C5" s="2">
        <f t="shared" si="0"/>
        <v>0.1306179775280899</v>
      </c>
    </row>
    <row r="6" spans="1:3" x14ac:dyDescent="0.25">
      <c r="A6">
        <v>32</v>
      </c>
      <c r="B6">
        <v>218</v>
      </c>
      <c r="C6" s="2">
        <f t="shared" si="0"/>
        <v>0.10205992509363296</v>
      </c>
    </row>
    <row r="7" spans="1:3" x14ac:dyDescent="0.25">
      <c r="A7">
        <v>49</v>
      </c>
      <c r="B7">
        <v>150</v>
      </c>
      <c r="C7" s="2">
        <f t="shared" si="0"/>
        <v>7.02247191011236E-2</v>
      </c>
    </row>
    <row r="8" spans="1:3" x14ac:dyDescent="0.25">
      <c r="A8">
        <v>15</v>
      </c>
      <c r="B8">
        <v>94</v>
      </c>
      <c r="C8" s="2">
        <f t="shared" si="0"/>
        <v>4.4007490636704123E-2</v>
      </c>
    </row>
    <row r="9" spans="1:3" x14ac:dyDescent="0.25">
      <c r="A9">
        <v>37</v>
      </c>
      <c r="B9">
        <v>64</v>
      </c>
      <c r="C9" s="2">
        <f t="shared" si="0"/>
        <v>2.9962546816479401E-2</v>
      </c>
    </row>
    <row r="10" spans="1:3" x14ac:dyDescent="0.25">
      <c r="A10">
        <v>25</v>
      </c>
      <c r="B10">
        <v>62</v>
      </c>
      <c r="C10" s="2">
        <f t="shared" si="0"/>
        <v>2.9026217228464421E-2</v>
      </c>
    </row>
    <row r="11" spans="1:3" x14ac:dyDescent="0.25">
      <c r="A11">
        <v>36</v>
      </c>
      <c r="B11">
        <v>46</v>
      </c>
      <c r="C11" s="2">
        <f t="shared" si="0"/>
        <v>2.153558052434457E-2</v>
      </c>
    </row>
    <row r="12" spans="1:3" x14ac:dyDescent="0.25">
      <c r="A12">
        <v>39</v>
      </c>
      <c r="B12">
        <v>45</v>
      </c>
      <c r="C12" s="2">
        <f t="shared" si="0"/>
        <v>2.1067415730337078E-2</v>
      </c>
    </row>
    <row r="13" spans="1:3" x14ac:dyDescent="0.25">
      <c r="A13">
        <v>44</v>
      </c>
      <c r="B13">
        <v>35</v>
      </c>
      <c r="C13" s="2">
        <f t="shared" si="0"/>
        <v>1.6385767790262171E-2</v>
      </c>
    </row>
    <row r="14" spans="1:3" x14ac:dyDescent="0.25">
      <c r="A14">
        <v>34</v>
      </c>
      <c r="B14">
        <v>34</v>
      </c>
      <c r="C14" s="2">
        <f t="shared" si="0"/>
        <v>1.5917602996254682E-2</v>
      </c>
    </row>
    <row r="15" spans="1:3" x14ac:dyDescent="0.25">
      <c r="A15">
        <v>46</v>
      </c>
      <c r="B15">
        <v>33</v>
      </c>
      <c r="C15" s="2">
        <f t="shared" si="0"/>
        <v>1.5449438202247191E-2</v>
      </c>
    </row>
    <row r="16" spans="1:3" x14ac:dyDescent="0.25">
      <c r="A16">
        <v>10</v>
      </c>
      <c r="B16">
        <v>33</v>
      </c>
      <c r="C16" s="2">
        <f t="shared" si="0"/>
        <v>1.5449438202247191E-2</v>
      </c>
    </row>
    <row r="17" spans="1:3" x14ac:dyDescent="0.25">
      <c r="A17">
        <v>19</v>
      </c>
      <c r="B17">
        <v>31</v>
      </c>
      <c r="C17" s="2">
        <f t="shared" si="0"/>
        <v>1.451310861423221E-2</v>
      </c>
    </row>
    <row r="18" spans="1:3" x14ac:dyDescent="0.25">
      <c r="A18">
        <v>13</v>
      </c>
      <c r="B18">
        <v>31</v>
      </c>
      <c r="C18" s="2">
        <f t="shared" si="0"/>
        <v>1.451310861423221E-2</v>
      </c>
    </row>
    <row r="19" spans="1:3" x14ac:dyDescent="0.25">
      <c r="A19">
        <v>22</v>
      </c>
      <c r="B19">
        <v>28</v>
      </c>
      <c r="C19" s="2">
        <f t="shared" si="0"/>
        <v>1.3108614232209739E-2</v>
      </c>
    </row>
    <row r="20" spans="1:3" x14ac:dyDescent="0.25">
      <c r="A20">
        <v>50</v>
      </c>
      <c r="B20">
        <v>26</v>
      </c>
      <c r="C20" s="2">
        <f t="shared" si="0"/>
        <v>1.2172284644194757E-2</v>
      </c>
    </row>
    <row r="21" spans="1:3" x14ac:dyDescent="0.25">
      <c r="A21">
        <v>16</v>
      </c>
      <c r="B21">
        <v>24</v>
      </c>
      <c r="C21" s="2">
        <f t="shared" si="0"/>
        <v>1.1235955056179775E-2</v>
      </c>
    </row>
    <row r="22" spans="1:3" x14ac:dyDescent="0.25">
      <c r="A22">
        <v>43</v>
      </c>
      <c r="B22">
        <v>23</v>
      </c>
      <c r="C22" s="2">
        <f t="shared" si="0"/>
        <v>1.0767790262172285E-2</v>
      </c>
    </row>
    <row r="23" spans="1:3" x14ac:dyDescent="0.25">
      <c r="A23">
        <v>9</v>
      </c>
      <c r="B23">
        <v>21</v>
      </c>
      <c r="C23" s="2">
        <f t="shared" si="0"/>
        <v>9.8314606741573031E-3</v>
      </c>
    </row>
    <row r="24" spans="1:3" x14ac:dyDescent="0.25">
      <c r="A24">
        <v>12</v>
      </c>
      <c r="B24">
        <v>20</v>
      </c>
      <c r="C24" s="2">
        <f t="shared" si="0"/>
        <v>9.3632958801498131E-3</v>
      </c>
    </row>
    <row r="25" spans="1:3" x14ac:dyDescent="0.25">
      <c r="A25">
        <v>8</v>
      </c>
      <c r="B25">
        <v>20</v>
      </c>
      <c r="C25" s="2">
        <f t="shared" si="0"/>
        <v>9.3632958801498131E-3</v>
      </c>
    </row>
    <row r="26" spans="1:3" x14ac:dyDescent="0.25">
      <c r="A26">
        <v>47</v>
      </c>
      <c r="B26">
        <v>19</v>
      </c>
      <c r="C26" s="2">
        <f t="shared" si="0"/>
        <v>8.8951310861423213E-3</v>
      </c>
    </row>
    <row r="27" spans="1:3" x14ac:dyDescent="0.25">
      <c r="A27">
        <v>5</v>
      </c>
      <c r="B27">
        <v>18</v>
      </c>
      <c r="C27" s="2">
        <f t="shared" si="0"/>
        <v>8.4269662921348312E-3</v>
      </c>
    </row>
    <row r="28" spans="1:3" x14ac:dyDescent="0.25">
      <c r="A28">
        <v>40</v>
      </c>
      <c r="B28">
        <v>18</v>
      </c>
      <c r="C28" s="2">
        <f t="shared" si="0"/>
        <v>8.4269662921348312E-3</v>
      </c>
    </row>
    <row r="29" spans="1:3" x14ac:dyDescent="0.25">
      <c r="A29">
        <v>45</v>
      </c>
      <c r="B29">
        <v>16</v>
      </c>
      <c r="C29" s="2">
        <f t="shared" si="0"/>
        <v>7.4906367041198503E-3</v>
      </c>
    </row>
    <row r="30" spans="1:3" x14ac:dyDescent="0.25">
      <c r="A30">
        <v>31</v>
      </c>
      <c r="B30">
        <v>16</v>
      </c>
      <c r="C30" s="2">
        <f t="shared" si="0"/>
        <v>7.4906367041198503E-3</v>
      </c>
    </row>
    <row r="31" spans="1:3" x14ac:dyDescent="0.25">
      <c r="A31">
        <v>26</v>
      </c>
      <c r="B31">
        <v>10</v>
      </c>
      <c r="C31" s="2">
        <f t="shared" si="0"/>
        <v>4.6816479400749065E-3</v>
      </c>
    </row>
    <row r="32" spans="1:3" x14ac:dyDescent="0.25">
      <c r="A32">
        <v>2</v>
      </c>
      <c r="B32">
        <v>8</v>
      </c>
      <c r="C32" s="2">
        <f t="shared" si="0"/>
        <v>3.7453183520599251E-3</v>
      </c>
    </row>
    <row r="33" spans="1:3" x14ac:dyDescent="0.25">
      <c r="A33">
        <v>3</v>
      </c>
      <c r="B33">
        <v>7</v>
      </c>
      <c r="C33" s="2">
        <f t="shared" si="0"/>
        <v>3.2771535580524347E-3</v>
      </c>
    </row>
    <row r="34" spans="1:3" x14ac:dyDescent="0.25">
      <c r="A34">
        <v>21</v>
      </c>
      <c r="B34">
        <v>7</v>
      </c>
      <c r="C34" s="2">
        <f t="shared" si="0"/>
        <v>3.2771535580524347E-3</v>
      </c>
    </row>
    <row r="35" spans="1:3" x14ac:dyDescent="0.25">
      <c r="A35">
        <v>42</v>
      </c>
      <c r="B35">
        <v>7</v>
      </c>
      <c r="C35" s="2">
        <f t="shared" si="0"/>
        <v>3.2771535580524347E-3</v>
      </c>
    </row>
    <row r="36" spans="1:3" x14ac:dyDescent="0.25">
      <c r="A36">
        <v>23</v>
      </c>
      <c r="B36">
        <v>6</v>
      </c>
      <c r="C36" s="2">
        <f t="shared" si="0"/>
        <v>2.8089887640449437E-3</v>
      </c>
    </row>
    <row r="37" spans="1:3" x14ac:dyDescent="0.25">
      <c r="A37">
        <v>18</v>
      </c>
      <c r="B37">
        <v>4</v>
      </c>
      <c r="C37" s="2">
        <f t="shared" si="0"/>
        <v>1.8726591760299626E-3</v>
      </c>
    </row>
    <row r="38" spans="1:3" x14ac:dyDescent="0.25">
      <c r="A38">
        <v>6</v>
      </c>
      <c r="B38">
        <v>4</v>
      </c>
      <c r="C38" s="2">
        <f t="shared" si="0"/>
        <v>1.8726591760299626E-3</v>
      </c>
    </row>
    <row r="39" spans="1:3" x14ac:dyDescent="0.25">
      <c r="A39">
        <v>35</v>
      </c>
      <c r="B39">
        <v>3</v>
      </c>
      <c r="C39" s="2">
        <f t="shared" si="0"/>
        <v>1.4044943820224719E-3</v>
      </c>
    </row>
    <row r="40" spans="1:3" x14ac:dyDescent="0.25">
      <c r="A40">
        <v>4</v>
      </c>
      <c r="B40">
        <v>2</v>
      </c>
      <c r="C40" s="2">
        <f t="shared" si="0"/>
        <v>9.3632958801498128E-4</v>
      </c>
    </row>
    <row r="41" spans="1:3" x14ac:dyDescent="0.25">
      <c r="A41">
        <v>14</v>
      </c>
      <c r="B41">
        <v>2</v>
      </c>
      <c r="C41" s="2">
        <f t="shared" si="0"/>
        <v>9.3632958801498128E-4</v>
      </c>
    </row>
    <row r="42" spans="1:3" x14ac:dyDescent="0.25">
      <c r="A42">
        <v>17</v>
      </c>
      <c r="B42">
        <v>2</v>
      </c>
      <c r="C42" s="2">
        <f t="shared" si="0"/>
        <v>9.3632958801498128E-4</v>
      </c>
    </row>
    <row r="43" spans="1:3" x14ac:dyDescent="0.25">
      <c r="A43">
        <v>11</v>
      </c>
      <c r="B43">
        <v>2</v>
      </c>
      <c r="C43" s="2">
        <f t="shared" si="0"/>
        <v>9.3632958801498128E-4</v>
      </c>
    </row>
    <row r="44" spans="1:3" x14ac:dyDescent="0.25">
      <c r="A44">
        <v>20</v>
      </c>
      <c r="B44">
        <v>1</v>
      </c>
      <c r="C44" s="2">
        <f t="shared" si="0"/>
        <v>4.6816479400749064E-4</v>
      </c>
    </row>
    <row r="45" spans="1:3" x14ac:dyDescent="0.25">
      <c r="A45">
        <v>30</v>
      </c>
      <c r="B45">
        <v>1</v>
      </c>
      <c r="C45" s="2">
        <f t="shared" si="0"/>
        <v>4.6816479400749064E-4</v>
      </c>
    </row>
    <row r="46" spans="1:3" x14ac:dyDescent="0.25">
      <c r="A46">
        <v>28</v>
      </c>
      <c r="B46">
        <v>1</v>
      </c>
      <c r="C46" s="2">
        <f t="shared" si="0"/>
        <v>4.6816479400749064E-4</v>
      </c>
    </row>
    <row r="47" spans="1:3" x14ac:dyDescent="0.25">
      <c r="A47">
        <v>41</v>
      </c>
      <c r="B47">
        <v>1</v>
      </c>
      <c r="C47" s="2">
        <f t="shared" si="0"/>
        <v>4.6816479400749064E-4</v>
      </c>
    </row>
    <row r="48" spans="1:3" x14ac:dyDescent="0.25">
      <c r="A48">
        <v>29</v>
      </c>
      <c r="B48">
        <v>1</v>
      </c>
      <c r="C48" s="2">
        <f t="shared" si="0"/>
        <v>4.6816479400749064E-4</v>
      </c>
    </row>
    <row r="51" spans="1:2" x14ac:dyDescent="0.25">
      <c r="A51" t="s">
        <v>26</v>
      </c>
      <c r="B51">
        <f>SUM(B2:B48)</f>
        <v>2136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BB25-9287-4EA3-B04C-0441A14D6A00}">
  <dimension ref="C1:D53"/>
  <sheetViews>
    <sheetView workbookViewId="0">
      <selection activeCell="I3" sqref="I3"/>
    </sheetView>
  </sheetViews>
  <sheetFormatPr baseColWidth="10" defaultRowHeight="15" x14ac:dyDescent="0.25"/>
  <cols>
    <col min="3" max="3" width="11.42578125" style="24"/>
    <col min="4" max="4" width="22.5703125" style="24" customWidth="1"/>
  </cols>
  <sheetData>
    <row r="1" spans="3:4" x14ac:dyDescent="0.25">
      <c r="C1" s="30">
        <v>1</v>
      </c>
      <c r="D1" s="30" t="s">
        <v>111</v>
      </c>
    </row>
    <row r="2" spans="3:4" x14ac:dyDescent="0.25">
      <c r="C2" s="30">
        <v>2</v>
      </c>
      <c r="D2" s="30" t="s">
        <v>71</v>
      </c>
    </row>
    <row r="3" spans="3:4" x14ac:dyDescent="0.25">
      <c r="C3" s="30">
        <v>3</v>
      </c>
      <c r="D3" s="30" t="s">
        <v>101</v>
      </c>
    </row>
    <row r="4" spans="3:4" x14ac:dyDescent="0.25">
      <c r="C4" s="30">
        <v>5</v>
      </c>
      <c r="D4" s="30" t="s">
        <v>84</v>
      </c>
    </row>
    <row r="5" spans="3:4" x14ac:dyDescent="0.25">
      <c r="C5" s="30">
        <v>6</v>
      </c>
      <c r="D5" s="30" t="s">
        <v>59</v>
      </c>
    </row>
    <row r="6" spans="3:4" x14ac:dyDescent="0.25">
      <c r="C6" s="30">
        <v>7</v>
      </c>
      <c r="D6" s="30" t="s">
        <v>80</v>
      </c>
    </row>
    <row r="7" spans="3:4" x14ac:dyDescent="0.25">
      <c r="C7" s="30">
        <v>8</v>
      </c>
      <c r="D7" s="30" t="s">
        <v>97</v>
      </c>
    </row>
    <row r="8" spans="3:4" x14ac:dyDescent="0.25">
      <c r="C8" s="30">
        <v>9</v>
      </c>
      <c r="D8" s="30" t="s">
        <v>85</v>
      </c>
    </row>
    <row r="9" spans="3:4" x14ac:dyDescent="0.25">
      <c r="C9" s="30">
        <v>10</v>
      </c>
      <c r="D9" s="30" t="s">
        <v>60</v>
      </c>
    </row>
    <row r="10" spans="3:4" x14ac:dyDescent="0.25">
      <c r="C10" s="30">
        <v>11</v>
      </c>
      <c r="D10" s="30" t="s">
        <v>70</v>
      </c>
    </row>
    <row r="11" spans="3:4" x14ac:dyDescent="0.25">
      <c r="C11" s="30">
        <v>12</v>
      </c>
      <c r="D11" s="30" t="s">
        <v>102</v>
      </c>
    </row>
    <row r="12" spans="3:4" x14ac:dyDescent="0.25">
      <c r="C12" s="30">
        <v>13</v>
      </c>
      <c r="D12" s="30" t="s">
        <v>93</v>
      </c>
    </row>
    <row r="13" spans="3:4" x14ac:dyDescent="0.25">
      <c r="C13" s="30">
        <v>14</v>
      </c>
      <c r="D13" s="30" t="s">
        <v>64</v>
      </c>
    </row>
    <row r="14" spans="3:4" x14ac:dyDescent="0.25">
      <c r="C14" s="30">
        <v>15</v>
      </c>
      <c r="D14" s="30" t="s">
        <v>104</v>
      </c>
    </row>
    <row r="15" spans="3:4" x14ac:dyDescent="0.25">
      <c r="C15" s="30">
        <v>16</v>
      </c>
      <c r="D15" s="30" t="s">
        <v>94</v>
      </c>
    </row>
    <row r="16" spans="3:4" x14ac:dyDescent="0.25">
      <c r="C16" s="30">
        <v>17</v>
      </c>
      <c r="D16" s="30" t="s">
        <v>98</v>
      </c>
    </row>
    <row r="17" spans="3:4" x14ac:dyDescent="0.25">
      <c r="C17" s="30">
        <v>18</v>
      </c>
      <c r="D17" s="30" t="s">
        <v>61</v>
      </c>
    </row>
    <row r="18" spans="3:4" x14ac:dyDescent="0.25">
      <c r="C18" s="30">
        <v>19</v>
      </c>
      <c r="D18" s="30" t="s">
        <v>95</v>
      </c>
    </row>
    <row r="19" spans="3:4" x14ac:dyDescent="0.25">
      <c r="C19" s="30">
        <v>20</v>
      </c>
      <c r="D19" s="30" t="s">
        <v>113</v>
      </c>
    </row>
    <row r="20" spans="3:4" x14ac:dyDescent="0.25">
      <c r="C20" s="30">
        <v>21</v>
      </c>
      <c r="D20" s="30" t="s">
        <v>69</v>
      </c>
    </row>
    <row r="21" spans="3:4" x14ac:dyDescent="0.25">
      <c r="C21" s="30">
        <v>22</v>
      </c>
      <c r="D21" s="30" t="s">
        <v>76</v>
      </c>
    </row>
    <row r="22" spans="3:4" x14ac:dyDescent="0.25">
      <c r="C22" s="30">
        <v>23</v>
      </c>
      <c r="D22" s="30" t="s">
        <v>62</v>
      </c>
    </row>
    <row r="23" spans="3:4" x14ac:dyDescent="0.25">
      <c r="C23" s="30">
        <v>24</v>
      </c>
      <c r="D23" s="30" t="s">
        <v>86</v>
      </c>
    </row>
    <row r="24" spans="3:4" x14ac:dyDescent="0.25">
      <c r="C24" s="30">
        <v>25</v>
      </c>
      <c r="D24" s="30" t="s">
        <v>99</v>
      </c>
    </row>
    <row r="25" spans="3:4" x14ac:dyDescent="0.25">
      <c r="C25" s="30">
        <v>26</v>
      </c>
      <c r="D25" s="30" t="s">
        <v>114</v>
      </c>
    </row>
    <row r="26" spans="3:4" x14ac:dyDescent="0.25">
      <c r="C26" s="30">
        <v>27</v>
      </c>
      <c r="D26" s="30" t="s">
        <v>105</v>
      </c>
    </row>
    <row r="27" spans="3:4" x14ac:dyDescent="0.25">
      <c r="C27" s="30">
        <v>28</v>
      </c>
      <c r="D27" s="30" t="s">
        <v>108</v>
      </c>
    </row>
    <row r="28" spans="3:4" x14ac:dyDescent="0.25">
      <c r="C28" s="30">
        <v>29</v>
      </c>
      <c r="D28" s="30" t="s">
        <v>65</v>
      </c>
    </row>
    <row r="29" spans="3:4" x14ac:dyDescent="0.25">
      <c r="C29" s="30">
        <v>30</v>
      </c>
      <c r="D29" s="30" t="s">
        <v>109</v>
      </c>
    </row>
    <row r="30" spans="3:4" x14ac:dyDescent="0.25">
      <c r="C30" s="30">
        <v>31</v>
      </c>
      <c r="D30" s="30" t="s">
        <v>110</v>
      </c>
    </row>
    <row r="31" spans="3:4" x14ac:dyDescent="0.25">
      <c r="C31" s="30">
        <v>32</v>
      </c>
      <c r="D31" s="30" t="s">
        <v>106</v>
      </c>
    </row>
    <row r="32" spans="3:4" x14ac:dyDescent="0.25">
      <c r="C32" s="30">
        <v>33</v>
      </c>
      <c r="D32" s="30" t="s">
        <v>79</v>
      </c>
    </row>
    <row r="33" spans="3:4" x14ac:dyDescent="0.25">
      <c r="C33" s="30">
        <v>34</v>
      </c>
      <c r="D33" s="30" t="s">
        <v>87</v>
      </c>
    </row>
    <row r="34" spans="3:4" x14ac:dyDescent="0.25">
      <c r="C34" s="30">
        <v>35</v>
      </c>
      <c r="D34" s="30" t="s">
        <v>81</v>
      </c>
    </row>
    <row r="35" spans="3:4" x14ac:dyDescent="0.25">
      <c r="C35" s="30">
        <v>36</v>
      </c>
      <c r="D35" s="30" t="s">
        <v>107</v>
      </c>
    </row>
    <row r="36" spans="3:4" x14ac:dyDescent="0.25">
      <c r="C36" s="30">
        <v>37</v>
      </c>
      <c r="D36" s="30" t="s">
        <v>88</v>
      </c>
    </row>
    <row r="37" spans="3:4" ht="28.5" x14ac:dyDescent="0.25">
      <c r="C37" s="30">
        <v>38</v>
      </c>
      <c r="D37" s="30" t="s">
        <v>82</v>
      </c>
    </row>
    <row r="38" spans="3:4" x14ac:dyDescent="0.25">
      <c r="C38" s="30">
        <v>39</v>
      </c>
      <c r="D38" s="30" t="s">
        <v>83</v>
      </c>
    </row>
    <row r="39" spans="3:4" x14ac:dyDescent="0.25">
      <c r="C39" s="30">
        <v>40</v>
      </c>
      <c r="D39" s="30" t="s">
        <v>89</v>
      </c>
    </row>
    <row r="40" spans="3:4" x14ac:dyDescent="0.25">
      <c r="C40" s="30">
        <v>41</v>
      </c>
      <c r="D40" s="30" t="s">
        <v>66</v>
      </c>
    </row>
    <row r="41" spans="3:4" x14ac:dyDescent="0.25">
      <c r="C41" s="30">
        <v>42</v>
      </c>
      <c r="D41" s="30" t="s">
        <v>90</v>
      </c>
    </row>
    <row r="42" spans="3:4" x14ac:dyDescent="0.25">
      <c r="C42" s="30">
        <v>43</v>
      </c>
      <c r="D42" s="30" t="s">
        <v>100</v>
      </c>
    </row>
    <row r="43" spans="3:4" x14ac:dyDescent="0.25">
      <c r="C43" s="30">
        <v>44</v>
      </c>
      <c r="D43" s="30" t="s">
        <v>77</v>
      </c>
    </row>
    <row r="44" spans="3:4" x14ac:dyDescent="0.25">
      <c r="C44" s="30">
        <v>45</v>
      </c>
      <c r="D44" s="30" t="s">
        <v>96</v>
      </c>
    </row>
    <row r="45" spans="3:4" x14ac:dyDescent="0.25">
      <c r="C45" s="30">
        <v>46</v>
      </c>
      <c r="D45" s="30" t="s">
        <v>103</v>
      </c>
    </row>
    <row r="46" spans="3:4" x14ac:dyDescent="0.25">
      <c r="C46" s="30">
        <v>47</v>
      </c>
      <c r="D46" s="30" t="s">
        <v>91</v>
      </c>
    </row>
    <row r="47" spans="3:4" x14ac:dyDescent="0.25">
      <c r="C47" s="30">
        <v>48</v>
      </c>
      <c r="D47" s="30" t="s">
        <v>112</v>
      </c>
    </row>
    <row r="48" spans="3:4" x14ac:dyDescent="0.25">
      <c r="C48" s="30">
        <v>49</v>
      </c>
      <c r="D48" s="30" t="s">
        <v>92</v>
      </c>
    </row>
    <row r="49" spans="3:4" x14ac:dyDescent="0.25">
      <c r="C49" s="30">
        <v>50</v>
      </c>
      <c r="D49" s="30" t="s">
        <v>78</v>
      </c>
    </row>
    <row r="50" spans="3:4" x14ac:dyDescent="0.25">
      <c r="C50" s="30">
        <v>51</v>
      </c>
      <c r="D50" s="30" t="s">
        <v>115</v>
      </c>
    </row>
    <row r="51" spans="3:4" ht="15" customHeight="1" x14ac:dyDescent="0.25">
      <c r="C51" s="30">
        <v>52</v>
      </c>
      <c r="D51" s="30" t="s">
        <v>116</v>
      </c>
    </row>
    <row r="52" spans="3:4" x14ac:dyDescent="0.25">
      <c r="C52" s="31"/>
      <c r="D52" s="31"/>
    </row>
    <row r="53" spans="3:4" x14ac:dyDescent="0.25">
      <c r="C53" s="30"/>
      <c r="D53" s="30"/>
    </row>
  </sheetData>
  <sortState xmlns:xlrd2="http://schemas.microsoft.com/office/spreadsheetml/2017/richdata2" ref="C1:D53">
    <sortCondition ref="C1:C5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B877-6168-4B3E-B4A4-A163F9EFB453}">
  <dimension ref="A1:B16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>
        <v>0</v>
      </c>
      <c r="B1" t="s">
        <v>48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50</v>
      </c>
    </row>
    <row r="11" spans="1:2" x14ac:dyDescent="0.25">
      <c r="A11">
        <v>0</v>
      </c>
      <c r="B11" t="s">
        <v>119</v>
      </c>
    </row>
    <row r="12" spans="1:2" x14ac:dyDescent="0.25">
      <c r="A12">
        <v>1</v>
      </c>
      <c r="B12" t="s">
        <v>122</v>
      </c>
    </row>
    <row r="13" spans="1:2" x14ac:dyDescent="0.25">
      <c r="A13">
        <v>2</v>
      </c>
      <c r="B13" t="s">
        <v>120</v>
      </c>
    </row>
    <row r="14" spans="1:2" x14ac:dyDescent="0.25">
      <c r="A14">
        <v>3</v>
      </c>
      <c r="B14" t="s">
        <v>121</v>
      </c>
    </row>
    <row r="15" spans="1:2" x14ac:dyDescent="0.25">
      <c r="A15">
        <v>4</v>
      </c>
      <c r="B15" t="s">
        <v>117</v>
      </c>
    </row>
    <row r="16" spans="1:2" x14ac:dyDescent="0.25">
      <c r="A16">
        <v>5</v>
      </c>
      <c r="B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SCORE</vt:lpstr>
      <vt:lpstr>4 clusters</vt:lpstr>
      <vt:lpstr>5 clusters</vt:lpstr>
      <vt:lpstr>6 clusters</vt:lpstr>
      <vt:lpstr>7 clusters</vt:lpstr>
      <vt:lpstr>CLUSTER 0</vt:lpstr>
      <vt:lpstr>CLUSTER 1</vt:lpstr>
      <vt:lpstr>CLUSTER 2</vt:lpstr>
      <vt:lpstr>CLUSTER 3</vt:lpstr>
      <vt:lpstr>Hoja1</vt:lpstr>
      <vt:lpstr>Hoja2</vt:lpstr>
    </vt:vector>
  </TitlesOfParts>
  <Company>Grupo Generali Spain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 FONTOIRA, GABRIEL</dc:creator>
  <cp:lastModifiedBy>Gabriel Pons Fontoira</cp:lastModifiedBy>
  <dcterms:created xsi:type="dcterms:W3CDTF">2024-05-14T10:43:24Z</dcterms:created>
  <dcterms:modified xsi:type="dcterms:W3CDTF">2024-06-02T16:08:24Z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f4bb52-9e9d-4296-940a-59002820a53c_Enabled">
    <vt:lpwstr>true</vt:lpwstr>
  </property>
  <property fmtid="{D5CDD505-2E9C-101B-9397-08002B2CF9AE}" pid="3" name="MSIP_Label_5bf4bb52-9e9d-4296-940a-59002820a53c_SetDate">
    <vt:lpwstr>2024-05-14T11:24:16Z</vt:lpwstr>
  </property>
  <property fmtid="{D5CDD505-2E9C-101B-9397-08002B2CF9AE}" pid="4" name="MSIP_Label_5bf4bb52-9e9d-4296-940a-59002820a53c_Method">
    <vt:lpwstr>Standard</vt:lpwstr>
  </property>
  <property fmtid="{D5CDD505-2E9C-101B-9397-08002B2CF9AE}" pid="5" name="MSIP_Label_5bf4bb52-9e9d-4296-940a-59002820a53c_Name">
    <vt:lpwstr>5bf4bb52-9e9d-4296-940a-59002820a53c</vt:lpwstr>
  </property>
  <property fmtid="{D5CDD505-2E9C-101B-9397-08002B2CF9AE}" pid="6" name="MSIP_Label_5bf4bb52-9e9d-4296-940a-59002820a53c_SiteId">
    <vt:lpwstr>cbeb3ecc-6f45-4183-b5a8-088140deae5d</vt:lpwstr>
  </property>
  <property fmtid="{D5CDD505-2E9C-101B-9397-08002B2CF9AE}" pid="7" name="MSIP_Label_5bf4bb52-9e9d-4296-940a-59002820a53c_ActionId">
    <vt:lpwstr>432adc5c-8f6c-486c-8f36-c92d97bedbc1</vt:lpwstr>
  </property>
  <property fmtid="{D5CDD505-2E9C-101B-9397-08002B2CF9AE}" pid="8" name="MSIP_Label_5bf4bb52-9e9d-4296-940a-59002820a53c_ContentBits">
    <vt:lpwstr>0</vt:lpwstr>
  </property>
  <property fmtid="{D5CDD505-2E9C-101B-9397-08002B2CF9AE}" pid="9" name="WorkbookGuid">
    <vt:lpwstr>819f6002-0d5a-4c6e-8692-4153d1c16522</vt:lpwstr>
  </property>
</Properties>
</file>