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G39" i="18"/>
  <c r="G40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45" i="44" l="1"/>
  <c r="H45"/>
  <c r="D31" i="7" l="1"/>
  <c r="C31"/>
  <c r="D27"/>
  <c r="C27"/>
  <c r="C26" s="1"/>
  <c r="D26"/>
  <c r="D19"/>
  <c r="C19"/>
  <c r="D16"/>
  <c r="D10" s="1"/>
  <c r="D9" s="1"/>
  <c r="C16"/>
  <c r="D12"/>
  <c r="C12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C10"/>
  <c r="C13" l="1"/>
  <c r="C9" s="1"/>
  <c r="D13"/>
  <c r="D9" s="1"/>
  <c r="K35" i="46"/>
  <c r="H34" i="45"/>
  <c r="G34"/>
  <c r="H25" i="43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1" l="1"/>
  <c r="D1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7" i="18" l="1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<sst xmlns="http://schemas.openxmlformats.org/spreadsheetml/2006/main" count="1059" uniqueCount="575">
  <si>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</si>
  <si>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</si>
  <si>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</si>
  <si>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</si>
  <si>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</si>
  <si>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</si>
  <si>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</si>
  <si>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</si>
  <si>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</si>
  <si>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</si>
  <si>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</si>
  <si>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</si>
  <si>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</si>
  <si>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</si>
  <si>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</si>
  <si>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</si>
  <si>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</si>
  <si>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</si>
  <si>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</si>
  <si>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</si>
  <si>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</si>
  <si>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</si>
  <si>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</si>
  <si>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</si>
  <si>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</si>
  <si>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</si>
  <si>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</si>
  <si>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</si>
  <si>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</si>
  <si>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</si>
  <si>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</si>
  <si>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</si>
  <si>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</si>
  <si>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</si>
  <si>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</si>
  <si>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</si>
  <si>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</si>
  <si>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</si>
  <si>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</si>
  <si>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</si>
  <si>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</si>
  <si>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</si>
  <si>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</si>
  <si>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</si>
  <si>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</si>
  <si>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</si>
  <si>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</si>
  <si>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</si>
  <si>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</si>
  <si>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</si>
  <si>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</si>
  <si>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</si>
  <si>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</si>
  <si>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</si>
  <si>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</si>
  <si>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</si>
  <si>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</si>
  <si>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</si>
  <si>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</si>
  <si>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</si>
  <si>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</si>
  <si>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</si>
  <si>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</si>
  <si>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</si>
  <si>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</si>
  <si>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</si>
  <si>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</si>
  <si>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</si>
  <si>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</si>
  <si>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</si>
  <si>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</si>
  <si>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</si>
  <si>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</si>
  <si>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</si>
  <si>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</si>
  <si>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</si>
  <si>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</si>
  <si>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</si>
  <si>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</si>
  <si>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</si>
  <si>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</si>
  <si>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</si>
  <si>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</si>
  <si>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</si>
  <si>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</si>
  <si>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</si>
  <si>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</si>
  <si>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</si>
  <si>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</si>
  <si>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</si>
  <si>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</si>
  <si>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</si>
  <si>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</si>
  <si>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</si>
  <si>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</si>
  <si>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</si>
  <si>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</si>
  <si>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</si>
  <si>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</si>
  <si>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</si>
  <si>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</si>
  <si>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</si>
  <si>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</si>
  <si>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</si>
  <si>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</si>
  <si>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</si>
  <si>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</si>
  <si>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</si>
  <si>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</si>
  <si>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</si>
  <si>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</si>
  <si>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</si>
  <si>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</si>
  <si>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</si>
  <si>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</si>
  <si>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</si>
  <si>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</si>
  <si>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</si>
  <si>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</si>
  <si>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</si>
  <si>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</si>
  <si>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</si>
  <si>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</si>
  <si>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</si>
  <si>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</si>
  <si>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</si>
  <si>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</si>
  <si>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</si>
  <si>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</si>
  <si>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</si>
  <si>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</si>
  <si>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</si>
  <si>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</si>
  <si>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</si>
  <si>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</si>
  <si>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</si>
  <si>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</si>
  <si>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</si>
  <si>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</si>
  <si>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</si>
  <si>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</si>
  <si>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</si>
  <si>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</si>
  <si>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</si>
  <si>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</si>
  <si>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</si>
  <si>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</si>
  <si>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</si>
  <si>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</si>
  <si>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</si>
  <si>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</si>
  <si>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</si>
  <si>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</si>
  <si>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</si>
  <si>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</si>
  <si>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</si>
  <si>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</si>
  <si>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</si>
  <si>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</si>
  <si>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</si>
  <si>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</si>
  <si>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</si>
  <si>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</si>
  <si>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</si>
  <si>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</si>
  <si>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</si>
  <si>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</si>
  <si>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</si>
  <si>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</si>
  <si>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</si>
  <si>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</si>
  <si>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</si>
  <si>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</si>
  <si>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</si>
  <si>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</si>
  <si>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</si>
  <si>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</si>
  <si>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</si>
  <si>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</si>
  <si>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</si>
  <si>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</si>
  <si>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</si>
  <si>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</si>
  <si>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</si>
  <si>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</si>
  <si>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</si>
  <si>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</si>
  <si>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</si>
  <si>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</si>
  <si>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</si>
  <si>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</si>
  <si>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</si>
  <si>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</si>
  <si>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</si>
  <si>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</si>
  <si>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</si>
  <si>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</si>
  <si>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</si>
  <si>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</si>
  <si>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</si>
  <si>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</si>
  <si>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</si>
  <si>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</si>
  <si>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</si>
  <si>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</si>
  <si>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</si>
  <si>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</si>
  <si>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</si>
  <si>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</si>
  <si>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</si>
  <si>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</si>
  <si>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</si>
  <si>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</si>
  <si>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</si>
  <si>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</si>
  <si>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</si>
  <si>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</si>
  <si>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</si>
  <si>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</si>
  <si>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</si>
  <si>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</si>
  <si>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</si>
  <si>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</si>
  <si>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</si>
  <si>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</si>
  <si>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</si>
  <si>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</si>
  <si>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</si>
  <si>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</si>
  <si>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</si>
  <si>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</si>
  <si>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</si>
  <si>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</si>
  <si>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</si>
  <si>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</si>
  <si>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</si>
  <si>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</si>
  <si>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</si>
  <si>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</si>
  <si>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</si>
  <si>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</si>
  <si>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</si>
  <si>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</si>
  <si>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</si>
  <si>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</si>
  <si>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</si>
  <si>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</si>
  <si>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</si>
  <si>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</si>
  <si>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</si>
  <si>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</si>
  <si>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</si>
  <si>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</si>
  <si>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</si>
  <si>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</si>
  <si>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</si>
  <si>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</si>
  <si>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</si>
  <si>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</si>
  <si>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</si>
  <si>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</si>
  <si>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</si>
  <si>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</si>
  <si>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</si>
  <si>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</si>
  <si>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</si>
  <si>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</si>
  <si>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</si>
  <si>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</si>
  <si>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</si>
  <si>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</si>
  <si>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</si>
  <si>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</si>
  <si>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</si>
  <si>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</si>
  <si>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</si>
  <si>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</si>
  <si>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</si>
  <si>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</si>
  <si>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</si>
  <si>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</si>
  <si>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</si>
  <si>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</si>
  <si>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</si>
  <si>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</si>
  <si>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</si>
  <si>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</si>
  <si>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</si>
  <si>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</si>
  <si>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</si>
  <si>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</si>
  <si>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</si>
  <si>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</si>
  <si>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</si>
  <si>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</si>
  <si>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</si>
  <si>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</si>
  <si>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</si>
  <si>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</si>
  <si>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</si>
  <si>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</si>
  <si>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</si>
  <si>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</si>
  <si>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</si>
  <si>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</si>
  <si>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</si>
  <si>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</si>
  <si>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</si>
  <si>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</si>
  <si>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</si>
  <si>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</si>
  <si>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</si>
  <si>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</si>
  <si>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</si>
  <si>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</si>
  <si>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</si>
  <si>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</si>
  <si>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</si>
  <si>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</si>
  <si>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</si>
  <si>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</si>
  <si>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</si>
  <si>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</si>
  <si>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</si>
  <si>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</si>
  <si>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</si>
  <si>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</si>
  <si>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</si>
  <si>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</si>
  <si>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</si>
  <si>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</si>
  <si>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</si>
  <si>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</si>
  <si>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</si>
  <si>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</si>
  <si>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</si>
  <si>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</si>
  <si>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</si>
  <si>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</si>
  <si>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</si>
  <si>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</si>
  <si>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</si>
  <si>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</si>
  <si>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</si>
  <si>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</si>
  <si>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</si>
  <si>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</si>
  <si>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</si>
  <si>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</si>
  <si>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</si>
  <si>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</si>
  <si>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</si>
  <si>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</si>
  <si>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</si>
  <si>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</si>
  <si>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</si>
  <si>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</si>
  <si>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</si>
  <si>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</si>
  <si>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</si>
  <si>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</si>
  <si>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</si>
  <si>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</si>
  <si>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</si>
  <si>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</si>
  <si>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</si>
  <si>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</si>
  <si>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</si>
  <si>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</si>
  <si>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</si>
  <si>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</si>
  <si>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</si>
  <si>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</si>
  <si>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</si>
  <si>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</si>
  <si>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</si>
  <si>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</si>
  <si>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</si>
  <si>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</si>
  <si>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</si>
  <si>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</si>
  <si>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</si>
  <si>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</si>
  <si>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</si>
  <si>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</si>
  <si>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</si>
  <si>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</si>
  <si>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</si>
  <si>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</si>
  <si>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</si>
  <si>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</si>
  <si>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</si>
  <si>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</si>
  <si>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</si>
  <si>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</si>
  <si>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</si>
  <si>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</si>
  <si>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</si>
  <si>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</si>
  <si>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</si>
  <si>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</si>
  <si>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</si>
  <si>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</si>
  <si>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</si>
  <si>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</si>
  <si>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</si>
  <si>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</si>
  <si>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</si>
  <si>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</si>
  <si>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</si>
  <si>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</si>
  <si>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</si>
  <si>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</si>
  <si>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</si>
  <si>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</si>
  <si>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</si>
  <si>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</si>
  <si>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</si>
  <si>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</si>
  <si>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</si>
  <si>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</si>
  <si>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</si>
  <si>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</si>
  <si>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</si>
  <si>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</si>
  <si>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</si>
  <si>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</si>
  <si>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</si>
  <si>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</si>
  <si>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</si>
  <si>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</si>
  <si>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</si>
  <si>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</si>
  <si>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</si>
  <si>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</si>
  <si>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</si>
  <si>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</si>
  <si>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</si>
  <si>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</si>
  <si>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</si>
  <si>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</si>
  <si>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</si>
  <si>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</si>
  <si>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</si>
  <si>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</si>
  <si>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</si>
  <si>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</si>
  <si>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</si>
  <si>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</si>
  <si>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</si>
  <si>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</si>
  <si>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</si>
  <si>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</si>
  <si>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</si>
  <si>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</si>
  <si>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</si>
  <si>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</si>
  <si>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</si>
  <si>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</si>
  <si>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</si>
  <si>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</si>
  <si>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</si>
  <si>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</si>
  <si>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</si>
  <si>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</si>
  <si>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</si>
  <si>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</si>
  <si>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</si>
  <si>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</si>
  <si>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</si>
  <si>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</si>
  <si>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</si>
  <si>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</si>
  <si>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</si>
  <si>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</si>
  <si>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</si>
  <si>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</si>
  <si>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</si>
  <si>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ლეიბორისტული პარტია</t>
  </si>
  <si>
    <t>29/06–19/07/16</t>
  </si>
  <si>
    <t>სხვა კომუნალური ხარჯი... დასუფთავება</t>
  </si>
  <si>
    <t>შპს. "სმაილი"... (კონდენციონერი)</t>
  </si>
  <si>
    <t>შპს. "მაცნე"... (ჯურნალ–გაზეტები)</t>
  </si>
  <si>
    <t>შპს. "შონი ოცდამეორე"... (საკაბელო ტელევიზია)</t>
  </si>
  <si>
    <t>ნარგიზა</t>
  </si>
  <si>
    <t>ჭავჭავაძე</t>
  </si>
  <si>
    <t xml:space="preserve">თეიმურაზ </t>
  </si>
  <si>
    <t>მჭედლიშვილი</t>
  </si>
  <si>
    <t>ვასილ</t>
  </si>
  <si>
    <t>ცენტერაძე</t>
  </si>
  <si>
    <t>ქეთევან</t>
  </si>
  <si>
    <t>დოლიძე</t>
  </si>
  <si>
    <t>ნინო</t>
  </si>
  <si>
    <t>მეტრეველი</t>
  </si>
  <si>
    <t xml:space="preserve">ჯულიეტა </t>
  </si>
  <si>
    <t>უბერი</t>
  </si>
  <si>
    <t>იოსებ</t>
  </si>
  <si>
    <t>სამხარაძე</t>
  </si>
  <si>
    <t>პაატა</t>
  </si>
  <si>
    <t>ჩოხელი</t>
  </si>
  <si>
    <t>ზურაბ</t>
  </si>
  <si>
    <t>ლომია</t>
  </si>
  <si>
    <t>წიკლაური</t>
  </si>
  <si>
    <t>ლეილა</t>
  </si>
  <si>
    <t>გაფრინდაშვილი</t>
  </si>
  <si>
    <t xml:space="preserve">შალვა </t>
  </si>
  <si>
    <t>ნათელაშვილი</t>
  </si>
  <si>
    <t>ბექა</t>
  </si>
  <si>
    <t>მიხეილ</t>
  </si>
  <si>
    <t>ქუმსიშვილი</t>
  </si>
  <si>
    <t>აშშ</t>
  </si>
  <si>
    <t>შრილანკა</t>
  </si>
  <si>
    <t>კიევი</t>
  </si>
  <si>
    <t>საქართველ</t>
  </si>
  <si>
    <t>ზაზა</t>
  </si>
  <si>
    <t>სიდამონიძე</t>
  </si>
  <si>
    <t>ლევან</t>
  </si>
  <si>
    <t>გელენიძე</t>
  </si>
  <si>
    <t xml:space="preserve">ბექა </t>
  </si>
  <si>
    <t>იმნაძე</t>
  </si>
  <si>
    <t xml:space="preserve">ზურაბ </t>
  </si>
  <si>
    <t>ირაკლი</t>
  </si>
  <si>
    <t>ალანია</t>
  </si>
  <si>
    <t>ლევერაშვილი</t>
  </si>
  <si>
    <t>გიორგი</t>
  </si>
  <si>
    <t>ყულოშვილი</t>
  </si>
  <si>
    <t>ვეფხია</t>
  </si>
  <si>
    <t>ხათრიშვილი</t>
  </si>
  <si>
    <t>ბეჟან</t>
  </si>
  <si>
    <t>ბირთველიშვილ</t>
  </si>
  <si>
    <t>კობა</t>
  </si>
  <si>
    <t>ჩალაძე</t>
  </si>
  <si>
    <t>სოფიკო</t>
  </si>
  <si>
    <t>გუგავა</t>
  </si>
  <si>
    <t>გზირიშვილი</t>
  </si>
  <si>
    <t>ანი</t>
  </si>
  <si>
    <t>მარიამ</t>
  </si>
  <si>
    <t>გიორგობიანი</t>
  </si>
  <si>
    <t>სულიკო</t>
  </si>
  <si>
    <t>პატურაშვილი</t>
  </si>
  <si>
    <t>ლუკა</t>
  </si>
  <si>
    <t>კვიწინაშვილი</t>
  </si>
  <si>
    <t>თამარ</t>
  </si>
  <si>
    <t>გოჩაშვილი</t>
  </si>
  <si>
    <t>რაზმაძე</t>
  </si>
  <si>
    <t>გაბრიელ</t>
  </si>
  <si>
    <t>ქადაგიშვილი</t>
  </si>
  <si>
    <t>არჩილ</t>
  </si>
  <si>
    <t>ქავთარაძე</t>
  </si>
  <si>
    <t>დათუაშვილი</t>
  </si>
  <si>
    <t>ლიკა</t>
  </si>
  <si>
    <t>კეკელიძე</t>
  </si>
  <si>
    <t>როლანდ</t>
  </si>
  <si>
    <t>ლაბუჩიძე</t>
  </si>
  <si>
    <t>ბერიძე</t>
  </si>
  <si>
    <t>თათია</t>
  </si>
  <si>
    <t>კიბაბიძე</t>
  </si>
  <si>
    <t>ინტერნეტ-რეკლამს ხრჯი</t>
  </si>
  <si>
    <t>შპს. "პოსტალიონი"</t>
  </si>
  <si>
    <t>2 თვე</t>
  </si>
  <si>
    <t>სხვა ანგარიშები ბანკში......სსიპ ანგარიში</t>
  </si>
  <si>
    <t>საარჩევნო ფონდის ანგარიში ბანკში</t>
  </si>
  <si>
    <t>საქართველოს ბანკი</t>
  </si>
  <si>
    <t>გამოტანილია ბანკიდან ნაღდი ფული</t>
  </si>
  <si>
    <t>გაცემულია შალვა ნათელაშვილზე</t>
  </si>
  <si>
    <t>თბილისი მ.ჯავახისვილის ქ. N.88</t>
  </si>
  <si>
    <t>ოფისი</t>
  </si>
  <si>
    <t>უვადო</t>
  </si>
  <si>
    <t>300 კვ/მ</t>
  </si>
  <si>
    <t>უსასყიდლო</t>
  </si>
  <si>
    <t>შალვა</t>
  </si>
  <si>
    <t>გურჯაანი. რუსთაველის ქ. N.4</t>
  </si>
  <si>
    <t>1 თვე</t>
  </si>
  <si>
    <t>20 კვ/მ</t>
  </si>
  <si>
    <t>ი/მ უტიაშვილი ვალერი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</si>
</sst>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21" fillId="0" borderId="0" xfId="0" applyFont="1" applyFill="1" applyBorder="1" applyProtection="1">
      <protection locked="0"/>
    </xf>
    <xf numFmtId="3" fontId="21" fillId="5" borderId="0" xfId="0" applyNumberFormat="1" applyFont="1" applyFill="1" applyBorder="1" applyProtection="1"/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0" fontId="16" fillId="5" borderId="0" xfId="0" applyFont="1" applyFill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171450</xdr:rowOff>
    </xdr:from>
    <xdr:to>
      <xdr:col>1</xdr:col>
      <xdr:colOff>1495425</xdr:colOff>
      <xdr:row>54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54</xdr:row>
      <xdr:rowOff>180975</xdr:rowOff>
    </xdr:from>
    <xdr:to>
      <xdr:col>6</xdr:col>
      <xdr:colOff>219075</xdr:colOff>
      <xdr:row>54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N10" sqref="N10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2" t="s">
        <v>293</v>
      </c>
      <c r="B1" s="358"/>
      <c r="C1" s="358"/>
      <c r="D1" s="358"/>
      <c r="E1" s="359"/>
      <c r="F1" s="353"/>
      <c r="G1" s="359"/>
      <c r="H1" s="371"/>
      <c r="I1" s="358"/>
      <c r="J1" s="359"/>
      <c r="K1" s="359"/>
      <c r="L1" s="370" t="s">
        <v>97</v>
      </c>
    </row>
    <row r="2" spans="1:12" s="304" customFormat="1">
      <c r="A2" s="369" t="s">
        <v>128</v>
      </c>
      <c r="B2" s="358"/>
      <c r="C2" s="358"/>
      <c r="D2" s="358"/>
      <c r="E2" s="359"/>
      <c r="F2" s="353"/>
      <c r="G2" s="359"/>
      <c r="H2" s="368"/>
      <c r="I2" s="358"/>
      <c r="J2" s="359"/>
      <c r="K2" s="359"/>
      <c r="L2" s="359" t="s">
        <v>479</v>
      </c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/>
      <c r="L3" s="357"/>
    </row>
    <row r="4" spans="1:12" s="304" customFormat="1">
      <c r="A4" s="398" t="s">
        <v>260</v>
      </c>
      <c r="B4" s="353"/>
      <c r="C4" s="353"/>
      <c r="D4" s="400" t="s">
        <v>478</v>
      </c>
      <c r="E4" s="390"/>
      <c r="F4" s="303"/>
      <c r="G4" s="296"/>
      <c r="H4" s="391"/>
      <c r="I4" s="390"/>
      <c r="J4" s="392"/>
      <c r="K4" s="296"/>
      <c r="L4" s="393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6" t="s">
        <v>440</v>
      </c>
      <c r="J6" s="407"/>
      <c r="K6" s="408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439</v>
      </c>
      <c r="D7" s="349" t="s">
        <v>266</v>
      </c>
      <c r="E7" s="348" t="s">
        <v>438</v>
      </c>
      <c r="F7" s="347" t="s">
        <v>437</v>
      </c>
      <c r="G7" s="346" t="s">
        <v>214</v>
      </c>
      <c r="H7" s="345" t="s">
        <v>211</v>
      </c>
      <c r="I7" s="344" t="s">
        <v>436</v>
      </c>
      <c r="J7" s="343" t="s">
        <v>263</v>
      </c>
      <c r="K7" s="342" t="s">
        <v>215</v>
      </c>
      <c r="L7" s="341" t="s">
        <v>216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262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5" t="s">
        <v>407</v>
      </c>
      <c r="B31" s="405"/>
      <c r="C31" s="405"/>
      <c r="D31" s="405"/>
      <c r="E31" s="405"/>
      <c r="F31" s="405"/>
      <c r="G31" s="405"/>
      <c r="H31" s="405"/>
      <c r="I31" s="405"/>
      <c r="J31" s="405"/>
      <c r="K31" s="405"/>
      <c r="L31" s="405"/>
    </row>
    <row r="32" spans="1:12" s="305" customFormat="1" ht="12.75">
      <c r="A32" s="405" t="s">
        <v>435</v>
      </c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</row>
    <row r="33" spans="1:12" s="305" customFormat="1" ht="12.75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</row>
    <row r="34" spans="1:12" s="304" customFormat="1">
      <c r="A34" s="405" t="s">
        <v>434</v>
      </c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</row>
    <row r="35" spans="1:12" s="304" customFormat="1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</row>
    <row r="36" spans="1:12" s="304" customFormat="1">
      <c r="A36" s="405" t="s">
        <v>433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1" t="s">
        <v>96</v>
      </c>
      <c r="B41" s="411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4" t="s">
        <v>254</v>
      </c>
      <c r="D43" s="404"/>
      <c r="E43" s="404"/>
      <c r="F43" s="297"/>
      <c r="G43" s="296"/>
      <c r="H43" s="409" t="s">
        <v>432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0"/>
      <c r="I44" s="299"/>
      <c r="J44" s="296"/>
      <c r="K44" s="297"/>
      <c r="L44" s="296"/>
    </row>
    <row r="45" spans="1:12" s="295" customFormat="1">
      <c r="A45" s="297"/>
      <c r="B45" s="296"/>
      <c r="C45" s="404" t="s">
        <v>127</v>
      </c>
      <c r="D45" s="404"/>
      <c r="E45" s="404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N22" sqref="N22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0" t="s">
        <v>447</v>
      </c>
      <c r="B2" s="420"/>
      <c r="C2" s="420"/>
      <c r="D2" s="420"/>
      <c r="E2" s="375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2" t="s">
        <v>479</v>
      </c>
      <c r="L3" s="41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260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ლეიბორისტული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448</v>
      </c>
      <c r="C9" s="93" t="s">
        <v>449</v>
      </c>
      <c r="D9" s="93" t="s">
        <v>450</v>
      </c>
      <c r="E9" s="93" t="s">
        <v>451</v>
      </c>
      <c r="F9" s="93" t="s">
        <v>452</v>
      </c>
      <c r="G9" s="93" t="s">
        <v>453</v>
      </c>
      <c r="H9" s="93" t="s">
        <v>454</v>
      </c>
      <c r="I9" s="93" t="s">
        <v>455</v>
      </c>
      <c r="J9" s="93" t="s">
        <v>456</v>
      </c>
      <c r="K9" s="93" t="s">
        <v>457</v>
      </c>
      <c r="L9" s="93" t="s">
        <v>304</v>
      </c>
    </row>
    <row r="10" spans="1:12" ht="30">
      <c r="A10" s="101">
        <v>1</v>
      </c>
      <c r="B10" s="376" t="s">
        <v>557</v>
      </c>
      <c r="C10" s="101" t="s">
        <v>558</v>
      </c>
      <c r="D10" s="101">
        <v>406132395</v>
      </c>
      <c r="E10" s="101"/>
      <c r="F10" s="101" t="s">
        <v>559</v>
      </c>
      <c r="G10" s="101"/>
      <c r="H10" s="101"/>
      <c r="I10" s="101"/>
      <c r="J10" s="4"/>
      <c r="K10" s="4">
        <v>200</v>
      </c>
      <c r="L10" s="101"/>
    </row>
    <row r="11" spans="1:12" ht="15">
      <c r="A11" s="101">
        <v>2</v>
      </c>
      <c r="B11" s="37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262</v>
      </c>
      <c r="B34" s="37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6"/>
      <c r="C35" s="102"/>
      <c r="D35" s="102"/>
      <c r="E35" s="102"/>
      <c r="F35" s="102"/>
      <c r="G35" s="90"/>
      <c r="H35" s="90"/>
      <c r="I35" s="90"/>
      <c r="J35" s="90" t="s">
        <v>458</v>
      </c>
      <c r="K35" s="89">
        <f>SUM(K10:K34)</f>
        <v>200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89"/>
    </row>
    <row r="37" spans="1:12" ht="15">
      <c r="A37" s="233" t="s">
        <v>459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89"/>
    </row>
    <row r="38" spans="1:12" ht="15">
      <c r="A38" s="233" t="s">
        <v>460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89"/>
    </row>
    <row r="39" spans="1:12" ht="15">
      <c r="A39" s="221" t="s">
        <v>461</v>
      </c>
      <c r="B39" s="233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462</v>
      </c>
      <c r="B40" s="233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5" t="s">
        <v>477</v>
      </c>
      <c r="B41" s="425"/>
      <c r="C41" s="425"/>
      <c r="D41" s="425"/>
      <c r="E41" s="425"/>
      <c r="F41" s="425"/>
      <c r="G41" s="425"/>
      <c r="H41" s="425"/>
      <c r="I41" s="425"/>
      <c r="J41" s="425"/>
      <c r="K41" s="425"/>
    </row>
    <row r="42" spans="1:12" ht="15" customHeight="1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21" t="s">
        <v>96</v>
      </c>
      <c r="B44" s="421"/>
      <c r="C44" s="377"/>
      <c r="D44" s="378"/>
      <c r="E44" s="378"/>
      <c r="F44" s="377"/>
      <c r="G44" s="377"/>
      <c r="H44" s="377"/>
      <c r="I44" s="377"/>
      <c r="J44" s="377"/>
      <c r="K44" s="189"/>
    </row>
    <row r="45" spans="1:12" ht="15">
      <c r="A45" s="377"/>
      <c r="B45" s="378"/>
      <c r="C45" s="377"/>
      <c r="D45" s="378"/>
      <c r="E45" s="378"/>
      <c r="F45" s="377"/>
      <c r="G45" s="377"/>
      <c r="H45" s="377"/>
      <c r="I45" s="377"/>
      <c r="J45" s="379"/>
      <c r="K45" s="189"/>
    </row>
    <row r="46" spans="1:12" ht="15" customHeight="1">
      <c r="A46" s="377"/>
      <c r="B46" s="378"/>
      <c r="C46" s="422" t="s">
        <v>254</v>
      </c>
      <c r="D46" s="422"/>
      <c r="E46" s="380"/>
      <c r="F46" s="381"/>
      <c r="G46" s="423" t="s">
        <v>463</v>
      </c>
      <c r="H46" s="423"/>
      <c r="I46" s="423"/>
      <c r="J46" s="382"/>
      <c r="K46" s="189"/>
    </row>
    <row r="47" spans="1:12" ht="15">
      <c r="A47" s="377"/>
      <c r="B47" s="378"/>
      <c r="C47" s="377"/>
      <c r="D47" s="378"/>
      <c r="E47" s="378"/>
      <c r="F47" s="377"/>
      <c r="G47" s="424"/>
      <c r="H47" s="424"/>
      <c r="I47" s="424"/>
      <c r="J47" s="382"/>
      <c r="K47" s="189"/>
    </row>
    <row r="48" spans="1:12" ht="15">
      <c r="A48" s="377"/>
      <c r="B48" s="378"/>
      <c r="C48" s="419" t="s">
        <v>127</v>
      </c>
      <c r="D48" s="419"/>
      <c r="E48" s="380"/>
      <c r="F48" s="381"/>
      <c r="G48" s="377"/>
      <c r="H48" s="377"/>
      <c r="I48" s="377"/>
      <c r="J48" s="377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5" zoomScale="80" zoomScaleSheetLayoutView="80" workbookViewId="0">
      <selection activeCell="I74" sqref="I7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210</v>
      </c>
      <c r="B1" s="124"/>
      <c r="C1" s="426" t="s">
        <v>184</v>
      </c>
      <c r="D1" s="426"/>
      <c r="E1" s="108"/>
    </row>
    <row r="2" spans="1:5">
      <c r="A2" s="79" t="s">
        <v>128</v>
      </c>
      <c r="B2" s="124"/>
      <c r="C2" s="80"/>
      <c r="D2" s="229" t="s">
        <v>479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ლეიბორისტული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176</v>
      </c>
      <c r="C8" s="127" t="s">
        <v>289</v>
      </c>
      <c r="D8" s="127" t="s">
        <v>243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177</v>
      </c>
      <c r="B10" s="53"/>
      <c r="C10" s="128">
        <f>SUM(C11,C34)</f>
        <v>48188</v>
      </c>
      <c r="D10" s="128">
        <f>SUM(D11,D34)</f>
        <v>171321</v>
      </c>
      <c r="E10" s="108"/>
    </row>
    <row r="11" spans="1:5">
      <c r="A11" s="54" t="s">
        <v>178</v>
      </c>
      <c r="B11" s="55"/>
      <c r="C11" s="88">
        <f>SUM(C12:C32)</f>
        <v>3233</v>
      </c>
      <c r="D11" s="88">
        <f>SUM(D12:D32)</f>
        <v>126366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>
        <v>254</v>
      </c>
      <c r="D13" s="8">
        <v>254</v>
      </c>
      <c r="E13" s="108"/>
    </row>
    <row r="14" spans="1:5">
      <c r="A14" s="58">
        <v>1211</v>
      </c>
      <c r="B14" s="57" t="s">
        <v>132</v>
      </c>
      <c r="C14" s="8">
        <v>339</v>
      </c>
      <c r="D14" s="8">
        <v>39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560</v>
      </c>
      <c r="C18" s="8">
        <v>2640</v>
      </c>
      <c r="D18" s="8">
        <v>23</v>
      </c>
      <c r="E18" s="108"/>
    </row>
    <row r="19" spans="1:5">
      <c r="A19" s="58">
        <v>1300</v>
      </c>
      <c r="B19" s="57" t="s">
        <v>561</v>
      </c>
      <c r="C19" s="8">
        <v>0</v>
      </c>
      <c r="D19" s="8">
        <v>126050</v>
      </c>
      <c r="E19" s="108"/>
    </row>
    <row r="20" spans="1:5">
      <c r="A20" s="58">
        <v>1410</v>
      </c>
      <c r="B20" s="57" t="s">
        <v>136</v>
      </c>
      <c r="C20" s="8"/>
      <c r="D20" s="8"/>
      <c r="E20" s="108"/>
    </row>
    <row r="21" spans="1:5">
      <c r="A21" s="58">
        <v>1421</v>
      </c>
      <c r="B21" s="57" t="s">
        <v>137</v>
      </c>
      <c r="C21" s="8"/>
      <c r="D21" s="8"/>
      <c r="E21" s="108"/>
    </row>
    <row r="22" spans="1:5">
      <c r="A22" s="58">
        <v>1422</v>
      </c>
      <c r="B22" s="57" t="s">
        <v>138</v>
      </c>
      <c r="C22" s="8"/>
      <c r="D22" s="8"/>
      <c r="E22" s="108"/>
    </row>
    <row r="23" spans="1:5">
      <c r="A23" s="58">
        <v>1423</v>
      </c>
      <c r="B23" s="57" t="s">
        <v>139</v>
      </c>
      <c r="C23" s="8"/>
      <c r="D23" s="8"/>
      <c r="E23" s="108"/>
    </row>
    <row r="24" spans="1:5">
      <c r="A24" s="58">
        <v>1431</v>
      </c>
      <c r="B24" s="57" t="s">
        <v>140</v>
      </c>
      <c r="C24" s="8"/>
      <c r="D24" s="8"/>
      <c r="E24" s="108"/>
    </row>
    <row r="25" spans="1:5">
      <c r="A25" s="58">
        <v>1432</v>
      </c>
      <c r="B25" s="57" t="s">
        <v>141</v>
      </c>
      <c r="C25" s="8"/>
      <c r="D25" s="8"/>
      <c r="E25" s="108"/>
    </row>
    <row r="26" spans="1:5">
      <c r="A26" s="58">
        <v>1433</v>
      </c>
      <c r="B26" s="57" t="s">
        <v>142</v>
      </c>
      <c r="C26" s="8"/>
      <c r="D26" s="8"/>
      <c r="E26" s="108"/>
    </row>
    <row r="27" spans="1:5">
      <c r="A27" s="58">
        <v>1441</v>
      </c>
      <c r="B27" s="57" t="s">
        <v>143</v>
      </c>
      <c r="C27" s="8"/>
      <c r="D27" s="8"/>
      <c r="E27" s="108"/>
    </row>
    <row r="28" spans="1:5">
      <c r="A28" s="58">
        <v>1442</v>
      </c>
      <c r="B28" s="57" t="s">
        <v>144</v>
      </c>
      <c r="C28" s="8"/>
      <c r="D28" s="8"/>
      <c r="E28" s="108"/>
    </row>
    <row r="29" spans="1:5">
      <c r="A29" s="58">
        <v>1443</v>
      </c>
      <c r="B29" s="57" t="s">
        <v>145</v>
      </c>
      <c r="C29" s="8"/>
      <c r="D29" s="8"/>
      <c r="E29" s="108"/>
    </row>
    <row r="30" spans="1:5">
      <c r="A30" s="58">
        <v>1444</v>
      </c>
      <c r="B30" s="57" t="s">
        <v>146</v>
      </c>
      <c r="C30" s="8"/>
      <c r="D30" s="8"/>
      <c r="E30" s="108"/>
    </row>
    <row r="31" spans="1:5">
      <c r="A31" s="58">
        <v>1445</v>
      </c>
      <c r="B31" s="57" t="s">
        <v>147</v>
      </c>
      <c r="C31" s="8"/>
      <c r="D31" s="8"/>
      <c r="E31" s="108"/>
    </row>
    <row r="32" spans="1:5">
      <c r="A32" s="58">
        <v>1446</v>
      </c>
      <c r="B32" s="57" t="s">
        <v>148</v>
      </c>
      <c r="C32" s="8"/>
      <c r="D32" s="8"/>
      <c r="E32" s="108"/>
    </row>
    <row r="33" spans="1:5">
      <c r="A33" s="31"/>
      <c r="E33" s="108"/>
    </row>
    <row r="34" spans="1:5">
      <c r="A34" s="59" t="s">
        <v>179</v>
      </c>
      <c r="B34" s="57"/>
      <c r="C34" s="88">
        <f>SUM(C35:C42)</f>
        <v>44955</v>
      </c>
      <c r="D34" s="88">
        <f>SUM(D35:D42)</f>
        <v>44955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149</v>
      </c>
      <c r="C36" s="8">
        <v>44955</v>
      </c>
      <c r="D36" s="8">
        <v>44955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387</v>
      </c>
      <c r="C38" s="8"/>
      <c r="D38" s="8"/>
      <c r="E38" s="108"/>
    </row>
    <row r="39" spans="1:5">
      <c r="A39" s="58">
        <v>2150</v>
      </c>
      <c r="B39" s="57" t="s">
        <v>390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150</v>
      </c>
      <c r="C41" s="8"/>
      <c r="D41" s="8"/>
      <c r="E41" s="108"/>
    </row>
    <row r="42" spans="1:5">
      <c r="A42" s="58">
        <v>2400</v>
      </c>
      <c r="B42" s="57" t="s">
        <v>151</v>
      </c>
      <c r="C42" s="8"/>
      <c r="D42" s="8"/>
      <c r="E42" s="108"/>
    </row>
    <row r="43" spans="1:5">
      <c r="A43" s="32"/>
      <c r="E43" s="108"/>
    </row>
    <row r="44" spans="1:5">
      <c r="A44" s="56" t="s">
        <v>183</v>
      </c>
      <c r="B44" s="57"/>
      <c r="C44" s="88">
        <f>SUM(C45,C64)</f>
        <v>48188</v>
      </c>
      <c r="D44" s="88">
        <f>SUM(D45,D64)</f>
        <v>171321</v>
      </c>
      <c r="E44" s="108"/>
    </row>
    <row r="45" spans="1:5">
      <c r="A45" s="59" t="s">
        <v>180</v>
      </c>
      <c r="B45" s="57"/>
      <c r="C45" s="88">
        <f>SUM(C46:C61)</f>
        <v>192</v>
      </c>
      <c r="D45" s="88">
        <f>SUM(D46:D61)</f>
        <v>0</v>
      </c>
      <c r="E45" s="108"/>
    </row>
    <row r="46" spans="1:5">
      <c r="A46" s="58">
        <v>3100</v>
      </c>
      <c r="B46" s="57" t="s">
        <v>152</v>
      </c>
      <c r="C46" s="8"/>
      <c r="D46" s="8"/>
      <c r="E46" s="108"/>
    </row>
    <row r="47" spans="1:5">
      <c r="A47" s="58">
        <v>3210</v>
      </c>
      <c r="B47" s="57" t="s">
        <v>153</v>
      </c>
      <c r="C47" s="8"/>
      <c r="D47" s="8"/>
      <c r="E47" s="108"/>
    </row>
    <row r="48" spans="1:5">
      <c r="A48" s="58">
        <v>3221</v>
      </c>
      <c r="B48" s="57" t="s">
        <v>154</v>
      </c>
      <c r="C48" s="8"/>
      <c r="D48" s="8"/>
      <c r="E48" s="108"/>
    </row>
    <row r="49" spans="1:5">
      <c r="A49" s="58">
        <v>3222</v>
      </c>
      <c r="B49" s="57" t="s">
        <v>155</v>
      </c>
      <c r="C49" s="8">
        <v>192</v>
      </c>
      <c r="D49" s="8">
        <v>0</v>
      </c>
      <c r="E49" s="108"/>
    </row>
    <row r="50" spans="1:5">
      <c r="A50" s="58">
        <v>3223</v>
      </c>
      <c r="B50" s="57" t="s">
        <v>156</v>
      </c>
      <c r="C50" s="8"/>
      <c r="D50" s="8"/>
      <c r="E50" s="108"/>
    </row>
    <row r="51" spans="1:5">
      <c r="A51" s="58">
        <v>3224</v>
      </c>
      <c r="B51" s="57" t="s">
        <v>157</v>
      </c>
      <c r="C51" s="8"/>
      <c r="D51" s="8"/>
      <c r="E51" s="108"/>
    </row>
    <row r="52" spans="1:5">
      <c r="A52" s="58">
        <v>3231</v>
      </c>
      <c r="B52" s="57" t="s">
        <v>158</v>
      </c>
      <c r="C52" s="8"/>
      <c r="D52" s="8"/>
      <c r="E52" s="108"/>
    </row>
    <row r="53" spans="1:5">
      <c r="A53" s="58">
        <v>3232</v>
      </c>
      <c r="B53" s="57" t="s">
        <v>159</v>
      </c>
      <c r="C53" s="8"/>
      <c r="D53" s="8"/>
      <c r="E53" s="108"/>
    </row>
    <row r="54" spans="1:5">
      <c r="A54" s="58">
        <v>3234</v>
      </c>
      <c r="B54" s="57" t="s">
        <v>160</v>
      </c>
      <c r="C54" s="8"/>
      <c r="D54" s="8"/>
      <c r="E54" s="108"/>
    </row>
    <row r="55" spans="1:5" ht="30">
      <c r="A55" s="58">
        <v>3236</v>
      </c>
      <c r="B55" s="57" t="s">
        <v>175</v>
      </c>
      <c r="C55" s="8"/>
      <c r="D55" s="8"/>
      <c r="E55" s="108"/>
    </row>
    <row r="56" spans="1:5" ht="45">
      <c r="A56" s="58">
        <v>3237</v>
      </c>
      <c r="B56" s="57" t="s">
        <v>161</v>
      </c>
      <c r="C56" s="8"/>
      <c r="D56" s="8"/>
      <c r="E56" s="108"/>
    </row>
    <row r="57" spans="1:5">
      <c r="A57" s="58">
        <v>3241</v>
      </c>
      <c r="B57" s="57" t="s">
        <v>162</v>
      </c>
      <c r="C57" s="8"/>
      <c r="D57" s="8"/>
      <c r="E57" s="108"/>
    </row>
    <row r="58" spans="1:5">
      <c r="A58" s="58">
        <v>3242</v>
      </c>
      <c r="B58" s="57" t="s">
        <v>163</v>
      </c>
      <c r="C58" s="8"/>
      <c r="D58" s="8"/>
      <c r="E58" s="108"/>
    </row>
    <row r="59" spans="1:5">
      <c r="A59" s="58">
        <v>3243</v>
      </c>
      <c r="B59" s="57" t="s">
        <v>164</v>
      </c>
      <c r="C59" s="8"/>
      <c r="D59" s="8"/>
      <c r="E59" s="108"/>
    </row>
    <row r="60" spans="1:5">
      <c r="A60" s="58">
        <v>3245</v>
      </c>
      <c r="B60" s="57" t="s">
        <v>165</v>
      </c>
      <c r="C60" s="8"/>
      <c r="D60" s="8"/>
      <c r="E60" s="108"/>
    </row>
    <row r="61" spans="1:5">
      <c r="A61" s="58">
        <v>3246</v>
      </c>
      <c r="B61" s="57" t="s">
        <v>166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181</v>
      </c>
      <c r="B64" s="57"/>
      <c r="C64" s="88">
        <f>SUM(C65:C67)</f>
        <v>47996</v>
      </c>
      <c r="D64" s="88">
        <f>SUM(D65:D67)</f>
        <v>171321</v>
      </c>
      <c r="E64" s="108"/>
    </row>
    <row r="65" spans="1:5">
      <c r="A65" s="58">
        <v>5100</v>
      </c>
      <c r="B65" s="57" t="s">
        <v>241</v>
      </c>
      <c r="C65" s="8">
        <v>47996</v>
      </c>
      <c r="D65" s="8">
        <v>171321</v>
      </c>
      <c r="E65" s="108"/>
    </row>
    <row r="66" spans="1:5">
      <c r="A66" s="58">
        <v>5220</v>
      </c>
      <c r="B66" s="57" t="s">
        <v>410</v>
      </c>
      <c r="C66" s="8"/>
      <c r="D66" s="8"/>
      <c r="E66" s="108"/>
    </row>
    <row r="67" spans="1:5">
      <c r="A67" s="58">
        <v>5230</v>
      </c>
      <c r="B67" s="57" t="s">
        <v>411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182</v>
      </c>
      <c r="B70" s="57"/>
      <c r="C70" s="8"/>
      <c r="D70" s="8"/>
      <c r="E70" s="108"/>
    </row>
    <row r="71" spans="1:5" ht="30">
      <c r="A71" s="58">
        <v>1</v>
      </c>
      <c r="B71" s="57" t="s">
        <v>167</v>
      </c>
      <c r="C71" s="8"/>
      <c r="D71" s="8"/>
      <c r="E71" s="108"/>
    </row>
    <row r="72" spans="1:5">
      <c r="A72" s="58">
        <v>2</v>
      </c>
      <c r="B72" s="57" t="s">
        <v>168</v>
      </c>
      <c r="C72" s="8"/>
      <c r="D72" s="8"/>
      <c r="E72" s="108"/>
    </row>
    <row r="73" spans="1:5">
      <c r="A73" s="58">
        <v>3</v>
      </c>
      <c r="B73" s="57" t="s">
        <v>169</v>
      </c>
      <c r="C73" s="8"/>
      <c r="D73" s="8"/>
      <c r="E73" s="108"/>
    </row>
    <row r="74" spans="1:5">
      <c r="A74" s="58">
        <v>4</v>
      </c>
      <c r="B74" s="57" t="s">
        <v>346</v>
      </c>
      <c r="C74" s="8"/>
      <c r="D74" s="8"/>
      <c r="E74" s="108"/>
    </row>
    <row r="75" spans="1:5">
      <c r="A75" s="58">
        <v>5</v>
      </c>
      <c r="B75" s="57" t="s">
        <v>170</v>
      </c>
      <c r="C75" s="8"/>
      <c r="D75" s="8"/>
      <c r="E75" s="108"/>
    </row>
    <row r="76" spans="1:5">
      <c r="A76" s="58">
        <v>6</v>
      </c>
      <c r="B76" s="57" t="s">
        <v>171</v>
      </c>
      <c r="C76" s="8"/>
      <c r="D76" s="8"/>
      <c r="E76" s="108"/>
    </row>
    <row r="77" spans="1:5">
      <c r="A77" s="58">
        <v>7</v>
      </c>
      <c r="B77" s="57" t="s">
        <v>172</v>
      </c>
      <c r="C77" s="8"/>
      <c r="D77" s="8"/>
      <c r="E77" s="108"/>
    </row>
    <row r="78" spans="1:5">
      <c r="A78" s="58">
        <v>8</v>
      </c>
      <c r="B78" s="57" t="s">
        <v>173</v>
      </c>
      <c r="C78" s="8"/>
      <c r="D78" s="8"/>
      <c r="E78" s="108"/>
    </row>
    <row r="79" spans="1:5">
      <c r="A79" s="58">
        <v>9</v>
      </c>
      <c r="B79" s="57" t="s">
        <v>174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O11" sqref="O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424</v>
      </c>
      <c r="B1" s="79"/>
      <c r="C1" s="79"/>
      <c r="D1" s="79"/>
      <c r="E1" s="79"/>
      <c r="F1" s="79"/>
      <c r="G1" s="79"/>
      <c r="H1" s="79"/>
      <c r="I1" s="414" t="s">
        <v>97</v>
      </c>
      <c r="J1" s="414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2" t="s">
        <v>479</v>
      </c>
      <c r="J2" s="413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საქართველოს ლეიბორისტული პარტია</v>
      </c>
      <c r="B5" s="396"/>
      <c r="C5" s="396"/>
      <c r="D5" s="396"/>
      <c r="E5" s="396"/>
      <c r="F5" s="397"/>
      <c r="G5" s="396"/>
      <c r="H5" s="396"/>
      <c r="I5" s="396"/>
      <c r="J5" s="396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261</v>
      </c>
      <c r="E8" s="133" t="s">
        <v>100</v>
      </c>
      <c r="F8" s="131" t="s">
        <v>242</v>
      </c>
      <c r="G8" s="131" t="s">
        <v>280</v>
      </c>
      <c r="H8" s="131" t="s">
        <v>281</v>
      </c>
      <c r="I8" s="131" t="s">
        <v>243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>
      <c r="A10" s="162">
        <v>1</v>
      </c>
      <c r="B10" s="64" t="s">
        <v>562</v>
      </c>
      <c r="C10" s="433">
        <v>331054600</v>
      </c>
      <c r="D10" s="163"/>
      <c r="E10" s="160"/>
      <c r="F10" s="28">
        <v>2639</v>
      </c>
      <c r="G10" s="28">
        <v>51181</v>
      </c>
      <c r="H10" s="28">
        <v>61798</v>
      </c>
      <c r="I10" s="28">
        <v>23</v>
      </c>
      <c r="J10" s="28"/>
      <c r="K10" s="108"/>
    </row>
    <row r="11" spans="1:11">
      <c r="A11" s="107">
        <v>2</v>
      </c>
      <c r="B11" s="107" t="s">
        <v>562</v>
      </c>
      <c r="C11" s="434">
        <v>331054601</v>
      </c>
      <c r="D11" s="107"/>
      <c r="E11" s="107"/>
      <c r="F11" s="107">
        <v>339</v>
      </c>
      <c r="G11" s="107">
        <v>0</v>
      </c>
      <c r="H11" s="107">
        <v>301</v>
      </c>
      <c r="I11" s="107">
        <v>39</v>
      </c>
      <c r="J11" s="107"/>
    </row>
    <row r="12" spans="1:11">
      <c r="A12" s="107">
        <v>3</v>
      </c>
      <c r="B12" s="107" t="s">
        <v>562</v>
      </c>
      <c r="C12" s="434">
        <v>331054602</v>
      </c>
      <c r="D12" s="107"/>
      <c r="E12" s="107"/>
      <c r="F12" s="107">
        <v>0</v>
      </c>
      <c r="G12" s="107">
        <v>211592</v>
      </c>
      <c r="H12" s="107">
        <v>85542</v>
      </c>
      <c r="I12" s="107">
        <v>126050</v>
      </c>
      <c r="J12" s="107"/>
    </row>
    <row r="13" spans="1:11">
      <c r="A13" s="107"/>
      <c r="B13" s="107"/>
      <c r="C13" s="434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254</v>
      </c>
      <c r="D18" s="239"/>
      <c r="E18" s="107"/>
      <c r="F18" s="107" t="s">
        <v>259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255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M41" sqref="M41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349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170" t="s">
        <v>479</v>
      </c>
      <c r="H2" s="169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საქართველოს ლეიბორისტული პარტია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299</v>
      </c>
      <c r="B8" s="171" t="s">
        <v>129</v>
      </c>
      <c r="C8" s="172" t="s">
        <v>347</v>
      </c>
      <c r="D8" s="172" t="s">
        <v>348</v>
      </c>
      <c r="E8" s="172" t="s">
        <v>261</v>
      </c>
      <c r="F8" s="171" t="s">
        <v>306</v>
      </c>
      <c r="G8" s="172" t="s">
        <v>300</v>
      </c>
      <c r="H8" s="108"/>
    </row>
    <row r="9" spans="1:8">
      <c r="A9" s="173" t="s">
        <v>301</v>
      </c>
      <c r="B9" s="174"/>
      <c r="C9" s="175"/>
      <c r="D9" s="176"/>
      <c r="E9" s="176"/>
      <c r="F9" s="176"/>
      <c r="G9" s="177">
        <v>254</v>
      </c>
      <c r="H9" s="108"/>
    </row>
    <row r="10" spans="1:8" ht="15.75">
      <c r="A10" s="174">
        <v>1</v>
      </c>
      <c r="B10" s="160">
        <v>42564</v>
      </c>
      <c r="C10" s="178">
        <v>54900</v>
      </c>
      <c r="D10" s="179"/>
      <c r="E10" s="179"/>
      <c r="F10" s="179" t="s">
        <v>563</v>
      </c>
      <c r="G10" s="180">
        <f>IF(ISBLANK(B10),"",G9+C10-D10)</f>
        <v>55154</v>
      </c>
      <c r="H10" s="108"/>
    </row>
    <row r="11" spans="1:8" ht="15.75">
      <c r="A11" s="174">
        <v>2</v>
      </c>
      <c r="B11" s="160">
        <v>42564</v>
      </c>
      <c r="C11" s="178"/>
      <c r="D11" s="179">
        <v>54900</v>
      </c>
      <c r="E11" s="179"/>
      <c r="F11" s="179" t="s">
        <v>564</v>
      </c>
      <c r="G11" s="180">
        <f t="shared" ref="G11:G38" si="0">IF(ISBLANK(B11),"",G10+C11-D11)</f>
        <v>254</v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>
        <v>254</v>
      </c>
      <c r="H38" s="108"/>
    </row>
    <row r="39" spans="1:10" ht="15.75">
      <c r="A39" s="174" t="s">
        <v>264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302</v>
      </c>
      <c r="B40" s="184"/>
      <c r="C40" s="185"/>
      <c r="D40" s="186"/>
      <c r="E40" s="186"/>
      <c r="F40" s="187"/>
      <c r="G40" s="188" t="b">
        <f>M41=G39</f>
        <v>1</v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254</v>
      </c>
      <c r="F47" s="196" t="s">
        <v>259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255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16" sqref="P1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290</v>
      </c>
      <c r="B1" s="141"/>
      <c r="C1" s="141"/>
      <c r="D1" s="141"/>
      <c r="E1" s="141"/>
      <c r="F1" s="81"/>
      <c r="G1" s="81"/>
      <c r="H1" s="81"/>
      <c r="I1" s="428" t="s">
        <v>97</v>
      </c>
      <c r="J1" s="428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2" t="s">
        <v>479</v>
      </c>
      <c r="J2" s="413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7" t="s">
        <v>206</v>
      </c>
      <c r="C7" s="427"/>
      <c r="D7" s="427" t="s">
        <v>278</v>
      </c>
      <c r="E7" s="427"/>
      <c r="F7" s="427" t="s">
        <v>279</v>
      </c>
      <c r="G7" s="427"/>
      <c r="H7" s="159" t="s">
        <v>265</v>
      </c>
      <c r="I7" s="427" t="s">
        <v>209</v>
      </c>
      <c r="J7" s="427"/>
      <c r="K7" s="148"/>
    </row>
    <row r="8" spans="1:12" ht="15">
      <c r="A8" s="137" t="s">
        <v>103</v>
      </c>
      <c r="B8" s="138" t="s">
        <v>208</v>
      </c>
      <c r="C8" s="139" t="s">
        <v>207</v>
      </c>
      <c r="D8" s="138" t="s">
        <v>208</v>
      </c>
      <c r="E8" s="139" t="s">
        <v>207</v>
      </c>
      <c r="F8" s="138" t="s">
        <v>208</v>
      </c>
      <c r="G8" s="139" t="s">
        <v>207</v>
      </c>
      <c r="H8" s="139" t="s">
        <v>207</v>
      </c>
      <c r="I8" s="138" t="s">
        <v>208</v>
      </c>
      <c r="J8" s="139" t="s">
        <v>207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44955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44955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44955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44955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244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245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246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247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248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249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250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251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252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253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254</v>
      </c>
      <c r="F49" s="12" t="s">
        <v>259</v>
      </c>
      <c r="G49" s="75"/>
      <c r="I49"/>
      <c r="J49"/>
    </row>
    <row r="50" spans="1:10" s="2" customFormat="1" ht="15">
      <c r="B50" s="68" t="s">
        <v>127</v>
      </c>
      <c r="F50" s="2" t="s">
        <v>255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L25" sqref="L25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291</v>
      </c>
      <c r="B1" s="141"/>
      <c r="C1" s="141"/>
      <c r="D1" s="141"/>
      <c r="E1" s="141"/>
      <c r="F1" s="141"/>
      <c r="G1" s="147"/>
      <c r="H1" s="103" t="s">
        <v>184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3" t="s">
        <v>479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358</v>
      </c>
      <c r="C7" s="139" t="s">
        <v>359</v>
      </c>
      <c r="D7" s="139" t="s">
        <v>221</v>
      </c>
      <c r="E7" s="139" t="s">
        <v>226</v>
      </c>
      <c r="F7" s="139" t="s">
        <v>227</v>
      </c>
      <c r="G7" s="139" t="s">
        <v>228</v>
      </c>
      <c r="H7" s="139" t="s">
        <v>229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264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254</v>
      </c>
      <c r="E33" s="12" t="s">
        <v>259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255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M16" sqref="M16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141"/>
      <c r="G1" s="141"/>
      <c r="H1" s="147"/>
      <c r="I1" s="389" t="s">
        <v>184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479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234</v>
      </c>
      <c r="C7" s="139" t="s">
        <v>230</v>
      </c>
      <c r="D7" s="139" t="s">
        <v>231</v>
      </c>
      <c r="E7" s="139" t="s">
        <v>232</v>
      </c>
      <c r="F7" s="139" t="s">
        <v>233</v>
      </c>
      <c r="G7" s="139" t="s">
        <v>227</v>
      </c>
      <c r="H7" s="139" t="s">
        <v>228</v>
      </c>
      <c r="I7" s="139" t="s">
        <v>229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264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254</v>
      </c>
      <c r="E33" s="12" t="s">
        <v>259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255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L22" sqref="L2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312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>
      <c r="A2" s="203" t="s">
        <v>303</v>
      </c>
      <c r="B2" s="199"/>
      <c r="C2" s="199"/>
      <c r="D2" s="199"/>
      <c r="E2" s="200"/>
      <c r="F2" s="200"/>
      <c r="G2" s="201" t="s">
        <v>479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7" t="s">
        <v>260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საქართველოს ლეიბორისტული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6" t="s">
        <v>64</v>
      </c>
      <c r="B7" s="210" t="s">
        <v>307</v>
      </c>
      <c r="C7" s="210" t="s">
        <v>308</v>
      </c>
      <c r="D7" s="210" t="s">
        <v>309</v>
      </c>
      <c r="E7" s="210" t="s">
        <v>310</v>
      </c>
      <c r="F7" s="210" t="s">
        <v>311</v>
      </c>
      <c r="G7" s="210" t="s">
        <v>304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262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254</v>
      </c>
      <c r="F27" s="213" t="s">
        <v>305</v>
      </c>
      <c r="J27" s="214"/>
      <c r="K27" s="214"/>
    </row>
    <row r="28" spans="1:11" s="21" customFormat="1" ht="15">
      <c r="C28" s="216" t="s">
        <v>127</v>
      </c>
      <c r="F28" s="217" t="s">
        <v>255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41" sqref="G4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427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3" t="s">
        <v>479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6" t="str">
        <f>'ფორმა N1'!D4</f>
        <v>საქართველოს ლეიბორისტული პარტია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360</v>
      </c>
      <c r="C7" s="139" t="s">
        <v>361</v>
      </c>
      <c r="D7" s="139" t="s">
        <v>363</v>
      </c>
      <c r="E7" s="139" t="s">
        <v>362</v>
      </c>
      <c r="F7" s="139" t="s">
        <v>371</v>
      </c>
      <c r="G7" s="139" t="s">
        <v>372</v>
      </c>
      <c r="H7" s="139" t="s">
        <v>366</v>
      </c>
      <c r="I7" s="139" t="s">
        <v>367</v>
      </c>
      <c r="J7" s="139" t="s">
        <v>379</v>
      </c>
      <c r="K7" s="139" t="s">
        <v>368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45">
      <c r="A9" s="70">
        <v>1</v>
      </c>
      <c r="B9" s="26" t="s">
        <v>565</v>
      </c>
      <c r="C9" s="26" t="s">
        <v>566</v>
      </c>
      <c r="D9" s="26" t="s">
        <v>567</v>
      </c>
      <c r="E9" s="26" t="s">
        <v>568</v>
      </c>
      <c r="F9" s="26" t="s">
        <v>569</v>
      </c>
      <c r="G9" s="26">
        <v>1010011415</v>
      </c>
      <c r="H9" s="225" t="s">
        <v>570</v>
      </c>
      <c r="I9" s="225" t="s">
        <v>506</v>
      </c>
      <c r="J9" s="225"/>
      <c r="K9" s="26"/>
    </row>
    <row r="10" spans="1:11" ht="30">
      <c r="A10" s="70">
        <v>2</v>
      </c>
      <c r="B10" s="26" t="s">
        <v>571</v>
      </c>
      <c r="C10" s="26" t="s">
        <v>566</v>
      </c>
      <c r="D10" s="26" t="s">
        <v>572</v>
      </c>
      <c r="E10" s="26" t="s">
        <v>573</v>
      </c>
      <c r="F10" s="26">
        <v>300</v>
      </c>
      <c r="G10" s="26">
        <v>13001017845</v>
      </c>
      <c r="H10" s="225"/>
      <c r="I10" s="225"/>
      <c r="J10" s="225"/>
      <c r="K10" s="26" t="s">
        <v>574</v>
      </c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264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9"/>
      <c r="D32" s="429"/>
      <c r="F32" s="73"/>
      <c r="G32" s="76"/>
    </row>
    <row r="33" spans="2:6" ht="15">
      <c r="B33" s="2"/>
      <c r="C33" s="72" t="s">
        <v>254</v>
      </c>
      <c r="D33" s="2"/>
      <c r="F33" s="12" t="s">
        <v>259</v>
      </c>
    </row>
    <row r="34" spans="2:6" ht="15">
      <c r="B34" s="2"/>
      <c r="C34" s="2"/>
      <c r="D34" s="2"/>
      <c r="F34" s="2" t="s">
        <v>255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42" sqref="I4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428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 t="s">
        <v>479</v>
      </c>
      <c r="L2" s="224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საქართველოს ლეიბორისტული პარტია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234</v>
      </c>
      <c r="C7" s="139" t="s">
        <v>230</v>
      </c>
      <c r="D7" s="139" t="s">
        <v>231</v>
      </c>
      <c r="E7" s="139" t="s">
        <v>334</v>
      </c>
      <c r="F7" s="139" t="s">
        <v>233</v>
      </c>
      <c r="G7" s="139" t="s">
        <v>370</v>
      </c>
      <c r="H7" s="139" t="s">
        <v>372</v>
      </c>
      <c r="I7" s="139" t="s">
        <v>366</v>
      </c>
      <c r="J7" s="139" t="s">
        <v>367</v>
      </c>
      <c r="K7" s="139" t="s">
        <v>379</v>
      </c>
      <c r="L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264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5"/>
    </row>
    <row r="33" spans="3:7" ht="15">
      <c r="C33" s="189"/>
      <c r="D33" s="195" t="s">
        <v>254</v>
      </c>
      <c r="E33" s="189"/>
      <c r="G33" s="196" t="s">
        <v>259</v>
      </c>
    </row>
    <row r="34" spans="3:7" ht="15">
      <c r="C34" s="189"/>
      <c r="D34" s="197" t="s">
        <v>127</v>
      </c>
      <c r="E34" s="189"/>
      <c r="G34" s="189" t="s">
        <v>255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G29" sqref="G2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287</v>
      </c>
      <c r="B1" s="79"/>
      <c r="C1" s="414" t="s">
        <v>97</v>
      </c>
      <c r="D1" s="414"/>
      <c r="E1" s="111"/>
    </row>
    <row r="2" spans="1:7">
      <c r="A2" s="79" t="s">
        <v>128</v>
      </c>
      <c r="B2" s="79"/>
      <c r="C2" s="412" t="s">
        <v>479</v>
      </c>
      <c r="D2" s="413"/>
      <c r="E2" s="111"/>
    </row>
    <row r="3" spans="1:7">
      <c r="A3" s="77"/>
      <c r="B3" s="79"/>
      <c r="C3" s="78"/>
      <c r="D3" s="78"/>
      <c r="E3" s="111"/>
    </row>
    <row r="4" spans="1:7">
      <c r="A4" s="80" t="s">
        <v>260</v>
      </c>
      <c r="B4" s="105"/>
      <c r="C4" s="106"/>
      <c r="D4" s="79"/>
      <c r="E4" s="111"/>
    </row>
    <row r="5" spans="1:7">
      <c r="A5" s="399" t="str">
        <f>'ფორმა N1'!D4</f>
        <v>საქართველოს ლეიბორისტული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235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90289</v>
      </c>
      <c r="D9" s="88">
        <f>SUM(D10,D26)</f>
        <v>90289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90289</v>
      </c>
      <c r="D10" s="88">
        <f>SUM(D11,D12,D16,D19,D24,D25)</f>
        <v>90289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294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297</v>
      </c>
      <c r="C13" s="8"/>
      <c r="D13" s="8"/>
      <c r="E13" s="111"/>
    </row>
    <row r="14" spans="1:7" s="3" customFormat="1" ht="16.5" customHeight="1">
      <c r="A14" s="100" t="s">
        <v>472</v>
      </c>
      <c r="B14" s="100" t="s">
        <v>471</v>
      </c>
      <c r="C14" s="8"/>
      <c r="D14" s="8"/>
      <c r="E14" s="111"/>
    </row>
    <row r="15" spans="1:7" s="3" customFormat="1" ht="16.5" customHeight="1">
      <c r="A15" s="100" t="s">
        <v>473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90289</v>
      </c>
      <c r="D16" s="110">
        <f>SUM(D17:D18)</f>
        <v>90289</v>
      </c>
      <c r="E16" s="111"/>
    </row>
    <row r="17" spans="1:5" s="3" customFormat="1" ht="16.5" customHeight="1">
      <c r="A17" s="100" t="s">
        <v>73</v>
      </c>
      <c r="B17" s="100" t="s">
        <v>75</v>
      </c>
      <c r="C17" s="8">
        <v>31108</v>
      </c>
      <c r="D17" s="8">
        <v>31108</v>
      </c>
      <c r="E17" s="111"/>
    </row>
    <row r="18" spans="1:5" s="3" customFormat="1" ht="30">
      <c r="A18" s="100" t="s">
        <v>74</v>
      </c>
      <c r="B18" s="100" t="s">
        <v>98</v>
      </c>
      <c r="C18" s="8">
        <v>59181</v>
      </c>
      <c r="D18" s="8">
        <v>59181</v>
      </c>
      <c r="E18" s="111"/>
    </row>
    <row r="19" spans="1:5" s="3" customFormat="1" ht="16.5" customHeigh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416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417</v>
      </c>
      <c r="C24" s="279"/>
      <c r="D24" s="8"/>
      <c r="E24" s="111"/>
    </row>
    <row r="25" spans="1:5" s="3" customFormat="1">
      <c r="A25" s="91" t="s">
        <v>237</v>
      </c>
      <c r="B25" s="91" t="s">
        <v>423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297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295</v>
      </c>
      <c r="C28" s="8"/>
      <c r="D28" s="8"/>
      <c r="E28" s="111"/>
    </row>
    <row r="29" spans="1:5">
      <c r="A29" s="252" t="s">
        <v>88</v>
      </c>
      <c r="B29" s="252" t="s">
        <v>298</v>
      </c>
      <c r="C29" s="8"/>
      <c r="D29" s="8"/>
      <c r="E29" s="111"/>
    </row>
    <row r="30" spans="1:5">
      <c r="A30" s="252" t="s">
        <v>425</v>
      </c>
      <c r="B30" s="252" t="s">
        <v>296</v>
      </c>
      <c r="C30" s="8"/>
      <c r="D30" s="8"/>
      <c r="E30" s="111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474</v>
      </c>
      <c r="C32" s="8"/>
      <c r="D32" s="8"/>
      <c r="E32" s="111"/>
    </row>
    <row r="33" spans="1:9">
      <c r="A33" s="252" t="s">
        <v>13</v>
      </c>
      <c r="B33" s="252" t="s">
        <v>475</v>
      </c>
      <c r="C33" s="8"/>
      <c r="D33" s="8"/>
      <c r="E33" s="111"/>
    </row>
    <row r="34" spans="1:9">
      <c r="A34" s="252" t="s">
        <v>267</v>
      </c>
      <c r="B34" s="252" t="s">
        <v>476</v>
      </c>
      <c r="C34" s="8"/>
      <c r="D34" s="8"/>
      <c r="E34" s="111"/>
    </row>
    <row r="35" spans="1:9">
      <c r="A35" s="91" t="s">
        <v>34</v>
      </c>
      <c r="B35" s="265" t="s">
        <v>422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257</v>
      </c>
      <c r="D43" s="114"/>
      <c r="E43" s="113"/>
      <c r="F43" s="113"/>
      <c r="G43"/>
      <c r="H43"/>
      <c r="I43"/>
    </row>
    <row r="44" spans="1:9">
      <c r="A44"/>
      <c r="B44" s="2" t="s">
        <v>256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6" sqref="L26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429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479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საქართველოს ლეიბორისტული პარტია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364</v>
      </c>
      <c r="C7" s="139" t="s">
        <v>365</v>
      </c>
      <c r="D7" s="139" t="s">
        <v>370</v>
      </c>
      <c r="E7" s="139" t="s">
        <v>372</v>
      </c>
      <c r="F7" s="139" t="s">
        <v>366</v>
      </c>
      <c r="G7" s="139" t="s">
        <v>367</v>
      </c>
      <c r="H7" s="139" t="s">
        <v>379</v>
      </c>
      <c r="I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264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5"/>
    </row>
    <row r="33" spans="2:6" ht="15">
      <c r="B33" s="189"/>
      <c r="C33" s="195" t="s">
        <v>254</v>
      </c>
      <c r="D33" s="189"/>
      <c r="F33" s="196" t="s">
        <v>259</v>
      </c>
    </row>
    <row r="34" spans="2:6" ht="15">
      <c r="B34" s="189"/>
      <c r="C34" s="197" t="s">
        <v>127</v>
      </c>
      <c r="D34" s="189"/>
      <c r="F34" s="189" t="s">
        <v>255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380</v>
      </c>
      <c r="B1" s="79"/>
      <c r="C1" s="79"/>
      <c r="D1" s="79"/>
      <c r="E1" s="79"/>
      <c r="F1" s="79"/>
      <c r="G1" s="79"/>
      <c r="H1" s="79"/>
      <c r="I1" s="168" t="s">
        <v>184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0" t="s">
        <v>479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საქართველოს ლეიბორისტული პარტია</v>
      </c>
      <c r="B5" s="226"/>
      <c r="C5" s="226"/>
      <c r="D5" s="226"/>
      <c r="E5" s="226"/>
      <c r="F5" s="226"/>
      <c r="G5" s="226"/>
      <c r="H5" s="226"/>
      <c r="I5" s="226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4" t="s">
        <v>356</v>
      </c>
      <c r="C8" s="395" t="s">
        <v>413</v>
      </c>
      <c r="D8" s="395" t="s">
        <v>414</v>
      </c>
      <c r="E8" s="395" t="s">
        <v>357</v>
      </c>
      <c r="F8" s="395" t="s">
        <v>376</v>
      </c>
      <c r="G8" s="395" t="s">
        <v>377</v>
      </c>
      <c r="H8" s="395" t="s">
        <v>415</v>
      </c>
      <c r="I8" s="172" t="s">
        <v>378</v>
      </c>
      <c r="J8" s="108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7"/>
      <c r="I29" s="178"/>
      <c r="J29" s="108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7"/>
      <c r="I30" s="178"/>
      <c r="J30" s="108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7"/>
      <c r="I31" s="178"/>
      <c r="J31" s="108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7"/>
      <c r="I32" s="178"/>
      <c r="J32" s="108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7"/>
      <c r="I33" s="178"/>
      <c r="J33" s="108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7"/>
      <c r="I34" s="178"/>
      <c r="J34" s="108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7"/>
      <c r="I35" s="178"/>
      <c r="J35" s="108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7"/>
      <c r="I36" s="178"/>
      <c r="J36" s="108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7"/>
      <c r="I37" s="178"/>
      <c r="J37" s="108"/>
    </row>
    <row r="38" spans="1:12">
      <c r="A38" s="174" t="s">
        <v>264</v>
      </c>
      <c r="B38" s="212"/>
      <c r="C38" s="182"/>
      <c r="D38" s="182"/>
      <c r="E38" s="181"/>
      <c r="F38" s="181"/>
      <c r="G38" s="278"/>
      <c r="H38" s="287" t="s">
        <v>406</v>
      </c>
      <c r="I38" s="401">
        <f>SUM(I9:I37)</f>
        <v>0</v>
      </c>
      <c r="J38" s="108"/>
    </row>
    <row r="40" spans="1:12">
      <c r="A40" s="189" t="s">
        <v>430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254</v>
      </c>
      <c r="F45" s="196" t="s">
        <v>259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255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24" sqref="Q24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431</v>
      </c>
      <c r="B1" s="199"/>
      <c r="C1" s="199"/>
      <c r="D1" s="199"/>
      <c r="E1" s="199"/>
      <c r="F1" s="199"/>
      <c r="G1" s="199"/>
      <c r="H1" s="199"/>
      <c r="I1" s="203"/>
      <c r="J1" s="266"/>
      <c r="K1" s="266"/>
      <c r="L1" s="266"/>
      <c r="M1" s="266" t="s">
        <v>395</v>
      </c>
      <c r="N1" s="203"/>
    </row>
    <row r="2" spans="1:14">
      <c r="A2" s="203" t="s">
        <v>303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479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260</v>
      </c>
      <c r="B4" s="199"/>
      <c r="C4" s="199"/>
      <c r="D4" s="204"/>
      <c r="E4" s="267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საქართველოს ლეიბორისტული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3"/>
    </row>
    <row r="7" spans="1:14" ht="51">
      <c r="A7" s="269" t="s">
        <v>64</v>
      </c>
      <c r="B7" s="270" t="s">
        <v>396</v>
      </c>
      <c r="C7" s="270" t="s">
        <v>397</v>
      </c>
      <c r="D7" s="271" t="s">
        <v>398</v>
      </c>
      <c r="E7" s="271" t="s">
        <v>261</v>
      </c>
      <c r="F7" s="271" t="s">
        <v>399</v>
      </c>
      <c r="G7" s="271" t="s">
        <v>400</v>
      </c>
      <c r="H7" s="270" t="s">
        <v>401</v>
      </c>
      <c r="I7" s="272" t="s">
        <v>402</v>
      </c>
      <c r="J7" s="272" t="s">
        <v>403</v>
      </c>
      <c r="K7" s="273" t="s">
        <v>404</v>
      </c>
      <c r="L7" s="273" t="s">
        <v>405</v>
      </c>
      <c r="M7" s="271" t="s">
        <v>395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4"/>
      <c r="D9" s="211"/>
      <c r="E9" s="211"/>
      <c r="F9" s="211"/>
      <c r="G9" s="211"/>
      <c r="H9" s="211"/>
      <c r="I9" s="211"/>
      <c r="J9" s="211"/>
      <c r="K9" s="211"/>
      <c r="L9" s="211"/>
      <c r="M9" s="275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4"/>
      <c r="D10" s="211"/>
      <c r="E10" s="211"/>
      <c r="F10" s="211"/>
      <c r="G10" s="211"/>
      <c r="H10" s="211"/>
      <c r="I10" s="211"/>
      <c r="J10" s="211"/>
      <c r="K10" s="211"/>
      <c r="L10" s="211"/>
      <c r="M10" s="275" t="str">
        <f t="shared" si="0"/>
        <v/>
      </c>
      <c r="N10" s="203"/>
    </row>
    <row r="11" spans="1:14" ht="15">
      <c r="A11" s="211">
        <v>3</v>
      </c>
      <c r="B11" s="212"/>
      <c r="C11" s="274"/>
      <c r="D11" s="211"/>
      <c r="E11" s="211"/>
      <c r="F11" s="211"/>
      <c r="G11" s="211"/>
      <c r="H11" s="211"/>
      <c r="I11" s="211"/>
      <c r="J11" s="211"/>
      <c r="K11" s="211"/>
      <c r="L11" s="211"/>
      <c r="M11" s="275" t="str">
        <f t="shared" si="0"/>
        <v/>
      </c>
      <c r="N11" s="203"/>
    </row>
    <row r="12" spans="1:14" ht="15">
      <c r="A12" s="211">
        <v>4</v>
      </c>
      <c r="B12" s="212"/>
      <c r="C12" s="274"/>
      <c r="D12" s="211"/>
      <c r="E12" s="211"/>
      <c r="F12" s="211"/>
      <c r="G12" s="211"/>
      <c r="H12" s="211"/>
      <c r="I12" s="211"/>
      <c r="J12" s="211"/>
      <c r="K12" s="211"/>
      <c r="L12" s="211"/>
      <c r="M12" s="275" t="str">
        <f t="shared" si="0"/>
        <v/>
      </c>
      <c r="N12" s="203"/>
    </row>
    <row r="13" spans="1:14" ht="15">
      <c r="A13" s="211">
        <v>5</v>
      </c>
      <c r="B13" s="212"/>
      <c r="C13" s="274"/>
      <c r="D13" s="211"/>
      <c r="E13" s="211"/>
      <c r="F13" s="211"/>
      <c r="G13" s="211"/>
      <c r="H13" s="211"/>
      <c r="I13" s="211"/>
      <c r="J13" s="211"/>
      <c r="K13" s="211"/>
      <c r="L13" s="211"/>
      <c r="M13" s="275" t="str">
        <f t="shared" si="0"/>
        <v/>
      </c>
      <c r="N13" s="203"/>
    </row>
    <row r="14" spans="1:14" ht="15">
      <c r="A14" s="211">
        <v>6</v>
      </c>
      <c r="B14" s="212"/>
      <c r="C14" s="274"/>
      <c r="D14" s="211"/>
      <c r="E14" s="211"/>
      <c r="F14" s="211"/>
      <c r="G14" s="211"/>
      <c r="H14" s="211"/>
      <c r="I14" s="211"/>
      <c r="J14" s="211"/>
      <c r="K14" s="211"/>
      <c r="L14" s="211"/>
      <c r="M14" s="275" t="str">
        <f t="shared" si="0"/>
        <v/>
      </c>
      <c r="N14" s="203"/>
    </row>
    <row r="15" spans="1:14" ht="15">
      <c r="A15" s="211">
        <v>7</v>
      </c>
      <c r="B15" s="212"/>
      <c r="C15" s="274"/>
      <c r="D15" s="211"/>
      <c r="E15" s="211"/>
      <c r="F15" s="211"/>
      <c r="G15" s="211"/>
      <c r="H15" s="211"/>
      <c r="I15" s="211"/>
      <c r="J15" s="211"/>
      <c r="K15" s="211"/>
      <c r="L15" s="211"/>
      <c r="M15" s="275" t="str">
        <f t="shared" si="0"/>
        <v/>
      </c>
      <c r="N15" s="203"/>
    </row>
    <row r="16" spans="1:14" ht="15">
      <c r="A16" s="211">
        <v>8</v>
      </c>
      <c r="B16" s="212"/>
      <c r="C16" s="274"/>
      <c r="D16" s="211"/>
      <c r="E16" s="211"/>
      <c r="F16" s="211"/>
      <c r="G16" s="211"/>
      <c r="H16" s="211"/>
      <c r="I16" s="211"/>
      <c r="J16" s="211"/>
      <c r="K16" s="211"/>
      <c r="L16" s="211"/>
      <c r="M16" s="275" t="str">
        <f t="shared" si="0"/>
        <v/>
      </c>
      <c r="N16" s="203"/>
    </row>
    <row r="17" spans="1:14" ht="15">
      <c r="A17" s="211">
        <v>9</v>
      </c>
      <c r="B17" s="212"/>
      <c r="C17" s="274"/>
      <c r="D17" s="211"/>
      <c r="E17" s="211"/>
      <c r="F17" s="211"/>
      <c r="G17" s="211"/>
      <c r="H17" s="211"/>
      <c r="I17" s="211"/>
      <c r="J17" s="211"/>
      <c r="K17" s="211"/>
      <c r="L17" s="211"/>
      <c r="M17" s="275" t="str">
        <f t="shared" si="0"/>
        <v/>
      </c>
      <c r="N17" s="203"/>
    </row>
    <row r="18" spans="1:14" ht="15">
      <c r="A18" s="211">
        <v>10</v>
      </c>
      <c r="B18" s="212"/>
      <c r="C18" s="274"/>
      <c r="D18" s="211"/>
      <c r="E18" s="211"/>
      <c r="F18" s="211"/>
      <c r="G18" s="211"/>
      <c r="H18" s="211"/>
      <c r="I18" s="211"/>
      <c r="J18" s="211"/>
      <c r="K18" s="211"/>
      <c r="L18" s="211"/>
      <c r="M18" s="275" t="str">
        <f t="shared" si="0"/>
        <v/>
      </c>
      <c r="N18" s="203"/>
    </row>
    <row r="19" spans="1:14" ht="15">
      <c r="A19" s="211">
        <v>11</v>
      </c>
      <c r="B19" s="212"/>
      <c r="C19" s="274"/>
      <c r="D19" s="211"/>
      <c r="E19" s="211"/>
      <c r="F19" s="211"/>
      <c r="G19" s="211"/>
      <c r="H19" s="211"/>
      <c r="I19" s="211"/>
      <c r="J19" s="211"/>
      <c r="K19" s="211"/>
      <c r="L19" s="211"/>
      <c r="M19" s="275" t="str">
        <f t="shared" si="0"/>
        <v/>
      </c>
      <c r="N19" s="203"/>
    </row>
    <row r="20" spans="1:14" ht="15">
      <c r="A20" s="211">
        <v>12</v>
      </c>
      <c r="B20" s="212"/>
      <c r="C20" s="274"/>
      <c r="D20" s="211"/>
      <c r="E20" s="211"/>
      <c r="F20" s="211"/>
      <c r="G20" s="211"/>
      <c r="H20" s="211"/>
      <c r="I20" s="211"/>
      <c r="J20" s="211"/>
      <c r="K20" s="211"/>
      <c r="L20" s="211"/>
      <c r="M20" s="275" t="str">
        <f t="shared" si="0"/>
        <v/>
      </c>
      <c r="N20" s="203"/>
    </row>
    <row r="21" spans="1:14" ht="15">
      <c r="A21" s="211">
        <v>13</v>
      </c>
      <c r="B21" s="212"/>
      <c r="C21" s="274"/>
      <c r="D21" s="211"/>
      <c r="E21" s="211"/>
      <c r="F21" s="211"/>
      <c r="G21" s="211"/>
      <c r="H21" s="211"/>
      <c r="I21" s="211"/>
      <c r="J21" s="211"/>
      <c r="K21" s="211"/>
      <c r="L21" s="211"/>
      <c r="M21" s="275" t="str">
        <f t="shared" si="0"/>
        <v/>
      </c>
      <c r="N21" s="203"/>
    </row>
    <row r="22" spans="1:14" ht="15">
      <c r="A22" s="211">
        <v>14</v>
      </c>
      <c r="B22" s="212"/>
      <c r="C22" s="274"/>
      <c r="D22" s="211"/>
      <c r="E22" s="211"/>
      <c r="F22" s="211"/>
      <c r="G22" s="211"/>
      <c r="H22" s="211"/>
      <c r="I22" s="211"/>
      <c r="J22" s="211"/>
      <c r="K22" s="211"/>
      <c r="L22" s="211"/>
      <c r="M22" s="275" t="str">
        <f t="shared" si="0"/>
        <v/>
      </c>
      <c r="N22" s="203"/>
    </row>
    <row r="23" spans="1:14" ht="15">
      <c r="A23" s="211">
        <v>15</v>
      </c>
      <c r="B23" s="212"/>
      <c r="C23" s="274"/>
      <c r="D23" s="211"/>
      <c r="E23" s="211"/>
      <c r="F23" s="211"/>
      <c r="G23" s="211"/>
      <c r="H23" s="211"/>
      <c r="I23" s="211"/>
      <c r="J23" s="211"/>
      <c r="K23" s="211"/>
      <c r="L23" s="211"/>
      <c r="M23" s="275" t="str">
        <f t="shared" si="0"/>
        <v/>
      </c>
      <c r="N23" s="203"/>
    </row>
    <row r="24" spans="1:14" ht="15">
      <c r="A24" s="211">
        <v>16</v>
      </c>
      <c r="B24" s="212"/>
      <c r="C24" s="274"/>
      <c r="D24" s="211"/>
      <c r="E24" s="211"/>
      <c r="F24" s="211"/>
      <c r="G24" s="211"/>
      <c r="H24" s="211"/>
      <c r="I24" s="211"/>
      <c r="J24" s="211"/>
      <c r="K24" s="211"/>
      <c r="L24" s="211"/>
      <c r="M24" s="275" t="str">
        <f t="shared" si="0"/>
        <v/>
      </c>
      <c r="N24" s="203"/>
    </row>
    <row r="25" spans="1:14" ht="15">
      <c r="A25" s="211">
        <v>17</v>
      </c>
      <c r="B25" s="212"/>
      <c r="C25" s="274"/>
      <c r="D25" s="211"/>
      <c r="E25" s="211"/>
      <c r="F25" s="211"/>
      <c r="G25" s="211"/>
      <c r="H25" s="211"/>
      <c r="I25" s="211"/>
      <c r="J25" s="211"/>
      <c r="K25" s="211"/>
      <c r="L25" s="211"/>
      <c r="M25" s="275" t="str">
        <f t="shared" si="0"/>
        <v/>
      </c>
      <c r="N25" s="203"/>
    </row>
    <row r="26" spans="1:14" ht="15">
      <c r="A26" s="211">
        <v>18</v>
      </c>
      <c r="B26" s="212"/>
      <c r="C26" s="274"/>
      <c r="D26" s="211"/>
      <c r="E26" s="211"/>
      <c r="F26" s="211"/>
      <c r="G26" s="211"/>
      <c r="H26" s="211"/>
      <c r="I26" s="211"/>
      <c r="J26" s="211"/>
      <c r="K26" s="211"/>
      <c r="L26" s="211"/>
      <c r="M26" s="275" t="str">
        <f t="shared" si="0"/>
        <v/>
      </c>
      <c r="N26" s="203"/>
    </row>
    <row r="27" spans="1:14" ht="15">
      <c r="A27" s="211">
        <v>19</v>
      </c>
      <c r="B27" s="212"/>
      <c r="C27" s="274"/>
      <c r="D27" s="211"/>
      <c r="E27" s="211"/>
      <c r="F27" s="211"/>
      <c r="G27" s="211"/>
      <c r="H27" s="211"/>
      <c r="I27" s="211"/>
      <c r="J27" s="211"/>
      <c r="K27" s="211"/>
      <c r="L27" s="211"/>
      <c r="M27" s="275" t="str">
        <f t="shared" si="0"/>
        <v/>
      </c>
      <c r="N27" s="203"/>
    </row>
    <row r="28" spans="1:14" ht="15">
      <c r="A28" s="211">
        <v>20</v>
      </c>
      <c r="B28" s="212"/>
      <c r="C28" s="274"/>
      <c r="D28" s="211"/>
      <c r="E28" s="211"/>
      <c r="F28" s="211"/>
      <c r="G28" s="211"/>
      <c r="H28" s="211"/>
      <c r="I28" s="211"/>
      <c r="J28" s="211"/>
      <c r="K28" s="211"/>
      <c r="L28" s="211"/>
      <c r="M28" s="275" t="str">
        <f t="shared" si="0"/>
        <v/>
      </c>
      <c r="N28" s="203"/>
    </row>
    <row r="29" spans="1:14" ht="15">
      <c r="A29" s="211">
        <v>21</v>
      </c>
      <c r="B29" s="212"/>
      <c r="C29" s="274"/>
      <c r="D29" s="211"/>
      <c r="E29" s="211"/>
      <c r="F29" s="211"/>
      <c r="G29" s="211"/>
      <c r="H29" s="211"/>
      <c r="I29" s="211"/>
      <c r="J29" s="211"/>
      <c r="K29" s="211"/>
      <c r="L29" s="211"/>
      <c r="M29" s="275" t="str">
        <f t="shared" si="0"/>
        <v/>
      </c>
      <c r="N29" s="203"/>
    </row>
    <row r="30" spans="1:14" ht="15">
      <c r="A30" s="211">
        <v>22</v>
      </c>
      <c r="B30" s="212"/>
      <c r="C30" s="274"/>
      <c r="D30" s="211"/>
      <c r="E30" s="211"/>
      <c r="F30" s="211"/>
      <c r="G30" s="211"/>
      <c r="H30" s="211"/>
      <c r="I30" s="211"/>
      <c r="J30" s="211"/>
      <c r="K30" s="211"/>
      <c r="L30" s="211"/>
      <c r="M30" s="275" t="str">
        <f t="shared" si="0"/>
        <v/>
      </c>
      <c r="N30" s="203"/>
    </row>
    <row r="31" spans="1:14" ht="15">
      <c r="A31" s="211">
        <v>23</v>
      </c>
      <c r="B31" s="212"/>
      <c r="C31" s="274"/>
      <c r="D31" s="211"/>
      <c r="E31" s="211"/>
      <c r="F31" s="211"/>
      <c r="G31" s="211"/>
      <c r="H31" s="211"/>
      <c r="I31" s="211"/>
      <c r="J31" s="211"/>
      <c r="K31" s="211"/>
      <c r="L31" s="211"/>
      <c r="M31" s="275" t="str">
        <f t="shared" si="0"/>
        <v/>
      </c>
      <c r="N31" s="203"/>
    </row>
    <row r="32" spans="1:14" ht="15">
      <c r="A32" s="211">
        <v>24</v>
      </c>
      <c r="B32" s="212"/>
      <c r="C32" s="274"/>
      <c r="D32" s="211"/>
      <c r="E32" s="211"/>
      <c r="F32" s="211"/>
      <c r="G32" s="211"/>
      <c r="H32" s="211"/>
      <c r="I32" s="211"/>
      <c r="J32" s="211"/>
      <c r="K32" s="211"/>
      <c r="L32" s="211"/>
      <c r="M32" s="275" t="str">
        <f t="shared" si="0"/>
        <v/>
      </c>
      <c r="N32" s="203"/>
    </row>
    <row r="33" spans="1:14" ht="15">
      <c r="A33" s="276" t="s">
        <v>264</v>
      </c>
      <c r="B33" s="212"/>
      <c r="C33" s="274"/>
      <c r="D33" s="211"/>
      <c r="E33" s="211"/>
      <c r="F33" s="211"/>
      <c r="G33" s="211"/>
      <c r="H33" s="211"/>
      <c r="I33" s="211"/>
      <c r="J33" s="211"/>
      <c r="K33" s="211"/>
      <c r="L33" s="211"/>
      <c r="M33" s="275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254</v>
      </c>
      <c r="D40" s="214"/>
      <c r="E40" s="214"/>
      <c r="H40" s="213" t="s">
        <v>305</v>
      </c>
      <c r="M40" s="214"/>
    </row>
    <row r="41" spans="1:14" s="21" customFormat="1" ht="15">
      <c r="C41" s="216" t="s">
        <v>127</v>
      </c>
      <c r="D41" s="214"/>
      <c r="E41" s="214"/>
      <c r="H41" s="217" t="s">
        <v>255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63">
        <v>40907</v>
      </c>
      <c r="C2" t="s">
        <v>186</v>
      </c>
      <c r="E2" t="s">
        <v>217</v>
      </c>
      <c r="G2" s="65" t="s">
        <v>223</v>
      </c>
    </row>
    <row r="3" spans="1:7" ht="15">
      <c r="A3" s="63">
        <v>40908</v>
      </c>
      <c r="C3" t="s">
        <v>187</v>
      </c>
      <c r="E3" t="s">
        <v>218</v>
      </c>
      <c r="G3" s="65" t="s">
        <v>224</v>
      </c>
    </row>
    <row r="4" spans="1:7" ht="15">
      <c r="A4" s="63">
        <v>40909</v>
      </c>
      <c r="C4" t="s">
        <v>188</v>
      </c>
      <c r="E4" t="s">
        <v>219</v>
      </c>
      <c r="G4" s="65" t="s">
        <v>225</v>
      </c>
    </row>
    <row r="5" spans="1:7">
      <c r="A5" s="63">
        <v>40910</v>
      </c>
      <c r="C5" t="s">
        <v>189</v>
      </c>
      <c r="E5" t="s">
        <v>220</v>
      </c>
    </row>
    <row r="6" spans="1:7">
      <c r="A6" s="63">
        <v>40911</v>
      </c>
      <c r="C6" t="s">
        <v>190</v>
      </c>
    </row>
    <row r="7" spans="1:7">
      <c r="A7" s="63">
        <v>40912</v>
      </c>
      <c r="C7" t="s">
        <v>191</v>
      </c>
    </row>
    <row r="8" spans="1:7">
      <c r="A8" s="63">
        <v>40913</v>
      </c>
      <c r="C8" t="s">
        <v>192</v>
      </c>
    </row>
    <row r="9" spans="1:7">
      <c r="A9" s="63">
        <v>40914</v>
      </c>
      <c r="C9" t="s">
        <v>193</v>
      </c>
    </row>
    <row r="10" spans="1:7">
      <c r="A10" s="63">
        <v>40915</v>
      </c>
      <c r="C10" t="s">
        <v>194</v>
      </c>
    </row>
    <row r="11" spans="1:7">
      <c r="A11" s="63">
        <v>40916</v>
      </c>
      <c r="C11" t="s">
        <v>195</v>
      </c>
    </row>
    <row r="12" spans="1:7">
      <c r="A12" s="63">
        <v>40917</v>
      </c>
      <c r="C12" t="s">
        <v>196</v>
      </c>
    </row>
    <row r="13" spans="1:7">
      <c r="A13" s="63">
        <v>40918</v>
      </c>
      <c r="C13" t="s">
        <v>197</v>
      </c>
    </row>
    <row r="14" spans="1:7">
      <c r="A14" s="63">
        <v>40919</v>
      </c>
      <c r="C14" t="s">
        <v>198</v>
      </c>
    </row>
    <row r="15" spans="1:7">
      <c r="A15" s="63">
        <v>40920</v>
      </c>
      <c r="C15" t="s">
        <v>199</v>
      </c>
    </row>
    <row r="16" spans="1:7">
      <c r="A16" s="63">
        <v>40921</v>
      </c>
      <c r="C16" t="s">
        <v>200</v>
      </c>
    </row>
    <row r="17" spans="1:3">
      <c r="A17" s="63">
        <v>40922</v>
      </c>
      <c r="C17" t="s">
        <v>201</v>
      </c>
    </row>
    <row r="18" spans="1:3">
      <c r="A18" s="63">
        <v>40923</v>
      </c>
      <c r="C18" t="s">
        <v>202</v>
      </c>
    </row>
    <row r="19" spans="1:3">
      <c r="A19" s="63">
        <v>40924</v>
      </c>
      <c r="C19" t="s">
        <v>203</v>
      </c>
    </row>
    <row r="20" spans="1:3">
      <c r="A20" s="63">
        <v>40925</v>
      </c>
      <c r="C20" t="s">
        <v>204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K31" sqref="K31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258</v>
      </c>
      <c r="B1" s="257"/>
      <c r="C1" s="414" t="s">
        <v>97</v>
      </c>
      <c r="D1" s="414"/>
      <c r="E1" s="116"/>
    </row>
    <row r="2" spans="1:12" s="6" customFormat="1">
      <c r="A2" s="79" t="s">
        <v>128</v>
      </c>
      <c r="B2" s="257"/>
      <c r="C2" s="415" t="s">
        <v>479</v>
      </c>
      <c r="D2" s="416"/>
      <c r="E2" s="116"/>
    </row>
    <row r="3" spans="1:12" s="6" customFormat="1">
      <c r="A3" s="79"/>
      <c r="B3" s="257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ლეიბორისტული პარტია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235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211273</v>
      </c>
      <c r="D9" s="88">
        <f>SUM(D10,D26)</f>
        <v>211273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211273</v>
      </c>
      <c r="D10" s="88">
        <f>SUM(D11,D12,D16,D19,D24,D25)</f>
        <v>211273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294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297</v>
      </c>
      <c r="C13" s="8"/>
      <c r="D13" s="8"/>
      <c r="E13" s="116"/>
    </row>
    <row r="14" spans="1:12" s="3" customFormat="1">
      <c r="A14" s="100" t="s">
        <v>472</v>
      </c>
      <c r="B14" s="100" t="s">
        <v>471</v>
      </c>
      <c r="C14" s="8"/>
      <c r="D14" s="8"/>
      <c r="E14" s="116"/>
    </row>
    <row r="15" spans="1:12" s="3" customFormat="1">
      <c r="A15" s="100" t="s">
        <v>473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211273</v>
      </c>
      <c r="D16" s="110">
        <f>SUM(D17:D18)</f>
        <v>211273</v>
      </c>
      <c r="E16" s="116"/>
    </row>
    <row r="17" spans="1:5" s="3" customFormat="1">
      <c r="A17" s="100" t="s">
        <v>73</v>
      </c>
      <c r="B17" s="100" t="s">
        <v>75</v>
      </c>
      <c r="C17" s="8">
        <v>31108</v>
      </c>
      <c r="D17" s="8">
        <v>31108</v>
      </c>
      <c r="E17" s="116"/>
    </row>
    <row r="18" spans="1:5" s="3" customFormat="1" ht="30">
      <c r="A18" s="100" t="s">
        <v>74</v>
      </c>
      <c r="B18" s="100" t="s">
        <v>98</v>
      </c>
      <c r="C18" s="8">
        <v>180165</v>
      </c>
      <c r="D18" s="8">
        <v>180165</v>
      </c>
      <c r="E18" s="116"/>
    </row>
    <row r="19" spans="1:5" s="3" customForma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416</v>
      </c>
      <c r="C23" s="8"/>
      <c r="D23" s="8"/>
      <c r="E23" s="116"/>
    </row>
    <row r="24" spans="1:5" s="3" customFormat="1">
      <c r="A24" s="91" t="s">
        <v>84</v>
      </c>
      <c r="B24" s="91" t="s">
        <v>417</v>
      </c>
      <c r="C24" s="279"/>
      <c r="D24" s="8"/>
      <c r="E24" s="116"/>
    </row>
    <row r="25" spans="1:5" s="3" customFormat="1">
      <c r="A25" s="91" t="s">
        <v>237</v>
      </c>
      <c r="B25" s="91" t="s">
        <v>423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297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295</v>
      </c>
      <c r="C28" s="8"/>
      <c r="D28" s="8"/>
      <c r="E28" s="116"/>
    </row>
    <row r="29" spans="1:5">
      <c r="A29" s="252" t="s">
        <v>88</v>
      </c>
      <c r="B29" s="252" t="s">
        <v>298</v>
      </c>
      <c r="C29" s="8"/>
      <c r="D29" s="8"/>
      <c r="E29" s="116"/>
    </row>
    <row r="30" spans="1:5">
      <c r="A30" s="252" t="s">
        <v>425</v>
      </c>
      <c r="B30" s="252" t="s">
        <v>296</v>
      </c>
      <c r="C30" s="8"/>
      <c r="D30" s="8"/>
      <c r="E30" s="116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474</v>
      </c>
      <c r="C32" s="8"/>
      <c r="D32" s="8"/>
      <c r="E32" s="116"/>
    </row>
    <row r="33" spans="1:9">
      <c r="A33" s="252" t="s">
        <v>13</v>
      </c>
      <c r="B33" s="252" t="s">
        <v>475</v>
      </c>
      <c r="C33" s="8"/>
      <c r="D33" s="8"/>
      <c r="E33" s="116"/>
    </row>
    <row r="34" spans="1:9">
      <c r="A34" s="252" t="s">
        <v>267</v>
      </c>
      <c r="B34" s="252" t="s">
        <v>476</v>
      </c>
      <c r="C34" s="8"/>
      <c r="D34" s="8"/>
      <c r="E34" s="116"/>
    </row>
    <row r="35" spans="1:9" s="23" customFormat="1">
      <c r="A35" s="91" t="s">
        <v>34</v>
      </c>
      <c r="B35" s="265" t="s">
        <v>422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420</v>
      </c>
      <c r="D43" s="12"/>
      <c r="E43"/>
      <c r="F43"/>
      <c r="G43"/>
      <c r="H43"/>
      <c r="I43"/>
    </row>
    <row r="44" spans="1:9" s="2" customFormat="1">
      <c r="A44"/>
      <c r="B44" s="260" t="s">
        <v>256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H31" sqref="H31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381</v>
      </c>
      <c r="B1" s="241"/>
      <c r="C1" s="414" t="s">
        <v>97</v>
      </c>
      <c r="D1" s="414"/>
      <c r="E1" s="94"/>
    </row>
    <row r="2" spans="1:5" s="6" customFormat="1">
      <c r="A2" s="77" t="s">
        <v>382</v>
      </c>
      <c r="B2" s="241"/>
      <c r="C2" s="412" t="s">
        <v>479</v>
      </c>
      <c r="D2" s="413"/>
      <c r="E2" s="94"/>
    </row>
    <row r="3" spans="1:5" s="6" customFormat="1">
      <c r="A3" s="77" t="s">
        <v>383</v>
      </c>
      <c r="B3" s="241"/>
      <c r="C3" s="242"/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3" t="str">
        <f>'ფორმა N1'!D4</f>
        <v>საქართველოს ლეიბორისტული პარტია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236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267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268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269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270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271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272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273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274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275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276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277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384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335</v>
      </c>
      <c r="B39" s="17" t="s">
        <v>339</v>
      </c>
      <c r="C39" s="4"/>
      <c r="D39" s="246"/>
      <c r="E39" s="98"/>
    </row>
    <row r="40" spans="1:5" s="3" customFormat="1" ht="16.5" customHeight="1">
      <c r="A40" s="17" t="s">
        <v>336</v>
      </c>
      <c r="B40" s="17" t="s">
        <v>340</v>
      </c>
      <c r="C40" s="4"/>
      <c r="D40" s="246"/>
      <c r="E40" s="98"/>
    </row>
    <row r="41" spans="1:5" s="3" customFormat="1" ht="16.5" customHeight="1">
      <c r="A41" s="17" t="s">
        <v>337</v>
      </c>
      <c r="B41" s="17" t="s">
        <v>343</v>
      </c>
      <c r="C41" s="4"/>
      <c r="D41" s="246"/>
      <c r="E41" s="98"/>
    </row>
    <row r="42" spans="1:5" s="3" customFormat="1" ht="16.5" customHeight="1">
      <c r="A42" s="17" t="s">
        <v>342</v>
      </c>
      <c r="B42" s="17" t="s">
        <v>344</v>
      </c>
      <c r="C42" s="4"/>
      <c r="D42" s="246"/>
      <c r="E42" s="98"/>
    </row>
    <row r="43" spans="1:5" s="3" customFormat="1" ht="16.5" customHeight="1">
      <c r="A43" s="17" t="s">
        <v>345</v>
      </c>
      <c r="B43" s="17" t="s">
        <v>464</v>
      </c>
      <c r="C43" s="4"/>
      <c r="D43" s="246"/>
      <c r="E43" s="98"/>
    </row>
    <row r="44" spans="1:5" s="3" customFormat="1" ht="16.5" customHeight="1">
      <c r="A44" s="17" t="s">
        <v>465</v>
      </c>
      <c r="B44" s="17" t="s">
        <v>341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385</v>
      </c>
      <c r="C49" s="86">
        <f>SUM(C50:C52)</f>
        <v>300</v>
      </c>
      <c r="D49" s="86">
        <f>SUM(D50:D52)</f>
        <v>300</v>
      </c>
      <c r="E49" s="98"/>
    </row>
    <row r="50" spans="1:6" s="3" customFormat="1" ht="16.5" customHeight="1">
      <c r="A50" s="100" t="s">
        <v>350</v>
      </c>
      <c r="B50" s="100" t="s">
        <v>353</v>
      </c>
      <c r="C50" s="4">
        <v>300</v>
      </c>
      <c r="D50" s="246">
        <v>300</v>
      </c>
      <c r="E50" s="98"/>
    </row>
    <row r="51" spans="1:6" s="3" customFormat="1" ht="16.5" customHeight="1">
      <c r="A51" s="100" t="s">
        <v>351</v>
      </c>
      <c r="B51" s="100" t="s">
        <v>352</v>
      </c>
      <c r="C51" s="4"/>
      <c r="D51" s="246"/>
      <c r="E51" s="98"/>
    </row>
    <row r="52" spans="1:6" s="3" customFormat="1" ht="16.5" customHeight="1">
      <c r="A52" s="100" t="s">
        <v>354</v>
      </c>
      <c r="B52" s="100" t="s">
        <v>355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389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391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283</v>
      </c>
      <c r="B61" s="47" t="s">
        <v>52</v>
      </c>
      <c r="C61" s="249"/>
      <c r="D61" s="41"/>
      <c r="E61" s="250"/>
    </row>
    <row r="62" spans="1:6" s="251" customFormat="1" ht="30">
      <c r="A62" s="91" t="s">
        <v>284</v>
      </c>
      <c r="B62" s="47" t="s">
        <v>54</v>
      </c>
      <c r="C62" s="249"/>
      <c r="D62" s="41"/>
      <c r="E62" s="250"/>
    </row>
    <row r="63" spans="1:6" s="251" customFormat="1">
      <c r="A63" s="91" t="s">
        <v>285</v>
      </c>
      <c r="B63" s="47" t="s">
        <v>53</v>
      </c>
      <c r="C63" s="41"/>
      <c r="D63" s="41"/>
      <c r="E63" s="250"/>
    </row>
    <row r="64" spans="1:6" s="251" customFormat="1">
      <c r="A64" s="91" t="s">
        <v>286</v>
      </c>
      <c r="B64" s="47" t="s">
        <v>27</v>
      </c>
      <c r="C64" s="249"/>
      <c r="D64" s="41"/>
      <c r="E64" s="250"/>
    </row>
    <row r="65" spans="1:5" s="251" customFormat="1">
      <c r="A65" s="91" t="s">
        <v>321</v>
      </c>
      <c r="B65" s="47" t="s">
        <v>322</v>
      </c>
      <c r="C65" s="249"/>
      <c r="D65" s="41"/>
      <c r="E65" s="250"/>
    </row>
    <row r="66" spans="1:5">
      <c r="A66" s="244">
        <v>2</v>
      </c>
      <c r="B66" s="244" t="s">
        <v>386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387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388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421</v>
      </c>
      <c r="C74" s="88"/>
      <c r="D74" s="22"/>
      <c r="E74" s="99"/>
    </row>
    <row r="75" spans="1:5">
      <c r="A75" s="244">
        <v>4</v>
      </c>
      <c r="B75" s="244" t="s">
        <v>238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239</v>
      </c>
      <c r="C76" s="255"/>
      <c r="D76" s="8"/>
      <c r="E76" s="99"/>
    </row>
    <row r="77" spans="1:5">
      <c r="A77" s="101">
        <v>4.2</v>
      </c>
      <c r="B77" s="101" t="s">
        <v>240</v>
      </c>
      <c r="C77" s="256"/>
      <c r="D77" s="8"/>
      <c r="E77" s="99"/>
    </row>
    <row r="78" spans="1:5">
      <c r="A78" s="244">
        <v>5</v>
      </c>
      <c r="B78" s="244" t="s">
        <v>265</v>
      </c>
      <c r="C78" s="281"/>
      <c r="D78" s="256"/>
      <c r="E78" s="99"/>
    </row>
    <row r="79" spans="1:5">
      <c r="B79" s="45"/>
    </row>
    <row r="80" spans="1:5">
      <c r="A80" s="417" t="s">
        <v>466</v>
      </c>
      <c r="B80" s="417"/>
      <c r="C80" s="417"/>
      <c r="D80" s="417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K23" sqref="K2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288</v>
      </c>
      <c r="B1" s="117"/>
      <c r="C1" s="414" t="s">
        <v>97</v>
      </c>
      <c r="D1" s="414"/>
      <c r="E1" s="156"/>
    </row>
    <row r="2" spans="1:12">
      <c r="A2" s="79" t="s">
        <v>128</v>
      </c>
      <c r="B2" s="117"/>
      <c r="C2" s="412" t="s">
        <v>479</v>
      </c>
      <c r="D2" s="413"/>
      <c r="E2" s="156"/>
    </row>
    <row r="3" spans="1:12">
      <c r="A3" s="79"/>
      <c r="B3" s="117"/>
      <c r="C3" s="374"/>
      <c r="D3" s="374"/>
      <c r="E3" s="156"/>
    </row>
    <row r="4" spans="1:12" s="2" customFormat="1">
      <c r="A4" s="80" t="s">
        <v>260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ლეიბორისტული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3"/>
      <c r="B7" s="37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88141</v>
      </c>
      <c r="D9" s="85">
        <f>SUM(D10,D13,D53,D56,D57,D58,D64,D71,D72)</f>
        <v>88141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12406</v>
      </c>
      <c r="D10" s="87">
        <v>12406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12406</v>
      </c>
      <c r="D11" s="35">
        <v>13673</v>
      </c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74418</v>
      </c>
      <c r="D13" s="87">
        <f>SUM(D14,D17,D29:D32,D35,D36,D43,D44,D45,D46,D47,D51,D52)</f>
        <v>74418</v>
      </c>
      <c r="E13" s="156"/>
    </row>
    <row r="14" spans="1:12">
      <c r="A14" s="16" t="s">
        <v>32</v>
      </c>
      <c r="B14" s="16" t="s">
        <v>1</v>
      </c>
      <c r="C14" s="86">
        <f>SUM(C15:C16)</f>
        <v>66000</v>
      </c>
      <c r="D14" s="86">
        <f>SUM(D15:D16)</f>
        <v>66000</v>
      </c>
      <c r="E14" s="156"/>
    </row>
    <row r="15" spans="1:12" ht="17.25" customHeight="1">
      <c r="A15" s="17" t="s">
        <v>87</v>
      </c>
      <c r="B15" s="17" t="s">
        <v>61</v>
      </c>
      <c r="C15" s="36">
        <v>7400</v>
      </c>
      <c r="D15" s="37">
        <v>7400</v>
      </c>
      <c r="E15" s="156"/>
    </row>
    <row r="16" spans="1:12" ht="17.25" customHeight="1">
      <c r="A16" s="17" t="s">
        <v>88</v>
      </c>
      <c r="B16" s="17" t="s">
        <v>62</v>
      </c>
      <c r="C16" s="36">
        <v>58600</v>
      </c>
      <c r="D16" s="37">
        <v>58600</v>
      </c>
      <c r="E16" s="156"/>
    </row>
    <row r="17" spans="1:5">
      <c r="A17" s="16" t="s">
        <v>33</v>
      </c>
      <c r="B17" s="16" t="s">
        <v>2</v>
      </c>
      <c r="C17" s="86">
        <f>SUM(C18:C23,C28)</f>
        <v>942</v>
      </c>
      <c r="D17" s="86">
        <f>SUM(D18:D23,D28)</f>
        <v>942</v>
      </c>
      <c r="E17" s="156"/>
    </row>
    <row r="18" spans="1:5" ht="30">
      <c r="A18" s="17" t="s">
        <v>12</v>
      </c>
      <c r="B18" s="17" t="s">
        <v>236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267</v>
      </c>
      <c r="B20" s="17" t="s">
        <v>22</v>
      </c>
      <c r="C20" s="38"/>
      <c r="D20" s="41"/>
      <c r="E20" s="156"/>
    </row>
    <row r="21" spans="1:5">
      <c r="A21" s="17" t="s">
        <v>268</v>
      </c>
      <c r="B21" s="17" t="s">
        <v>15</v>
      </c>
      <c r="C21" s="38">
        <v>275</v>
      </c>
      <c r="D21" s="41">
        <v>275</v>
      </c>
      <c r="E21" s="156"/>
    </row>
    <row r="22" spans="1:5">
      <c r="A22" s="17" t="s">
        <v>269</v>
      </c>
      <c r="B22" s="17" t="s">
        <v>16</v>
      </c>
      <c r="C22" s="38"/>
      <c r="D22" s="41"/>
      <c r="E22" s="156"/>
    </row>
    <row r="23" spans="1:5">
      <c r="A23" s="17" t="s">
        <v>270</v>
      </c>
      <c r="B23" s="17" t="s">
        <v>17</v>
      </c>
      <c r="C23" s="120">
        <f>SUM(C24:C27)</f>
        <v>667</v>
      </c>
      <c r="D23" s="120">
        <f>SUM(D24:D27)</f>
        <v>667</v>
      </c>
      <c r="E23" s="156"/>
    </row>
    <row r="24" spans="1:5" ht="16.5" customHeight="1">
      <c r="A24" s="18" t="s">
        <v>271</v>
      </c>
      <c r="B24" s="18" t="s">
        <v>18</v>
      </c>
      <c r="C24" s="38">
        <v>500</v>
      </c>
      <c r="D24" s="41">
        <v>500</v>
      </c>
      <c r="E24" s="156"/>
    </row>
    <row r="25" spans="1:5" ht="16.5" customHeight="1">
      <c r="A25" s="18" t="s">
        <v>272</v>
      </c>
      <c r="B25" s="18" t="s">
        <v>19</v>
      </c>
      <c r="C25" s="38">
        <v>127</v>
      </c>
      <c r="D25" s="41">
        <v>127</v>
      </c>
      <c r="E25" s="156"/>
    </row>
    <row r="26" spans="1:5" ht="16.5" customHeight="1">
      <c r="A26" s="18" t="s">
        <v>273</v>
      </c>
      <c r="B26" s="18" t="s">
        <v>20</v>
      </c>
      <c r="C26" s="38"/>
      <c r="D26" s="41"/>
      <c r="E26" s="156"/>
    </row>
    <row r="27" spans="1:5" ht="16.5" customHeight="1">
      <c r="A27" s="18" t="s">
        <v>274</v>
      </c>
      <c r="B27" s="18" t="s">
        <v>480</v>
      </c>
      <c r="C27" s="38">
        <v>40</v>
      </c>
      <c r="D27" s="42">
        <v>40</v>
      </c>
      <c r="E27" s="156"/>
    </row>
    <row r="28" spans="1:5">
      <c r="A28" s="17" t="s">
        <v>275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6000</v>
      </c>
      <c r="D32" s="86">
        <f>SUM(D33:D34)</f>
        <v>6000</v>
      </c>
      <c r="E32" s="156"/>
    </row>
    <row r="33" spans="1:5">
      <c r="A33" s="17" t="s">
        <v>276</v>
      </c>
      <c r="B33" s="17" t="s">
        <v>56</v>
      </c>
      <c r="C33" s="34">
        <v>6000</v>
      </c>
      <c r="D33" s="35">
        <v>6000</v>
      </c>
      <c r="E33" s="156"/>
    </row>
    <row r="34" spans="1:5">
      <c r="A34" s="17" t="s">
        <v>277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129</v>
      </c>
      <c r="D35" s="35">
        <v>129</v>
      </c>
      <c r="E35" s="156"/>
    </row>
    <row r="36" spans="1:5">
      <c r="A36" s="16" t="s">
        <v>39</v>
      </c>
      <c r="B36" s="16" t="s">
        <v>338</v>
      </c>
      <c r="C36" s="86">
        <f>SUM(C37:C42)</f>
        <v>200</v>
      </c>
      <c r="D36" s="86">
        <f>SUM(D37:D42)</f>
        <v>200</v>
      </c>
      <c r="E36" s="156"/>
    </row>
    <row r="37" spans="1:5">
      <c r="A37" s="17" t="s">
        <v>335</v>
      </c>
      <c r="B37" s="17" t="s">
        <v>339</v>
      </c>
      <c r="C37" s="34"/>
      <c r="D37" s="34"/>
      <c r="E37" s="156"/>
    </row>
    <row r="38" spans="1:5">
      <c r="A38" s="17" t="s">
        <v>336</v>
      </c>
      <c r="B38" s="17" t="s">
        <v>340</v>
      </c>
      <c r="C38" s="34"/>
      <c r="D38" s="34"/>
      <c r="E38" s="156"/>
    </row>
    <row r="39" spans="1:5">
      <c r="A39" s="17" t="s">
        <v>337</v>
      </c>
      <c r="B39" s="17" t="s">
        <v>343</v>
      </c>
      <c r="C39" s="34">
        <v>200</v>
      </c>
      <c r="D39" s="35">
        <v>200</v>
      </c>
      <c r="E39" s="156"/>
    </row>
    <row r="40" spans="1:5">
      <c r="A40" s="17" t="s">
        <v>342</v>
      </c>
      <c r="B40" s="17" t="s">
        <v>344</v>
      </c>
      <c r="C40" s="34"/>
      <c r="D40" s="35"/>
      <c r="E40" s="156"/>
    </row>
    <row r="41" spans="1:5">
      <c r="A41" s="17" t="s">
        <v>345</v>
      </c>
      <c r="B41" s="17" t="s">
        <v>464</v>
      </c>
      <c r="C41" s="34"/>
      <c r="D41" s="35"/>
      <c r="E41" s="156"/>
    </row>
    <row r="42" spans="1:5">
      <c r="A42" s="17" t="s">
        <v>465</v>
      </c>
      <c r="B42" s="17" t="s">
        <v>341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282</v>
      </c>
      <c r="C47" s="86">
        <f>SUM(C48:C50)</f>
        <v>300</v>
      </c>
      <c r="D47" s="86">
        <f>SUM(D48:D50)</f>
        <v>300</v>
      </c>
      <c r="E47" s="156"/>
    </row>
    <row r="48" spans="1:5">
      <c r="A48" s="100" t="s">
        <v>350</v>
      </c>
      <c r="B48" s="100" t="s">
        <v>353</v>
      </c>
      <c r="C48" s="34">
        <v>300</v>
      </c>
      <c r="D48" s="35">
        <v>300</v>
      </c>
      <c r="E48" s="156"/>
    </row>
    <row r="49" spans="1:5">
      <c r="A49" s="100" t="s">
        <v>351</v>
      </c>
      <c r="B49" s="100" t="s">
        <v>352</v>
      </c>
      <c r="C49" s="34"/>
      <c r="D49" s="35"/>
      <c r="E49" s="156"/>
    </row>
    <row r="50" spans="1:5">
      <c r="A50" s="100" t="s">
        <v>354</v>
      </c>
      <c r="B50" s="100" t="s">
        <v>355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>
        <v>847</v>
      </c>
      <c r="D52" s="35">
        <v>847</v>
      </c>
      <c r="E52" s="156"/>
    </row>
    <row r="53" spans="1:5" ht="30">
      <c r="A53" s="14">
        <v>1.3</v>
      </c>
      <c r="B53" s="90" t="s">
        <v>389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391</v>
      </c>
      <c r="C56" s="34"/>
      <c r="D56" s="35"/>
      <c r="E56" s="156"/>
    </row>
    <row r="57" spans="1:5">
      <c r="A57" s="14">
        <v>1.5</v>
      </c>
      <c r="B57" s="14" t="s">
        <v>7</v>
      </c>
      <c r="C57" s="38">
        <v>50</v>
      </c>
      <c r="D57" s="41">
        <v>50</v>
      </c>
      <c r="E57" s="156"/>
    </row>
    <row r="58" spans="1:5">
      <c r="A58" s="14">
        <v>1.6</v>
      </c>
      <c r="B58" s="46" t="s">
        <v>8</v>
      </c>
      <c r="C58" s="87">
        <f>SUM(C59:C63)</f>
        <v>1267</v>
      </c>
      <c r="D58" s="87">
        <f>SUM(D59:D63)</f>
        <v>1267</v>
      </c>
      <c r="E58" s="156"/>
    </row>
    <row r="59" spans="1:5">
      <c r="A59" s="16" t="s">
        <v>283</v>
      </c>
      <c r="B59" s="47" t="s">
        <v>52</v>
      </c>
      <c r="C59" s="38"/>
      <c r="D59" s="41"/>
      <c r="E59" s="156"/>
    </row>
    <row r="60" spans="1:5" ht="30">
      <c r="A60" s="16" t="s">
        <v>284</v>
      </c>
      <c r="B60" s="47" t="s">
        <v>54</v>
      </c>
      <c r="C60" s="38">
        <v>1267</v>
      </c>
      <c r="D60" s="41">
        <v>1267</v>
      </c>
      <c r="E60" s="156"/>
    </row>
    <row r="61" spans="1:5">
      <c r="A61" s="16" t="s">
        <v>285</v>
      </c>
      <c r="B61" s="47" t="s">
        <v>53</v>
      </c>
      <c r="C61" s="41"/>
      <c r="D61" s="41"/>
      <c r="E61" s="156"/>
    </row>
    <row r="62" spans="1:5">
      <c r="A62" s="16" t="s">
        <v>286</v>
      </c>
      <c r="B62" s="47" t="s">
        <v>27</v>
      </c>
      <c r="C62" s="38"/>
      <c r="D62" s="41"/>
      <c r="E62" s="156"/>
    </row>
    <row r="63" spans="1:5">
      <c r="A63" s="16" t="s">
        <v>321</v>
      </c>
      <c r="B63" s="222" t="s">
        <v>322</v>
      </c>
      <c r="C63" s="38"/>
      <c r="D63" s="223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421</v>
      </c>
      <c r="C71" s="285"/>
      <c r="D71" s="283"/>
      <c r="E71" s="108"/>
    </row>
    <row r="72" spans="1:5" s="2" customFormat="1">
      <c r="A72" s="13">
        <v>4</v>
      </c>
      <c r="B72" s="13" t="s">
        <v>238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239</v>
      </c>
      <c r="C73" s="8"/>
      <c r="D73" s="8"/>
      <c r="E73" s="108"/>
    </row>
    <row r="74" spans="1:5" s="2" customFormat="1">
      <c r="A74" s="15">
        <v>4.2</v>
      </c>
      <c r="B74" s="15" t="s">
        <v>240</v>
      </c>
      <c r="C74" s="8"/>
      <c r="D74" s="8"/>
      <c r="E74" s="108"/>
    </row>
    <row r="75" spans="1:5" s="2" customFormat="1">
      <c r="A75" s="13">
        <v>5</v>
      </c>
      <c r="B75" s="280" t="s">
        <v>265</v>
      </c>
      <c r="C75" s="8"/>
      <c r="D75" s="88"/>
      <c r="E75" s="108"/>
    </row>
    <row r="76" spans="1:5" s="2" customFormat="1">
      <c r="A76" s="383"/>
      <c r="B76" s="383"/>
      <c r="C76" s="12"/>
      <c r="D76" s="12"/>
      <c r="E76" s="108"/>
    </row>
    <row r="77" spans="1:5" s="2" customFormat="1">
      <c r="A77" s="417" t="s">
        <v>466</v>
      </c>
      <c r="B77" s="417"/>
      <c r="C77" s="417"/>
      <c r="D77" s="417"/>
      <c r="E77" s="108"/>
    </row>
    <row r="78" spans="1:5" s="2" customFormat="1">
      <c r="A78" s="383"/>
      <c r="B78" s="383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467</v>
      </c>
      <c r="D83" s="12"/>
      <c r="E83"/>
      <c r="F83"/>
      <c r="G83"/>
      <c r="H83"/>
      <c r="I83"/>
    </row>
    <row r="84" spans="1:9" s="2" customFormat="1">
      <c r="A84"/>
      <c r="B84" s="418" t="s">
        <v>468</v>
      </c>
      <c r="C84" s="418"/>
      <c r="D84" s="418"/>
      <c r="E84"/>
      <c r="F84"/>
      <c r="G84"/>
      <c r="H84"/>
      <c r="I84"/>
    </row>
    <row r="85" spans="1:9" customFormat="1" ht="12.75">
      <c r="B85" s="68" t="s">
        <v>469</v>
      </c>
    </row>
    <row r="86" spans="1:9" s="2" customFormat="1">
      <c r="A86" s="11"/>
      <c r="B86" s="418" t="s">
        <v>470</v>
      </c>
      <c r="C86" s="418"/>
      <c r="D86" s="41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7" zoomScale="80" zoomScaleSheetLayoutView="80" workbookViewId="0">
      <selection activeCell="I17" sqref="I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319</v>
      </c>
      <c r="B1" s="80"/>
      <c r="C1" s="414" t="s">
        <v>97</v>
      </c>
      <c r="D1" s="414"/>
      <c r="E1" s="94"/>
    </row>
    <row r="2" spans="1:5" s="6" customFormat="1">
      <c r="A2" s="77" t="s">
        <v>313</v>
      </c>
      <c r="B2" s="80"/>
      <c r="C2" s="412" t="s">
        <v>479</v>
      </c>
      <c r="D2" s="412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ლეიბორისტული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318</v>
      </c>
      <c r="C9" s="82" t="s">
        <v>10</v>
      </c>
      <c r="D9" s="82" t="s">
        <v>9</v>
      </c>
      <c r="E9" s="94"/>
    </row>
    <row r="10" spans="1:5" s="9" customFormat="1" ht="18">
      <c r="A10" s="101" t="s">
        <v>314</v>
      </c>
      <c r="B10" s="101" t="s">
        <v>481</v>
      </c>
      <c r="C10" s="4">
        <v>650</v>
      </c>
      <c r="D10" s="4">
        <v>650</v>
      </c>
      <c r="E10" s="96"/>
    </row>
    <row r="11" spans="1:5" s="10" customFormat="1">
      <c r="A11" s="101" t="s">
        <v>315</v>
      </c>
      <c r="B11" s="101" t="s">
        <v>482</v>
      </c>
      <c r="C11" s="4">
        <v>137</v>
      </c>
      <c r="D11" s="4">
        <v>137</v>
      </c>
      <c r="E11" s="97"/>
    </row>
    <row r="12" spans="1:5" s="10" customFormat="1">
      <c r="A12" s="90" t="s">
        <v>264</v>
      </c>
      <c r="B12" s="90" t="s">
        <v>483</v>
      </c>
      <c r="C12" s="4">
        <v>60</v>
      </c>
      <c r="D12" s="4">
        <v>60</v>
      </c>
      <c r="E12" s="97"/>
    </row>
    <row r="13" spans="1:5" s="10" customFormat="1">
      <c r="A13" s="90" t="s">
        <v>264</v>
      </c>
      <c r="B13" s="90"/>
      <c r="C13" s="4"/>
      <c r="D13" s="4"/>
      <c r="E13" s="97"/>
    </row>
    <row r="14" spans="1:5" s="10" customFormat="1">
      <c r="A14" s="90" t="s">
        <v>264</v>
      </c>
      <c r="B14" s="90"/>
      <c r="C14" s="4"/>
      <c r="D14" s="4"/>
      <c r="E14" s="97"/>
    </row>
    <row r="15" spans="1:5" s="10" customFormat="1">
      <c r="A15" s="90" t="s">
        <v>264</v>
      </c>
      <c r="B15" s="90"/>
      <c r="C15" s="4"/>
      <c r="D15" s="4"/>
      <c r="E15" s="97"/>
    </row>
    <row r="16" spans="1:5" s="10" customFormat="1">
      <c r="A16" s="90" t="s">
        <v>264</v>
      </c>
      <c r="B16" s="90"/>
      <c r="C16" s="4"/>
      <c r="D16" s="4"/>
      <c r="E16" s="97"/>
    </row>
    <row r="17" spans="1:5" s="10" customFormat="1" ht="17.25" customHeight="1">
      <c r="A17" s="101" t="s">
        <v>316</v>
      </c>
      <c r="B17" s="90"/>
      <c r="C17" s="4"/>
      <c r="D17" s="4"/>
      <c r="E17" s="97"/>
    </row>
    <row r="18" spans="1:5" s="10" customFormat="1" ht="18" customHeight="1">
      <c r="A18" s="101" t="s">
        <v>317</v>
      </c>
      <c r="B18" s="90"/>
      <c r="C18" s="4"/>
      <c r="D18" s="4"/>
      <c r="E18" s="97"/>
    </row>
    <row r="19" spans="1:5" s="10" customFormat="1">
      <c r="A19" s="90" t="s">
        <v>264</v>
      </c>
      <c r="B19" s="90"/>
      <c r="C19" s="4"/>
      <c r="D19" s="4"/>
      <c r="E19" s="97"/>
    </row>
    <row r="20" spans="1:5" s="10" customFormat="1">
      <c r="A20" s="90" t="s">
        <v>264</v>
      </c>
      <c r="B20" s="90"/>
      <c r="C20" s="4"/>
      <c r="D20" s="4"/>
      <c r="E20" s="97"/>
    </row>
    <row r="21" spans="1:5" s="10" customFormat="1">
      <c r="A21" s="90" t="s">
        <v>264</v>
      </c>
      <c r="B21" s="90"/>
      <c r="C21" s="4"/>
      <c r="D21" s="4"/>
      <c r="E21" s="97"/>
    </row>
    <row r="22" spans="1:5" s="10" customFormat="1">
      <c r="A22" s="90" t="s">
        <v>264</v>
      </c>
      <c r="B22" s="90"/>
      <c r="C22" s="4"/>
      <c r="D22" s="4"/>
      <c r="E22" s="97"/>
    </row>
    <row r="23" spans="1:5" s="10" customFormat="1">
      <c r="A23" s="90" t="s">
        <v>264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320</v>
      </c>
      <c r="C25" s="89">
        <f>SUM(C10:C24)</f>
        <v>847</v>
      </c>
      <c r="D25" s="89">
        <f>SUM(D10:D24)</f>
        <v>847</v>
      </c>
      <c r="E25" s="99"/>
    </row>
    <row r="26" spans="1:5">
      <c r="A26" s="45"/>
      <c r="B26" s="45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21" t="s">
        <v>394</v>
      </c>
    </row>
    <row r="30" spans="1:5">
      <c r="A30" s="221"/>
    </row>
    <row r="31" spans="1:5">
      <c r="A31" s="221" t="s">
        <v>333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N28" sqref="N28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441</v>
      </c>
      <c r="B1" s="77"/>
      <c r="C1" s="80"/>
      <c r="D1" s="80"/>
      <c r="E1" s="80"/>
      <c r="F1" s="80"/>
      <c r="G1" s="291"/>
      <c r="H1" s="291"/>
      <c r="I1" s="414" t="s">
        <v>97</v>
      </c>
      <c r="J1" s="414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2" t="s">
        <v>479</v>
      </c>
      <c r="J2" s="412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260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324</v>
      </c>
      <c r="C8" s="93" t="s">
        <v>325</v>
      </c>
      <c r="D8" s="93" t="s">
        <v>213</v>
      </c>
      <c r="E8" s="93" t="s">
        <v>329</v>
      </c>
      <c r="F8" s="93" t="s">
        <v>332</v>
      </c>
      <c r="G8" s="82" t="s">
        <v>10</v>
      </c>
      <c r="H8" s="82" t="s">
        <v>9</v>
      </c>
      <c r="I8" s="82" t="s">
        <v>375</v>
      </c>
      <c r="J8" s="234" t="s">
        <v>331</v>
      </c>
    </row>
    <row r="9" spans="1:10" ht="15">
      <c r="A9" s="101">
        <v>1</v>
      </c>
      <c r="B9" s="101" t="s">
        <v>484</v>
      </c>
      <c r="C9" s="101" t="s">
        <v>485</v>
      </c>
      <c r="D9" s="101">
        <v>1019016805</v>
      </c>
      <c r="E9" s="101"/>
      <c r="F9" s="101" t="s">
        <v>331</v>
      </c>
      <c r="G9" s="4">
        <v>625</v>
      </c>
      <c r="H9" s="4">
        <v>500</v>
      </c>
      <c r="I9" s="4">
        <v>125</v>
      </c>
      <c r="J9" s="234" t="s">
        <v>0</v>
      </c>
    </row>
    <row r="10" spans="1:10" ht="15">
      <c r="A10" s="101">
        <v>2</v>
      </c>
      <c r="B10" s="101" t="s">
        <v>486</v>
      </c>
      <c r="C10" s="101" t="s">
        <v>487</v>
      </c>
      <c r="D10" s="101">
        <v>1011007155</v>
      </c>
      <c r="E10" s="101"/>
      <c r="F10" s="101" t="s">
        <v>331</v>
      </c>
      <c r="G10" s="4">
        <v>375</v>
      </c>
      <c r="H10" s="4">
        <v>300</v>
      </c>
      <c r="I10" s="4">
        <v>75</v>
      </c>
    </row>
    <row r="11" spans="1:10" ht="15">
      <c r="A11" s="101">
        <v>3</v>
      </c>
      <c r="B11" s="90" t="s">
        <v>488</v>
      </c>
      <c r="C11" s="90" t="s">
        <v>489</v>
      </c>
      <c r="D11" s="90">
        <v>46001002506</v>
      </c>
      <c r="E11" s="90"/>
      <c r="F11" s="90" t="s">
        <v>331</v>
      </c>
      <c r="G11" s="4">
        <v>187.5</v>
      </c>
      <c r="H11" s="4">
        <v>150</v>
      </c>
      <c r="I11" s="4">
        <v>37.5</v>
      </c>
    </row>
    <row r="12" spans="1:10" ht="15">
      <c r="A12" s="101">
        <v>4</v>
      </c>
      <c r="B12" s="90" t="s">
        <v>490</v>
      </c>
      <c r="C12" s="90" t="s">
        <v>491</v>
      </c>
      <c r="D12" s="90">
        <v>1008054765</v>
      </c>
      <c r="E12" s="90"/>
      <c r="F12" s="90" t="s">
        <v>331</v>
      </c>
      <c r="G12" s="4">
        <v>1281.25</v>
      </c>
      <c r="H12" s="4">
        <v>1025</v>
      </c>
      <c r="I12" s="4">
        <v>256.25</v>
      </c>
    </row>
    <row r="13" spans="1:10" ht="15">
      <c r="A13" s="101">
        <v>5</v>
      </c>
      <c r="B13" s="90" t="s">
        <v>492</v>
      </c>
      <c r="C13" s="90" t="s">
        <v>493</v>
      </c>
      <c r="D13" s="90">
        <v>12001050813</v>
      </c>
      <c r="E13" s="90"/>
      <c r="F13" s="90" t="s">
        <v>331</v>
      </c>
      <c r="G13" s="4">
        <v>1375</v>
      </c>
      <c r="H13" s="4">
        <v>1100</v>
      </c>
      <c r="I13" s="4">
        <v>275</v>
      </c>
    </row>
    <row r="14" spans="1:10" ht="15">
      <c r="A14" s="101">
        <v>6</v>
      </c>
      <c r="B14" s="90" t="s">
        <v>494</v>
      </c>
      <c r="C14" s="90" t="s">
        <v>495</v>
      </c>
      <c r="D14" s="90">
        <v>1001060855</v>
      </c>
      <c r="E14" s="90"/>
      <c r="F14" s="90" t="s">
        <v>331</v>
      </c>
      <c r="G14" s="4">
        <v>1375</v>
      </c>
      <c r="H14" s="4">
        <v>1100</v>
      </c>
      <c r="I14" s="4">
        <v>275</v>
      </c>
    </row>
    <row r="15" spans="1:10" ht="15">
      <c r="A15" s="101">
        <v>7</v>
      </c>
      <c r="B15" s="90" t="s">
        <v>496</v>
      </c>
      <c r="C15" s="90" t="s">
        <v>497</v>
      </c>
      <c r="D15" s="90">
        <v>1022001763</v>
      </c>
      <c r="E15" s="90"/>
      <c r="F15" s="90" t="s">
        <v>331</v>
      </c>
      <c r="G15" s="4">
        <v>1875</v>
      </c>
      <c r="H15" s="4">
        <v>1500</v>
      </c>
      <c r="I15" s="4">
        <v>375</v>
      </c>
    </row>
    <row r="16" spans="1:10" ht="15">
      <c r="A16" s="101">
        <v>8</v>
      </c>
      <c r="B16" s="90" t="s">
        <v>498</v>
      </c>
      <c r="C16" s="90" t="s">
        <v>499</v>
      </c>
      <c r="D16" s="90">
        <v>1006015862</v>
      </c>
      <c r="E16" s="90"/>
      <c r="F16" s="90" t="s">
        <v>331</v>
      </c>
      <c r="G16" s="4">
        <v>1375</v>
      </c>
      <c r="H16" s="4">
        <v>1100</v>
      </c>
      <c r="I16" s="4">
        <v>275</v>
      </c>
    </row>
    <row r="17" spans="1:9" ht="15">
      <c r="A17" s="101">
        <v>9</v>
      </c>
      <c r="B17" s="90" t="s">
        <v>500</v>
      </c>
      <c r="C17" s="90" t="s">
        <v>501</v>
      </c>
      <c r="D17" s="90">
        <v>1006011079</v>
      </c>
      <c r="E17" s="90"/>
      <c r="F17" s="90" t="s">
        <v>331</v>
      </c>
      <c r="G17" s="4">
        <v>1625</v>
      </c>
      <c r="H17" s="4">
        <v>1300</v>
      </c>
      <c r="I17" s="4">
        <v>325</v>
      </c>
    </row>
    <row r="18" spans="1:9" ht="15">
      <c r="A18" s="101">
        <v>10</v>
      </c>
      <c r="B18" s="90" t="s">
        <v>486</v>
      </c>
      <c r="C18" s="90" t="s">
        <v>502</v>
      </c>
      <c r="D18" s="90">
        <v>1024036647</v>
      </c>
      <c r="E18" s="90"/>
      <c r="F18" s="90" t="s">
        <v>331</v>
      </c>
      <c r="G18" s="4">
        <v>1562.5</v>
      </c>
      <c r="H18" s="4">
        <v>1250</v>
      </c>
      <c r="I18" s="4">
        <v>312.5</v>
      </c>
    </row>
    <row r="19" spans="1:9" ht="15">
      <c r="A19" s="101">
        <v>11</v>
      </c>
      <c r="B19" s="90" t="s">
        <v>503</v>
      </c>
      <c r="C19" s="90" t="s">
        <v>504</v>
      </c>
      <c r="D19" s="90">
        <v>1008019822</v>
      </c>
      <c r="E19" s="90"/>
      <c r="F19" s="90" t="s">
        <v>331</v>
      </c>
      <c r="G19" s="4">
        <v>750</v>
      </c>
      <c r="H19" s="4">
        <v>600</v>
      </c>
      <c r="I19" s="4">
        <v>150</v>
      </c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262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426</v>
      </c>
      <c r="G25" s="89">
        <f>SUM(G9:G24)</f>
        <v>12406.25</v>
      </c>
      <c r="H25" s="89">
        <f>SUM(H9:H24)</f>
        <v>9925</v>
      </c>
      <c r="I25" s="430">
        <v>2481</v>
      </c>
    </row>
    <row r="26" spans="1:9" ht="15">
      <c r="A26" s="232"/>
      <c r="B26" s="232"/>
      <c r="C26" s="232"/>
      <c r="D26" s="232"/>
      <c r="E26" s="232"/>
      <c r="F26" s="232"/>
      <c r="G26" s="232"/>
      <c r="H26" s="189"/>
      <c r="I26" s="189"/>
    </row>
    <row r="27" spans="1:9" ht="15">
      <c r="A27" s="233" t="s">
        <v>442</v>
      </c>
      <c r="B27" s="233"/>
      <c r="C27" s="232"/>
      <c r="D27" s="232"/>
      <c r="E27" s="232"/>
      <c r="F27" s="232"/>
      <c r="G27" s="232"/>
      <c r="H27" s="189"/>
      <c r="I27" s="189"/>
    </row>
    <row r="28" spans="1:9" ht="15">
      <c r="A28" s="233"/>
      <c r="B28" s="233"/>
      <c r="C28" s="232"/>
      <c r="D28" s="232"/>
      <c r="E28" s="232"/>
      <c r="F28" s="232"/>
      <c r="G28" s="232"/>
      <c r="H28" s="189"/>
      <c r="I28" s="189"/>
    </row>
    <row r="29" spans="1:9" ht="15">
      <c r="A29" s="233"/>
      <c r="B29" s="233"/>
      <c r="C29" s="189"/>
      <c r="D29" s="189"/>
      <c r="E29" s="189"/>
      <c r="F29" s="189"/>
      <c r="G29" s="189"/>
      <c r="H29" s="189"/>
      <c r="I29" s="189"/>
    </row>
    <row r="30" spans="1:9" ht="15">
      <c r="A30" s="233"/>
      <c r="B30" s="233"/>
      <c r="C30" s="189"/>
      <c r="D30" s="189"/>
      <c r="E30" s="189"/>
      <c r="F30" s="189"/>
      <c r="G30" s="189"/>
      <c r="H30" s="189"/>
      <c r="I30" s="189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374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373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8"/>
  <sheetViews>
    <sheetView view="pageBreakPreview" zoomScale="80" zoomScaleSheetLayoutView="80" workbookViewId="0">
      <selection activeCell="M28" sqref="M2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443</v>
      </c>
      <c r="B1" s="80"/>
      <c r="C1" s="80"/>
      <c r="D1" s="80"/>
      <c r="E1" s="80"/>
      <c r="F1" s="80"/>
      <c r="G1" s="414" t="s">
        <v>97</v>
      </c>
      <c r="H1" s="414"/>
      <c r="I1" s="388"/>
    </row>
    <row r="2" spans="1:9" ht="15">
      <c r="A2" s="79" t="s">
        <v>128</v>
      </c>
      <c r="B2" s="80"/>
      <c r="C2" s="80"/>
      <c r="D2" s="80"/>
      <c r="E2" s="80"/>
      <c r="F2" s="80"/>
      <c r="G2" s="412" t="s">
        <v>479</v>
      </c>
      <c r="H2" s="412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8"/>
    </row>
    <row r="4" spans="1:9" ht="15">
      <c r="A4" s="80" t="s">
        <v>260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8"/>
    </row>
    <row r="8" spans="1:9" ht="45">
      <c r="A8" s="384" t="s">
        <v>64</v>
      </c>
      <c r="B8" s="82" t="s">
        <v>324</v>
      </c>
      <c r="C8" s="93" t="s">
        <v>325</v>
      </c>
      <c r="D8" s="93" t="s">
        <v>213</v>
      </c>
      <c r="E8" s="93" t="s">
        <v>328</v>
      </c>
      <c r="F8" s="93" t="s">
        <v>327</v>
      </c>
      <c r="G8" s="93" t="s">
        <v>369</v>
      </c>
      <c r="H8" s="82" t="s">
        <v>10</v>
      </c>
      <c r="I8" s="82" t="s">
        <v>9</v>
      </c>
    </row>
    <row r="9" spans="1:9" ht="15">
      <c r="A9" s="385"/>
      <c r="B9" s="386" t="s">
        <v>505</v>
      </c>
      <c r="C9" s="101" t="s">
        <v>506</v>
      </c>
      <c r="D9" s="101">
        <v>1010011415</v>
      </c>
      <c r="E9" s="101"/>
      <c r="F9" s="101" t="s">
        <v>510</v>
      </c>
      <c r="G9" s="101"/>
      <c r="H9" s="4">
        <v>54900</v>
      </c>
      <c r="I9" s="4">
        <v>54900</v>
      </c>
    </row>
    <row r="10" spans="1:9" ht="15">
      <c r="A10" s="385"/>
      <c r="B10" s="386" t="s">
        <v>507</v>
      </c>
      <c r="C10" s="101" t="s">
        <v>506</v>
      </c>
      <c r="D10" s="101">
        <v>1031006153</v>
      </c>
      <c r="E10" s="101"/>
      <c r="F10" s="101" t="s">
        <v>511</v>
      </c>
      <c r="G10" s="101"/>
      <c r="H10" s="4">
        <v>2300</v>
      </c>
      <c r="I10" s="4">
        <v>2300</v>
      </c>
    </row>
    <row r="11" spans="1:9" ht="15">
      <c r="A11" s="385"/>
      <c r="B11" s="386" t="s">
        <v>508</v>
      </c>
      <c r="C11" s="90" t="s">
        <v>509</v>
      </c>
      <c r="D11" s="90">
        <v>1005034665</v>
      </c>
      <c r="E11" s="90"/>
      <c r="F11" s="90" t="s">
        <v>512</v>
      </c>
      <c r="G11" s="90"/>
      <c r="H11" s="4">
        <v>1400</v>
      </c>
      <c r="I11" s="4">
        <v>1400</v>
      </c>
    </row>
    <row r="12" spans="1:9" ht="15">
      <c r="A12" s="385"/>
      <c r="B12" s="386" t="s">
        <v>508</v>
      </c>
      <c r="C12" s="90" t="s">
        <v>509</v>
      </c>
      <c r="D12" s="90">
        <v>1005034665</v>
      </c>
      <c r="E12" s="90"/>
      <c r="F12" s="90" t="s">
        <v>513</v>
      </c>
      <c r="G12" s="90">
        <v>15</v>
      </c>
      <c r="H12" s="4">
        <v>225</v>
      </c>
      <c r="I12" s="4">
        <v>225</v>
      </c>
    </row>
    <row r="13" spans="1:9" ht="15">
      <c r="A13" s="385"/>
      <c r="B13" s="386" t="s">
        <v>514</v>
      </c>
      <c r="C13" s="90" t="s">
        <v>515</v>
      </c>
      <c r="D13" s="90">
        <v>1001008305</v>
      </c>
      <c r="E13" s="90"/>
      <c r="F13" s="90" t="s">
        <v>513</v>
      </c>
      <c r="G13" s="90">
        <v>21</v>
      </c>
      <c r="H13" s="4">
        <v>315</v>
      </c>
      <c r="I13" s="4">
        <v>315</v>
      </c>
    </row>
    <row r="14" spans="1:9" ht="15">
      <c r="A14" s="385"/>
      <c r="B14" s="386" t="s">
        <v>516</v>
      </c>
      <c r="C14" s="90" t="s">
        <v>517</v>
      </c>
      <c r="D14" s="90">
        <v>1019029100</v>
      </c>
      <c r="E14" s="90"/>
      <c r="F14" s="90" t="s">
        <v>513</v>
      </c>
      <c r="G14" s="90">
        <v>15</v>
      </c>
      <c r="H14" s="4">
        <v>225</v>
      </c>
      <c r="I14" s="4">
        <v>225</v>
      </c>
    </row>
    <row r="15" spans="1:9" ht="15">
      <c r="A15" s="385"/>
      <c r="B15" s="386" t="s">
        <v>496</v>
      </c>
      <c r="C15" s="90" t="s">
        <v>497</v>
      </c>
      <c r="D15" s="90">
        <v>1022001763</v>
      </c>
      <c r="E15" s="90"/>
      <c r="F15" s="90" t="s">
        <v>513</v>
      </c>
      <c r="G15" s="90">
        <v>26</v>
      </c>
      <c r="H15" s="4">
        <v>385</v>
      </c>
      <c r="I15" s="4">
        <v>385</v>
      </c>
    </row>
    <row r="16" spans="1:9" ht="15">
      <c r="A16" s="385"/>
      <c r="B16" s="386" t="s">
        <v>498</v>
      </c>
      <c r="C16" s="90" t="s">
        <v>499</v>
      </c>
      <c r="D16" s="90">
        <v>1006015862</v>
      </c>
      <c r="E16" s="90"/>
      <c r="F16" s="90" t="s">
        <v>513</v>
      </c>
      <c r="G16" s="90">
        <v>38</v>
      </c>
      <c r="H16" s="4">
        <v>565</v>
      </c>
      <c r="I16" s="4">
        <v>565</v>
      </c>
    </row>
    <row r="17" spans="1:9" ht="15">
      <c r="A17" s="385"/>
      <c r="B17" s="386" t="s">
        <v>518</v>
      </c>
      <c r="C17" s="90" t="s">
        <v>519</v>
      </c>
      <c r="D17" s="90">
        <v>1005027236</v>
      </c>
      <c r="E17" s="90"/>
      <c r="F17" s="90" t="s">
        <v>513</v>
      </c>
      <c r="G17" s="90">
        <v>27</v>
      </c>
      <c r="H17" s="4">
        <v>405</v>
      </c>
      <c r="I17" s="4">
        <v>405</v>
      </c>
    </row>
    <row r="18" spans="1:9" ht="15">
      <c r="A18" s="385"/>
      <c r="B18" s="386" t="s">
        <v>520</v>
      </c>
      <c r="C18" s="90" t="s">
        <v>501</v>
      </c>
      <c r="D18" s="90">
        <v>1006011079</v>
      </c>
      <c r="E18" s="90"/>
      <c r="F18" s="90" t="s">
        <v>513</v>
      </c>
      <c r="G18" s="90">
        <v>21</v>
      </c>
      <c r="H18" s="4">
        <v>315</v>
      </c>
      <c r="I18" s="4">
        <v>315</v>
      </c>
    </row>
    <row r="19" spans="1:9" ht="15">
      <c r="A19" s="385"/>
      <c r="B19" s="386" t="s">
        <v>521</v>
      </c>
      <c r="C19" s="90" t="s">
        <v>522</v>
      </c>
      <c r="D19" s="90">
        <v>58001000338</v>
      </c>
      <c r="E19" s="90"/>
      <c r="F19" s="90" t="s">
        <v>513</v>
      </c>
      <c r="G19" s="90">
        <v>12</v>
      </c>
      <c r="H19" s="4">
        <v>180</v>
      </c>
      <c r="I19" s="4">
        <v>180</v>
      </c>
    </row>
    <row r="20" spans="1:9" ht="15">
      <c r="A20" s="385"/>
      <c r="B20" s="386" t="s">
        <v>496</v>
      </c>
      <c r="C20" s="90" t="s">
        <v>523</v>
      </c>
      <c r="D20" s="90">
        <v>1024020468</v>
      </c>
      <c r="E20" s="90"/>
      <c r="F20" s="90" t="s">
        <v>513</v>
      </c>
      <c r="G20" s="90">
        <v>12</v>
      </c>
      <c r="H20" s="4">
        <v>180</v>
      </c>
      <c r="I20" s="4">
        <v>180</v>
      </c>
    </row>
    <row r="21" spans="1:9" ht="15">
      <c r="A21" s="385"/>
      <c r="B21" s="386" t="s">
        <v>488</v>
      </c>
      <c r="C21" s="90" t="s">
        <v>489</v>
      </c>
      <c r="D21" s="90">
        <v>46001002506</v>
      </c>
      <c r="E21" s="90"/>
      <c r="F21" s="90" t="s">
        <v>513</v>
      </c>
      <c r="G21" s="90">
        <v>14</v>
      </c>
      <c r="H21" s="4">
        <v>210</v>
      </c>
      <c r="I21" s="4">
        <v>210</v>
      </c>
    </row>
    <row r="22" spans="1:9" ht="15">
      <c r="A22" s="385"/>
      <c r="B22" s="386" t="s">
        <v>524</v>
      </c>
      <c r="C22" s="90" t="s">
        <v>525</v>
      </c>
      <c r="D22" s="90">
        <v>1032004804</v>
      </c>
      <c r="E22" s="90"/>
      <c r="F22" s="90" t="s">
        <v>513</v>
      </c>
      <c r="G22" s="90">
        <v>14</v>
      </c>
      <c r="H22" s="4">
        <v>210</v>
      </c>
      <c r="I22" s="4">
        <v>210</v>
      </c>
    </row>
    <row r="23" spans="1:9" ht="15">
      <c r="A23" s="385"/>
      <c r="B23" s="386" t="s">
        <v>526</v>
      </c>
      <c r="C23" s="90" t="s">
        <v>527</v>
      </c>
      <c r="D23" s="90"/>
      <c r="E23" s="90"/>
      <c r="F23" s="90" t="s">
        <v>513</v>
      </c>
      <c r="G23" s="90">
        <v>7</v>
      </c>
      <c r="H23" s="4">
        <v>105</v>
      </c>
      <c r="I23" s="4">
        <v>105</v>
      </c>
    </row>
    <row r="24" spans="1:9" ht="15">
      <c r="A24" s="385"/>
      <c r="B24" s="386" t="s">
        <v>528</v>
      </c>
      <c r="C24" s="90" t="s">
        <v>506</v>
      </c>
      <c r="D24" s="90">
        <v>1008024324</v>
      </c>
      <c r="E24" s="90"/>
      <c r="F24" s="90" t="s">
        <v>513</v>
      </c>
      <c r="G24" s="90">
        <v>21</v>
      </c>
      <c r="H24" s="4">
        <v>315</v>
      </c>
      <c r="I24" s="4">
        <v>315</v>
      </c>
    </row>
    <row r="25" spans="1:9" ht="15">
      <c r="A25" s="385"/>
      <c r="B25" s="386" t="s">
        <v>508</v>
      </c>
      <c r="C25" s="90" t="s">
        <v>529</v>
      </c>
      <c r="D25" s="90">
        <v>1012001183</v>
      </c>
      <c r="E25" s="90"/>
      <c r="F25" s="90" t="s">
        <v>513</v>
      </c>
      <c r="G25" s="90">
        <v>6</v>
      </c>
      <c r="H25" s="4">
        <v>90</v>
      </c>
      <c r="I25" s="4">
        <v>90</v>
      </c>
    </row>
    <row r="26" spans="1:9" ht="15">
      <c r="A26" s="385"/>
      <c r="B26" s="386" t="s">
        <v>530</v>
      </c>
      <c r="C26" s="90" t="s">
        <v>531</v>
      </c>
      <c r="D26" s="90">
        <v>35001088883</v>
      </c>
      <c r="E26" s="90"/>
      <c r="F26" s="90" t="s">
        <v>513</v>
      </c>
      <c r="G26" s="90">
        <v>20</v>
      </c>
      <c r="H26" s="4">
        <v>300</v>
      </c>
      <c r="I26" s="4">
        <v>300</v>
      </c>
    </row>
    <row r="27" spans="1:9" ht="15">
      <c r="A27" s="385"/>
      <c r="B27" s="386" t="s">
        <v>532</v>
      </c>
      <c r="C27" s="90" t="s">
        <v>533</v>
      </c>
      <c r="D27" s="90">
        <v>1024070767</v>
      </c>
      <c r="E27" s="90"/>
      <c r="F27" s="90" t="s">
        <v>513</v>
      </c>
      <c r="G27" s="90">
        <v>15</v>
      </c>
      <c r="H27" s="4">
        <v>225</v>
      </c>
      <c r="I27" s="4">
        <v>225</v>
      </c>
    </row>
    <row r="28" spans="1:9" ht="15">
      <c r="A28" s="385"/>
      <c r="B28" s="386" t="s">
        <v>524</v>
      </c>
      <c r="C28" s="90" t="s">
        <v>534</v>
      </c>
      <c r="D28" s="90">
        <v>35001116192</v>
      </c>
      <c r="E28" s="90"/>
      <c r="F28" s="90" t="s">
        <v>513</v>
      </c>
      <c r="G28" s="90">
        <v>15</v>
      </c>
      <c r="H28" s="4">
        <v>225</v>
      </c>
      <c r="I28" s="4">
        <v>225</v>
      </c>
    </row>
    <row r="29" spans="1:9" ht="15">
      <c r="A29" s="385"/>
      <c r="B29" s="386" t="s">
        <v>535</v>
      </c>
      <c r="C29" s="90" t="s">
        <v>533</v>
      </c>
      <c r="D29" s="90">
        <v>1024070766</v>
      </c>
      <c r="E29" s="90"/>
      <c r="F29" s="90" t="s">
        <v>513</v>
      </c>
      <c r="G29" s="90">
        <v>15</v>
      </c>
      <c r="H29" s="4">
        <v>225</v>
      </c>
      <c r="I29" s="4">
        <v>225</v>
      </c>
    </row>
    <row r="30" spans="1:9" ht="15">
      <c r="A30" s="385"/>
      <c r="B30" s="386" t="s">
        <v>536</v>
      </c>
      <c r="C30" s="90" t="s">
        <v>537</v>
      </c>
      <c r="D30" s="90">
        <v>1024086352</v>
      </c>
      <c r="E30" s="90"/>
      <c r="F30" s="90" t="s">
        <v>513</v>
      </c>
      <c r="G30" s="90">
        <v>15</v>
      </c>
      <c r="H30" s="4">
        <v>225</v>
      </c>
      <c r="I30" s="4">
        <v>225</v>
      </c>
    </row>
    <row r="31" spans="1:9" ht="15">
      <c r="A31" s="385"/>
      <c r="B31" s="386" t="s">
        <v>538</v>
      </c>
      <c r="C31" s="90" t="s">
        <v>539</v>
      </c>
      <c r="D31" s="90">
        <v>23001009537</v>
      </c>
      <c r="E31" s="90"/>
      <c r="F31" s="90" t="s">
        <v>513</v>
      </c>
      <c r="G31" s="90">
        <v>15</v>
      </c>
      <c r="H31" s="4">
        <v>225</v>
      </c>
      <c r="I31" s="4">
        <v>225</v>
      </c>
    </row>
    <row r="32" spans="1:9" ht="15">
      <c r="A32" s="385"/>
      <c r="B32" s="386" t="s">
        <v>540</v>
      </c>
      <c r="C32" s="90" t="s">
        <v>541</v>
      </c>
      <c r="D32" s="90">
        <v>1024074923</v>
      </c>
      <c r="E32" s="90"/>
      <c r="F32" s="90" t="s">
        <v>513</v>
      </c>
      <c r="G32" s="90">
        <v>15</v>
      </c>
      <c r="H32" s="4">
        <v>225</v>
      </c>
      <c r="I32" s="4">
        <v>225</v>
      </c>
    </row>
    <row r="33" spans="1:9" ht="15">
      <c r="A33" s="385"/>
      <c r="B33" s="386" t="s">
        <v>542</v>
      </c>
      <c r="C33" s="90" t="s">
        <v>543</v>
      </c>
      <c r="D33" s="90">
        <v>1024057465</v>
      </c>
      <c r="E33" s="90"/>
      <c r="F33" s="90" t="s">
        <v>513</v>
      </c>
      <c r="G33" s="90">
        <v>15</v>
      </c>
      <c r="H33" s="4">
        <v>225</v>
      </c>
      <c r="I33" s="4">
        <v>225</v>
      </c>
    </row>
    <row r="34" spans="1:9" ht="15">
      <c r="A34" s="385"/>
      <c r="B34" s="386" t="s">
        <v>542</v>
      </c>
      <c r="C34" s="90" t="s">
        <v>544</v>
      </c>
      <c r="D34" s="90">
        <v>1024084405</v>
      </c>
      <c r="E34" s="90"/>
      <c r="F34" s="90" t="s">
        <v>513</v>
      </c>
      <c r="G34" s="90">
        <v>15</v>
      </c>
      <c r="H34" s="4">
        <v>225</v>
      </c>
      <c r="I34" s="4">
        <v>225</v>
      </c>
    </row>
    <row r="35" spans="1:9" ht="15">
      <c r="A35" s="385"/>
      <c r="B35" s="386" t="s">
        <v>545</v>
      </c>
      <c r="C35" s="90" t="s">
        <v>546</v>
      </c>
      <c r="D35" s="90">
        <v>1027057625</v>
      </c>
      <c r="E35" s="90"/>
      <c r="F35" s="90" t="s">
        <v>513</v>
      </c>
      <c r="G35" s="90">
        <v>15</v>
      </c>
      <c r="H35" s="4">
        <v>225</v>
      </c>
      <c r="I35" s="4">
        <v>225</v>
      </c>
    </row>
    <row r="36" spans="1:9" ht="15">
      <c r="A36" s="385"/>
      <c r="B36" s="386" t="s">
        <v>547</v>
      </c>
      <c r="C36" s="90" t="s">
        <v>548</v>
      </c>
      <c r="D36" s="90">
        <v>1024064986</v>
      </c>
      <c r="E36" s="90"/>
      <c r="F36" s="90" t="s">
        <v>513</v>
      </c>
      <c r="G36" s="90">
        <v>15</v>
      </c>
      <c r="H36" s="4">
        <v>225</v>
      </c>
      <c r="I36" s="4">
        <v>225</v>
      </c>
    </row>
    <row r="37" spans="1:9" ht="15">
      <c r="A37" s="385"/>
      <c r="B37" s="386" t="s">
        <v>507</v>
      </c>
      <c r="C37" s="90" t="s">
        <v>549</v>
      </c>
      <c r="D37" s="90">
        <v>1024083490</v>
      </c>
      <c r="E37" s="90"/>
      <c r="F37" s="90" t="s">
        <v>513</v>
      </c>
      <c r="G37" s="90">
        <v>15</v>
      </c>
      <c r="H37" s="4">
        <v>225</v>
      </c>
      <c r="I37" s="4">
        <v>225</v>
      </c>
    </row>
    <row r="38" spans="1:9" ht="15">
      <c r="A38" s="385"/>
      <c r="B38" s="386" t="s">
        <v>550</v>
      </c>
      <c r="C38" s="90" t="s">
        <v>551</v>
      </c>
      <c r="D38" s="90">
        <v>1024080930</v>
      </c>
      <c r="E38" s="90"/>
      <c r="F38" s="90" t="s">
        <v>513</v>
      </c>
      <c r="G38" s="90">
        <v>15</v>
      </c>
      <c r="H38" s="4">
        <v>225</v>
      </c>
      <c r="I38" s="4">
        <v>225</v>
      </c>
    </row>
    <row r="39" spans="1:9" ht="15">
      <c r="A39" s="385"/>
      <c r="B39" s="386" t="s">
        <v>552</v>
      </c>
      <c r="C39" s="90" t="s">
        <v>553</v>
      </c>
      <c r="D39" s="90">
        <v>1030017684</v>
      </c>
      <c r="E39" s="90"/>
      <c r="F39" s="90" t="s">
        <v>513</v>
      </c>
      <c r="G39" s="90">
        <v>14</v>
      </c>
      <c r="H39" s="4">
        <v>210</v>
      </c>
      <c r="I39" s="4">
        <v>210</v>
      </c>
    </row>
    <row r="40" spans="1:9" ht="15">
      <c r="A40" s="385"/>
      <c r="B40" s="386" t="s">
        <v>524</v>
      </c>
      <c r="C40" s="90" t="s">
        <v>554</v>
      </c>
      <c r="D40" s="90">
        <v>5001010621</v>
      </c>
      <c r="E40" s="90"/>
      <c r="F40" s="90" t="s">
        <v>513</v>
      </c>
      <c r="G40" s="90">
        <v>17</v>
      </c>
      <c r="H40" s="4">
        <v>255</v>
      </c>
      <c r="I40" s="4">
        <v>255</v>
      </c>
    </row>
    <row r="41" spans="1:9" ht="15">
      <c r="A41" s="385"/>
      <c r="B41" s="386" t="s">
        <v>555</v>
      </c>
      <c r="C41" s="90" t="s">
        <v>556</v>
      </c>
      <c r="D41" s="90">
        <v>1001040580</v>
      </c>
      <c r="E41" s="90"/>
      <c r="F41" s="90" t="s">
        <v>513</v>
      </c>
      <c r="G41" s="90">
        <v>14</v>
      </c>
      <c r="H41" s="4">
        <v>210</v>
      </c>
      <c r="I41" s="4">
        <v>210</v>
      </c>
    </row>
    <row r="42" spans="1:9" ht="15">
      <c r="A42" s="385"/>
      <c r="B42" s="386"/>
      <c r="C42" s="90"/>
      <c r="D42" s="90"/>
      <c r="E42" s="90"/>
      <c r="F42" s="90"/>
      <c r="G42" s="90"/>
      <c r="H42" s="4"/>
      <c r="I42" s="4"/>
    </row>
    <row r="43" spans="1:9" ht="15">
      <c r="A43" s="385"/>
      <c r="B43" s="386"/>
      <c r="C43" s="90"/>
      <c r="D43" s="90"/>
      <c r="E43" s="90"/>
      <c r="F43" s="90"/>
      <c r="G43" s="90"/>
      <c r="H43" s="4"/>
      <c r="I43" s="4"/>
    </row>
    <row r="44" spans="1:9" ht="15">
      <c r="A44" s="385"/>
      <c r="B44" s="386"/>
      <c r="C44" s="90"/>
      <c r="D44" s="90"/>
      <c r="E44" s="90"/>
      <c r="F44" s="90"/>
      <c r="G44" s="90"/>
      <c r="H44" s="4"/>
      <c r="I44" s="4"/>
    </row>
    <row r="45" spans="1:9" ht="15">
      <c r="A45" s="385"/>
      <c r="B45" s="387"/>
      <c r="C45" s="102"/>
      <c r="D45" s="102"/>
      <c r="E45" s="102"/>
      <c r="F45" s="102"/>
      <c r="G45" s="102" t="s">
        <v>323</v>
      </c>
      <c r="H45" s="89">
        <f>SUM(H9:H44)</f>
        <v>66000</v>
      </c>
      <c r="I45" s="89">
        <f>SUM(I9:I44)</f>
        <v>66000</v>
      </c>
    </row>
    <row r="46" spans="1:9" ht="15">
      <c r="A46" s="240"/>
      <c r="B46" s="239"/>
      <c r="C46" s="431"/>
      <c r="D46" s="431"/>
      <c r="E46" s="431"/>
      <c r="F46" s="431"/>
      <c r="G46" s="431"/>
      <c r="H46" s="432"/>
      <c r="I46" s="432"/>
    </row>
    <row r="47" spans="1:9" ht="15">
      <c r="A47" s="45"/>
      <c r="B47" s="45"/>
      <c r="C47" s="45"/>
      <c r="D47" s="45"/>
      <c r="E47" s="45"/>
      <c r="F47" s="45"/>
      <c r="G47" s="2"/>
      <c r="H47" s="2"/>
    </row>
    <row r="48" spans="1:9" ht="15">
      <c r="A48" s="221" t="s">
        <v>444</v>
      </c>
      <c r="B48" s="45"/>
      <c r="C48" s="45"/>
      <c r="D48" s="45"/>
      <c r="E48" s="45"/>
      <c r="F48" s="45"/>
      <c r="G48" s="2"/>
      <c r="H48" s="2"/>
    </row>
    <row r="49" spans="1:8" ht="15">
      <c r="A49" s="221"/>
      <c r="B49" s="45"/>
      <c r="C49" s="45"/>
      <c r="D49" s="45"/>
      <c r="E49" s="45"/>
      <c r="F49" s="45"/>
      <c r="G49" s="2"/>
      <c r="H49" s="2"/>
    </row>
    <row r="50" spans="1:8" ht="15">
      <c r="A50" s="221"/>
      <c r="B50" s="2"/>
      <c r="C50" s="2"/>
      <c r="D50" s="2"/>
      <c r="E50" s="2"/>
      <c r="F50" s="2"/>
      <c r="G50" s="2"/>
      <c r="H50" s="2"/>
    </row>
    <row r="51" spans="1:8" ht="15">
      <c r="A51" s="221"/>
      <c r="B51" s="2"/>
      <c r="C51" s="2"/>
      <c r="D51" s="2"/>
      <c r="E51" s="2"/>
      <c r="F51" s="2"/>
      <c r="G51" s="2"/>
      <c r="H51" s="2"/>
    </row>
    <row r="52" spans="1:8">
      <c r="A52" s="23"/>
      <c r="B52" s="23"/>
      <c r="C52" s="23"/>
      <c r="D52" s="23"/>
      <c r="E52" s="23"/>
      <c r="F52" s="23"/>
      <c r="G52" s="23"/>
      <c r="H52" s="23"/>
    </row>
    <row r="53" spans="1:8" ht="15">
      <c r="A53" s="72" t="s">
        <v>96</v>
      </c>
      <c r="B53" s="2"/>
      <c r="C53" s="2"/>
      <c r="D53" s="2"/>
      <c r="E53" s="2"/>
      <c r="F53" s="2"/>
      <c r="G53" s="2"/>
      <c r="H53" s="2"/>
    </row>
    <row r="54" spans="1:8" ht="15">
      <c r="A54" s="2"/>
      <c r="B54" s="2"/>
      <c r="C54" s="2"/>
      <c r="D54" s="2"/>
      <c r="E54" s="2"/>
      <c r="F54" s="2"/>
      <c r="G54" s="2"/>
      <c r="H54" s="2"/>
    </row>
    <row r="55" spans="1:8" ht="15">
      <c r="A55" s="2"/>
      <c r="B55" s="2"/>
      <c r="C55" s="2"/>
      <c r="D55" s="2"/>
      <c r="E55" s="2"/>
      <c r="F55" s="2"/>
      <c r="G55" s="2"/>
      <c r="H55" s="12"/>
    </row>
    <row r="56" spans="1:8" ht="15">
      <c r="A56" s="72"/>
      <c r="B56" s="72" t="s">
        <v>257</v>
      </c>
      <c r="C56" s="72"/>
      <c r="D56" s="72"/>
      <c r="E56" s="72"/>
      <c r="F56" s="72"/>
      <c r="G56" s="2"/>
      <c r="H56" s="12"/>
    </row>
    <row r="57" spans="1:8" ht="15">
      <c r="A57" s="2"/>
      <c r="B57" s="2" t="s">
        <v>256</v>
      </c>
      <c r="C57" s="2"/>
      <c r="D57" s="2"/>
      <c r="E57" s="2"/>
      <c r="F57" s="2"/>
      <c r="G57" s="2"/>
      <c r="H57" s="12"/>
    </row>
    <row r="58" spans="1:8">
      <c r="A58" s="68"/>
      <c r="B58" s="68" t="s">
        <v>127</v>
      </c>
      <c r="C58" s="68"/>
      <c r="D58" s="68"/>
      <c r="E58" s="68"/>
      <c r="F58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N22" sqref="N2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445</v>
      </c>
      <c r="B1" s="77"/>
      <c r="C1" s="80"/>
      <c r="D1" s="80"/>
      <c r="E1" s="80"/>
      <c r="F1" s="80"/>
      <c r="G1" s="414" t="s">
        <v>97</v>
      </c>
      <c r="H1" s="414"/>
    </row>
    <row r="2" spans="1:10" ht="15">
      <c r="A2" s="79" t="s">
        <v>128</v>
      </c>
      <c r="B2" s="77"/>
      <c r="C2" s="80"/>
      <c r="D2" s="80"/>
      <c r="E2" s="80"/>
      <c r="F2" s="80"/>
      <c r="G2" s="412" t="s">
        <v>479</v>
      </c>
      <c r="H2" s="412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260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324</v>
      </c>
      <c r="C8" s="93" t="s">
        <v>325</v>
      </c>
      <c r="D8" s="93" t="s">
        <v>213</v>
      </c>
      <c r="E8" s="93" t="s">
        <v>332</v>
      </c>
      <c r="F8" s="93" t="s">
        <v>326</v>
      </c>
      <c r="G8" s="82" t="s">
        <v>10</v>
      </c>
      <c r="H8" s="82" t="s">
        <v>9</v>
      </c>
      <c r="J8" s="234" t="s">
        <v>331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330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89"/>
      <c r="I35" s="189"/>
    </row>
    <row r="36" spans="1:9" ht="15">
      <c r="A36" s="233" t="s">
        <v>446</v>
      </c>
      <c r="B36" s="233"/>
      <c r="C36" s="232"/>
      <c r="D36" s="232"/>
      <c r="E36" s="232"/>
      <c r="F36" s="232"/>
      <c r="G36" s="232"/>
      <c r="H36" s="189"/>
      <c r="I36" s="189"/>
    </row>
    <row r="37" spans="1:9" ht="15">
      <c r="A37" s="233"/>
      <c r="B37" s="233"/>
      <c r="C37" s="232"/>
      <c r="D37" s="232"/>
      <c r="E37" s="232"/>
      <c r="F37" s="232"/>
      <c r="G37" s="232"/>
      <c r="H37" s="189"/>
      <c r="I37" s="189"/>
    </row>
    <row r="38" spans="1:9" ht="15">
      <c r="A38" s="233"/>
      <c r="B38" s="233"/>
      <c r="C38" s="189"/>
      <c r="D38" s="189"/>
      <c r="E38" s="189"/>
      <c r="F38" s="189"/>
      <c r="G38" s="189"/>
      <c r="H38" s="189"/>
      <c r="I38" s="189"/>
    </row>
    <row r="39" spans="1:9" ht="15">
      <c r="A39" s="233"/>
      <c r="B39" s="233"/>
      <c r="C39" s="189"/>
      <c r="D39" s="189"/>
      <c r="E39" s="189"/>
      <c r="F39" s="189"/>
      <c r="G39" s="189"/>
      <c r="H39" s="189"/>
      <c r="I39" s="189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408</v>
      </c>
      <c r="D44" s="195"/>
      <c r="E44" s="232"/>
      <c r="F44" s="195"/>
      <c r="G44" s="195"/>
      <c r="H44" s="189"/>
      <c r="I44" s="196"/>
    </row>
    <row r="45" spans="1:9" ht="15">
      <c r="A45" s="189"/>
      <c r="B45" s="189"/>
      <c r="C45" s="189" t="s">
        <v>256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2016-07-21T14:58:16Z</cp:lastPrinted>
  <dcterms:created xsi:type="dcterms:W3CDTF">2011-12-27T13:20:18Z</dcterms:created>
  <dcterms:modified xsi:type="dcterms:W3CDTF">2016-07-21T14:59:17Z</dcterms:modified>
</cp:coreProperties>
</file>