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4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N4'!$A$1:$F$89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N7'!$A$1:$F$90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11" i="40"/>
  <c r="C11"/>
  <c r="C11" i="12"/>
  <c r="D10"/>
  <c r="H10" i="9"/>
  <c r="D72" i="47" l="1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5"/>
  <c r="A4"/>
  <c r="K35" i="46" l="1"/>
  <c r="H34" i="45"/>
  <c r="G34"/>
  <c r="H34" i="44"/>
  <c r="G34"/>
  <c r="I34" i="43"/>
  <c r="H34"/>
  <c r="G34"/>
  <c r="I38" i="35" l="1"/>
  <c r="C10" i="3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D38"/>
  <c r="C38"/>
  <c r="D16"/>
  <c r="C16"/>
  <c r="D12"/>
  <c r="C12"/>
  <c r="A7"/>
  <c r="A6"/>
  <c r="H39" i="10" l="1"/>
  <c r="H36" s="1"/>
  <c r="H32"/>
  <c r="H24"/>
  <c r="H19"/>
  <c r="H17"/>
  <c r="H14"/>
  <c r="A4" i="39" l="1"/>
  <c r="A4" i="35" l="1"/>
  <c r="H34" i="34" l="1"/>
  <c r="G34"/>
  <c r="A4"/>
  <c r="A4" i="33" l="1"/>
  <c r="A4" i="32"/>
  <c r="H34" i="30" l="1"/>
  <c r="G34"/>
  <c r="A4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9" l="1"/>
  <c r="A5" i="16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I9"/>
  <c r="D45" i="12"/>
  <c r="C45"/>
  <c r="D34"/>
  <c r="C34"/>
  <c r="D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D12"/>
  <c r="C10" i="5" l="1"/>
  <c r="C25" i="3"/>
  <c r="D10"/>
  <c r="B9" i="10"/>
  <c r="D25" i="3"/>
  <c r="C10" i="12"/>
  <c r="D9" i="10"/>
  <c r="F9"/>
  <c r="C9" i="3" l="1"/>
  <c r="D9"/>
</calcChain>
</file>

<file path=xl/sharedStrings.xml><?xml version="1.0" encoding="utf-8"?>
<sst xmlns="http://schemas.openxmlformats.org/spreadsheetml/2006/main" count="1072" uniqueCount="529">
  <si>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</si>
  <si>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</si>
  <si>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</si>
  <si>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</si>
  <si>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</si>
  <si>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</si>
  <si>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</si>
  <si>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</si>
  <si>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</si>
  <si>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</si>
  <si>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</si>
  <si>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</si>
  <si>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</si>
  <si>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</si>
  <si>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</si>
  <si>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</si>
  <si>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</si>
  <si>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</si>
  <si>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</si>
  <si>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</si>
  <si>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</si>
  <si>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</si>
  <si>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</si>
  <si>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</si>
  <si>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</si>
  <si>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</si>
  <si>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</si>
  <si>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</si>
  <si>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</si>
  <si>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</si>
  <si>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</si>
  <si>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</si>
  <si>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</si>
  <si>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</si>
  <si>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</si>
  <si>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</si>
  <si>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</si>
  <si>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</si>
  <si>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</si>
  <si>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</si>
  <si>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</si>
  <si>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</si>
  <si>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</si>
  <si>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</si>
  <si>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</si>
  <si>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</si>
  <si>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</si>
  <si>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</si>
  <si>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</si>
  <si>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</si>
  <si>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</si>
  <si>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</si>
  <si>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</si>
  <si>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</si>
  <si>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</si>
  <si>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</si>
  <si>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</si>
  <si>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</si>
  <si>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</si>
  <si>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</si>
  <si>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</si>
  <si>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</si>
  <si>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</si>
  <si>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</si>
  <si>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</si>
  <si>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</si>
  <si>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</si>
  <si>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</si>
  <si>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</si>
  <si>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</si>
  <si>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</si>
  <si>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</si>
  <si>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</si>
  <si>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</si>
  <si>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</si>
  <si>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</si>
  <si>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</si>
  <si>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</si>
  <si>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</si>
  <si>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</si>
  <si>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</si>
  <si>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</si>
  <si>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</si>
  <si>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</si>
  <si>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</si>
  <si>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</si>
  <si>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</si>
  <si>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</si>
  <si>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</si>
  <si>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</si>
  <si>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</si>
  <si>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</si>
  <si>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</si>
  <si>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</si>
  <si>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</si>
  <si>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</si>
  <si>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</si>
  <si>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</si>
  <si>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</si>
  <si>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</si>
  <si>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</si>
  <si>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</si>
  <si>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</si>
  <si>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</si>
  <si>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</si>
  <si>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</si>
  <si>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</si>
  <si>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</si>
  <si>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</si>
  <si>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</si>
  <si>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</si>
  <si>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</si>
  <si>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</si>
  <si>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</si>
  <si>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</si>
  <si>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</si>
  <si>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</si>
  <si>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</si>
  <si>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</si>
  <si>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</si>
  <si>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</si>
  <si>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</si>
  <si>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</si>
  <si>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</si>
  <si>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</si>
  <si>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</si>
  <si>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</si>
  <si>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</si>
  <si>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</si>
  <si>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</si>
  <si>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</si>
  <si>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</si>
  <si>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</si>
  <si>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</si>
  <si>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</si>
  <si>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</si>
  <si>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</si>
  <si>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</si>
  <si>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</si>
  <si>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</si>
  <si>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</si>
  <si>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</si>
  <si>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</si>
  <si>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</si>
  <si>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</si>
  <si>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</si>
  <si>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</si>
  <si>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</si>
  <si>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</si>
  <si>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</si>
  <si>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</si>
  <si>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</si>
  <si>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</si>
  <si>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</si>
  <si>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</si>
  <si>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</si>
  <si>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</si>
  <si>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</si>
  <si>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</si>
  <si>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</si>
  <si>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</si>
  <si>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</si>
  <si>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</si>
  <si>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</si>
  <si>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</si>
  <si>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</si>
  <si>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</si>
  <si>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</si>
  <si>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</si>
  <si>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</si>
  <si>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</si>
  <si>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</si>
  <si>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</si>
  <si>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</si>
  <si>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</si>
  <si>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</si>
  <si>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</si>
  <si>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</si>
  <si>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</si>
  <si>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</si>
  <si>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</si>
  <si>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</si>
  <si>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</si>
  <si>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</si>
  <si>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</si>
  <si>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</si>
  <si>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</si>
  <si>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</si>
  <si>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</si>
  <si>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</si>
  <si>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</si>
  <si>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</si>
  <si>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</si>
  <si>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</si>
  <si>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</si>
  <si>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</si>
  <si>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</si>
  <si>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</si>
  <si>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</si>
  <si>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</si>
  <si>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</si>
  <si>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</si>
  <si>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</si>
  <si>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</si>
  <si>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</si>
  <si>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</si>
  <si>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</si>
  <si>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</si>
  <si>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</si>
  <si>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</si>
  <si>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</si>
  <si>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</si>
  <si>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</si>
  <si>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</si>
  <si>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</si>
  <si>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</si>
  <si>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</si>
  <si>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</si>
  <si>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</si>
  <si>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</si>
  <si>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</si>
  <si>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</si>
  <si>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</si>
  <si>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</si>
  <si>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</si>
  <si>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</si>
  <si>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</si>
  <si>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</si>
  <si>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</si>
  <si>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</si>
  <si>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</si>
  <si>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</si>
  <si>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</si>
  <si>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</si>
  <si>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</si>
  <si>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</si>
  <si>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</si>
  <si>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</si>
  <si>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</si>
  <si>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</si>
  <si>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</si>
  <si>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</si>
  <si>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</si>
  <si>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</si>
  <si>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</si>
  <si>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</si>
  <si>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</si>
  <si>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</si>
  <si>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</si>
  <si>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</si>
  <si>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</si>
  <si>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</si>
  <si>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</si>
  <si>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</si>
  <si>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</si>
  <si>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</si>
  <si>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</si>
  <si>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</si>
  <si>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</si>
  <si>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</si>
  <si>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</si>
  <si>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</si>
  <si>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</si>
  <si>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</si>
  <si>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</si>
  <si>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</si>
  <si>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</si>
  <si>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</si>
  <si>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</si>
  <si>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</si>
  <si>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</si>
  <si>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</si>
  <si>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</si>
  <si>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</si>
  <si>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</si>
  <si>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</si>
  <si>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</si>
  <si>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</si>
  <si>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</si>
  <si>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</si>
  <si>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</si>
  <si>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</si>
  <si>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</si>
  <si>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</si>
  <si>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</si>
  <si>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</si>
  <si>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</si>
  <si>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</si>
  <si>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</si>
  <si>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</si>
  <si>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</si>
  <si>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</si>
  <si>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</si>
  <si>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</si>
  <si>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</si>
  <si>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</si>
  <si>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</si>
  <si>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</si>
  <si>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</si>
  <si>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</si>
  <si>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</si>
  <si>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</si>
  <si>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</si>
  <si>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</si>
  <si>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</si>
  <si>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</si>
  <si>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</si>
  <si>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</si>
  <si>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</si>
  <si>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</si>
  <si>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</si>
  <si>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</si>
  <si>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</si>
  <si>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</si>
  <si>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</si>
  <si>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</si>
  <si>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</si>
  <si>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</si>
  <si>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</si>
  <si>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</si>
  <si>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</si>
  <si>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</si>
  <si>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</si>
  <si>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</si>
  <si>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</si>
  <si>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</si>
  <si>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</si>
  <si>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</si>
  <si>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</si>
  <si>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</si>
  <si>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</si>
  <si>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</si>
  <si>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</si>
  <si>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</si>
  <si>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</si>
  <si>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</si>
  <si>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</si>
  <si>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</si>
  <si>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</si>
  <si>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</si>
  <si>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</si>
  <si>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</si>
  <si>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</si>
  <si>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</si>
  <si>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</si>
  <si>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</si>
  <si>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</si>
  <si>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</si>
  <si>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</si>
  <si>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</si>
  <si>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</si>
  <si>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</si>
  <si>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</si>
  <si>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</si>
  <si>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</si>
  <si>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</si>
  <si>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</si>
  <si>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</si>
  <si>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</si>
  <si>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</si>
  <si>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</si>
  <si>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</si>
  <si>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</si>
  <si>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</si>
  <si>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</si>
  <si>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</si>
  <si>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</si>
  <si>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</si>
  <si>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</si>
  <si>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</si>
  <si>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</si>
  <si>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</si>
  <si>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</si>
  <si>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</si>
  <si>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</si>
  <si>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</si>
  <si>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</si>
  <si>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</si>
  <si>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</si>
  <si>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</si>
  <si>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</si>
  <si>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</si>
  <si>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</si>
  <si>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</si>
  <si>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</si>
  <si>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</si>
  <si>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</si>
  <si>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</si>
  <si>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</si>
  <si>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</si>
  <si>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</si>
  <si>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</si>
  <si>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</si>
  <si>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</si>
  <si>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</si>
  <si>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</si>
  <si>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</si>
  <si>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</si>
  <si>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</si>
  <si>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</si>
  <si>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</si>
  <si>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</si>
  <si>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</si>
  <si>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</si>
  <si>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</si>
  <si>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</si>
  <si>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</si>
  <si>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</si>
  <si>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</si>
  <si>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</si>
  <si>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</si>
  <si>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</si>
  <si>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</si>
  <si>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</si>
  <si>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</si>
  <si>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</si>
  <si>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</si>
  <si>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</si>
  <si>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</si>
  <si>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</si>
  <si>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</si>
  <si>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</si>
  <si>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</si>
  <si>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</si>
  <si>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</si>
  <si>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</si>
  <si>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</si>
  <si>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</si>
  <si>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</si>
  <si>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</si>
  <si>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</si>
  <si>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</si>
  <si>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</si>
  <si>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</si>
  <si>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</si>
  <si>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</si>
  <si>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</si>
  <si>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</si>
  <si>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</si>
  <si>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</si>
  <si>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</si>
  <si>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</si>
  <si>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</si>
  <si>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</si>
  <si>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</si>
  <si>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</si>
  <si>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</si>
  <si>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</si>
  <si>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</si>
  <si>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</si>
  <si>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</si>
  <si>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</si>
  <si>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</si>
  <si>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</si>
  <si>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</si>
  <si>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</si>
  <si>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</si>
  <si>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</si>
  <si>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</si>
  <si>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</si>
  <si>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</si>
  <si>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</si>
  <si>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</si>
  <si>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</si>
  <si>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</si>
  <si>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</si>
  <si>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</si>
  <si>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</si>
  <si>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</si>
  <si>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</si>
  <si>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</si>
  <si>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</si>
  <si>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</si>
  <si>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</si>
  <si>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</si>
  <si>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</si>
  <si>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</si>
  <si>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</si>
  <si>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</si>
  <si>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</si>
  <si>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</si>
  <si>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</si>
  <si>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</si>
  <si>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</si>
  <si>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</si>
  <si>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</si>
  <si>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</si>
  <si>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</si>
  <si>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</si>
  <si>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</si>
  <si>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</si>
  <si>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</si>
  <si>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</si>
  <si>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</si>
  <si>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</si>
  <si>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</si>
  <si>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</si>
  <si>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</si>
  <si>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</si>
  <si>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</si>
  <si>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</si>
  <si>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</si>
  <si>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</si>
  <si>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</si>
  <si>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</si>
  <si>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</si>
  <si>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</si>
  <si>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</si>
  <si>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</si>
  <si>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</si>
  <si>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</si>
  <si>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პ/გ ახალი მემარჯვენეები</t>
  </si>
  <si>
    <t>თიბისი</t>
  </si>
  <si>
    <t>GE13TB1183036080100001</t>
  </si>
  <si>
    <t>02,03,2009</t>
  </si>
  <si>
    <t>ქ.თბილისი  აბაშიძის 16 ბ.3</t>
  </si>
  <si>
    <t>ოფისი</t>
  </si>
  <si>
    <t>01,12,2016</t>
  </si>
  <si>
    <t>ლაშა</t>
  </si>
  <si>
    <t>კანდელაკი</t>
  </si>
  <si>
    <t>უნივერსალი</t>
  </si>
  <si>
    <t>მერსედეს ბენცი</t>
  </si>
  <si>
    <t>E270CDI</t>
  </si>
  <si>
    <t>DHD734</t>
  </si>
  <si>
    <t>01009009807</t>
  </si>
  <si>
    <t xml:space="preserve">დავით </t>
  </si>
  <si>
    <t>ტყეშელაშვილი</t>
  </si>
  <si>
    <t>)</t>
  </si>
  <si>
    <t>29,06,2016-20,07,2016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</si>
</sst>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6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14" fillId="0" borderId="1" xfId="2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169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/>
      <protection locked="0"/>
    </xf>
    <xf numFmtId="4" fontId="33" fillId="0" borderId="1" xfId="2" applyNumberFormat="1" applyFont="1" applyFill="1" applyBorder="1" applyAlignment="1" applyProtection="1">
      <alignment horizontal="center" vertical="center"/>
      <protection locked="0"/>
    </xf>
    <xf numFmtId="0" fontId="33" fillId="0" borderId="1" xfId="2" applyFont="1" applyFill="1" applyBorder="1" applyAlignment="1" applyProtection="1">
      <alignment horizontal="center" vertical="top"/>
      <protection locked="0"/>
    </xf>
    <xf numFmtId="0" fontId="10" fillId="5" borderId="1" xfId="0" applyFont="1" applyFill="1" applyBorder="1" applyProtection="1"/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4" fontId="19" fillId="5" borderId="1" xfId="1" applyNumberFormat="1" applyFont="1" applyFill="1" applyBorder="1" applyAlignment="1" applyProtection="1">
      <alignment horizontal="right" vertical="center"/>
    </xf>
    <xf numFmtId="2" fontId="14" fillId="0" borderId="1" xfId="0" applyNumberFormat="1" applyFont="1" applyBorder="1" applyProtection="1"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3"/>
  <sheetViews>
    <sheetView showGridLines="0" view="pageBreakPreview" zoomScale="70" zoomScaleSheetLayoutView="70" workbookViewId="0">
      <selection activeCell="K4" sqref="K4:L4"/>
    </sheetView>
  </sheetViews>
  <sheetFormatPr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3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3">
      <c r="A2" s="314"/>
      <c r="B2" s="314"/>
      <c r="C2" s="314"/>
      <c r="D2" s="314"/>
      <c r="E2" s="314"/>
      <c r="F2" s="314"/>
      <c r="G2" s="314"/>
      <c r="H2" s="314"/>
      <c r="I2" s="388"/>
      <c r="J2" s="388"/>
      <c r="K2" s="387"/>
      <c r="L2" s="307"/>
    </row>
    <row r="3" spans="1:13" s="315" customFormat="1">
      <c r="A3" s="386" t="s">
        <v>309</v>
      </c>
      <c r="B3" s="369"/>
      <c r="C3" s="369"/>
      <c r="D3" s="369"/>
      <c r="E3" s="370"/>
      <c r="F3" s="364"/>
      <c r="G3" s="370"/>
      <c r="H3" s="385"/>
      <c r="I3" s="369"/>
      <c r="J3" s="370"/>
      <c r="K3" s="370"/>
      <c r="L3" s="384" t="s">
        <v>110</v>
      </c>
    </row>
    <row r="4" spans="1:13" s="315" customFormat="1">
      <c r="A4" s="383" t="s">
        <v>141</v>
      </c>
      <c r="B4" s="369"/>
      <c r="C4" s="369"/>
      <c r="D4" s="369"/>
      <c r="E4" s="370"/>
      <c r="F4" s="364"/>
      <c r="G4" s="370"/>
      <c r="H4" s="382"/>
      <c r="I4" s="369"/>
      <c r="J4" s="370"/>
      <c r="K4" s="411" t="s">
        <v>528</v>
      </c>
      <c r="L4" s="412"/>
    </row>
    <row r="5" spans="1:13" s="315" customFormat="1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411"/>
      <c r="M5" s="412"/>
    </row>
    <row r="6" spans="1:13" s="315" customFormat="1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3" s="315" customFormat="1">
      <c r="A7" s="375"/>
      <c r="B7" s="364"/>
      <c r="C7" s="364"/>
      <c r="D7" s="364"/>
      <c r="E7" s="370" t="s">
        <v>511</v>
      </c>
      <c r="F7" s="371"/>
      <c r="G7" s="371"/>
      <c r="H7" s="371"/>
      <c r="I7" s="373"/>
      <c r="J7" s="370"/>
      <c r="K7" s="369"/>
      <c r="L7" s="368"/>
    </row>
    <row r="8" spans="1:13" s="315" customFormat="1" ht="15.75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3" ht="15.75" thickBot="1">
      <c r="A9" s="367"/>
      <c r="B9" s="366"/>
      <c r="C9" s="365"/>
      <c r="D9" s="365"/>
      <c r="E9" s="365"/>
      <c r="F9" s="364"/>
      <c r="G9" s="364"/>
      <c r="H9" s="364"/>
      <c r="I9" s="415" t="s">
        <v>478</v>
      </c>
      <c r="J9" s="416"/>
      <c r="K9" s="417"/>
      <c r="L9" s="363"/>
    </row>
    <row r="10" spans="1:13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3" s="345" customFormat="1" ht="15.7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3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3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3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3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3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14" t="s">
        <v>435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</row>
    <row r="35" spans="1:12" s="316" customFormat="1" ht="12.75">
      <c r="A35" s="414" t="s">
        <v>473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</row>
    <row r="36" spans="1:12" s="316" customFormat="1" ht="12.75">
      <c r="A36" s="414"/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</row>
    <row r="37" spans="1:12" s="315" customFormat="1">
      <c r="A37" s="414" t="s">
        <v>472</v>
      </c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</row>
    <row r="38" spans="1:12" s="315" customFormat="1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</row>
    <row r="39" spans="1:12" s="315" customFormat="1">
      <c r="A39" s="414" t="s">
        <v>471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20" t="s">
        <v>107</v>
      </c>
      <c r="B44" s="420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13" t="s">
        <v>269</v>
      </c>
      <c r="D46" s="413"/>
      <c r="E46" s="413"/>
      <c r="F46" s="308"/>
      <c r="G46" s="307"/>
      <c r="H46" s="418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19"/>
      <c r="I47" s="310"/>
      <c r="J47" s="307"/>
      <c r="K47" s="308"/>
      <c r="L47" s="307"/>
    </row>
    <row r="48" spans="1:12" s="306" customFormat="1">
      <c r="A48" s="308"/>
      <c r="B48" s="307"/>
      <c r="C48" s="413" t="s">
        <v>140</v>
      </c>
      <c r="D48" s="413"/>
      <c r="E48" s="413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11">
    <mergeCell ref="K4:L4"/>
    <mergeCell ref="L5:M5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336</v>
      </c>
      <c r="B1" s="80"/>
      <c r="C1" s="421" t="s">
        <v>110</v>
      </c>
      <c r="D1" s="421"/>
      <c r="E1" s="94"/>
    </row>
    <row r="2" spans="1:5" s="6" customFormat="1">
      <c r="A2" s="77" t="s">
        <v>330</v>
      </c>
      <c r="B2" s="80"/>
      <c r="C2" s="411" t="s">
        <v>528</v>
      </c>
      <c r="D2" s="412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337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2" t="s">
        <v>422</v>
      </c>
    </row>
    <row r="30" spans="1:5">
      <c r="A30" s="222"/>
    </row>
    <row r="31" spans="1:5">
      <c r="A31" s="222" t="s">
        <v>354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302"/>
      <c r="H1" s="302"/>
      <c r="I1" s="421" t="s">
        <v>110</v>
      </c>
      <c r="J1" s="421"/>
    </row>
    <row r="2" spans="1:10" ht="15">
      <c r="A2" s="79" t="s">
        <v>141</v>
      </c>
      <c r="B2" s="77"/>
      <c r="C2" s="80"/>
      <c r="D2" s="80"/>
      <c r="E2" s="80"/>
      <c r="F2" s="80"/>
      <c r="G2" s="302"/>
      <c r="H2" s="302"/>
      <c r="I2" s="411" t="s">
        <v>528</v>
      </c>
      <c r="J2" s="412"/>
    </row>
    <row r="3" spans="1:10" ht="15">
      <c r="A3" s="79"/>
      <c r="B3" s="79"/>
      <c r="C3" s="77"/>
      <c r="D3" s="77"/>
      <c r="E3" s="77"/>
      <c r="F3" s="77"/>
      <c r="G3" s="302"/>
      <c r="H3" s="302"/>
      <c r="I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481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482</v>
      </c>
      <c r="B1" s="80"/>
      <c r="C1" s="80"/>
      <c r="D1" s="80"/>
      <c r="E1" s="80"/>
      <c r="F1" s="80"/>
      <c r="G1" s="421" t="s">
        <v>110</v>
      </c>
      <c r="H1" s="421"/>
    </row>
    <row r="2" spans="1:8" ht="15">
      <c r="A2" s="79" t="s">
        <v>141</v>
      </c>
      <c r="B2" s="80"/>
      <c r="C2" s="80"/>
      <c r="D2" s="80"/>
      <c r="E2" s="80"/>
      <c r="F2" s="80"/>
      <c r="G2" s="411" t="s">
        <v>528</v>
      </c>
      <c r="H2" s="412"/>
    </row>
    <row r="3" spans="1:8" ht="15">
      <c r="A3" s="79"/>
      <c r="B3" s="79"/>
      <c r="C3" s="79"/>
      <c r="D3" s="79"/>
      <c r="E3" s="79"/>
      <c r="F3" s="79"/>
      <c r="G3" s="302"/>
      <c r="H3" s="302"/>
    </row>
    <row r="4" spans="1:8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301"/>
      <c r="B7" s="301"/>
      <c r="C7" s="301"/>
      <c r="D7" s="301"/>
      <c r="E7" s="301"/>
      <c r="F7" s="301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483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484</v>
      </c>
      <c r="B1" s="77"/>
      <c r="C1" s="80"/>
      <c r="D1" s="80"/>
      <c r="E1" s="80"/>
      <c r="F1" s="80"/>
      <c r="G1" s="421" t="s">
        <v>110</v>
      </c>
      <c r="H1" s="421"/>
    </row>
    <row r="2" spans="1:10" ht="15">
      <c r="A2" s="79" t="s">
        <v>141</v>
      </c>
      <c r="B2" s="77"/>
      <c r="C2" s="80"/>
      <c r="D2" s="80"/>
      <c r="E2" s="80"/>
      <c r="F2" s="80"/>
      <c r="G2" s="411" t="s">
        <v>528</v>
      </c>
      <c r="H2" s="412"/>
    </row>
    <row r="3" spans="1:10" ht="15">
      <c r="A3" s="79"/>
      <c r="B3" s="79"/>
      <c r="C3" s="79"/>
      <c r="D3" s="79"/>
      <c r="E3" s="79"/>
      <c r="F3" s="79"/>
      <c r="G3" s="302"/>
      <c r="H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301"/>
      <c r="B7" s="301"/>
      <c r="C7" s="301"/>
      <c r="D7" s="301"/>
      <c r="E7" s="301"/>
      <c r="F7" s="301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485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5" t="s">
        <v>486</v>
      </c>
      <c r="B2" s="425"/>
      <c r="C2" s="425"/>
      <c r="D2" s="425"/>
      <c r="E2" s="392"/>
      <c r="F2" s="80"/>
      <c r="G2" s="80"/>
      <c r="H2" s="80"/>
      <c r="I2" s="80"/>
      <c r="J2" s="302"/>
      <c r="K2" s="303"/>
      <c r="L2" s="303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2"/>
      <c r="K3" s="411" t="s">
        <v>528</v>
      </c>
      <c r="L3" s="41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>
      <c r="A5" s="391" t="s">
        <v>487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/>
      <c r="B6" s="370" t="s">
        <v>511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>
      <c r="A9" s="93" t="s">
        <v>64</v>
      </c>
      <c r="B9" s="93" t="s">
        <v>488</v>
      </c>
      <c r="C9" s="93" t="s">
        <v>489</v>
      </c>
      <c r="D9" s="93" t="s">
        <v>490</v>
      </c>
      <c r="E9" s="93" t="s">
        <v>491</v>
      </c>
      <c r="F9" s="93" t="s">
        <v>492</v>
      </c>
      <c r="G9" s="93" t="s">
        <v>493</v>
      </c>
      <c r="H9" s="93" t="s">
        <v>494</v>
      </c>
      <c r="I9" s="93" t="s">
        <v>495</v>
      </c>
      <c r="J9" s="93" t="s">
        <v>496</v>
      </c>
      <c r="K9" s="93" t="s">
        <v>497</v>
      </c>
      <c r="L9" s="93" t="s">
        <v>320</v>
      </c>
    </row>
    <row r="10" spans="1:12" ht="15">
      <c r="A10" s="101">
        <v>1</v>
      </c>
      <c r="B10" s="39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9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9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9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9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9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9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9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9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9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9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9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9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9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9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9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9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9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9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9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9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9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9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9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278</v>
      </c>
      <c r="B34" s="39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93"/>
      <c r="C35" s="102"/>
      <c r="D35" s="102"/>
      <c r="E35" s="102"/>
      <c r="F35" s="102"/>
      <c r="G35" s="90"/>
      <c r="H35" s="90"/>
      <c r="I35" s="90"/>
      <c r="J35" s="90" t="s">
        <v>498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499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500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2" t="s">
        <v>501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2" t="s">
        <v>502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>
      <c r="A41" s="222"/>
      <c r="B41" s="236"/>
      <c r="C41" s="191"/>
      <c r="D41" s="191"/>
      <c r="E41" s="191"/>
      <c r="F41" s="191"/>
      <c r="G41" s="191"/>
      <c r="H41" s="191"/>
      <c r="I41" s="191"/>
      <c r="J41" s="191"/>
      <c r="K41" s="191"/>
    </row>
    <row r="42" spans="1:12" ht="15">
      <c r="A42" s="222"/>
      <c r="B42" s="236"/>
      <c r="C42" s="191"/>
      <c r="D42" s="191"/>
      <c r="E42" s="191"/>
      <c r="F42" s="191"/>
      <c r="G42" s="191"/>
      <c r="H42" s="191"/>
      <c r="I42" s="191"/>
      <c r="J42" s="191"/>
      <c r="K42" s="191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26" t="s">
        <v>107</v>
      </c>
      <c r="B44" s="426"/>
      <c r="C44" s="394"/>
      <c r="D44" s="395"/>
      <c r="E44" s="395"/>
      <c r="F44" s="394"/>
      <c r="G44" s="394"/>
      <c r="H44" s="394"/>
      <c r="I44" s="394"/>
      <c r="J44" s="394"/>
      <c r="K44" s="191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1"/>
    </row>
    <row r="46" spans="1:12" ht="15" customHeight="1">
      <c r="A46" s="394"/>
      <c r="B46" s="395"/>
      <c r="C46" s="427" t="s">
        <v>269</v>
      </c>
      <c r="D46" s="427"/>
      <c r="E46" s="397"/>
      <c r="F46" s="398"/>
      <c r="G46" s="428" t="s">
        <v>503</v>
      </c>
      <c r="H46" s="428"/>
      <c r="I46" s="428"/>
      <c r="J46" s="399"/>
      <c r="K46" s="191"/>
    </row>
    <row r="47" spans="1:12" ht="15">
      <c r="A47" s="394"/>
      <c r="B47" s="395"/>
      <c r="C47" s="394"/>
      <c r="D47" s="395"/>
      <c r="E47" s="395"/>
      <c r="F47" s="394"/>
      <c r="G47" s="429"/>
      <c r="H47" s="429"/>
      <c r="I47" s="429"/>
      <c r="J47" s="399"/>
      <c r="K47" s="191"/>
    </row>
    <row r="48" spans="1:12" ht="15">
      <c r="A48" s="394"/>
      <c r="B48" s="395"/>
      <c r="C48" s="424" t="s">
        <v>140</v>
      </c>
      <c r="D48" s="424"/>
      <c r="E48" s="397"/>
      <c r="F48" s="398"/>
      <c r="G48" s="394"/>
      <c r="H48" s="394"/>
      <c r="I48" s="394"/>
      <c r="J48" s="394"/>
      <c r="K48" s="191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461</v>
      </c>
      <c r="B1" s="79"/>
      <c r="C1" s="430" t="s">
        <v>110</v>
      </c>
      <c r="D1" s="430"/>
    </row>
    <row r="2" spans="1:5">
      <c r="A2" s="77" t="s">
        <v>462</v>
      </c>
      <c r="B2" s="79"/>
      <c r="C2" s="411" t="s">
        <v>528</v>
      </c>
      <c r="D2" s="412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370" t="s">
        <v>511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463</v>
      </c>
      <c r="B1" s="80"/>
      <c r="C1" s="421" t="s">
        <v>110</v>
      </c>
      <c r="D1" s="421"/>
      <c r="E1" s="94"/>
    </row>
    <row r="2" spans="1:5" s="6" customFormat="1">
      <c r="A2" s="77" t="s">
        <v>460</v>
      </c>
      <c r="B2" s="80"/>
      <c r="C2" s="411" t="s">
        <v>528</v>
      </c>
      <c r="D2" s="412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299</v>
      </c>
      <c r="B10" s="101"/>
      <c r="C10" s="4"/>
      <c r="D10" s="4"/>
      <c r="E10" s="96"/>
    </row>
    <row r="11" spans="1:5" s="10" customFormat="1">
      <c r="A11" s="101" t="s">
        <v>300</v>
      </c>
      <c r="B11" s="101"/>
      <c r="C11" s="4"/>
      <c r="D11" s="4"/>
      <c r="E11" s="97"/>
    </row>
    <row r="12" spans="1:5" s="10" customFormat="1">
      <c r="A12" s="101" t="s">
        <v>301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9">
      <c r="A17" s="102"/>
      <c r="B17" s="102" t="s">
        <v>337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0" zoomScale="70" zoomScaleSheetLayoutView="70" workbookViewId="0">
      <selection activeCell="J14" sqref="J1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4"/>
      <c r="C1" s="431" t="s">
        <v>199</v>
      </c>
      <c r="D1" s="431"/>
      <c r="E1" s="108"/>
    </row>
    <row r="2" spans="1:5">
      <c r="A2" s="79" t="s">
        <v>141</v>
      </c>
      <c r="B2" s="124"/>
      <c r="C2" s="80"/>
      <c r="D2" s="411" t="s">
        <v>528</v>
      </c>
      <c r="E2" s="412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370" t="s">
        <v>511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192</v>
      </c>
      <c r="B10" s="53"/>
      <c r="C10" s="128">
        <f>SUM(C11,C34)</f>
        <v>8856.68</v>
      </c>
      <c r="D10" s="128" t="e">
        <f>-G1650180</f>
        <v>#NAME?</v>
      </c>
      <c r="E10" s="108"/>
    </row>
    <row r="11" spans="1:5">
      <c r="A11" s="54" t="s">
        <v>193</v>
      </c>
      <c r="B11" s="55"/>
      <c r="C11" s="88">
        <f>SUM(C12:C32)</f>
        <v>3095.68</v>
      </c>
      <c r="D11" s="88">
        <f>SUM(D12:D32)</f>
        <v>2800.7</v>
      </c>
      <c r="E11" s="108"/>
    </row>
    <row r="12" spans="1:5">
      <c r="A12" s="58">
        <v>1110</v>
      </c>
      <c r="B12" s="57" t="s">
        <v>143</v>
      </c>
      <c r="C12" s="8">
        <v>178</v>
      </c>
      <c r="D12" s="8">
        <v>178</v>
      </c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/>
      <c r="D14" s="8"/>
      <c r="E14" s="108"/>
    </row>
    <row r="15" spans="1:5">
      <c r="A15" s="58">
        <v>1212</v>
      </c>
      <c r="B15" s="57" t="s">
        <v>146</v>
      </c>
      <c r="C15" s="435">
        <v>2917.68</v>
      </c>
      <c r="D15" s="8">
        <v>2622.7</v>
      </c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f>SUM(C35:C42)</f>
        <v>5761</v>
      </c>
      <c r="D34" s="88">
        <f>SUM(D35:D42)</f>
        <v>5761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8"/>
      <c r="D36" s="8"/>
      <c r="E36" s="108"/>
    </row>
    <row r="37" spans="1:5">
      <c r="A37" s="58">
        <v>2130</v>
      </c>
      <c r="B37" s="57" t="s">
        <v>101</v>
      </c>
      <c r="C37" s="8">
        <v>1761</v>
      </c>
      <c r="D37" s="8">
        <v>1761</v>
      </c>
      <c r="E37" s="108"/>
    </row>
    <row r="38" spans="1:5">
      <c r="A38" s="58">
        <v>2140</v>
      </c>
      <c r="B38" s="57" t="s">
        <v>414</v>
      </c>
      <c r="C38" s="8"/>
      <c r="D38" s="8"/>
      <c r="E38" s="108"/>
    </row>
    <row r="39" spans="1:5">
      <c r="A39" s="58">
        <v>2150</v>
      </c>
      <c r="B39" s="57" t="s">
        <v>418</v>
      </c>
      <c r="C39" s="8">
        <v>4000</v>
      </c>
      <c r="D39" s="8">
        <v>4000</v>
      </c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410" t="s">
        <v>527</v>
      </c>
      <c r="D44" s="88"/>
      <c r="E44" s="108"/>
    </row>
    <row r="45" spans="1:5">
      <c r="A45" s="59" t="s">
        <v>195</v>
      </c>
      <c r="B45" s="57"/>
      <c r="C45" s="88">
        <f>SUM(C46:C61)</f>
        <v>12960</v>
      </c>
      <c r="D45" s="88">
        <f>SUM(D46:D61)</f>
        <v>16260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>
        <v>12960</v>
      </c>
      <c r="D47" s="8">
        <v>16260</v>
      </c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88">
        <v>-66440.98</v>
      </c>
      <c r="D64" s="88">
        <v>-66440.98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438</v>
      </c>
      <c r="C66" s="8"/>
      <c r="D66" s="8"/>
      <c r="E66" s="108"/>
    </row>
    <row r="67" spans="1:5">
      <c r="A67" s="58">
        <v>5230</v>
      </c>
      <c r="B67" s="57" t="s">
        <v>439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369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>
        <v>1761</v>
      </c>
      <c r="D78" s="8">
        <v>1761</v>
      </c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5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tabSelected="1" view="pageBreakPreview" zoomScale="70" zoomScaleSheetLayoutView="70" workbookViewId="0">
      <selection activeCell="I16" sqref="I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457</v>
      </c>
      <c r="B1" s="79"/>
      <c r="C1" s="79"/>
      <c r="D1" s="79"/>
      <c r="E1" s="79"/>
      <c r="F1" s="79"/>
      <c r="G1" s="79"/>
      <c r="H1" s="79"/>
      <c r="I1" s="421" t="s">
        <v>110</v>
      </c>
      <c r="J1" s="421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1" t="s">
        <v>528</v>
      </c>
      <c r="J2" s="412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370" t="s">
        <v>511</v>
      </c>
      <c r="D4" s="79"/>
      <c r="E4" s="79"/>
      <c r="F4" s="129"/>
      <c r="G4" s="79"/>
      <c r="H4" s="79"/>
      <c r="I4" s="79"/>
      <c r="J4" s="79"/>
      <c r="K4" s="108"/>
    </row>
    <row r="5" spans="1:11">
      <c r="A5" s="244" t="e">
        <f>#REF!</f>
        <v>#REF!</v>
      </c>
      <c r="B5" s="245"/>
      <c r="C5" s="245"/>
      <c r="D5" s="245"/>
      <c r="E5" s="245"/>
      <c r="F5" s="246"/>
      <c r="G5" s="245"/>
      <c r="H5" s="245"/>
      <c r="I5" s="245"/>
      <c r="J5" s="24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/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512</v>
      </c>
      <c r="C10" s="163" t="s">
        <v>513</v>
      </c>
      <c r="D10" s="164" t="s">
        <v>222</v>
      </c>
      <c r="E10" s="160" t="s">
        <v>514</v>
      </c>
      <c r="F10" s="28">
        <v>2917.68</v>
      </c>
      <c r="G10" s="28"/>
      <c r="H10" s="28">
        <f>F10-I10</f>
        <v>294.98</v>
      </c>
      <c r="I10" s="28">
        <v>2622.7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107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/>
      <c r="D17" s="107"/>
      <c r="E17" s="107"/>
      <c r="F17" s="299"/>
      <c r="G17" s="300"/>
      <c r="H17" s="300"/>
      <c r="I17" s="104"/>
      <c r="J17" s="104"/>
    </row>
    <row r="18" spans="1:10">
      <c r="A18" s="104"/>
      <c r="B18" s="107"/>
      <c r="C18" s="242" t="s">
        <v>269</v>
      </c>
      <c r="D18" s="242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3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372</v>
      </c>
      <c r="B1" s="79"/>
      <c r="C1" s="79"/>
      <c r="D1" s="79"/>
      <c r="E1" s="79"/>
      <c r="F1" s="79"/>
      <c r="G1" s="171" t="s">
        <v>110</v>
      </c>
      <c r="H1" s="172"/>
    </row>
    <row r="2" spans="1:8">
      <c r="A2" s="79" t="s">
        <v>141</v>
      </c>
      <c r="B2" s="79"/>
      <c r="C2" s="79"/>
      <c r="D2" s="79"/>
      <c r="E2" s="79"/>
      <c r="F2" s="79"/>
      <c r="G2" s="411" t="s">
        <v>528</v>
      </c>
      <c r="H2" s="412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/>
      <c r="B5" s="229"/>
      <c r="C5" s="370" t="s">
        <v>511</v>
      </c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315</v>
      </c>
      <c r="B8" s="173" t="s">
        <v>142</v>
      </c>
      <c r="C8" s="174" t="s">
        <v>370</v>
      </c>
      <c r="D8" s="174" t="s">
        <v>371</v>
      </c>
      <c r="E8" s="174" t="s">
        <v>276</v>
      </c>
      <c r="F8" s="173" t="s">
        <v>322</v>
      </c>
      <c r="G8" s="174" t="s">
        <v>316</v>
      </c>
      <c r="H8" s="108"/>
    </row>
    <row r="9" spans="1:8">
      <c r="A9" s="175" t="s">
        <v>317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280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318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303</v>
      </c>
      <c r="B1" s="79"/>
      <c r="C1" s="421" t="s">
        <v>110</v>
      </c>
      <c r="D1" s="421"/>
      <c r="E1" s="111"/>
    </row>
    <row r="2" spans="1:7">
      <c r="A2" s="79" t="s">
        <v>141</v>
      </c>
      <c r="B2" s="79"/>
      <c r="C2" s="411" t="s">
        <v>528</v>
      </c>
      <c r="D2" s="412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>
      <c r="A5" s="370" t="s">
        <v>511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313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448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449</v>
      </c>
      <c r="C23" s="290"/>
      <c r="D23" s="8"/>
      <c r="E23" s="111"/>
    </row>
    <row r="24" spans="1:6" s="3" customFormat="1">
      <c r="A24" s="91" t="s">
        <v>252</v>
      </c>
      <c r="B24" s="91" t="s">
        <v>455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311</v>
      </c>
      <c r="C27" s="8"/>
      <c r="D27" s="8"/>
      <c r="E27" s="111"/>
    </row>
    <row r="28" spans="1:6">
      <c r="A28" s="258" t="s">
        <v>99</v>
      </c>
      <c r="B28" s="258" t="s">
        <v>314</v>
      </c>
      <c r="C28" s="8"/>
      <c r="D28" s="8"/>
      <c r="E28" s="111"/>
    </row>
    <row r="29" spans="1:6">
      <c r="A29" s="258" t="s">
        <v>458</v>
      </c>
      <c r="B29" s="258" t="s">
        <v>312</v>
      </c>
      <c r="C29" s="8"/>
      <c r="D29" s="8"/>
      <c r="E29" s="111"/>
    </row>
    <row r="30" spans="1:6">
      <c r="A30" s="91" t="s">
        <v>33</v>
      </c>
      <c r="B30" s="273" t="s">
        <v>454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81"/>
      <c r="G1" s="81"/>
      <c r="H1" s="81"/>
      <c r="I1" s="430" t="s">
        <v>110</v>
      </c>
      <c r="J1" s="430"/>
      <c r="K1" s="147"/>
    </row>
    <row r="2" spans="1:12" s="23" customFormat="1" ht="15">
      <c r="A2" s="108" t="s">
        <v>141</v>
      </c>
      <c r="B2" s="141"/>
      <c r="C2" s="141"/>
      <c r="D2" s="141"/>
      <c r="E2" s="141"/>
      <c r="F2" s="142"/>
      <c r="G2" s="143"/>
      <c r="H2" s="143"/>
      <c r="I2" s="411" t="s">
        <v>528</v>
      </c>
      <c r="J2" s="41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370" t="s">
        <v>511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2" t="s">
        <v>221</v>
      </c>
      <c r="C7" s="432"/>
      <c r="D7" s="432" t="s">
        <v>294</v>
      </c>
      <c r="E7" s="432"/>
      <c r="F7" s="432" t="s">
        <v>295</v>
      </c>
      <c r="G7" s="432"/>
      <c r="H7" s="159" t="s">
        <v>281</v>
      </c>
      <c r="I7" s="432" t="s">
        <v>224</v>
      </c>
      <c r="J7" s="432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1" t="s">
        <v>117</v>
      </c>
      <c r="B9" s="85">
        <f>SUM(B10,B14,B17)</f>
        <v>0</v>
      </c>
      <c r="C9" s="85">
        <v>1761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v>1761</v>
      </c>
      <c r="K9" s="148"/>
    </row>
    <row r="10" spans="1:12" ht="15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122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125</v>
      </c>
      <c r="B17" s="136">
        <f>SUM(B18:B19,B22,B23)</f>
        <v>0</v>
      </c>
      <c r="C17" s="136">
        <v>1761</v>
      </c>
      <c r="D17" s="136">
        <f t="shared" ref="D17:F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v>1761</v>
      </c>
      <c r="K17" s="148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3" t="s">
        <v>199</v>
      </c>
      <c r="I1" s="147"/>
      <c r="J1" s="69"/>
      <c r="K1" s="69"/>
      <c r="L1" s="69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9"/>
      <c r="H2" s="411" t="s">
        <v>528</v>
      </c>
      <c r="I2" s="412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N2'!A5</f>
        <v>პ/გ ახალი მემარჯვენეები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280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81" t="s">
        <v>199</v>
      </c>
      <c r="J1" s="154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1" t="s">
        <v>528</v>
      </c>
      <c r="J2" s="412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370" t="s">
        <v>511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200" t="s">
        <v>328</v>
      </c>
      <c r="B1" s="201"/>
      <c r="C1" s="201"/>
      <c r="D1" s="201"/>
      <c r="E1" s="201"/>
      <c r="F1" s="81"/>
      <c r="G1" s="81" t="s">
        <v>110</v>
      </c>
      <c r="H1" s="204"/>
    </row>
    <row r="2" spans="1:8" s="203" customFormat="1" ht="15">
      <c r="A2" s="204" t="s">
        <v>319</v>
      </c>
      <c r="B2" s="201"/>
      <c r="C2" s="201"/>
      <c r="D2" s="201"/>
      <c r="E2" s="202"/>
      <c r="F2" s="202"/>
      <c r="G2" s="411" t="s">
        <v>528</v>
      </c>
      <c r="H2" s="412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17" t="s">
        <v>275</v>
      </c>
      <c r="B4" s="201"/>
      <c r="C4" s="201"/>
      <c r="D4" s="201"/>
      <c r="E4" s="205"/>
      <c r="F4" s="205"/>
      <c r="G4" s="202"/>
      <c r="H4" s="204"/>
    </row>
    <row r="5" spans="1:8" s="203" customFormat="1" ht="15">
      <c r="A5" s="206"/>
      <c r="B5" s="370" t="s">
        <v>511</v>
      </c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110</v>
      </c>
    </row>
    <row r="2" spans="1:12" ht="15">
      <c r="A2" s="108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11" t="s">
        <v>528</v>
      </c>
      <c r="L2" s="412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370" t="s">
        <v>511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70">
        <v>1</v>
      </c>
      <c r="B9" s="26" t="s">
        <v>515</v>
      </c>
      <c r="C9" s="26" t="s">
        <v>516</v>
      </c>
      <c r="D9" s="26" t="s">
        <v>517</v>
      </c>
      <c r="E9" s="26">
        <v>106.36</v>
      </c>
      <c r="F9" s="26">
        <v>1000</v>
      </c>
      <c r="G9" s="26">
        <v>1008004820</v>
      </c>
      <c r="H9" s="227" t="s">
        <v>518</v>
      </c>
      <c r="I9" s="227" t="s">
        <v>519</v>
      </c>
      <c r="J9" s="227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280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3"/>
      <c r="D32" s="433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110</v>
      </c>
    </row>
    <row r="2" spans="1:13" customFormat="1" ht="15">
      <c r="A2" s="108" t="s">
        <v>141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1" t="s">
        <v>528</v>
      </c>
      <c r="M2" s="412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370" t="s">
        <v>511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 t="s">
        <v>520</v>
      </c>
      <c r="C9" s="26" t="s">
        <v>521</v>
      </c>
      <c r="D9" s="26" t="s">
        <v>522</v>
      </c>
      <c r="E9" s="26">
        <v>2001</v>
      </c>
      <c r="F9" s="26" t="s">
        <v>523</v>
      </c>
      <c r="G9" s="26">
        <v>100</v>
      </c>
      <c r="H9" s="401" t="s">
        <v>524</v>
      </c>
      <c r="I9" s="227" t="s">
        <v>525</v>
      </c>
      <c r="J9" s="227" t="s">
        <v>526</v>
      </c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280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269</v>
      </c>
      <c r="E33" s="191"/>
      <c r="G33" s="198" t="s">
        <v>274</v>
      </c>
    </row>
    <row r="34" spans="3:7" ht="15">
      <c r="C34" s="191"/>
      <c r="D34" s="199" t="s">
        <v>140</v>
      </c>
      <c r="E34" s="191"/>
      <c r="G34" s="191" t="s">
        <v>270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2" orientation="landscape" r:id="rId1"/>
  <rowBreaks count="1" manualBreakCount="1">
    <brk id="8" max="11" man="1"/>
  </rowBreaks>
  <colBreaks count="1" manualBreakCount="1">
    <brk id="7" max="34" man="1"/>
  </colBreaks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81" t="s">
        <v>110</v>
      </c>
    </row>
    <row r="2" spans="1:1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1" t="s">
        <v>528</v>
      </c>
      <c r="J2" s="412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370" t="s">
        <v>511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269</v>
      </c>
      <c r="D33" s="191"/>
      <c r="F33" s="198" t="s">
        <v>274</v>
      </c>
    </row>
    <row r="34" spans="2:6" ht="15">
      <c r="B34" s="191"/>
      <c r="C34" s="199" t="s">
        <v>140</v>
      </c>
      <c r="D34" s="191"/>
      <c r="F34" s="191" t="s">
        <v>270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407</v>
      </c>
      <c r="B1" s="79"/>
      <c r="C1" s="79"/>
      <c r="D1" s="79"/>
      <c r="E1" s="79"/>
      <c r="F1" s="79"/>
      <c r="G1" s="79"/>
      <c r="H1" s="79"/>
      <c r="I1" s="171" t="s">
        <v>199</v>
      </c>
      <c r="J1" s="172"/>
    </row>
    <row r="2" spans="1:10">
      <c r="A2" s="79" t="s">
        <v>141</v>
      </c>
      <c r="B2" s="79"/>
      <c r="C2" s="79"/>
      <c r="D2" s="79"/>
      <c r="E2" s="79"/>
      <c r="F2" s="79"/>
      <c r="G2" s="79"/>
      <c r="H2" s="79"/>
      <c r="I2" s="411" t="s">
        <v>528</v>
      </c>
      <c r="J2" s="41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/>
      <c r="B5" s="370" t="s">
        <v>511</v>
      </c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173" t="s">
        <v>379</v>
      </c>
      <c r="C8" s="174" t="s">
        <v>441</v>
      </c>
      <c r="D8" s="174" t="s">
        <v>442</v>
      </c>
      <c r="E8" s="174" t="s">
        <v>380</v>
      </c>
      <c r="F8" s="174" t="s">
        <v>399</v>
      </c>
      <c r="G8" s="174" t="s">
        <v>400</v>
      </c>
      <c r="H8" s="174" t="s">
        <v>446</v>
      </c>
      <c r="I8" s="174" t="s">
        <v>401</v>
      </c>
      <c r="J8" s="108"/>
    </row>
    <row r="9" spans="1:10">
      <c r="A9" s="176">
        <v>1</v>
      </c>
      <c r="B9" s="213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3"/>
      <c r="C29" s="184"/>
      <c r="D29" s="184"/>
      <c r="E29" s="183"/>
      <c r="F29" s="183"/>
      <c r="G29" s="183"/>
      <c r="H29" s="286"/>
      <c r="I29" s="180"/>
      <c r="J29" s="108"/>
    </row>
    <row r="30" spans="1:10">
      <c r="A30" s="176">
        <v>22</v>
      </c>
      <c r="B30" s="213"/>
      <c r="C30" s="184"/>
      <c r="D30" s="184"/>
      <c r="E30" s="183"/>
      <c r="F30" s="183"/>
      <c r="G30" s="183"/>
      <c r="H30" s="286"/>
      <c r="I30" s="180"/>
      <c r="J30" s="108"/>
    </row>
    <row r="31" spans="1:10">
      <c r="A31" s="176">
        <v>23</v>
      </c>
      <c r="B31" s="213"/>
      <c r="C31" s="184"/>
      <c r="D31" s="184"/>
      <c r="E31" s="183"/>
      <c r="F31" s="183"/>
      <c r="G31" s="183"/>
      <c r="H31" s="286"/>
      <c r="I31" s="180"/>
      <c r="J31" s="108"/>
    </row>
    <row r="32" spans="1:10">
      <c r="A32" s="176">
        <v>24</v>
      </c>
      <c r="B32" s="213"/>
      <c r="C32" s="184"/>
      <c r="D32" s="184"/>
      <c r="E32" s="183"/>
      <c r="F32" s="183"/>
      <c r="G32" s="183"/>
      <c r="H32" s="286"/>
      <c r="I32" s="180"/>
      <c r="J32" s="108"/>
    </row>
    <row r="33" spans="1:12">
      <c r="A33" s="176">
        <v>25</v>
      </c>
      <c r="B33" s="213"/>
      <c r="C33" s="184"/>
      <c r="D33" s="184"/>
      <c r="E33" s="183"/>
      <c r="F33" s="183"/>
      <c r="G33" s="183"/>
      <c r="H33" s="286"/>
      <c r="I33" s="180"/>
      <c r="J33" s="108"/>
    </row>
    <row r="34" spans="1:12">
      <c r="A34" s="176">
        <v>26</v>
      </c>
      <c r="B34" s="213"/>
      <c r="C34" s="184"/>
      <c r="D34" s="184"/>
      <c r="E34" s="183"/>
      <c r="F34" s="183"/>
      <c r="G34" s="183"/>
      <c r="H34" s="286"/>
      <c r="I34" s="180"/>
      <c r="J34" s="108"/>
    </row>
    <row r="35" spans="1:12">
      <c r="A35" s="176">
        <v>27</v>
      </c>
      <c r="B35" s="213"/>
      <c r="C35" s="184"/>
      <c r="D35" s="184"/>
      <c r="E35" s="183"/>
      <c r="F35" s="183"/>
      <c r="G35" s="183"/>
      <c r="H35" s="286"/>
      <c r="I35" s="180"/>
      <c r="J35" s="108"/>
    </row>
    <row r="36" spans="1:12">
      <c r="A36" s="176">
        <v>28</v>
      </c>
      <c r="B36" s="213"/>
      <c r="C36" s="184"/>
      <c r="D36" s="184"/>
      <c r="E36" s="183"/>
      <c r="F36" s="183"/>
      <c r="G36" s="183"/>
      <c r="H36" s="286"/>
      <c r="I36" s="180"/>
      <c r="J36" s="108"/>
    </row>
    <row r="37" spans="1:12">
      <c r="A37" s="176">
        <v>29</v>
      </c>
      <c r="B37" s="213"/>
      <c r="C37" s="184"/>
      <c r="D37" s="184"/>
      <c r="E37" s="183"/>
      <c r="F37" s="183"/>
      <c r="G37" s="183"/>
      <c r="H37" s="286"/>
      <c r="I37" s="180"/>
      <c r="J37" s="108"/>
    </row>
    <row r="38" spans="1:12">
      <c r="A38" s="176" t="s">
        <v>280</v>
      </c>
      <c r="B38" s="213"/>
      <c r="C38" s="184"/>
      <c r="D38" s="184"/>
      <c r="E38" s="183"/>
      <c r="F38" s="183"/>
      <c r="G38" s="288"/>
      <c r="H38" s="298" t="s">
        <v>434</v>
      </c>
      <c r="I38" s="289">
        <f>SUM(I9:I37)</f>
        <v>0</v>
      </c>
      <c r="J38" s="108"/>
    </row>
    <row r="40" spans="1:12">
      <c r="A40" s="191" t="s">
        <v>467</v>
      </c>
    </row>
    <row r="42" spans="1:12">
      <c r="B42" s="193" t="s">
        <v>107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200" t="s">
        <v>469</v>
      </c>
      <c r="B1" s="201"/>
      <c r="C1" s="201"/>
      <c r="D1" s="201"/>
      <c r="E1" s="201"/>
      <c r="F1" s="201"/>
      <c r="G1" s="201"/>
      <c r="H1" s="201"/>
      <c r="I1" s="204"/>
      <c r="J1" s="274"/>
      <c r="K1" s="274"/>
      <c r="L1" s="274"/>
      <c r="M1" s="274" t="s">
        <v>423</v>
      </c>
      <c r="N1" s="204"/>
    </row>
    <row r="2" spans="1:14" ht="15">
      <c r="A2" s="204" t="s">
        <v>319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411" t="s">
        <v>528</v>
      </c>
      <c r="N2" s="412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 ht="15">
      <c r="A4" s="117" t="s">
        <v>275</v>
      </c>
      <c r="B4" s="201"/>
      <c r="C4" s="201"/>
      <c r="D4" s="205"/>
      <c r="E4" s="275"/>
      <c r="F4" s="205"/>
      <c r="G4" s="202"/>
      <c r="H4" s="202"/>
      <c r="I4" s="202"/>
      <c r="J4" s="202"/>
      <c r="K4" s="202"/>
      <c r="L4" s="201"/>
      <c r="M4" s="202"/>
      <c r="N4" s="204"/>
    </row>
    <row r="5" spans="1:14" ht="15">
      <c r="A5" s="206"/>
      <c r="B5" s="206"/>
      <c r="C5" s="206"/>
      <c r="D5" s="370" t="s">
        <v>511</v>
      </c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4"/>
    </row>
    <row r="7" spans="1:14" ht="51">
      <c r="A7" s="277" t="s">
        <v>64</v>
      </c>
      <c r="B7" s="278" t="s">
        <v>424</v>
      </c>
      <c r="C7" s="278" t="s">
        <v>425</v>
      </c>
      <c r="D7" s="279" t="s">
        <v>426</v>
      </c>
      <c r="E7" s="279" t="s">
        <v>276</v>
      </c>
      <c r="F7" s="279" t="s">
        <v>427</v>
      </c>
      <c r="G7" s="279" t="s">
        <v>428</v>
      </c>
      <c r="H7" s="278" t="s">
        <v>429</v>
      </c>
      <c r="I7" s="280" t="s">
        <v>430</v>
      </c>
      <c r="J7" s="280" t="s">
        <v>431</v>
      </c>
      <c r="K7" s="281" t="s">
        <v>432</v>
      </c>
      <c r="L7" s="281" t="s">
        <v>433</v>
      </c>
      <c r="M7" s="279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2"/>
      <c r="D9" s="212"/>
      <c r="E9" s="212"/>
      <c r="F9" s="212"/>
      <c r="G9" s="212"/>
      <c r="H9" s="212"/>
      <c r="I9" s="212"/>
      <c r="J9" s="212"/>
      <c r="K9" s="212"/>
      <c r="L9" s="212"/>
      <c r="M9" s="283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2"/>
      <c r="D10" s="212"/>
      <c r="E10" s="212"/>
      <c r="F10" s="212"/>
      <c r="G10" s="212"/>
      <c r="H10" s="212"/>
      <c r="I10" s="212"/>
      <c r="J10" s="212"/>
      <c r="K10" s="212"/>
      <c r="L10" s="212"/>
      <c r="M10" s="283" t="str">
        <f t="shared" si="0"/>
        <v/>
      </c>
      <c r="N10" s="204"/>
    </row>
    <row r="11" spans="1:14" ht="15">
      <c r="A11" s="212">
        <v>3</v>
      </c>
      <c r="B11" s="213"/>
      <c r="C11" s="282"/>
      <c r="D11" s="212"/>
      <c r="E11" s="212"/>
      <c r="F11" s="212"/>
      <c r="G11" s="212"/>
      <c r="H11" s="212"/>
      <c r="I11" s="212"/>
      <c r="J11" s="212"/>
      <c r="K11" s="212"/>
      <c r="L11" s="212"/>
      <c r="M11" s="283" t="str">
        <f t="shared" si="0"/>
        <v/>
      </c>
      <c r="N11" s="204"/>
    </row>
    <row r="12" spans="1:14" ht="15">
      <c r="A12" s="212">
        <v>4</v>
      </c>
      <c r="B12" s="213"/>
      <c r="C12" s="282"/>
      <c r="D12" s="212"/>
      <c r="E12" s="212"/>
      <c r="F12" s="212"/>
      <c r="G12" s="212"/>
      <c r="H12" s="212"/>
      <c r="I12" s="212"/>
      <c r="J12" s="212"/>
      <c r="K12" s="212"/>
      <c r="L12" s="212"/>
      <c r="M12" s="283" t="str">
        <f t="shared" si="0"/>
        <v/>
      </c>
      <c r="N12" s="204"/>
    </row>
    <row r="13" spans="1:14" ht="15">
      <c r="A13" s="212">
        <v>5</v>
      </c>
      <c r="B13" s="213"/>
      <c r="C13" s="282"/>
      <c r="D13" s="212"/>
      <c r="E13" s="212"/>
      <c r="F13" s="212"/>
      <c r="G13" s="212"/>
      <c r="H13" s="212"/>
      <c r="I13" s="212"/>
      <c r="J13" s="212"/>
      <c r="K13" s="212"/>
      <c r="L13" s="212"/>
      <c r="M13" s="283" t="str">
        <f t="shared" si="0"/>
        <v/>
      </c>
      <c r="N13" s="204"/>
    </row>
    <row r="14" spans="1:14" ht="15">
      <c r="A14" s="212">
        <v>6</v>
      </c>
      <c r="B14" s="213"/>
      <c r="C14" s="282"/>
      <c r="D14" s="212"/>
      <c r="E14" s="212"/>
      <c r="F14" s="212"/>
      <c r="G14" s="212"/>
      <c r="H14" s="212"/>
      <c r="I14" s="212"/>
      <c r="J14" s="212"/>
      <c r="K14" s="212"/>
      <c r="L14" s="212"/>
      <c r="M14" s="283" t="str">
        <f t="shared" si="0"/>
        <v/>
      </c>
      <c r="N14" s="204"/>
    </row>
    <row r="15" spans="1:14" ht="15">
      <c r="A15" s="212">
        <v>7</v>
      </c>
      <c r="B15" s="213"/>
      <c r="C15" s="282"/>
      <c r="D15" s="212"/>
      <c r="E15" s="212"/>
      <c r="F15" s="212"/>
      <c r="G15" s="212"/>
      <c r="H15" s="212"/>
      <c r="I15" s="212"/>
      <c r="J15" s="212"/>
      <c r="K15" s="212"/>
      <c r="L15" s="212"/>
      <c r="M15" s="283" t="str">
        <f t="shared" si="0"/>
        <v/>
      </c>
      <c r="N15" s="204"/>
    </row>
    <row r="16" spans="1:14" ht="15">
      <c r="A16" s="212">
        <v>8</v>
      </c>
      <c r="B16" s="213"/>
      <c r="C16" s="282"/>
      <c r="D16" s="212"/>
      <c r="E16" s="212"/>
      <c r="F16" s="212"/>
      <c r="G16" s="212"/>
      <c r="H16" s="212"/>
      <c r="I16" s="212"/>
      <c r="J16" s="212"/>
      <c r="K16" s="212"/>
      <c r="L16" s="212"/>
      <c r="M16" s="283" t="str">
        <f t="shared" si="0"/>
        <v/>
      </c>
      <c r="N16" s="204"/>
    </row>
    <row r="17" spans="1:14" ht="15">
      <c r="A17" s="212">
        <v>9</v>
      </c>
      <c r="B17" s="213"/>
      <c r="C17" s="282"/>
      <c r="D17" s="212"/>
      <c r="E17" s="212"/>
      <c r="F17" s="212"/>
      <c r="G17" s="212"/>
      <c r="H17" s="212"/>
      <c r="I17" s="212"/>
      <c r="J17" s="212"/>
      <c r="K17" s="212"/>
      <c r="L17" s="212"/>
      <c r="M17" s="283" t="str">
        <f t="shared" si="0"/>
        <v/>
      </c>
      <c r="N17" s="204"/>
    </row>
    <row r="18" spans="1:14" ht="15">
      <c r="A18" s="212">
        <v>10</v>
      </c>
      <c r="B18" s="213"/>
      <c r="C18" s="282"/>
      <c r="D18" s="212"/>
      <c r="E18" s="212"/>
      <c r="F18" s="212"/>
      <c r="G18" s="212"/>
      <c r="H18" s="212"/>
      <c r="I18" s="212"/>
      <c r="J18" s="212"/>
      <c r="K18" s="212"/>
      <c r="L18" s="212"/>
      <c r="M18" s="283" t="str">
        <f t="shared" si="0"/>
        <v/>
      </c>
      <c r="N18" s="204"/>
    </row>
    <row r="19" spans="1:14" ht="15">
      <c r="A19" s="212">
        <v>11</v>
      </c>
      <c r="B19" s="213"/>
      <c r="C19" s="282"/>
      <c r="D19" s="212"/>
      <c r="E19" s="212"/>
      <c r="F19" s="212"/>
      <c r="G19" s="212"/>
      <c r="H19" s="212"/>
      <c r="I19" s="212"/>
      <c r="J19" s="212"/>
      <c r="K19" s="212"/>
      <c r="L19" s="212"/>
      <c r="M19" s="283" t="str">
        <f t="shared" si="0"/>
        <v/>
      </c>
      <c r="N19" s="204"/>
    </row>
    <row r="20" spans="1:14" ht="15">
      <c r="A20" s="212">
        <v>12</v>
      </c>
      <c r="B20" s="213"/>
      <c r="C20" s="282"/>
      <c r="D20" s="212"/>
      <c r="E20" s="212"/>
      <c r="F20" s="212"/>
      <c r="G20" s="212"/>
      <c r="H20" s="212"/>
      <c r="I20" s="212"/>
      <c r="J20" s="212"/>
      <c r="K20" s="212"/>
      <c r="L20" s="212"/>
      <c r="M20" s="283" t="str">
        <f t="shared" si="0"/>
        <v/>
      </c>
      <c r="N20" s="204"/>
    </row>
    <row r="21" spans="1:14" ht="15">
      <c r="A21" s="212">
        <v>13</v>
      </c>
      <c r="B21" s="213"/>
      <c r="C21" s="282"/>
      <c r="D21" s="212"/>
      <c r="E21" s="212"/>
      <c r="F21" s="212"/>
      <c r="G21" s="212"/>
      <c r="H21" s="212"/>
      <c r="I21" s="212"/>
      <c r="J21" s="212"/>
      <c r="K21" s="212"/>
      <c r="L21" s="212"/>
      <c r="M21" s="283" t="str">
        <f t="shared" si="0"/>
        <v/>
      </c>
      <c r="N21" s="204"/>
    </row>
    <row r="22" spans="1:14" ht="15">
      <c r="A22" s="212">
        <v>14</v>
      </c>
      <c r="B22" s="213"/>
      <c r="C22" s="282"/>
      <c r="D22" s="212"/>
      <c r="E22" s="212"/>
      <c r="F22" s="212"/>
      <c r="G22" s="212"/>
      <c r="H22" s="212"/>
      <c r="I22" s="212"/>
      <c r="J22" s="212"/>
      <c r="K22" s="212"/>
      <c r="L22" s="212"/>
      <c r="M22" s="283" t="str">
        <f t="shared" si="0"/>
        <v/>
      </c>
      <c r="N22" s="204"/>
    </row>
    <row r="23" spans="1:14" ht="15">
      <c r="A23" s="212">
        <v>15</v>
      </c>
      <c r="B23" s="213"/>
      <c r="C23" s="282"/>
      <c r="D23" s="212"/>
      <c r="E23" s="212"/>
      <c r="F23" s="212"/>
      <c r="G23" s="212"/>
      <c r="H23" s="212"/>
      <c r="I23" s="212"/>
      <c r="J23" s="212"/>
      <c r="K23" s="212"/>
      <c r="L23" s="212"/>
      <c r="M23" s="283" t="str">
        <f t="shared" si="0"/>
        <v/>
      </c>
      <c r="N23" s="204"/>
    </row>
    <row r="24" spans="1:14" ht="15">
      <c r="A24" s="212">
        <v>16</v>
      </c>
      <c r="B24" s="213"/>
      <c r="C24" s="282"/>
      <c r="D24" s="212"/>
      <c r="E24" s="212"/>
      <c r="F24" s="212"/>
      <c r="G24" s="212"/>
      <c r="H24" s="212"/>
      <c r="I24" s="212"/>
      <c r="J24" s="212"/>
      <c r="K24" s="212"/>
      <c r="L24" s="212"/>
      <c r="M24" s="283" t="str">
        <f t="shared" si="0"/>
        <v/>
      </c>
      <c r="N24" s="204"/>
    </row>
    <row r="25" spans="1:14" ht="15">
      <c r="A25" s="212">
        <v>17</v>
      </c>
      <c r="B25" s="213"/>
      <c r="C25" s="282"/>
      <c r="D25" s="212"/>
      <c r="E25" s="212"/>
      <c r="F25" s="212"/>
      <c r="G25" s="212"/>
      <c r="H25" s="212"/>
      <c r="I25" s="212"/>
      <c r="J25" s="212"/>
      <c r="K25" s="212"/>
      <c r="L25" s="212"/>
      <c r="M25" s="283" t="str">
        <f t="shared" si="0"/>
        <v/>
      </c>
      <c r="N25" s="204"/>
    </row>
    <row r="26" spans="1:14" ht="15">
      <c r="A26" s="212">
        <v>18</v>
      </c>
      <c r="B26" s="213"/>
      <c r="C26" s="282"/>
      <c r="D26" s="212"/>
      <c r="E26" s="212"/>
      <c r="F26" s="212"/>
      <c r="G26" s="212"/>
      <c r="H26" s="212"/>
      <c r="I26" s="212"/>
      <c r="J26" s="212"/>
      <c r="K26" s="212"/>
      <c r="L26" s="212"/>
      <c r="M26" s="283" t="str">
        <f t="shared" si="0"/>
        <v/>
      </c>
      <c r="N26" s="204"/>
    </row>
    <row r="27" spans="1:14" ht="15">
      <c r="A27" s="212">
        <v>19</v>
      </c>
      <c r="B27" s="213"/>
      <c r="C27" s="282"/>
      <c r="D27" s="212"/>
      <c r="E27" s="212"/>
      <c r="F27" s="212"/>
      <c r="G27" s="212"/>
      <c r="H27" s="212"/>
      <c r="I27" s="212"/>
      <c r="J27" s="212"/>
      <c r="K27" s="212"/>
      <c r="L27" s="212"/>
      <c r="M27" s="283" t="str">
        <f t="shared" si="0"/>
        <v/>
      </c>
      <c r="N27" s="204"/>
    </row>
    <row r="28" spans="1:14" ht="15">
      <c r="A28" s="212">
        <v>20</v>
      </c>
      <c r="B28" s="213"/>
      <c r="C28" s="282"/>
      <c r="D28" s="212"/>
      <c r="E28" s="212"/>
      <c r="F28" s="212"/>
      <c r="G28" s="212"/>
      <c r="H28" s="212"/>
      <c r="I28" s="212"/>
      <c r="J28" s="212"/>
      <c r="K28" s="212"/>
      <c r="L28" s="212"/>
      <c r="M28" s="283" t="str">
        <f t="shared" si="0"/>
        <v/>
      </c>
      <c r="N28" s="204"/>
    </row>
    <row r="29" spans="1:14" ht="15">
      <c r="A29" s="212">
        <v>21</v>
      </c>
      <c r="B29" s="213"/>
      <c r="C29" s="282"/>
      <c r="D29" s="212"/>
      <c r="E29" s="212"/>
      <c r="F29" s="212"/>
      <c r="G29" s="212"/>
      <c r="H29" s="212"/>
      <c r="I29" s="212"/>
      <c r="J29" s="212"/>
      <c r="K29" s="212"/>
      <c r="L29" s="212"/>
      <c r="M29" s="283" t="str">
        <f t="shared" si="0"/>
        <v/>
      </c>
      <c r="N29" s="204"/>
    </row>
    <row r="30" spans="1:14" ht="15">
      <c r="A30" s="212">
        <v>22</v>
      </c>
      <c r="B30" s="213"/>
      <c r="C30" s="282"/>
      <c r="D30" s="212"/>
      <c r="E30" s="212"/>
      <c r="F30" s="212"/>
      <c r="G30" s="212"/>
      <c r="H30" s="212"/>
      <c r="I30" s="212"/>
      <c r="J30" s="212"/>
      <c r="K30" s="212"/>
      <c r="L30" s="212"/>
      <c r="M30" s="283" t="str">
        <f t="shared" si="0"/>
        <v/>
      </c>
      <c r="N30" s="204"/>
    </row>
    <row r="31" spans="1:14" ht="15">
      <c r="A31" s="212">
        <v>23</v>
      </c>
      <c r="B31" s="213"/>
      <c r="C31" s="282"/>
      <c r="D31" s="212"/>
      <c r="E31" s="212"/>
      <c r="F31" s="212"/>
      <c r="G31" s="212"/>
      <c r="H31" s="212"/>
      <c r="I31" s="212"/>
      <c r="J31" s="212"/>
      <c r="K31" s="212"/>
      <c r="L31" s="212"/>
      <c r="M31" s="283" t="str">
        <f t="shared" si="0"/>
        <v/>
      </c>
      <c r="N31" s="204"/>
    </row>
    <row r="32" spans="1:14" ht="15">
      <c r="A32" s="212">
        <v>24</v>
      </c>
      <c r="B32" s="213"/>
      <c r="C32" s="282"/>
      <c r="D32" s="212"/>
      <c r="E32" s="212"/>
      <c r="F32" s="212"/>
      <c r="G32" s="212"/>
      <c r="H32" s="212"/>
      <c r="I32" s="212"/>
      <c r="J32" s="212"/>
      <c r="K32" s="212"/>
      <c r="L32" s="212"/>
      <c r="M32" s="283" t="str">
        <f t="shared" si="0"/>
        <v/>
      </c>
      <c r="N32" s="204"/>
    </row>
    <row r="33" spans="1:14" ht="15">
      <c r="A33" s="284" t="s">
        <v>280</v>
      </c>
      <c r="B33" s="213"/>
      <c r="C33" s="282"/>
      <c r="D33" s="212"/>
      <c r="E33" s="212"/>
      <c r="F33" s="212"/>
      <c r="G33" s="212"/>
      <c r="H33" s="212"/>
      <c r="I33" s="212"/>
      <c r="J33" s="212"/>
      <c r="K33" s="212"/>
      <c r="L33" s="212"/>
      <c r="M33" s="283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3"/>
      <c r="C1" s="421" t="s">
        <v>110</v>
      </c>
      <c r="D1" s="421"/>
      <c r="E1" s="116"/>
    </row>
    <row r="2" spans="1:12" s="6" customFormat="1">
      <c r="A2" s="79" t="s">
        <v>141</v>
      </c>
      <c r="B2" s="263"/>
      <c r="C2" s="411" t="s">
        <v>528</v>
      </c>
      <c r="D2" s="412"/>
      <c r="E2" s="116"/>
    </row>
    <row r="3" spans="1:12" s="6" customFormat="1">
      <c r="A3" s="79"/>
      <c r="B3" s="263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4"/>
      <c r="C4" s="79"/>
      <c r="D4" s="79"/>
      <c r="E4" s="111"/>
      <c r="L4" s="6"/>
    </row>
    <row r="5" spans="1:12" s="2" customFormat="1">
      <c r="A5" s="370" t="s">
        <v>511</v>
      </c>
      <c r="B5" s="265"/>
      <c r="C5" s="60"/>
      <c r="D5" s="60"/>
      <c r="E5" s="111"/>
    </row>
    <row r="6" spans="1:12" s="2" customFormat="1">
      <c r="A6" s="80"/>
      <c r="B6" s="264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313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448</v>
      </c>
      <c r="C22" s="8"/>
      <c r="D22" s="8"/>
      <c r="E22" s="116"/>
    </row>
    <row r="23" spans="1:5" s="3" customFormat="1">
      <c r="A23" s="91" t="s">
        <v>95</v>
      </c>
      <c r="B23" s="91" t="s">
        <v>449</v>
      </c>
      <c r="C23" s="290"/>
      <c r="D23" s="8"/>
      <c r="E23" s="116"/>
    </row>
    <row r="24" spans="1:5" s="3" customFormat="1">
      <c r="A24" s="91" t="s">
        <v>252</v>
      </c>
      <c r="B24" s="91" t="s">
        <v>455</v>
      </c>
      <c r="C24" s="8"/>
      <c r="D24" s="8"/>
      <c r="E24" s="116"/>
    </row>
    <row r="25" spans="1:5" s="3" customFormat="1">
      <c r="A25" s="90">
        <v>1.2</v>
      </c>
      <c r="B25" s="250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311</v>
      </c>
      <c r="C27" s="8"/>
      <c r="D27" s="8"/>
      <c r="E27" s="116"/>
    </row>
    <row r="28" spans="1:5">
      <c r="A28" s="258" t="s">
        <v>99</v>
      </c>
      <c r="B28" s="100" t="s">
        <v>314</v>
      </c>
      <c r="C28" s="8"/>
      <c r="D28" s="8"/>
      <c r="E28" s="116"/>
    </row>
    <row r="29" spans="1:5">
      <c r="A29" s="258" t="s">
        <v>458</v>
      </c>
      <c r="B29" s="100" t="s">
        <v>312</v>
      </c>
      <c r="C29" s="8"/>
      <c r="D29" s="8"/>
      <c r="E29" s="116"/>
    </row>
    <row r="30" spans="1:5">
      <c r="A30" s="91" t="s">
        <v>33</v>
      </c>
      <c r="B30" s="287" t="s">
        <v>456</v>
      </c>
      <c r="C30" s="8"/>
      <c r="D30" s="8"/>
      <c r="E30" s="116"/>
    </row>
    <row r="31" spans="1:5" s="23" customFormat="1" ht="12.75">
      <c r="B31" s="266"/>
    </row>
    <row r="32" spans="1:5" s="2" customFormat="1">
      <c r="A32" s="1"/>
      <c r="B32" s="267"/>
      <c r="E32" s="5"/>
    </row>
    <row r="33" spans="1:9" s="2" customFormat="1">
      <c r="B33" s="267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7"/>
      <c r="E36" s="5"/>
    </row>
    <row r="37" spans="1:9" s="2" customFormat="1">
      <c r="B37" s="267"/>
      <c r="E37"/>
      <c r="F37"/>
      <c r="G37"/>
      <c r="H37"/>
      <c r="I37"/>
    </row>
    <row r="38" spans="1:9" s="2" customFormat="1">
      <c r="B38" s="267"/>
      <c r="D38" s="12"/>
      <c r="E38"/>
      <c r="F38"/>
      <c r="G38"/>
      <c r="H38"/>
      <c r="I38"/>
    </row>
    <row r="39" spans="1:9" s="2" customFormat="1">
      <c r="A39"/>
      <c r="B39" s="269" t="s">
        <v>452</v>
      </c>
      <c r="D39" s="12"/>
      <c r="E39"/>
      <c r="F39"/>
      <c r="G39"/>
      <c r="H39"/>
      <c r="I39"/>
    </row>
    <row r="40" spans="1:9" s="2" customFormat="1">
      <c r="A40"/>
      <c r="B40" s="267" t="s">
        <v>271</v>
      </c>
      <c r="D40" s="12"/>
      <c r="E40"/>
      <c r="F40"/>
      <c r="G40"/>
      <c r="H40"/>
      <c r="I40"/>
    </row>
    <row r="41" spans="1:9" customFormat="1" ht="12.75">
      <c r="B41" s="270" t="s">
        <v>140</v>
      </c>
    </row>
    <row r="42" spans="1:9" customFormat="1" ht="12.75">
      <c r="B42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7" zoomScale="70" zoomScaleSheetLayoutView="70" workbookViewId="0">
      <selection activeCell="K11" sqref="K11"/>
    </sheetView>
  </sheetViews>
  <sheetFormatPr defaultRowHeight="15"/>
  <cols>
    <col min="1" max="1" width="14.28515625" style="2" bestFit="1" customWidth="1"/>
    <col min="2" max="2" width="76.7109375" style="2" customWidth="1"/>
    <col min="3" max="3" width="18.140625" style="2" customWidth="1"/>
    <col min="4" max="4" width="16" style="2" customWidth="1"/>
    <col min="5" max="5" width="0.7109375" style="2" hidden="1" customWidth="1"/>
    <col min="6" max="6" width="9.140625" style="2" hidden="1" customWidth="1"/>
    <col min="7" max="16384" width="9.140625" style="2"/>
  </cols>
  <sheetData>
    <row r="1" spans="1:5" s="6" customFormat="1">
      <c r="A1" s="77" t="s">
        <v>408</v>
      </c>
      <c r="B1" s="247"/>
      <c r="C1" s="421" t="s">
        <v>110</v>
      </c>
      <c r="D1" s="421"/>
      <c r="E1" s="94"/>
    </row>
    <row r="2" spans="1:5" s="6" customFormat="1">
      <c r="A2" s="77" t="s">
        <v>409</v>
      </c>
      <c r="B2" s="247"/>
      <c r="C2" s="411" t="s">
        <v>528</v>
      </c>
      <c r="D2" s="412"/>
      <c r="E2" s="94"/>
    </row>
    <row r="3" spans="1:5" s="6" customFormat="1">
      <c r="A3" s="77" t="s">
        <v>410</v>
      </c>
      <c r="B3" s="247"/>
      <c r="C3" s="248"/>
      <c r="D3" s="248"/>
      <c r="E3" s="94"/>
    </row>
    <row r="4" spans="1:5" s="6" customFormat="1">
      <c r="A4" s="79" t="s">
        <v>141</v>
      </c>
      <c r="B4" s="247"/>
      <c r="C4" s="248"/>
      <c r="D4" s="248"/>
      <c r="E4" s="94"/>
    </row>
    <row r="5" spans="1:5" s="6" customFormat="1">
      <c r="A5" s="79"/>
      <c r="B5" s="247"/>
      <c r="C5" s="248"/>
      <c r="D5" s="24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9" t="str">
        <f>'[1]ფორმა N1'!D4</f>
        <v/>
      </c>
      <c r="B7" s="370" t="s">
        <v>511</v>
      </c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7"/>
      <c r="B9" s="247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0">
        <v>1</v>
      </c>
      <c r="B11" s="250" t="s">
        <v>57</v>
      </c>
      <c r="C11" s="434">
        <f>C28+C35+C37</f>
        <v>294.97999999999996</v>
      </c>
      <c r="D11" s="434">
        <f>D28+D35+D37</f>
        <v>294.97999999999996</v>
      </c>
      <c r="E11" s="251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51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2"/>
      <c r="E17" s="98"/>
    </row>
    <row r="18" spans="1:6" s="3" customFormat="1">
      <c r="A18" s="100" t="s">
        <v>99</v>
      </c>
      <c r="B18" s="100" t="s">
        <v>62</v>
      </c>
      <c r="C18" s="4"/>
      <c r="D18" s="252"/>
      <c r="E18" s="98"/>
    </row>
    <row r="19" spans="1:6" s="3" customFormat="1">
      <c r="A19" s="91" t="s">
        <v>33</v>
      </c>
      <c r="B19" s="91" t="s">
        <v>2</v>
      </c>
      <c r="C19" s="86"/>
      <c r="D19" s="86"/>
      <c r="E19" s="253"/>
      <c r="F19" s="254"/>
    </row>
    <row r="20" spans="1:6" s="257" customFormat="1" ht="30">
      <c r="A20" s="100" t="s">
        <v>12</v>
      </c>
      <c r="B20" s="100" t="s">
        <v>251</v>
      </c>
      <c r="C20" s="407"/>
      <c r="D20" s="407"/>
      <c r="E20" s="407">
        <v>161.5</v>
      </c>
      <c r="F20" s="407">
        <v>161.5</v>
      </c>
    </row>
    <row r="21" spans="1:6" s="257" customFormat="1">
      <c r="A21" s="100" t="s">
        <v>13</v>
      </c>
      <c r="B21" s="100" t="s">
        <v>14</v>
      </c>
      <c r="C21" s="255"/>
      <c r="D21" s="40"/>
      <c r="E21" s="256"/>
    </row>
    <row r="22" spans="1:6" s="257" customFormat="1" ht="30">
      <c r="A22" s="100" t="s">
        <v>283</v>
      </c>
      <c r="B22" s="100" t="s">
        <v>22</v>
      </c>
      <c r="C22" s="255"/>
      <c r="D22" s="41"/>
      <c r="E22" s="256"/>
    </row>
    <row r="23" spans="1:6" s="257" customFormat="1" ht="16.5" customHeight="1">
      <c r="A23" s="100" t="s">
        <v>284</v>
      </c>
      <c r="B23" s="100" t="s">
        <v>15</v>
      </c>
      <c r="C23" s="409">
        <v>0</v>
      </c>
      <c r="D23" s="408">
        <v>0</v>
      </c>
      <c r="E23" s="256"/>
    </row>
    <row r="24" spans="1:6" s="257" customFormat="1" ht="16.5" customHeight="1">
      <c r="A24" s="100" t="s">
        <v>285</v>
      </c>
      <c r="B24" s="100" t="s">
        <v>16</v>
      </c>
      <c r="C24" s="255"/>
      <c r="D24" s="403"/>
      <c r="E24" s="256"/>
    </row>
    <row r="25" spans="1:6" s="257" customFormat="1" ht="16.5" customHeight="1">
      <c r="A25" s="100" t="s">
        <v>286</v>
      </c>
      <c r="B25" s="100" t="s">
        <v>17</v>
      </c>
      <c r="C25" s="86"/>
      <c r="D25" s="404"/>
      <c r="E25" s="256"/>
    </row>
    <row r="26" spans="1:6" s="257" customFormat="1" ht="16.5" customHeight="1">
      <c r="A26" s="258" t="s">
        <v>287</v>
      </c>
      <c r="B26" s="258" t="s">
        <v>18</v>
      </c>
      <c r="C26" s="255"/>
      <c r="D26" s="403"/>
      <c r="E26" s="256"/>
    </row>
    <row r="27" spans="1:6" s="257" customFormat="1" ht="16.5" customHeight="1">
      <c r="A27" s="258" t="s">
        <v>288</v>
      </c>
      <c r="B27" s="258" t="s">
        <v>19</v>
      </c>
      <c r="C27" s="255"/>
      <c r="D27" s="403"/>
      <c r="E27" s="256"/>
    </row>
    <row r="28" spans="1:6" s="257" customFormat="1" ht="16.5" customHeight="1">
      <c r="A28" s="258" t="s">
        <v>289</v>
      </c>
      <c r="B28" s="258" t="s">
        <v>20</v>
      </c>
      <c r="C28" s="407">
        <v>6.08</v>
      </c>
      <c r="D28" s="407">
        <v>6.08</v>
      </c>
      <c r="E28" s="255">
        <v>1086.75</v>
      </c>
    </row>
    <row r="29" spans="1:6" s="257" customFormat="1" ht="16.5" customHeight="1">
      <c r="A29" s="258" t="s">
        <v>290</v>
      </c>
      <c r="B29" s="258" t="s">
        <v>23</v>
      </c>
      <c r="C29" s="402"/>
      <c r="D29" s="42"/>
      <c r="E29" s="256"/>
    </row>
    <row r="30" spans="1:6" s="257" customFormat="1" ht="16.5" customHeight="1">
      <c r="A30" s="100" t="s">
        <v>291</v>
      </c>
      <c r="B30" s="100" t="s">
        <v>21</v>
      </c>
      <c r="C30" s="407"/>
      <c r="D30" s="408"/>
      <c r="E30" s="256"/>
    </row>
    <row r="31" spans="1:6" s="3" customFormat="1" ht="16.5" customHeight="1">
      <c r="A31" s="91" t="s">
        <v>34</v>
      </c>
      <c r="B31" s="91" t="s">
        <v>3</v>
      </c>
      <c r="C31" s="4"/>
      <c r="D31" s="252"/>
      <c r="E31" s="253"/>
    </row>
    <row r="32" spans="1:6" s="3" customFormat="1" ht="16.5" customHeight="1">
      <c r="A32" s="91" t="s">
        <v>35</v>
      </c>
      <c r="B32" s="91" t="s">
        <v>4</v>
      </c>
      <c r="C32" s="4"/>
      <c r="D32" s="252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2"/>
      <c r="E33" s="98"/>
    </row>
    <row r="34" spans="1:5" s="3" customFormat="1">
      <c r="A34" s="91" t="s">
        <v>37</v>
      </c>
      <c r="B34" s="91" t="s">
        <v>63</v>
      </c>
      <c r="C34" s="86"/>
      <c r="D34" s="86"/>
      <c r="E34" s="98"/>
    </row>
    <row r="35" spans="1:5" s="3" customFormat="1" ht="16.5" customHeight="1">
      <c r="A35" s="100" t="s">
        <v>292</v>
      </c>
      <c r="B35" s="100" t="s">
        <v>56</v>
      </c>
      <c r="C35" s="4">
        <v>278</v>
      </c>
      <c r="D35" s="4">
        <v>278</v>
      </c>
      <c r="E35" s="98"/>
    </row>
    <row r="36" spans="1:5" s="3" customFormat="1" ht="16.5" customHeight="1">
      <c r="A36" s="100" t="s">
        <v>293</v>
      </c>
      <c r="B36" s="100" t="s">
        <v>55</v>
      </c>
      <c r="C36" s="4"/>
      <c r="D36" s="252"/>
      <c r="E36" s="98"/>
    </row>
    <row r="37" spans="1:5" s="3" customFormat="1" ht="16.5" customHeight="1">
      <c r="A37" s="91" t="s">
        <v>38</v>
      </c>
      <c r="B37" s="91" t="s">
        <v>49</v>
      </c>
      <c r="C37" s="406">
        <v>10.9</v>
      </c>
      <c r="D37" s="406">
        <v>10.9</v>
      </c>
      <c r="E37" s="98"/>
    </row>
    <row r="38" spans="1:5" s="3" customFormat="1" ht="16.5" customHeight="1">
      <c r="A38" s="91" t="s">
        <v>39</v>
      </c>
      <c r="B38" s="91" t="s">
        <v>411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>
      <c r="A39" s="17" t="s">
        <v>357</v>
      </c>
      <c r="B39" s="17" t="s">
        <v>361</v>
      </c>
      <c r="C39" s="4"/>
      <c r="D39" s="252"/>
      <c r="E39" s="98"/>
    </row>
    <row r="40" spans="1:5" s="3" customFormat="1" ht="16.5" customHeight="1">
      <c r="A40" s="17" t="s">
        <v>358</v>
      </c>
      <c r="B40" s="17" t="s">
        <v>362</v>
      </c>
      <c r="C40" s="4"/>
      <c r="D40" s="252"/>
      <c r="E40" s="98"/>
    </row>
    <row r="41" spans="1:5" s="3" customFormat="1" ht="16.5" customHeight="1">
      <c r="A41" s="17" t="s">
        <v>359</v>
      </c>
      <c r="B41" s="17" t="s">
        <v>365</v>
      </c>
      <c r="C41" s="4"/>
      <c r="D41" s="252"/>
      <c r="E41" s="98"/>
    </row>
    <row r="42" spans="1:5" s="3" customFormat="1" ht="16.5" customHeight="1">
      <c r="A42" s="17" t="s">
        <v>364</v>
      </c>
      <c r="B42" s="17" t="s">
        <v>366</v>
      </c>
      <c r="C42" s="4"/>
      <c r="D42" s="252"/>
      <c r="E42" s="98"/>
    </row>
    <row r="43" spans="1:5" s="3" customFormat="1" ht="16.5" customHeight="1">
      <c r="A43" s="17" t="s">
        <v>367</v>
      </c>
      <c r="B43" s="17" t="s">
        <v>363</v>
      </c>
      <c r="C43" s="4"/>
      <c r="D43" s="252"/>
      <c r="E43" s="98"/>
    </row>
    <row r="44" spans="1:5" s="3" customFormat="1" ht="30">
      <c r="A44" s="91" t="s">
        <v>40</v>
      </c>
      <c r="B44" s="91" t="s">
        <v>28</v>
      </c>
      <c r="C44" s="4"/>
      <c r="D44" s="252"/>
      <c r="E44" s="98"/>
    </row>
    <row r="45" spans="1:5" s="3" customFormat="1" ht="16.5" customHeight="1">
      <c r="A45" s="91" t="s">
        <v>41</v>
      </c>
      <c r="B45" s="91" t="s">
        <v>24</v>
      </c>
      <c r="C45" s="4"/>
      <c r="D45" s="252"/>
      <c r="E45" s="98"/>
    </row>
    <row r="46" spans="1:5" s="3" customFormat="1" ht="16.5" customHeight="1">
      <c r="A46" s="91" t="s">
        <v>42</v>
      </c>
      <c r="B46" s="91" t="s">
        <v>25</v>
      </c>
      <c r="C46" s="4"/>
      <c r="D46" s="4"/>
      <c r="E46" s="98"/>
    </row>
    <row r="47" spans="1:5" s="3" customFormat="1" ht="16.5" customHeight="1">
      <c r="A47" s="91" t="s">
        <v>43</v>
      </c>
      <c r="B47" s="91" t="s">
        <v>26</v>
      </c>
      <c r="C47" s="4"/>
      <c r="D47" s="252"/>
      <c r="E47" s="98"/>
    </row>
    <row r="48" spans="1:5" s="3" customFormat="1" ht="16.5" customHeight="1">
      <c r="A48" s="91" t="s">
        <v>44</v>
      </c>
      <c r="B48" s="91" t="s">
        <v>412</v>
      </c>
      <c r="C48" s="405"/>
      <c r="D48" s="86">
        <f>SUM(D49:D51)</f>
        <v>0</v>
      </c>
      <c r="E48" s="98"/>
    </row>
    <row r="49" spans="1:6" s="3" customFormat="1" ht="16.5" customHeight="1">
      <c r="A49" s="100" t="s">
        <v>373</v>
      </c>
      <c r="B49" s="100" t="s">
        <v>376</v>
      </c>
      <c r="C49" s="4"/>
      <c r="D49" s="252"/>
      <c r="E49" s="98"/>
    </row>
    <row r="50" spans="1:6" s="3" customFormat="1" ht="16.5" customHeight="1">
      <c r="A50" s="100" t="s">
        <v>374</v>
      </c>
      <c r="B50" s="100" t="s">
        <v>375</v>
      </c>
      <c r="C50" s="4"/>
      <c r="D50" s="252"/>
      <c r="E50" s="98"/>
    </row>
    <row r="51" spans="1:6" s="3" customFormat="1" ht="16.5" customHeight="1">
      <c r="A51" s="100" t="s">
        <v>377</v>
      </c>
      <c r="B51" s="100" t="s">
        <v>378</v>
      </c>
      <c r="C51" s="4"/>
      <c r="D51" s="252"/>
      <c r="E51" s="98"/>
    </row>
    <row r="52" spans="1:6" s="3" customFormat="1">
      <c r="A52" s="91" t="s">
        <v>45</v>
      </c>
      <c r="B52" s="91" t="s">
        <v>29</v>
      </c>
      <c r="C52" s="4"/>
      <c r="D52" s="252"/>
      <c r="E52" s="98"/>
    </row>
    <row r="53" spans="1:6" s="3" customFormat="1" ht="16.5" customHeight="1">
      <c r="A53" s="91" t="s">
        <v>46</v>
      </c>
      <c r="B53" s="91" t="s">
        <v>6</v>
      </c>
      <c r="C53" s="4"/>
      <c r="D53" s="252"/>
      <c r="E53" s="253"/>
      <c r="F53" s="254"/>
    </row>
    <row r="54" spans="1:6" s="3" customFormat="1" ht="30">
      <c r="A54" s="90">
        <v>1.3</v>
      </c>
      <c r="B54" s="90" t="s">
        <v>417</v>
      </c>
      <c r="C54" s="87">
        <f>SUM(C55:C56)</f>
        <v>0</v>
      </c>
      <c r="D54" s="87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4"/>
      <c r="D55" s="252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4"/>
      <c r="D56" s="252"/>
      <c r="E56" s="253"/>
      <c r="F56" s="254"/>
    </row>
    <row r="57" spans="1:6" s="3" customFormat="1">
      <c r="A57" s="90">
        <v>1.4</v>
      </c>
      <c r="B57" s="90" t="s">
        <v>419</v>
      </c>
      <c r="C57" s="4"/>
      <c r="D57" s="252"/>
      <c r="E57" s="253"/>
      <c r="F57" s="254"/>
    </row>
    <row r="58" spans="1:6" s="257" customFormat="1">
      <c r="A58" s="90">
        <v>1.5</v>
      </c>
      <c r="B58" s="90" t="s">
        <v>7</v>
      </c>
      <c r="C58" s="255"/>
      <c r="D58" s="41"/>
      <c r="E58" s="256"/>
    </row>
    <row r="59" spans="1:6" s="257" customFormat="1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56"/>
    </row>
    <row r="60" spans="1:6" s="257" customFormat="1">
      <c r="A60" s="91" t="s">
        <v>299</v>
      </c>
      <c r="B60" s="47" t="s">
        <v>52</v>
      </c>
      <c r="C60" s="255"/>
      <c r="D60" s="41"/>
      <c r="E60" s="256"/>
    </row>
    <row r="61" spans="1:6" s="257" customFormat="1" ht="30">
      <c r="A61" s="91" t="s">
        <v>300</v>
      </c>
      <c r="B61" s="47" t="s">
        <v>54</v>
      </c>
      <c r="C61" s="255"/>
      <c r="D61" s="41"/>
      <c r="E61" s="256"/>
    </row>
    <row r="62" spans="1:6" s="257" customFormat="1">
      <c r="A62" s="91" t="s">
        <v>301</v>
      </c>
      <c r="B62" s="47" t="s">
        <v>53</v>
      </c>
      <c r="C62" s="41"/>
      <c r="D62" s="41"/>
      <c r="E62" s="256"/>
    </row>
    <row r="63" spans="1:6" s="257" customFormat="1">
      <c r="A63" s="91" t="s">
        <v>302</v>
      </c>
      <c r="B63" s="47" t="s">
        <v>27</v>
      </c>
      <c r="C63" s="255"/>
      <c r="D63" s="41"/>
      <c r="E63" s="256"/>
    </row>
    <row r="64" spans="1:6" s="257" customFormat="1">
      <c r="A64" s="91" t="s">
        <v>339</v>
      </c>
      <c r="B64" s="47" t="s">
        <v>340</v>
      </c>
      <c r="C64" s="255"/>
      <c r="D64" s="41"/>
      <c r="E64" s="256"/>
    </row>
    <row r="65" spans="1:5">
      <c r="A65" s="250">
        <v>2</v>
      </c>
      <c r="B65" s="250" t="s">
        <v>413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61"/>
      <c r="D66" s="22"/>
      <c r="E66" s="99"/>
    </row>
    <row r="67" spans="1:5">
      <c r="A67" s="101">
        <v>2.2000000000000002</v>
      </c>
      <c r="B67" s="260" t="s">
        <v>414</v>
      </c>
      <c r="C67" s="261"/>
      <c r="D67" s="22"/>
      <c r="E67" s="99"/>
    </row>
    <row r="68" spans="1:5">
      <c r="A68" s="101">
        <v>2.2999999999999998</v>
      </c>
      <c r="B68" s="260" t="s">
        <v>104</v>
      </c>
      <c r="C68" s="261"/>
      <c r="D68" s="22"/>
      <c r="E68" s="99"/>
    </row>
    <row r="69" spans="1:5">
      <c r="A69" s="101">
        <v>2.4</v>
      </c>
      <c r="B69" s="260" t="s">
        <v>103</v>
      </c>
      <c r="C69" s="261"/>
      <c r="D69" s="22"/>
      <c r="E69" s="99"/>
    </row>
    <row r="70" spans="1:5">
      <c r="A70" s="101">
        <v>2.5</v>
      </c>
      <c r="B70" s="260" t="s">
        <v>415</v>
      </c>
      <c r="C70" s="261"/>
      <c r="D70" s="22"/>
      <c r="E70" s="99"/>
    </row>
    <row r="71" spans="1:5">
      <c r="A71" s="101">
        <v>2.6</v>
      </c>
      <c r="B71" s="260" t="s">
        <v>101</v>
      </c>
      <c r="C71" s="261"/>
      <c r="D71" s="22"/>
      <c r="E71" s="99"/>
    </row>
    <row r="72" spans="1:5">
      <c r="A72" s="101">
        <v>2.7</v>
      </c>
      <c r="B72" s="260" t="s">
        <v>102</v>
      </c>
      <c r="C72" s="262"/>
      <c r="D72" s="22"/>
      <c r="E72" s="99"/>
    </row>
    <row r="73" spans="1:5">
      <c r="A73" s="250">
        <v>3</v>
      </c>
      <c r="B73" s="250" t="s">
        <v>453</v>
      </c>
      <c r="C73" s="88"/>
      <c r="D73" s="22"/>
      <c r="E73" s="99"/>
    </row>
    <row r="74" spans="1:5">
      <c r="A74" s="250">
        <v>4</v>
      </c>
      <c r="B74" s="250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61"/>
      <c r="D75" s="8"/>
      <c r="E75" s="99"/>
    </row>
    <row r="76" spans="1:5">
      <c r="A76" s="101">
        <v>4.2</v>
      </c>
      <c r="B76" s="101" t="s">
        <v>255</v>
      </c>
      <c r="C76" s="262"/>
      <c r="D76" s="8"/>
      <c r="E76" s="99"/>
    </row>
    <row r="77" spans="1:5">
      <c r="A77" s="250">
        <v>5</v>
      </c>
      <c r="B77" s="250" t="s">
        <v>281</v>
      </c>
      <c r="C77" s="292"/>
      <c r="D77" s="262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colBreaks count="1" manualBreakCount="1">
    <brk id="4" max="8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329</v>
      </c>
      <c r="B1" s="80"/>
      <c r="C1" s="421" t="s">
        <v>110</v>
      </c>
      <c r="D1" s="421"/>
      <c r="E1" s="94"/>
    </row>
    <row r="2" spans="1:5" s="6" customFormat="1">
      <c r="A2" s="77" t="s">
        <v>330</v>
      </c>
      <c r="B2" s="80"/>
      <c r="C2" s="411" t="s">
        <v>528</v>
      </c>
      <c r="D2" s="412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>
      <c r="A24" s="102"/>
      <c r="B24" s="102" t="s">
        <v>338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2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416</v>
      </c>
      <c r="B1" s="77"/>
      <c r="C1" s="80"/>
      <c r="D1" s="80"/>
      <c r="E1" s="80"/>
      <c r="F1" s="80"/>
      <c r="G1" s="234"/>
      <c r="H1" s="234"/>
      <c r="I1" s="421" t="s">
        <v>110</v>
      </c>
      <c r="J1" s="421"/>
    </row>
    <row r="2" spans="1:10" ht="15">
      <c r="A2" s="79" t="s">
        <v>141</v>
      </c>
      <c r="B2" s="77"/>
      <c r="C2" s="80"/>
      <c r="D2" s="80"/>
      <c r="E2" s="80"/>
      <c r="F2" s="80"/>
      <c r="G2" s="234"/>
      <c r="H2" s="234"/>
      <c r="I2" s="411" t="s">
        <v>528</v>
      </c>
      <c r="J2" s="412"/>
    </row>
    <row r="3" spans="1:10" ht="15">
      <c r="A3" s="79"/>
      <c r="B3" s="79"/>
      <c r="C3" s="77"/>
      <c r="D3" s="77"/>
      <c r="E3" s="77"/>
      <c r="F3" s="77"/>
      <c r="G3" s="170"/>
      <c r="H3" s="170"/>
      <c r="I3" s="234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8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447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368</v>
      </c>
      <c r="B1" s="80"/>
      <c r="C1" s="80"/>
      <c r="D1" s="80"/>
      <c r="E1" s="80"/>
      <c r="F1" s="80"/>
      <c r="G1" s="421" t="s">
        <v>110</v>
      </c>
      <c r="H1" s="421"/>
    </row>
    <row r="2" spans="1:8" ht="15">
      <c r="A2" s="79" t="s">
        <v>141</v>
      </c>
      <c r="B2" s="80"/>
      <c r="C2" s="80"/>
      <c r="D2" s="80"/>
      <c r="E2" s="80"/>
      <c r="F2" s="80"/>
      <c r="G2" s="411" t="s">
        <v>528</v>
      </c>
      <c r="H2" s="412"/>
    </row>
    <row r="3" spans="1:8" ht="15">
      <c r="A3" s="79"/>
      <c r="B3" s="79"/>
      <c r="C3" s="79"/>
      <c r="D3" s="79"/>
      <c r="E3" s="79"/>
      <c r="F3" s="79"/>
      <c r="G3" s="170"/>
      <c r="H3" s="170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9"/>
      <c r="B7" s="169"/>
      <c r="C7" s="285"/>
      <c r="D7" s="169"/>
      <c r="E7" s="169"/>
      <c r="F7" s="169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235"/>
      <c r="B35" s="235"/>
      <c r="C35" s="235"/>
      <c r="D35" s="235"/>
      <c r="E35" s="235"/>
      <c r="F35" s="235"/>
      <c r="G35" s="191"/>
      <c r="H35" s="191"/>
    </row>
    <row r="36" spans="1:8" ht="15">
      <c r="A36" s="236" t="s">
        <v>352</v>
      </c>
      <c r="B36" s="235"/>
      <c r="C36" s="235"/>
      <c r="D36" s="235"/>
      <c r="E36" s="235"/>
      <c r="F36" s="235"/>
      <c r="G36" s="191"/>
      <c r="H36" s="191"/>
    </row>
    <row r="37" spans="1:8" ht="15">
      <c r="A37" s="236" t="s">
        <v>355</v>
      </c>
      <c r="B37" s="235"/>
      <c r="C37" s="235"/>
      <c r="D37" s="235"/>
      <c r="E37" s="235"/>
      <c r="F37" s="235"/>
      <c r="G37" s="191"/>
      <c r="H37" s="191"/>
    </row>
    <row r="38" spans="1:8" ht="15">
      <c r="A38" s="236"/>
      <c r="B38" s="191"/>
      <c r="C38" s="191"/>
      <c r="D38" s="191"/>
      <c r="E38" s="191"/>
      <c r="F38" s="191"/>
      <c r="G38" s="191"/>
      <c r="H38" s="191"/>
    </row>
    <row r="39" spans="1:8" ht="15">
      <c r="A39" s="236"/>
      <c r="B39" s="191"/>
      <c r="C39" s="191"/>
      <c r="D39" s="191"/>
      <c r="E39" s="191"/>
      <c r="F39" s="191"/>
      <c r="G39" s="191"/>
      <c r="H39" s="191"/>
    </row>
    <row r="40" spans="1:8">
      <c r="A40" s="232"/>
      <c r="B40" s="232"/>
      <c r="C40" s="232"/>
      <c r="D40" s="232"/>
      <c r="E40" s="232"/>
      <c r="F40" s="232"/>
      <c r="G40" s="232"/>
      <c r="H40" s="232"/>
    </row>
    <row r="41" spans="1:8" ht="15">
      <c r="A41" s="197" t="s">
        <v>107</v>
      </c>
      <c r="B41" s="191"/>
      <c r="C41" s="191"/>
      <c r="D41" s="191"/>
      <c r="E41" s="191"/>
      <c r="F41" s="191"/>
      <c r="G41" s="191"/>
      <c r="H41" s="191"/>
    </row>
    <row r="42" spans="1:8" ht="15">
      <c r="A42" s="191"/>
      <c r="B42" s="191"/>
      <c r="C42" s="191"/>
      <c r="D42" s="191"/>
      <c r="E42" s="191"/>
      <c r="F42" s="191"/>
      <c r="G42" s="191"/>
      <c r="H42" s="191"/>
    </row>
    <row r="43" spans="1:8" ht="15">
      <c r="A43" s="191"/>
      <c r="B43" s="191"/>
      <c r="C43" s="191"/>
      <c r="D43" s="191"/>
      <c r="E43" s="191"/>
      <c r="F43" s="191"/>
      <c r="G43" s="191"/>
      <c r="H43" s="198"/>
    </row>
    <row r="44" spans="1:8" ht="15">
      <c r="A44" s="197"/>
      <c r="B44" s="197" t="s">
        <v>272</v>
      </c>
      <c r="C44" s="197"/>
      <c r="D44" s="197"/>
      <c r="E44" s="197"/>
      <c r="F44" s="197"/>
      <c r="G44" s="191"/>
      <c r="H44" s="198"/>
    </row>
    <row r="45" spans="1:8" ht="15">
      <c r="A45" s="191"/>
      <c r="B45" s="191" t="s">
        <v>271</v>
      </c>
      <c r="C45" s="191"/>
      <c r="D45" s="191"/>
      <c r="E45" s="191"/>
      <c r="F45" s="191"/>
      <c r="G45" s="191"/>
      <c r="H45" s="198"/>
    </row>
    <row r="46" spans="1:8">
      <c r="A46" s="199"/>
      <c r="B46" s="199" t="s">
        <v>140</v>
      </c>
      <c r="C46" s="199"/>
      <c r="D46" s="199"/>
      <c r="E46" s="199"/>
      <c r="F46" s="199"/>
      <c r="G46" s="192"/>
      <c r="H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468</v>
      </c>
      <c r="B1" s="77"/>
      <c r="C1" s="80"/>
      <c r="D1" s="80"/>
      <c r="E1" s="80"/>
      <c r="F1" s="80"/>
      <c r="G1" s="421" t="s">
        <v>110</v>
      </c>
      <c r="H1" s="421"/>
    </row>
    <row r="2" spans="1:10" ht="15">
      <c r="A2" s="79" t="s">
        <v>141</v>
      </c>
      <c r="B2" s="77"/>
      <c r="C2" s="80"/>
      <c r="D2" s="80"/>
      <c r="E2" s="80"/>
      <c r="F2" s="80"/>
      <c r="G2" s="411" t="s">
        <v>528</v>
      </c>
      <c r="H2" s="412"/>
    </row>
    <row r="3" spans="1:10" ht="15">
      <c r="A3" s="79"/>
      <c r="B3" s="79"/>
      <c r="C3" s="79"/>
      <c r="D3" s="79"/>
      <c r="E3" s="79"/>
      <c r="F3" s="79"/>
      <c r="G3" s="226"/>
      <c r="H3" s="22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83"/>
      <c r="D5" s="370" t="s">
        <v>511</v>
      </c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5"/>
      <c r="B7" s="225"/>
      <c r="C7" s="225"/>
      <c r="D7" s="228"/>
      <c r="E7" s="225"/>
      <c r="F7" s="225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403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 t="s">
        <v>348</v>
      </c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304</v>
      </c>
      <c r="B1" s="117"/>
      <c r="C1" s="421" t="s">
        <v>110</v>
      </c>
      <c r="D1" s="421"/>
      <c r="E1" s="156"/>
    </row>
    <row r="2" spans="1:12">
      <c r="A2" s="79" t="s">
        <v>141</v>
      </c>
      <c r="B2" s="117"/>
      <c r="C2" s="411" t="s">
        <v>528</v>
      </c>
      <c r="D2" s="412"/>
      <c r="E2" s="156"/>
    </row>
    <row r="3" spans="1:12">
      <c r="A3" s="79"/>
      <c r="B3" s="117"/>
      <c r="C3" s="390"/>
      <c r="D3" s="390"/>
      <c r="E3" s="156"/>
    </row>
    <row r="4" spans="1:12" s="2" customFormat="1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>
      <c r="A5" s="122" t="str">
        <f>'[2]ფორმა N1'!D4</f>
        <v/>
      </c>
      <c r="B5" s="370" t="s">
        <v>511</v>
      </c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9"/>
      <c r="B7" s="38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251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283</v>
      </c>
      <c r="B20" s="17" t="s">
        <v>22</v>
      </c>
      <c r="C20" s="38"/>
      <c r="D20" s="41"/>
      <c r="E20" s="156"/>
    </row>
    <row r="21" spans="1:5">
      <c r="A21" s="17" t="s">
        <v>284</v>
      </c>
      <c r="B21" s="17" t="s">
        <v>15</v>
      </c>
      <c r="C21" s="38"/>
      <c r="D21" s="41"/>
      <c r="E21" s="156"/>
    </row>
    <row r="22" spans="1:5">
      <c r="A22" s="17" t="s">
        <v>285</v>
      </c>
      <c r="B22" s="17" t="s">
        <v>16</v>
      </c>
      <c r="C22" s="38"/>
      <c r="D22" s="41"/>
      <c r="E22" s="156"/>
    </row>
    <row r="23" spans="1:5">
      <c r="A23" s="17" t="s">
        <v>286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287</v>
      </c>
      <c r="B24" s="18" t="s">
        <v>18</v>
      </c>
      <c r="C24" s="38"/>
      <c r="D24" s="41"/>
      <c r="E24" s="156"/>
    </row>
    <row r="25" spans="1:5" ht="16.5" customHeight="1">
      <c r="A25" s="18" t="s">
        <v>288</v>
      </c>
      <c r="B25" s="18" t="s">
        <v>19</v>
      </c>
      <c r="C25" s="38"/>
      <c r="D25" s="41"/>
      <c r="E25" s="156"/>
    </row>
    <row r="26" spans="1:5" ht="16.5" customHeight="1">
      <c r="A26" s="18" t="s">
        <v>289</v>
      </c>
      <c r="B26" s="18" t="s">
        <v>20</v>
      </c>
      <c r="C26" s="38"/>
      <c r="D26" s="41"/>
      <c r="E26" s="156"/>
    </row>
    <row r="27" spans="1:5" ht="16.5" customHeight="1">
      <c r="A27" s="18" t="s">
        <v>290</v>
      </c>
      <c r="B27" s="18" t="s">
        <v>23</v>
      </c>
      <c r="C27" s="38"/>
      <c r="D27" s="42"/>
      <c r="E27" s="156"/>
    </row>
    <row r="28" spans="1:5">
      <c r="A28" s="17" t="s">
        <v>291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292</v>
      </c>
      <c r="B33" s="17" t="s">
        <v>56</v>
      </c>
      <c r="C33" s="34"/>
      <c r="D33" s="35"/>
      <c r="E33" s="156"/>
    </row>
    <row r="34" spans="1:5">
      <c r="A34" s="17" t="s">
        <v>293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360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357</v>
      </c>
      <c r="B37" s="17" t="s">
        <v>361</v>
      </c>
      <c r="C37" s="34"/>
      <c r="D37" s="34"/>
      <c r="E37" s="156"/>
    </row>
    <row r="38" spans="1:5">
      <c r="A38" s="17" t="s">
        <v>358</v>
      </c>
      <c r="B38" s="17" t="s">
        <v>362</v>
      </c>
      <c r="C38" s="34"/>
      <c r="D38" s="34"/>
      <c r="E38" s="156"/>
    </row>
    <row r="39" spans="1:5">
      <c r="A39" s="17" t="s">
        <v>359</v>
      </c>
      <c r="B39" s="17" t="s">
        <v>365</v>
      </c>
      <c r="C39" s="34"/>
      <c r="D39" s="35"/>
      <c r="E39" s="156"/>
    </row>
    <row r="40" spans="1:5">
      <c r="A40" s="17" t="s">
        <v>364</v>
      </c>
      <c r="B40" s="17" t="s">
        <v>366</v>
      </c>
      <c r="C40" s="34"/>
      <c r="D40" s="35"/>
      <c r="E40" s="156"/>
    </row>
    <row r="41" spans="1:5">
      <c r="A41" s="17" t="s">
        <v>367</v>
      </c>
      <c r="B41" s="17" t="s">
        <v>504</v>
      </c>
      <c r="C41" s="34"/>
      <c r="D41" s="35"/>
      <c r="E41" s="156"/>
    </row>
    <row r="42" spans="1:5">
      <c r="A42" s="17" t="s">
        <v>505</v>
      </c>
      <c r="B42" s="17" t="s">
        <v>363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298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373</v>
      </c>
      <c r="B48" s="100" t="s">
        <v>376</v>
      </c>
      <c r="C48" s="34"/>
      <c r="D48" s="35"/>
      <c r="E48" s="156"/>
    </row>
    <row r="49" spans="1:5">
      <c r="A49" s="100" t="s">
        <v>374</v>
      </c>
      <c r="B49" s="100" t="s">
        <v>375</v>
      </c>
      <c r="C49" s="34"/>
      <c r="D49" s="35"/>
      <c r="E49" s="156"/>
    </row>
    <row r="50" spans="1:5">
      <c r="A50" s="100" t="s">
        <v>377</v>
      </c>
      <c r="B50" s="100" t="s">
        <v>378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417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419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299</v>
      </c>
      <c r="B59" s="47" t="s">
        <v>52</v>
      </c>
      <c r="C59" s="38"/>
      <c r="D59" s="41"/>
      <c r="E59" s="156"/>
    </row>
    <row r="60" spans="1:5" ht="30">
      <c r="A60" s="16" t="s">
        <v>300</v>
      </c>
      <c r="B60" s="47" t="s">
        <v>54</v>
      </c>
      <c r="C60" s="38"/>
      <c r="D60" s="41"/>
      <c r="E60" s="156"/>
    </row>
    <row r="61" spans="1:5">
      <c r="A61" s="16" t="s">
        <v>301</v>
      </c>
      <c r="B61" s="47" t="s">
        <v>53</v>
      </c>
      <c r="C61" s="41"/>
      <c r="D61" s="41"/>
      <c r="E61" s="156"/>
    </row>
    <row r="62" spans="1:5">
      <c r="A62" s="16" t="s">
        <v>302</v>
      </c>
      <c r="B62" s="47" t="s">
        <v>27</v>
      </c>
      <c r="C62" s="38"/>
      <c r="D62" s="41"/>
      <c r="E62" s="156"/>
    </row>
    <row r="63" spans="1:5">
      <c r="A63" s="16" t="s">
        <v>339</v>
      </c>
      <c r="B63" s="223" t="s">
        <v>340</v>
      </c>
      <c r="C63" s="38"/>
      <c r="D63" s="224"/>
      <c r="E63" s="156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5"/>
      <c r="D65" s="43"/>
      <c r="E65" s="156"/>
    </row>
    <row r="66" spans="1:5">
      <c r="A66" s="15">
        <v>2.2000000000000002</v>
      </c>
      <c r="B66" s="49" t="s">
        <v>104</v>
      </c>
      <c r="C66" s="297"/>
      <c r="D66" s="44"/>
      <c r="E66" s="156"/>
    </row>
    <row r="67" spans="1:5">
      <c r="A67" s="15">
        <v>2.2999999999999998</v>
      </c>
      <c r="B67" s="49" t="s">
        <v>103</v>
      </c>
      <c r="C67" s="297"/>
      <c r="D67" s="44"/>
      <c r="E67" s="156"/>
    </row>
    <row r="68" spans="1:5">
      <c r="A68" s="15">
        <v>2.4</v>
      </c>
      <c r="B68" s="49" t="s">
        <v>105</v>
      </c>
      <c r="C68" s="297"/>
      <c r="D68" s="44"/>
      <c r="E68" s="156"/>
    </row>
    <row r="69" spans="1:5">
      <c r="A69" s="15">
        <v>2.5</v>
      </c>
      <c r="B69" s="49" t="s">
        <v>101</v>
      </c>
      <c r="C69" s="297"/>
      <c r="D69" s="44"/>
      <c r="E69" s="156"/>
    </row>
    <row r="70" spans="1:5">
      <c r="A70" s="15">
        <v>2.6</v>
      </c>
      <c r="B70" s="49" t="s">
        <v>102</v>
      </c>
      <c r="C70" s="297"/>
      <c r="D70" s="44"/>
      <c r="E70" s="156"/>
    </row>
    <row r="71" spans="1:5" s="2" customFormat="1">
      <c r="A71" s="13">
        <v>3</v>
      </c>
      <c r="B71" s="293" t="s">
        <v>453</v>
      </c>
      <c r="C71" s="296"/>
      <c r="D71" s="294"/>
      <c r="E71" s="108"/>
    </row>
    <row r="72" spans="1:5" s="2" customFormat="1">
      <c r="A72" s="13">
        <v>4</v>
      </c>
      <c r="B72" s="13" t="s">
        <v>253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91" t="s">
        <v>281</v>
      </c>
      <c r="C75" s="8"/>
      <c r="D75" s="88"/>
      <c r="E75" s="108"/>
    </row>
    <row r="76" spans="1:5" s="2" customFormat="1">
      <c r="A76" s="400"/>
      <c r="B76" s="400"/>
      <c r="C76" s="12"/>
      <c r="D76" s="12"/>
      <c r="E76" s="108"/>
    </row>
    <row r="77" spans="1:5" s="2" customFormat="1">
      <c r="A77" s="422" t="s">
        <v>506</v>
      </c>
      <c r="B77" s="422"/>
      <c r="C77" s="422"/>
      <c r="D77" s="422"/>
      <c r="E77" s="108"/>
    </row>
    <row r="78" spans="1:5" s="2" customFormat="1">
      <c r="A78" s="400"/>
      <c r="B78" s="400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507</v>
      </c>
      <c r="D83" s="12"/>
      <c r="E83"/>
      <c r="F83"/>
      <c r="G83"/>
      <c r="H83"/>
      <c r="I83"/>
    </row>
    <row r="84" spans="1:9" s="2" customFormat="1">
      <c r="A84"/>
      <c r="B84" s="423" t="s">
        <v>508</v>
      </c>
      <c r="C84" s="423"/>
      <c r="D84" s="423"/>
      <c r="E84"/>
      <c r="F84"/>
      <c r="G84"/>
      <c r="H84"/>
      <c r="I84"/>
    </row>
    <row r="85" spans="1:9" customFormat="1" ht="12.75">
      <c r="B85" s="68" t="s">
        <v>509</v>
      </c>
    </row>
    <row r="86" spans="1:9" s="2" customFormat="1">
      <c r="A86" s="11"/>
      <c r="B86" s="423" t="s">
        <v>510</v>
      </c>
      <c r="C86" s="423"/>
      <c r="D86" s="42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2016-07-19T11:49:49Z</cp:lastPrinted>
  <dcterms:created xsi:type="dcterms:W3CDTF">2011-12-27T13:20:18Z</dcterms:created>
  <dcterms:modified xsi:type="dcterms:W3CDTF">2016-07-19T11:50:29Z</dcterms:modified>
</cp:coreProperties>
</file>