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0" windowWidth="14940" windowHeight="7275" tabRatio="954" firstSheet="3" activeTab="20"/>
  </bookViews>
  <sheets>
    <sheet name="ფორმა N1" sheetId="48" r:id="rId1"/>
    <sheet name="ფორმა N2" sheetId="3" r:id="rId2"/>
    <sheet name="ფორმა N3" sheetId="7" r:id="rId3"/>
    <sheet name="ფორმა N4" sheetId="57" r:id="rId4"/>
    <sheet name="ფორმა N5" sheetId="40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56" r:id="rId11"/>
    <sheet name="ფორმა N8" sheetId="9" r:id="rId12"/>
    <sheet name="ფორმა N 8.1" sheetId="18" r:id="rId13"/>
    <sheet name="ფორმა N9" sheetId="51" r:id="rId14"/>
    <sheet name="ფორმა N9.1" sheetId="16" r:id="rId15"/>
    <sheet name="ფორმა N9.2" sheetId="17" r:id="rId16"/>
    <sheet name="ფორმა 9.3" sheetId="25" r:id="rId17"/>
    <sheet name="ფორმა 9.4" sheetId="55" r:id="rId18"/>
    <sheet name="ფორმა 9.5" sheetId="53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  <externalReference r:id="rId26"/>
    <externalReference r:id="rId27"/>
    <externalReference r:id="rId28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N5'!$A$8:$D$62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7">#REF!</definedName>
    <definedName name="Date" localSheetId="18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0">#REF!</definedName>
    <definedName name="Date" localSheetId="13">#REF!</definedName>
    <definedName name="Date" localSheetId="21">#REF!</definedName>
    <definedName name="Date">#REF!</definedName>
    <definedName name="_xlnm.Print_Area" localSheetId="6">'ფორმა 5.2'!$A$1:$I$35</definedName>
    <definedName name="_xlnm.Print_Area" localSheetId="8">'ფორმა 5.4'!$A$1:$H$33</definedName>
    <definedName name="_xlnm.Print_Area" localSheetId="9">'ფორმა 5.5'!$A$1:$L$39</definedName>
    <definedName name="_xlnm.Print_Area" localSheetId="16">'ფორმა 9.3'!$A$1:$G$28</definedName>
    <definedName name="_xlnm.Print_Area" localSheetId="18">'ფორმა 9.5'!$A$1:$L$21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9.7'!$A$1:$I$39</definedName>
    <definedName name="_xlnm.Print_Area" localSheetId="0">'ფორმა N1'!$A$1:$L$30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N5'!$A$1:$D$88</definedName>
    <definedName name="_xlnm.Print_Area" localSheetId="5">'ფორმა N5.1'!$A$1:$D$38</definedName>
    <definedName name="_xlnm.Print_Area" localSheetId="10">'ფორმა N7'!$A$1:$E$90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5725"/>
</workbook>
</file>

<file path=xl/calcChain.xml><?xml version="1.0" encoding="utf-8"?>
<calcChain xmlns="http://schemas.openxmlformats.org/spreadsheetml/2006/main">
  <c r="I29" i="35"/>
  <c r="D75" i="57"/>
  <c r="D66"/>
  <c r="D11" s="1"/>
  <c r="D60"/>
  <c r="C60"/>
  <c r="D55"/>
  <c r="C55"/>
  <c r="D49"/>
  <c r="C49"/>
  <c r="D38"/>
  <c r="C38"/>
  <c r="D34"/>
  <c r="C34"/>
  <c r="D25"/>
  <c r="C25"/>
  <c r="D19"/>
  <c r="C19"/>
  <c r="D16"/>
  <c r="C16"/>
  <c r="D15"/>
  <c r="C15"/>
  <c r="D12"/>
  <c r="C12"/>
  <c r="C11"/>
  <c r="A6"/>
  <c r="C10" i="3" l="1"/>
  <c r="D64" i="56" l="1"/>
  <c r="C64"/>
  <c r="D45"/>
  <c r="C45"/>
  <c r="D44"/>
  <c r="C44"/>
  <c r="D34"/>
  <c r="C34"/>
  <c r="D11"/>
  <c r="D10" s="1"/>
  <c r="C11"/>
  <c r="C10" s="1"/>
  <c r="A4"/>
  <c r="A4" i="55" l="1"/>
  <c r="I10" i="9"/>
  <c r="A5" i="3"/>
  <c r="A5" i="7" s="1"/>
  <c r="A5" i="40" s="1"/>
  <c r="A4" i="53"/>
  <c r="J39" i="51"/>
  <c r="J36" s="1"/>
  <c r="I39"/>
  <c r="H39"/>
  <c r="H36" s="1"/>
  <c r="G39"/>
  <c r="G36" s="1"/>
  <c r="F39"/>
  <c r="F36" s="1"/>
  <c r="E39"/>
  <c r="D39"/>
  <c r="D36" s="1"/>
  <c r="C39"/>
  <c r="C36" s="1"/>
  <c r="B39"/>
  <c r="B36" s="1"/>
  <c r="I36"/>
  <c r="E36"/>
  <c r="J32"/>
  <c r="I32"/>
  <c r="H32"/>
  <c r="G32"/>
  <c r="F32"/>
  <c r="E32"/>
  <c r="D32"/>
  <c r="C32"/>
  <c r="B32"/>
  <c r="J24"/>
  <c r="I24"/>
  <c r="H24"/>
  <c r="G24"/>
  <c r="F24"/>
  <c r="E24"/>
  <c r="D24"/>
  <c r="C24"/>
  <c r="B24"/>
  <c r="J23"/>
  <c r="J22"/>
  <c r="J21"/>
  <c r="J19" s="1"/>
  <c r="J17" s="1"/>
  <c r="I19"/>
  <c r="I17" s="1"/>
  <c r="H19"/>
  <c r="H17" s="1"/>
  <c r="H9" s="1"/>
  <c r="G19"/>
  <c r="G17" s="1"/>
  <c r="F19"/>
  <c r="E19"/>
  <c r="E17" s="1"/>
  <c r="D19"/>
  <c r="D17" s="1"/>
  <c r="D9" s="1"/>
  <c r="C19"/>
  <c r="C17" s="1"/>
  <c r="B19"/>
  <c r="F17"/>
  <c r="B17"/>
  <c r="J16"/>
  <c r="J15"/>
  <c r="J14" s="1"/>
  <c r="I14"/>
  <c r="H14"/>
  <c r="G14"/>
  <c r="F14"/>
  <c r="F9" s="1"/>
  <c r="E14"/>
  <c r="D14"/>
  <c r="C14"/>
  <c r="B14"/>
  <c r="B9" s="1"/>
  <c r="J13"/>
  <c r="J12"/>
  <c r="J11"/>
  <c r="I10"/>
  <c r="H10"/>
  <c r="G10"/>
  <c r="F10"/>
  <c r="E10"/>
  <c r="D10"/>
  <c r="C10"/>
  <c r="B10"/>
  <c r="A4"/>
  <c r="J10" l="1"/>
  <c r="J9" s="1"/>
  <c r="A6" i="27"/>
  <c r="C9" i="51"/>
  <c r="E9"/>
  <c r="G9"/>
  <c r="I9"/>
  <c r="C12" i="3" l="1"/>
  <c r="D12"/>
  <c r="I17" i="44" l="1"/>
  <c r="H17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K25" i="46" l="1"/>
  <c r="H21" i="45"/>
  <c r="G21"/>
  <c r="I21" i="43"/>
  <c r="H21"/>
  <c r="G21"/>
  <c r="D27" i="3" l="1"/>
  <c r="C27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3" i="40" l="1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A4"/>
  <c r="C13" l="1"/>
  <c r="C9" s="1"/>
  <c r="D13"/>
  <c r="D9" s="1"/>
  <c r="A4" i="39" l="1"/>
  <c r="A4" i="35" l="1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A4" i="17" l="1"/>
  <c r="A4" i="16"/>
  <c r="A4" i="9"/>
  <c r="A4" i="7"/>
  <c r="D19" i="3" l="1"/>
  <c r="C19"/>
  <c r="D16"/>
  <c r="C16"/>
  <c r="C26" l="1"/>
  <c r="D10"/>
  <c r="D26"/>
  <c r="C9" l="1"/>
  <c r="D9"/>
</calcChain>
</file>

<file path=xl/sharedStrings.xml><?xml version="1.0" encoding="utf-8"?>
<sst xmlns="http://schemas.openxmlformats.org/spreadsheetml/2006/main" count="1139" uniqueCount="622">
  <si>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</si>
  <si>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</si>
  <si>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</si>
  <si>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</si>
  <si>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</si>
  <si>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</si>
  <si>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</si>
  <si>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</si>
  <si>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</si>
  <si>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</si>
  <si>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</si>
  <si>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</si>
  <si>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</si>
  <si>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</si>
  <si>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</si>
  <si>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</si>
  <si>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</si>
  <si>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</si>
  <si>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</si>
  <si>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</si>
  <si>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</si>
  <si>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</si>
  <si>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</si>
  <si>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</si>
  <si>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</si>
  <si>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</si>
  <si>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</si>
  <si>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</si>
  <si>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</si>
  <si>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</si>
  <si>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</si>
  <si>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</si>
  <si>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</si>
  <si>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</si>
  <si>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</si>
  <si>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</si>
  <si>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</si>
  <si>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</si>
  <si>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</si>
  <si>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</si>
  <si>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</si>
  <si>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</si>
  <si>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</si>
  <si>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</si>
  <si>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</si>
  <si>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</si>
  <si>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</si>
  <si>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</si>
  <si>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</si>
  <si>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</si>
  <si>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</si>
  <si>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</si>
  <si>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</si>
  <si>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</si>
  <si>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</si>
  <si>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</si>
  <si>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</si>
  <si>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</si>
  <si>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</si>
  <si>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</si>
  <si>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</si>
  <si>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</si>
  <si>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</si>
  <si>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</si>
  <si>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</si>
  <si>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</si>
  <si>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</si>
  <si>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</si>
  <si>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</si>
  <si>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</si>
  <si>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</si>
  <si>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</si>
  <si>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</si>
  <si>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</si>
  <si>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</si>
  <si>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</si>
  <si>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</si>
  <si>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</si>
  <si>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</si>
  <si>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</si>
  <si>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</si>
  <si>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</si>
  <si>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</si>
  <si>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</si>
  <si>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</si>
  <si>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</si>
  <si>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</si>
  <si>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</si>
  <si>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</si>
  <si>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</si>
  <si>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</si>
  <si>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</si>
  <si>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</si>
  <si>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</si>
  <si>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</si>
  <si>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</si>
  <si>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</si>
  <si>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</si>
  <si>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</si>
  <si>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</si>
  <si>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</si>
  <si>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</si>
  <si>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</si>
  <si>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</si>
  <si>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</si>
  <si>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</si>
  <si>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</si>
  <si>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</si>
  <si>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</si>
  <si>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</si>
  <si>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</si>
  <si>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</si>
  <si>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</si>
  <si>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</si>
  <si>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</si>
  <si>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</si>
  <si>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</si>
  <si>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</si>
  <si>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</si>
  <si>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</si>
  <si>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</si>
  <si>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</si>
  <si>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</si>
  <si>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</si>
  <si>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</si>
  <si>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</si>
  <si>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</si>
  <si>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</si>
  <si>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</si>
  <si>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</si>
  <si>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</si>
  <si>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</si>
  <si>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</si>
  <si>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</si>
  <si>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</si>
  <si>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</si>
  <si>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</si>
  <si>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</si>
  <si>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</si>
  <si>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</si>
  <si>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</si>
  <si>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</si>
  <si>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</si>
  <si>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</si>
  <si>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</si>
  <si>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</si>
  <si>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</si>
  <si>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</si>
  <si>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</si>
  <si>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</si>
  <si>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</si>
  <si>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</si>
  <si>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</si>
  <si>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</si>
  <si>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</si>
  <si>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</si>
  <si>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</si>
  <si>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</si>
  <si>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</si>
  <si>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</si>
  <si>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</si>
  <si>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</si>
  <si>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</si>
  <si>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</si>
  <si>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</si>
  <si>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</si>
  <si>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</si>
  <si>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</si>
  <si>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</si>
  <si>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</si>
  <si>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</si>
  <si>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</si>
  <si>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</si>
  <si>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</si>
  <si>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</si>
  <si>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</si>
  <si>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</si>
  <si>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</si>
  <si>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</si>
  <si>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</si>
  <si>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</si>
  <si>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</si>
  <si>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</si>
  <si>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</si>
  <si>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</si>
  <si>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</si>
  <si>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</si>
  <si>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</si>
  <si>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</si>
  <si>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</si>
  <si>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</si>
  <si>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</si>
  <si>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</si>
  <si>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</si>
  <si>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</si>
  <si>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</si>
  <si>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</si>
  <si>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</si>
  <si>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</si>
  <si>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</si>
  <si>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</si>
  <si>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</si>
  <si>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</si>
  <si>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</si>
  <si>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</si>
  <si>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</si>
  <si>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</si>
  <si>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</si>
  <si>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</si>
  <si>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</si>
  <si>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</si>
  <si>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</si>
  <si>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</si>
  <si>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</si>
  <si>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</si>
  <si>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</si>
  <si>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</si>
  <si>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</si>
  <si>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</si>
  <si>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</si>
  <si>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</si>
  <si>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</si>
  <si>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</si>
  <si>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</si>
  <si>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</si>
  <si>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</si>
  <si>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</si>
  <si>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</si>
  <si>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</si>
  <si>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</si>
  <si>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</si>
  <si>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</si>
  <si>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</si>
  <si>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</si>
  <si>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</si>
  <si>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</si>
  <si>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</si>
  <si>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</si>
  <si>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</si>
  <si>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</si>
  <si>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</si>
  <si>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</si>
  <si>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</si>
  <si>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</si>
  <si>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</si>
  <si>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</si>
  <si>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</si>
  <si>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</si>
  <si>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</si>
  <si>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</si>
  <si>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</si>
  <si>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</si>
  <si>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</si>
  <si>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</si>
  <si>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</si>
  <si>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</si>
  <si>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</si>
  <si>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</si>
  <si>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</si>
  <si>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</si>
  <si>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</si>
  <si>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</si>
  <si>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</si>
  <si>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</si>
  <si>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</si>
  <si>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</si>
  <si>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</si>
  <si>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</si>
  <si>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</si>
  <si>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</si>
  <si>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</si>
  <si>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</si>
  <si>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</si>
  <si>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</si>
  <si>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</si>
  <si>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</si>
  <si>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</si>
  <si>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</si>
  <si>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</si>
  <si>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</si>
  <si>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</si>
  <si>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</si>
  <si>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</si>
  <si>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</si>
  <si>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</si>
  <si>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</si>
  <si>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</si>
  <si>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</si>
  <si>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</si>
  <si>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</si>
  <si>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</si>
  <si>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</si>
  <si>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</si>
  <si>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</si>
  <si>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</si>
  <si>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</si>
  <si>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</si>
  <si>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</si>
  <si>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</si>
  <si>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</si>
  <si>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</si>
  <si>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</si>
  <si>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</si>
  <si>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</si>
  <si>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</si>
  <si>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</si>
  <si>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</si>
  <si>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</si>
  <si>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</si>
  <si>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</si>
  <si>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</si>
  <si>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</si>
  <si>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</si>
  <si>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</si>
  <si>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</si>
  <si>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</si>
  <si>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</si>
  <si>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</si>
  <si>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</si>
  <si>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</si>
  <si>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</si>
  <si>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</si>
  <si>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</si>
  <si>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</si>
  <si>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</si>
  <si>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</si>
  <si>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</si>
  <si>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</si>
  <si>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</si>
  <si>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</si>
  <si>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</si>
  <si>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</si>
  <si>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</si>
  <si>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</si>
  <si>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</si>
  <si>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</si>
  <si>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</si>
  <si>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</si>
  <si>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</si>
  <si>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</si>
  <si>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</si>
  <si>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</si>
  <si>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</si>
  <si>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</si>
  <si>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</si>
  <si>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</si>
  <si>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</si>
  <si>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</si>
  <si>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</si>
  <si>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</si>
  <si>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</si>
  <si>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</si>
  <si>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</si>
  <si>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</si>
  <si>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</si>
  <si>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</si>
  <si>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</si>
  <si>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</si>
  <si>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</si>
  <si>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</si>
  <si>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</si>
  <si>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</si>
  <si>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</si>
  <si>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</si>
  <si>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</si>
  <si>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</si>
  <si>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</si>
  <si>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</si>
  <si>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</si>
  <si>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</si>
  <si>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</si>
  <si>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</si>
  <si>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</si>
  <si>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</si>
  <si>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</si>
  <si>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</si>
  <si>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</si>
  <si>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</si>
  <si>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</si>
  <si>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</si>
  <si>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</si>
  <si>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</si>
  <si>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</si>
  <si>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</si>
  <si>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</si>
  <si>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</si>
  <si>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</si>
  <si>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</si>
  <si>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</si>
  <si>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</si>
  <si>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</si>
  <si>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</si>
  <si>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</si>
  <si>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</si>
  <si>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</si>
  <si>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</si>
  <si>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</si>
  <si>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</si>
  <si>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</si>
  <si>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</si>
  <si>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</si>
  <si>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</si>
  <si>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</si>
  <si>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</si>
  <si>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</si>
  <si>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</si>
  <si>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</si>
  <si>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</si>
  <si>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</si>
  <si>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</si>
  <si>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</si>
  <si>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</si>
  <si>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</si>
  <si>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</si>
  <si>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</si>
  <si>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</si>
  <si>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</si>
  <si>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</si>
  <si>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</si>
  <si>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</si>
  <si>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</si>
  <si>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</si>
  <si>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</si>
  <si>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</si>
  <si>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</si>
  <si>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</si>
  <si>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</si>
  <si>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</si>
  <si>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</si>
  <si>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</si>
  <si>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</si>
  <si>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</si>
  <si>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</si>
  <si>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</si>
  <si>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</si>
  <si>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</si>
  <si>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</si>
  <si>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</si>
  <si>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</si>
  <si>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</si>
  <si>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</si>
  <si>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</si>
  <si>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</si>
  <si>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</si>
  <si>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</si>
  <si>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</si>
  <si>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</si>
  <si>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</si>
  <si>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</si>
  <si>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</si>
  <si>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</si>
  <si>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</si>
  <si>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</si>
  <si>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</si>
  <si>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</si>
  <si>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</si>
  <si>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</si>
  <si>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</si>
  <si>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</si>
  <si>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</si>
  <si>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</si>
  <si>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</si>
  <si>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</si>
  <si>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</si>
  <si>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</si>
  <si>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</si>
  <si>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</si>
  <si>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</si>
  <si>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</si>
  <si>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</si>
  <si>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</si>
  <si>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"საქართველოს ქრისტიან-კონსერვატიული პარტია"</t>
  </si>
  <si>
    <t>თიბისი</t>
  </si>
  <si>
    <t>ზურაბ</t>
  </si>
  <si>
    <t>საქართველოს ქრისტიან-კონსერვატიული პარტია</t>
  </si>
  <si>
    <t>GE09TB7642636080100006</t>
  </si>
  <si>
    <t>თბილისი, პეკინის №34/ალ. ყაზბეგის გამზ. №2 (შენობა №1)</t>
  </si>
  <si>
    <t>საოფისე ფართი</t>
  </si>
  <si>
    <t xml:space="preserve">18.07.2015 - 01.01.2017 </t>
  </si>
  <si>
    <t>შპს ”ბიზნეს ცენტრი საბურთალო”</t>
  </si>
  <si>
    <t>თბილისი, მაზნიაშვილის ქ. 33</t>
  </si>
  <si>
    <t>01.09.2014 - 01.09.2016</t>
  </si>
  <si>
    <t>01030007495</t>
  </si>
  <si>
    <t>მანანა</t>
  </si>
  <si>
    <t>ჭითავა</t>
  </si>
  <si>
    <t>თბილისი, აწყურის ქ. 70, 70ა, 72ა</t>
  </si>
  <si>
    <t>01.02.2015 - 31.12.2016</t>
  </si>
  <si>
    <t>01011070233</t>
  </si>
  <si>
    <t>ზაურ</t>
  </si>
  <si>
    <t>დოხნაძე</t>
  </si>
  <si>
    <t>თბილისი, მირცხულავას ქ. 10</t>
  </si>
  <si>
    <t>01.01.2015 - 30.12.2016</t>
  </si>
  <si>
    <t>01019014262</t>
  </si>
  <si>
    <t>თამარ</t>
  </si>
  <si>
    <t>ფურცხვანიძე</t>
  </si>
  <si>
    <t>თბილისი, გორგასლის ქ. 4ა, მე-2 სართული</t>
  </si>
  <si>
    <t>13.10.2015 - 13.10.2017</t>
  </si>
  <si>
    <t>შპს "ეი-თი უძრავი ქონება"</t>
  </si>
  <si>
    <t>თბილისი, პ.იაშვილის ქ. 7</t>
  </si>
  <si>
    <t>01.10.2015 - 31.12.2017</t>
  </si>
  <si>
    <t>01017011213</t>
  </si>
  <si>
    <t>დავით</t>
  </si>
  <si>
    <t>აბულაშვილი</t>
  </si>
  <si>
    <t>ქედა, აღმაშენებლის ქ. 4</t>
  </si>
  <si>
    <t>01.12.2015 - 01.12.2016</t>
  </si>
  <si>
    <t>61008004834</t>
  </si>
  <si>
    <t>თამილა</t>
  </si>
  <si>
    <t>თურმანიძე</t>
  </si>
  <si>
    <t>ფოთი, აღმაშენებლის ქ. 19 ბ. 13</t>
  </si>
  <si>
    <t>01.02.2016 - 01.02.2017</t>
  </si>
  <si>
    <t>01019003837</t>
  </si>
  <si>
    <t>პეტრე</t>
  </si>
  <si>
    <t>ქუთათელაძე</t>
  </si>
  <si>
    <t>ახალციხე, ნათენაძის ქ. 2</t>
  </si>
  <si>
    <t>13.01.2015 - 13.01.2017</t>
  </si>
  <si>
    <t>424066352</t>
  </si>
  <si>
    <t>შპს "მესხეთი პალასი"</t>
  </si>
  <si>
    <t>მარნეული, რუსთაველის 96</t>
  </si>
  <si>
    <t>01.08.2014 - 01.07.2016</t>
  </si>
  <si>
    <t>28001033208</t>
  </si>
  <si>
    <t>აიატ</t>
  </si>
  <si>
    <t>სულეიმანოვი</t>
  </si>
  <si>
    <t>გარდაბანი, აღმაშენებლის ქ. 34</t>
  </si>
  <si>
    <t>01.09.2014 - 31.12.2016</t>
  </si>
  <si>
    <t>12001001269</t>
  </si>
  <si>
    <t>გამბარ</t>
  </si>
  <si>
    <t>ბაირამოვი</t>
  </si>
  <si>
    <t>ქარელი, სტალინის ქ. 35</t>
  </si>
  <si>
    <t>01.03.2016 - 01.02.2017</t>
  </si>
  <si>
    <t>62007007010</t>
  </si>
  <si>
    <t>თეიმურაზ</t>
  </si>
  <si>
    <t>ხონელია</t>
  </si>
  <si>
    <t>საგარეჯო, დავით აღმაშენებლის ქ. 21</t>
  </si>
  <si>
    <t>22.08.2015 - 22.08.2016</t>
  </si>
  <si>
    <t>ციცინო</t>
  </si>
  <si>
    <t>კოხტაშვილი</t>
  </si>
  <si>
    <t>საგარეჯო, ს. კაკაბეთი</t>
  </si>
  <si>
    <t>11.03.2015 - 31.12.2016</t>
  </si>
  <si>
    <t>36001005255</t>
  </si>
  <si>
    <t>მჭედლიშვილი</t>
  </si>
  <si>
    <t>სიღნაღი, ცოტნე დადიანის ქ. 21ა</t>
  </si>
  <si>
    <t>01.03.2016 - 30.12.2017</t>
  </si>
  <si>
    <t>ქეთევან</t>
  </si>
  <si>
    <t>მსუბუქი</t>
  </si>
  <si>
    <t>მერსედეს-ბენცი</t>
  </si>
  <si>
    <t xml:space="preserve"> E-320</t>
  </si>
  <si>
    <t>HPH 660</t>
  </si>
  <si>
    <t>204987933</t>
  </si>
  <si>
    <t>ააიპ "ლიტერა"</t>
  </si>
  <si>
    <t>07/20/2016-08/09/2016</t>
  </si>
  <si>
    <t>15.09.2014 წ.</t>
  </si>
  <si>
    <t>შპს "მბს"</t>
  </si>
  <si>
    <t>203838277</t>
  </si>
  <si>
    <t>კომპიუტერის აქსესუარები</t>
  </si>
  <si>
    <t>01.03.2016 წ.</t>
  </si>
  <si>
    <t>05.11.2014 წ.</t>
  </si>
  <si>
    <t>401953105</t>
  </si>
  <si>
    <t>დროშის ტარი</t>
  </si>
  <si>
    <t>სამეურნეო საქონელი</t>
  </si>
  <si>
    <t>22.09.2014 წ.</t>
  </si>
  <si>
    <t>შპს "ბი ემ სი გორგია"</t>
  </si>
  <si>
    <t>245621288</t>
  </si>
  <si>
    <t>ფორმა N5 -საარჩევნო კამპანიის ფონდის ხარჯები</t>
  </si>
  <si>
    <t>10.10.2014 წ.</t>
  </si>
  <si>
    <t>შპს "ლიტერა"</t>
  </si>
  <si>
    <t>ავტოიჯარა</t>
  </si>
  <si>
    <t>შპს 'პროფილი"</t>
  </si>
  <si>
    <t>18.07.2015 წ.</t>
  </si>
  <si>
    <t>შპს "ბიზნეს ცენტრი საბურთალო"</t>
  </si>
  <si>
    <t>205272863</t>
  </si>
  <si>
    <t>ოფისის იჯარა</t>
  </si>
  <si>
    <t>01.09.2014 წ.</t>
  </si>
  <si>
    <t>მანანა ჭითავა</t>
  </si>
  <si>
    <t>01.02.2015 წ.</t>
  </si>
  <si>
    <t>ზაურ დოხნაძე</t>
  </si>
  <si>
    <t>01.01.2015 წ.</t>
  </si>
  <si>
    <t>თამარ ფურცხვანიძე</t>
  </si>
  <si>
    <t>13.10.2015 წ.</t>
  </si>
  <si>
    <t>406084357</t>
  </si>
  <si>
    <t>01.10.2015 წ.</t>
  </si>
  <si>
    <t>დავით აბულაშვილი</t>
  </si>
  <si>
    <t>01.12.2015 წ.</t>
  </si>
  <si>
    <t>თამილა თურმანიძე</t>
  </si>
  <si>
    <t>01.02.2016 წ.</t>
  </si>
  <si>
    <t>პეტრე ქუთათელაძე</t>
  </si>
  <si>
    <t>13.01.2015 წ.</t>
  </si>
  <si>
    <t>01.08.2014 წ.</t>
  </si>
  <si>
    <t>აიატ სულეიმანოვი</t>
  </si>
  <si>
    <t>გამბარ ბაირამოვი</t>
  </si>
  <si>
    <t>თეიმურაზ ხონელია</t>
  </si>
  <si>
    <t>60007007010</t>
  </si>
  <si>
    <t>22.08.2015 წ.</t>
  </si>
  <si>
    <t>თეა გოგიტაშვილი</t>
  </si>
  <si>
    <t>36001002288</t>
  </si>
  <si>
    <t>11.03.2015 წ.</t>
  </si>
  <si>
    <t>ზურაბ მჭედლიშვილი</t>
  </si>
  <si>
    <t>ქეთევან მჭედლიშვილი</t>
  </si>
  <si>
    <t>01011046334</t>
  </si>
  <si>
    <t>ავთანდილ</t>
  </si>
  <si>
    <t>ბესელია</t>
  </si>
  <si>
    <t>01020008041</t>
  </si>
  <si>
    <t>ადმინისტრაციის უფროსი</t>
  </si>
  <si>
    <t>ფატმან</t>
  </si>
  <si>
    <t>ანთაძე-მალაშხია</t>
  </si>
  <si>
    <t>01008006602</t>
  </si>
  <si>
    <t>კომიტეტის წევრი</t>
  </si>
  <si>
    <t>ინგა</t>
  </si>
  <si>
    <t>ქარაია</t>
  </si>
  <si>
    <t>51001001834</t>
  </si>
  <si>
    <t>ვლადიმერ</t>
  </si>
  <si>
    <t>სულაბერიძე</t>
  </si>
  <si>
    <t>01005008834</t>
  </si>
  <si>
    <t>ზვიად</t>
  </si>
  <si>
    <t>მეხატიშვილი</t>
  </si>
  <si>
    <t>01009016996</t>
  </si>
  <si>
    <t>გარუჩავა</t>
  </si>
  <si>
    <t>01007004106</t>
  </si>
  <si>
    <t>მძღოლი</t>
  </si>
  <si>
    <t>მაია</t>
  </si>
  <si>
    <t>ალექსიშვილი</t>
  </si>
  <si>
    <t>01008028114</t>
  </si>
  <si>
    <t>ბუღალტერი</t>
  </si>
</sst>
</file>

<file path=xl/styles.xml><?xml version="1.0" encoding="utf-8"?>
<styleSheet xmlns="http://schemas.openxmlformats.org/spreadsheetml/2006/main">
  <numFmts count="7">
    <numFmt numFmtId="164" formatCode="_(* #,##0.00_);_(* \(#,##0.00\);_(* &quot;-&quot;??_);_(@_)"/>
    <numFmt numFmtId="165" formatCode="00,000.00"/>
    <numFmt numFmtId="166" formatCode="0,000.00"/>
    <numFmt numFmtId="167" formatCode="0,000,000.00"/>
    <numFmt numFmtId="168" formatCode="dd/mm/yy;@"/>
    <numFmt numFmtId="169" formatCode="\ს\ა\ტ\ე\ლ\ე\ვ\ი\ზ\ი\ო\ \რ\ე\კ\ლ\ა\მ\ა"/>
    <numFmt numFmtId="170" formatCode="mm\/dd\/yyyy"/>
  </numFmts>
  <fonts count="39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Sylfaen"/>
      <family val="1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14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13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</cellStyleXfs>
  <cellXfs count="426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167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17" fillId="0" borderId="0" xfId="0" applyFont="1" applyFill="1" applyProtection="1"/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3" xfId="0" applyFont="1" applyFill="1" applyBorder="1" applyProtection="1"/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2" xfId="2" applyFont="1" applyFill="1" applyBorder="1" applyAlignment="1" applyProtection="1">
      <alignment horizontal="center" vertical="top" wrapText="1"/>
    </xf>
    <xf numFmtId="1" fontId="24" fillId="5" borderId="22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14" fontId="27" fillId="0" borderId="2" xfId="5" applyNumberFormat="1" applyFont="1" applyBorder="1" applyAlignment="1" applyProtection="1">
      <alignment wrapText="1"/>
      <protection locked="0"/>
    </xf>
    <xf numFmtId="0" fontId="24" fillId="0" borderId="23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4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5" xfId="2" applyFont="1" applyFill="1" applyBorder="1" applyAlignment="1" applyProtection="1">
      <alignment horizontal="left" vertical="top"/>
      <protection locked="0"/>
    </xf>
    <xf numFmtId="0" fontId="24" fillId="5" borderId="25" xfId="2" applyFont="1" applyFill="1" applyBorder="1" applyAlignment="1" applyProtection="1">
      <alignment horizontal="left" vertical="top" wrapText="1"/>
      <protection locked="0"/>
    </xf>
    <xf numFmtId="0" fontId="24" fillId="5" borderId="26" xfId="2" applyFont="1" applyFill="1" applyBorder="1" applyAlignment="1" applyProtection="1">
      <alignment horizontal="left" vertical="top" wrapText="1"/>
      <protection locked="0"/>
    </xf>
    <xf numFmtId="1" fontId="24" fillId="5" borderId="26" xfId="2" applyNumberFormat="1" applyFont="1" applyFill="1" applyBorder="1" applyAlignment="1" applyProtection="1">
      <alignment horizontal="left" vertical="top" wrapText="1"/>
      <protection locked="0"/>
    </xf>
    <xf numFmtId="1" fontId="24" fillId="5" borderId="27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29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0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24" fillId="0" borderId="28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17" fillId="0" borderId="1" xfId="0" applyFont="1" applyFill="1" applyBorder="1" applyAlignment="1" applyProtection="1">
      <alignment horizontal="center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0" borderId="0" xfId="0" applyFont="1" applyAlignment="1">
      <alignment vertical="center"/>
    </xf>
    <xf numFmtId="0" fontId="17" fillId="0" borderId="0" xfId="0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17" fillId="5" borderId="0" xfId="0" applyFont="1" applyFill="1" applyBorder="1" applyAlignment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34" xfId="0" applyFont="1" applyFill="1" applyBorder="1" applyAlignment="1" applyProtection="1">
      <alignment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4" xfId="0" applyFont="1" applyFill="1" applyBorder="1" applyAlignment="1" applyProtection="1">
      <alignment vertical="center"/>
    </xf>
    <xf numFmtId="0" fontId="22" fillId="5" borderId="0" xfId="0" applyFont="1" applyFill="1" applyAlignment="1" applyProtection="1">
      <alignment horizontal="left" vertical="center"/>
    </xf>
    <xf numFmtId="169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34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1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9" fillId="5" borderId="0" xfId="15" applyFont="1" applyFill="1" applyBorder="1" applyAlignment="1" applyProtection="1">
      <alignment vertical="center"/>
    </xf>
    <xf numFmtId="0" fontId="19" fillId="5" borderId="0" xfId="15" applyFont="1" applyFill="1" applyBorder="1" applyAlignment="1" applyProtection="1">
      <alignment vertical="center"/>
      <protection locked="0"/>
    </xf>
    <xf numFmtId="0" fontId="19" fillId="5" borderId="33" xfId="15" applyFont="1" applyFill="1" applyBorder="1" applyAlignment="1" applyProtection="1">
      <alignment horizontal="right" vertical="center"/>
    </xf>
    <xf numFmtId="0" fontId="19" fillId="0" borderId="0" xfId="15" applyFont="1" applyAlignment="1" applyProtection="1">
      <alignment vertical="center"/>
      <protection locked="0"/>
    </xf>
    <xf numFmtId="0" fontId="19" fillId="5" borderId="34" xfId="15" applyFont="1" applyFill="1" applyBorder="1" applyAlignment="1" applyProtection="1">
      <alignment vertical="center"/>
    </xf>
    <xf numFmtId="0" fontId="21" fillId="5" borderId="0" xfId="15" applyFont="1" applyFill="1" applyBorder="1" applyAlignment="1" applyProtection="1">
      <alignment horizontal="right" vertical="center"/>
    </xf>
    <xf numFmtId="168" fontId="19" fillId="5" borderId="0" xfId="15" applyNumberFormat="1" applyFont="1" applyFill="1" applyBorder="1" applyAlignment="1" applyProtection="1">
      <alignment vertical="center"/>
    </xf>
    <xf numFmtId="14" fontId="19" fillId="5" borderId="0" xfId="15" applyNumberFormat="1" applyFont="1" applyFill="1" applyBorder="1" applyAlignment="1" applyProtection="1">
      <alignment vertical="center"/>
    </xf>
    <xf numFmtId="0" fontId="19" fillId="5" borderId="33" xfId="15" applyFont="1" applyFill="1" applyBorder="1" applyAlignment="1" applyProtection="1">
      <alignment vertical="center"/>
      <protection locked="0"/>
    </xf>
    <xf numFmtId="14" fontId="21" fillId="2" borderId="0" xfId="15" applyNumberFormat="1" applyFont="1" applyFill="1" applyBorder="1" applyAlignment="1" applyProtection="1">
      <alignment vertical="center"/>
    </xf>
    <xf numFmtId="49" fontId="19" fillId="2" borderId="0" xfId="15" applyNumberFormat="1" applyFont="1" applyFill="1" applyBorder="1" applyAlignment="1" applyProtection="1">
      <alignment vertical="center"/>
      <protection locked="0"/>
    </xf>
    <xf numFmtId="0" fontId="19" fillId="2" borderId="0" xfId="15" applyFont="1" applyFill="1" applyBorder="1" applyAlignment="1" applyProtection="1">
      <alignment vertical="center"/>
      <protection locked="0"/>
    </xf>
    <xf numFmtId="0" fontId="19" fillId="2" borderId="0" xfId="15" applyFont="1" applyFill="1" applyBorder="1" applyAlignment="1" applyProtection="1">
      <alignment horizontal="left" vertical="center"/>
    </xf>
    <xf numFmtId="0" fontId="19" fillId="2" borderId="0" xfId="15" applyFont="1" applyFill="1" applyBorder="1" applyAlignment="1" applyProtection="1">
      <alignment vertical="center"/>
    </xf>
    <xf numFmtId="0" fontId="19" fillId="2" borderId="33" xfId="15" applyFont="1" applyFill="1" applyBorder="1" applyAlignment="1" applyProtection="1">
      <alignment vertical="center"/>
      <protection locked="0"/>
    </xf>
    <xf numFmtId="0" fontId="22" fillId="0" borderId="0" xfId="0" applyFont="1" applyBorder="1" applyProtection="1">
      <protection locked="0"/>
    </xf>
    <xf numFmtId="0" fontId="21" fillId="5" borderId="0" xfId="15" applyFont="1" applyFill="1" applyBorder="1" applyAlignment="1" applyProtection="1">
      <alignment horizontal="right" vertical="center"/>
      <protection locked="0"/>
    </xf>
    <xf numFmtId="168" fontId="19" fillId="5" borderId="0" xfId="15" applyNumberFormat="1" applyFont="1" applyFill="1" applyBorder="1" applyAlignment="1" applyProtection="1">
      <alignment vertical="center"/>
      <protection locked="0"/>
    </xf>
    <xf numFmtId="49" fontId="19" fillId="5" borderId="0" xfId="15" applyNumberFormat="1" applyFont="1" applyFill="1" applyBorder="1" applyAlignment="1" applyProtection="1">
      <alignment vertical="center"/>
      <protection locked="0"/>
    </xf>
    <xf numFmtId="0" fontId="27" fillId="5" borderId="34" xfId="15" applyFont="1" applyFill="1" applyBorder="1" applyAlignment="1" applyProtection="1">
      <alignment vertical="center"/>
    </xf>
    <xf numFmtId="0" fontId="28" fillId="5" borderId="0" xfId="15" applyFont="1" applyFill="1" applyBorder="1" applyAlignment="1" applyProtection="1">
      <alignment vertical="center"/>
    </xf>
    <xf numFmtId="0" fontId="27" fillId="5" borderId="0" xfId="15" applyFont="1" applyFill="1" applyBorder="1" applyAlignment="1" applyProtection="1">
      <alignment vertical="center"/>
    </xf>
    <xf numFmtId="0" fontId="27" fillId="5" borderId="33" xfId="15" applyFont="1" applyFill="1" applyBorder="1" applyAlignment="1" applyProtection="1">
      <alignment vertical="center"/>
    </xf>
    <xf numFmtId="0" fontId="27" fillId="0" borderId="0" xfId="15" applyFont="1" applyAlignment="1" applyProtection="1">
      <alignment vertical="center"/>
      <protection locked="0"/>
    </xf>
    <xf numFmtId="0" fontId="29" fillId="5" borderId="12" xfId="15" applyFont="1" applyFill="1" applyBorder="1" applyAlignment="1" applyProtection="1">
      <alignment horizontal="center" vertical="center" wrapText="1"/>
    </xf>
    <xf numFmtId="0" fontId="29" fillId="5" borderId="13" xfId="15" applyFont="1" applyFill="1" applyBorder="1" applyAlignment="1" applyProtection="1">
      <alignment horizontal="center" vertical="center" wrapText="1"/>
    </xf>
    <xf numFmtId="0" fontId="29" fillId="5" borderId="14" xfId="15" applyFont="1" applyFill="1" applyBorder="1" applyAlignment="1" applyProtection="1">
      <alignment horizontal="center" vertical="center" wrapText="1"/>
    </xf>
    <xf numFmtId="0" fontId="29" fillId="3" borderId="9" xfId="15" applyFont="1" applyFill="1" applyBorder="1" applyAlignment="1" applyProtection="1">
      <alignment horizontal="center" vertical="center" wrapText="1"/>
    </xf>
    <xf numFmtId="49" fontId="29" fillId="3" borderId="13" xfId="15" applyNumberFormat="1" applyFont="1" applyFill="1" applyBorder="1" applyAlignment="1" applyProtection="1">
      <alignment horizontal="center" vertical="center" wrapText="1"/>
    </xf>
    <xf numFmtId="0" fontId="29" fillId="3" borderId="16" xfId="15" applyFont="1" applyFill="1" applyBorder="1" applyAlignment="1" applyProtection="1">
      <alignment horizontal="center" vertical="center" wrapText="1"/>
    </xf>
    <xf numFmtId="0" fontId="29" fillId="3" borderId="15" xfId="15" applyFont="1" applyFill="1" applyBorder="1" applyAlignment="1" applyProtection="1">
      <alignment horizontal="center" vertical="center" wrapText="1"/>
    </xf>
    <xf numFmtId="0" fontId="29" fillId="4" borderId="12" xfId="15" applyFont="1" applyFill="1" applyBorder="1" applyAlignment="1" applyProtection="1">
      <alignment horizontal="center" vertical="center" wrapText="1"/>
    </xf>
    <xf numFmtId="0" fontId="29" fillId="4" borderId="13" xfId="15" applyFont="1" applyFill="1" applyBorder="1" applyAlignment="1" applyProtection="1">
      <alignment horizontal="center" vertical="center" wrapText="1"/>
    </xf>
    <xf numFmtId="0" fontId="29" fillId="4" borderId="15" xfId="15" applyFont="1" applyFill="1" applyBorder="1" applyAlignment="1" applyProtection="1">
      <alignment horizontal="center" vertical="center" wrapText="1"/>
    </xf>
    <xf numFmtId="0" fontId="29" fillId="5" borderId="10" xfId="15" applyFont="1" applyFill="1" applyBorder="1" applyAlignment="1" applyProtection="1">
      <alignment horizontal="center" vertical="center" wrapText="1"/>
    </xf>
    <xf numFmtId="0" fontId="29" fillId="0" borderId="0" xfId="15" applyFont="1" applyAlignment="1" applyProtection="1">
      <alignment horizontal="center" vertical="center" wrapText="1"/>
      <protection locked="0"/>
    </xf>
    <xf numFmtId="0" fontId="29" fillId="5" borderId="12" xfId="15" applyFont="1" applyFill="1" applyBorder="1" applyAlignment="1" applyProtection="1">
      <alignment horizontal="center" vertical="center"/>
    </xf>
    <xf numFmtId="0" fontId="29" fillId="5" borderId="14" xfId="15" applyFont="1" applyFill="1" applyBorder="1" applyAlignment="1" applyProtection="1">
      <alignment horizontal="center" vertical="center"/>
    </xf>
    <xf numFmtId="0" fontId="29" fillId="5" borderId="13" xfId="15" applyFont="1" applyFill="1" applyBorder="1" applyAlignment="1" applyProtection="1">
      <alignment horizontal="center" vertical="center"/>
    </xf>
    <xf numFmtId="0" fontId="29" fillId="5" borderId="15" xfId="15" applyFont="1" applyFill="1" applyBorder="1" applyAlignment="1" applyProtection="1">
      <alignment horizontal="center" vertical="center"/>
    </xf>
    <xf numFmtId="0" fontId="29" fillId="5" borderId="11" xfId="15" applyFont="1" applyFill="1" applyBorder="1" applyAlignment="1" applyProtection="1">
      <alignment horizontal="center" vertical="center"/>
    </xf>
    <xf numFmtId="0" fontId="27" fillId="0" borderId="0" xfId="15" applyFont="1" applyAlignment="1" applyProtection="1">
      <alignment horizontal="center" vertical="center"/>
      <protection locked="0"/>
    </xf>
    <xf numFmtId="0" fontId="34" fillId="0" borderId="17" xfId="16" applyFont="1" applyFill="1" applyBorder="1" applyAlignment="1" applyProtection="1">
      <alignment horizontal="center" vertical="center"/>
      <protection locked="0"/>
    </xf>
    <xf numFmtId="14" fontId="34" fillId="0" borderId="2" xfId="16" applyNumberFormat="1" applyFont="1" applyFill="1" applyBorder="1" applyAlignment="1" applyProtection="1">
      <alignment vertical="center" wrapText="1"/>
      <protection locked="0"/>
    </xf>
    <xf numFmtId="0" fontId="34" fillId="0" borderId="2" xfId="16" applyFont="1" applyFill="1" applyBorder="1" applyAlignment="1" applyProtection="1">
      <alignment vertical="center" wrapText="1"/>
      <protection locked="0"/>
    </xf>
    <xf numFmtId="0" fontId="34" fillId="0" borderId="18" xfId="16" applyFont="1" applyFill="1" applyBorder="1" applyAlignment="1" applyProtection="1">
      <alignment horizontal="right" vertical="center"/>
      <protection locked="0"/>
    </xf>
    <xf numFmtId="0" fontId="34" fillId="0" borderId="17" xfId="16" applyFont="1" applyFill="1" applyBorder="1" applyAlignment="1" applyProtection="1">
      <alignment vertical="center" wrapText="1"/>
      <protection locked="0"/>
    </xf>
    <xf numFmtId="49" fontId="34" fillId="0" borderId="1" xfId="16" applyNumberFormat="1" applyFont="1" applyFill="1" applyBorder="1" applyAlignment="1" applyProtection="1">
      <alignment vertical="center"/>
      <protection locked="0"/>
    </xf>
    <xf numFmtId="49" fontId="34" fillId="0" borderId="2" xfId="16" applyNumberFormat="1" applyFont="1" applyFill="1" applyBorder="1" applyAlignment="1" applyProtection="1">
      <alignment vertical="center"/>
      <protection locked="0"/>
    </xf>
    <xf numFmtId="0" fontId="34" fillId="4" borderId="19" xfId="15" applyFont="1" applyFill="1" applyBorder="1" applyAlignment="1" applyProtection="1">
      <alignment vertical="center" wrapText="1"/>
      <protection locked="0"/>
    </xf>
    <xf numFmtId="0" fontId="34" fillId="4" borderId="1" xfId="15" applyFont="1" applyFill="1" applyBorder="1" applyAlignment="1" applyProtection="1">
      <alignment vertical="center" wrapText="1"/>
      <protection locked="0"/>
    </xf>
    <xf numFmtId="0" fontId="34" fillId="4" borderId="20" xfId="15" applyFont="1" applyFill="1" applyBorder="1" applyAlignment="1" applyProtection="1">
      <alignment vertical="center"/>
      <protection locked="0"/>
    </xf>
    <xf numFmtId="0" fontId="34" fillId="0" borderId="32" xfId="16" applyFont="1" applyFill="1" applyBorder="1" applyAlignment="1" applyProtection="1">
      <alignment vertical="center" wrapText="1"/>
      <protection locked="0"/>
    </xf>
    <xf numFmtId="0" fontId="27" fillId="0" borderId="0" xfId="16" applyFont="1" applyFill="1" applyAlignment="1" applyProtection="1">
      <alignment vertical="center"/>
      <protection locked="0"/>
    </xf>
    <xf numFmtId="14" fontId="19" fillId="2" borderId="0" xfId="15" applyNumberFormat="1" applyFont="1" applyFill="1" applyBorder="1" applyAlignment="1" applyProtection="1">
      <alignment vertical="center"/>
    </xf>
    <xf numFmtId="14" fontId="19" fillId="2" borderId="3" xfId="15" applyNumberFormat="1" applyFont="1" applyFill="1" applyBorder="1" applyAlignment="1" applyProtection="1">
      <alignment vertical="center"/>
    </xf>
    <xf numFmtId="0" fontId="19" fillId="2" borderId="3" xfId="15" applyFont="1" applyFill="1" applyBorder="1" applyAlignment="1" applyProtection="1">
      <alignment vertical="center"/>
      <protection locked="0"/>
    </xf>
    <xf numFmtId="14" fontId="19" fillId="2" borderId="3" xfId="15" applyNumberFormat="1" applyFont="1" applyFill="1" applyBorder="1" applyAlignment="1" applyProtection="1">
      <alignment horizontal="center" vertical="center"/>
    </xf>
    <xf numFmtId="14" fontId="21" fillId="2" borderId="0" xfId="15" applyNumberFormat="1" applyFont="1" applyFill="1" applyBorder="1" applyAlignment="1" applyProtection="1">
      <alignment vertical="center" wrapText="1"/>
    </xf>
    <xf numFmtId="49" fontId="27" fillId="0" borderId="0" xfId="15" applyNumberFormat="1" applyFont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2" fontId="25" fillId="0" borderId="6" xfId="2" applyNumberFormat="1" applyFont="1" applyFill="1" applyBorder="1" applyAlignment="1" applyProtection="1">
      <alignment horizontal="right" vertical="top" wrapText="1"/>
      <protection locked="0"/>
    </xf>
    <xf numFmtId="0" fontId="19" fillId="5" borderId="1" xfId="162" applyFont="1" applyFill="1" applyBorder="1" applyAlignment="1" applyProtection="1">
      <alignment vertical="center" wrapText="1"/>
    </xf>
    <xf numFmtId="0" fontId="19" fillId="5" borderId="1" xfId="162" applyFont="1" applyFill="1" applyBorder="1" applyAlignment="1" applyProtection="1">
      <alignment horizontal="center" vertical="center" wrapText="1"/>
    </xf>
    <xf numFmtId="0" fontId="20" fillId="5" borderId="0" xfId="162" applyFont="1" applyFill="1" applyProtection="1">
      <protection locked="0"/>
    </xf>
    <xf numFmtId="0" fontId="20" fillId="0" borderId="0" xfId="162" applyFont="1" applyProtection="1">
      <protection locked="0"/>
    </xf>
    <xf numFmtId="0" fontId="21" fillId="5" borderId="5" xfId="162" applyFont="1" applyFill="1" applyBorder="1" applyAlignment="1" applyProtection="1">
      <alignment horizontal="center" vertical="center" wrapText="1"/>
    </xf>
    <xf numFmtId="0" fontId="21" fillId="5" borderId="4" xfId="162" applyFont="1" applyFill="1" applyBorder="1" applyAlignment="1" applyProtection="1">
      <alignment horizontal="center" vertical="center" wrapText="1"/>
    </xf>
    <xf numFmtId="0" fontId="21" fillId="5" borderId="1" xfId="162" applyFont="1" applyFill="1" applyBorder="1" applyAlignment="1" applyProtection="1">
      <alignment horizontal="center" vertical="center" wrapText="1"/>
    </xf>
    <xf numFmtId="0" fontId="21" fillId="0" borderId="1" xfId="162" applyFont="1" applyBorder="1" applyAlignment="1" applyProtection="1">
      <alignment vertical="center" wrapText="1"/>
    </xf>
    <xf numFmtId="0" fontId="19" fillId="0" borderId="1" xfId="162" applyFont="1" applyBorder="1" applyAlignment="1" applyProtection="1">
      <alignment vertical="center" wrapText="1"/>
    </xf>
    <xf numFmtId="0" fontId="19" fillId="0" borderId="1" xfId="162" applyFont="1" applyBorder="1" applyAlignment="1" applyProtection="1">
      <alignment vertical="center" wrapText="1"/>
      <protection locked="0"/>
    </xf>
    <xf numFmtId="2" fontId="19" fillId="0" borderId="1" xfId="162" applyNumberFormat="1" applyFont="1" applyBorder="1" applyAlignment="1" applyProtection="1">
      <alignment vertical="center" wrapText="1"/>
      <protection locked="0"/>
    </xf>
    <xf numFmtId="0" fontId="19" fillId="0" borderId="0" xfId="162" applyFont="1" applyAlignment="1" applyProtection="1">
      <alignment vertical="center" wrapText="1"/>
      <protection locked="0"/>
    </xf>
    <xf numFmtId="0" fontId="21" fillId="5" borderId="5" xfId="162" applyFont="1" applyFill="1" applyBorder="1" applyAlignment="1" applyProtection="1">
      <alignment horizontal="left" vertical="center" wrapText="1"/>
    </xf>
    <xf numFmtId="0" fontId="19" fillId="0" borderId="1" xfId="162" applyFont="1" applyBorder="1" applyAlignment="1" applyProtection="1">
      <alignment horizontal="center" vertical="center" wrapText="1"/>
      <protection locked="0"/>
    </xf>
    <xf numFmtId="0" fontId="19" fillId="0" borderId="1" xfId="162" applyFont="1" applyFill="1" applyBorder="1" applyAlignment="1" applyProtection="1">
      <alignment vertical="center" wrapText="1"/>
      <protection locked="0"/>
    </xf>
    <xf numFmtId="0" fontId="37" fillId="0" borderId="1" xfId="0" applyFont="1" applyFill="1" applyBorder="1" applyAlignment="1">
      <alignment horizontal="left" vertical="center" wrapText="1"/>
    </xf>
    <xf numFmtId="0" fontId="19" fillId="0" borderId="2" xfId="162" applyFont="1" applyBorder="1" applyAlignment="1" applyProtection="1">
      <alignment vertical="center" wrapText="1"/>
      <protection locked="0"/>
    </xf>
    <xf numFmtId="0" fontId="19" fillId="0" borderId="1" xfId="162" applyFont="1" applyFill="1" applyBorder="1" applyAlignment="1" applyProtection="1">
      <alignment horizontal="center" vertical="center" wrapText="1"/>
      <protection locked="0"/>
    </xf>
    <xf numFmtId="0" fontId="19" fillId="0" borderId="2" xfId="162" applyFont="1" applyFill="1" applyBorder="1" applyAlignment="1" applyProtection="1">
      <alignment vertical="center" wrapText="1"/>
      <protection locked="0"/>
    </xf>
    <xf numFmtId="0" fontId="11" fillId="0" borderId="0" xfId="21" applyFill="1"/>
    <xf numFmtId="0" fontId="20" fillId="2" borderId="0" xfId="162" applyFont="1" applyFill="1" applyProtection="1">
      <protection locked="0"/>
    </xf>
    <xf numFmtId="0" fontId="22" fillId="2" borderId="0" xfId="0" applyFont="1" applyFill="1" applyBorder="1" applyProtection="1"/>
    <xf numFmtId="14" fontId="17" fillId="0" borderId="1" xfId="3" applyNumberFormat="1" applyFont="1" applyBorder="1" applyProtection="1">
      <protection locked="0"/>
    </xf>
    <xf numFmtId="0" fontId="17" fillId="0" borderId="0" xfId="0" applyFont="1" applyAlignment="1" applyProtection="1">
      <alignment horizontal="center" vertical="center"/>
      <protection locked="0"/>
    </xf>
    <xf numFmtId="2" fontId="17" fillId="0" borderId="1" xfId="2" applyNumberFormat="1" applyFont="1" applyFill="1" applyBorder="1" applyAlignment="1" applyProtection="1">
      <alignment horizontal="right" vertical="center"/>
      <protection locked="0"/>
    </xf>
    <xf numFmtId="2" fontId="17" fillId="0" borderId="1" xfId="2" applyNumberFormat="1" applyFont="1" applyFill="1" applyBorder="1" applyAlignment="1" applyProtection="1">
      <alignment horizontal="right" vertical="top"/>
      <protection locked="0"/>
    </xf>
    <xf numFmtId="0" fontId="22" fillId="5" borderId="0" xfId="21" applyFont="1" applyFill="1" applyProtection="1"/>
    <xf numFmtId="0" fontId="17" fillId="5" borderId="0" xfId="21" applyFont="1" applyFill="1" applyBorder="1" applyAlignment="1" applyProtection="1">
      <alignment horizontal="left" wrapText="1"/>
    </xf>
    <xf numFmtId="0" fontId="17" fillId="5" borderId="0" xfId="21" applyFont="1" applyFill="1" applyProtection="1">
      <protection locked="0"/>
    </xf>
    <xf numFmtId="0" fontId="17" fillId="0" borderId="0" xfId="21" applyFont="1" applyProtection="1">
      <protection locked="0"/>
    </xf>
    <xf numFmtId="0" fontId="17" fillId="5" borderId="0" xfId="21" applyFont="1" applyFill="1" applyProtection="1"/>
    <xf numFmtId="0" fontId="17" fillId="5" borderId="0" xfId="21" applyFont="1" applyFill="1" applyBorder="1" applyAlignment="1" applyProtection="1">
      <alignment horizontal="left"/>
    </xf>
    <xf numFmtId="0" fontId="17" fillId="5" borderId="0" xfId="21" applyFont="1" applyFill="1" applyBorder="1" applyProtection="1"/>
    <xf numFmtId="0" fontId="17" fillId="5" borderId="0" xfId="21" applyFont="1" applyFill="1" applyAlignment="1" applyProtection="1">
      <alignment horizontal="center" vertical="center"/>
      <protection locked="0"/>
    </xf>
    <xf numFmtId="0" fontId="22" fillId="0" borderId="0" xfId="21" applyFont="1" applyFill="1" applyBorder="1" applyAlignment="1" applyProtection="1">
      <alignment horizontal="left"/>
      <protection locked="0"/>
    </xf>
    <xf numFmtId="0" fontId="17" fillId="0" borderId="0" xfId="21" applyFont="1" applyFill="1" applyBorder="1" applyProtection="1"/>
    <xf numFmtId="0" fontId="17" fillId="0" borderId="0" xfId="21" applyFont="1" applyFill="1" applyProtection="1"/>
    <xf numFmtId="0" fontId="17" fillId="5" borderId="3" xfId="21" applyFont="1" applyFill="1" applyBorder="1" applyAlignment="1" applyProtection="1">
      <alignment horizontal="left"/>
    </xf>
    <xf numFmtId="0" fontId="17" fillId="5" borderId="3" xfId="21" applyFont="1" applyFill="1" applyBorder="1" applyAlignment="1" applyProtection="1">
      <alignment horizontal="left" wrapText="1"/>
    </xf>
    <xf numFmtId="0" fontId="17" fillId="5" borderId="3" xfId="21" applyFont="1" applyFill="1" applyBorder="1" applyProtection="1"/>
    <xf numFmtId="0" fontId="22" fillId="5" borderId="3" xfId="21" applyFont="1" applyFill="1" applyBorder="1" applyAlignment="1" applyProtection="1">
      <alignment horizontal="center" vertical="center" wrapText="1"/>
    </xf>
    <xf numFmtId="0" fontId="22" fillId="0" borderId="0" xfId="21" applyFont="1" applyFill="1" applyBorder="1" applyAlignment="1" applyProtection="1">
      <alignment horizontal="center" wrapText="1"/>
    </xf>
    <xf numFmtId="0" fontId="22" fillId="0" borderId="0" xfId="21" applyFont="1" applyAlignment="1" applyProtection="1">
      <alignment horizontal="center" vertical="center" wrapText="1"/>
    </xf>
    <xf numFmtId="14" fontId="22" fillId="0" borderId="0" xfId="21" applyNumberFormat="1" applyFont="1" applyFill="1" applyBorder="1" applyAlignment="1" applyProtection="1">
      <alignment horizontal="center" vertical="center" wrapText="1"/>
    </xf>
    <xf numFmtId="0" fontId="22" fillId="0" borderId="1" xfId="21" applyFont="1" applyFill="1" applyBorder="1" applyAlignment="1" applyProtection="1">
      <alignment horizontal="left"/>
    </xf>
    <xf numFmtId="0" fontId="22" fillId="0" borderId="1" xfId="21" applyFont="1" applyBorder="1" applyAlignment="1" applyProtection="1">
      <alignment horizontal="center" vertical="center" wrapText="1"/>
    </xf>
    <xf numFmtId="0" fontId="22" fillId="5" borderId="1" xfId="21" applyFont="1" applyFill="1" applyBorder="1" applyAlignment="1" applyProtection="1">
      <alignment horizontal="right" vertical="center" wrapText="1"/>
    </xf>
    <xf numFmtId="0" fontId="22" fillId="0" borderId="1" xfId="21" applyFont="1" applyFill="1" applyBorder="1" applyAlignment="1" applyProtection="1">
      <alignment horizontal="left" indent="1"/>
    </xf>
    <xf numFmtId="0" fontId="17" fillId="0" borderId="1" xfId="21" applyFont="1" applyBorder="1" applyAlignment="1" applyProtection="1">
      <alignment wrapText="1"/>
    </xf>
    <xf numFmtId="0" fontId="22" fillId="5" borderId="1" xfId="21" applyFont="1" applyFill="1" applyBorder="1" applyProtection="1"/>
    <xf numFmtId="0" fontId="17" fillId="0" borderId="1" xfId="21" applyFont="1" applyFill="1" applyBorder="1" applyAlignment="1" applyProtection="1">
      <alignment horizontal="left" vertical="center"/>
    </xf>
    <xf numFmtId="0" fontId="17" fillId="0" borderId="1" xfId="21" applyFont="1" applyFill="1" applyBorder="1" applyAlignment="1" applyProtection="1">
      <alignment horizontal="left" wrapText="1"/>
    </xf>
    <xf numFmtId="0" fontId="17" fillId="0" borderId="1" xfId="21" applyFont="1" applyBorder="1" applyProtection="1">
      <protection locked="0"/>
    </xf>
    <xf numFmtId="0" fontId="22" fillId="0" borderId="0" xfId="21" applyFont="1" applyFill="1" applyBorder="1" applyAlignment="1" applyProtection="1">
      <alignment horizontal="left" indent="1"/>
      <protection locked="0"/>
    </xf>
    <xf numFmtId="0" fontId="17" fillId="0" borderId="0" xfId="21" applyFont="1" applyFill="1" applyBorder="1" applyAlignment="1" applyProtection="1">
      <alignment horizontal="left" wrapText="1"/>
      <protection locked="0"/>
    </xf>
    <xf numFmtId="0" fontId="22" fillId="0" borderId="1" xfId="21" applyFont="1" applyFill="1" applyBorder="1" applyAlignment="1" applyProtection="1">
      <alignment horizontal="left" vertical="center" indent="1"/>
    </xf>
    <xf numFmtId="0" fontId="22" fillId="0" borderId="0" xfId="21" applyFont="1" applyFill="1" applyBorder="1" applyAlignment="1" applyProtection="1">
      <alignment horizontal="left" vertical="center" indent="1"/>
      <protection locked="0"/>
    </xf>
    <xf numFmtId="0" fontId="22" fillId="0" borderId="1" xfId="21" applyFont="1" applyFill="1" applyBorder="1" applyAlignment="1" applyProtection="1">
      <alignment horizontal="left" vertical="center"/>
    </xf>
    <xf numFmtId="0" fontId="17" fillId="0" borderId="0" xfId="21" applyFont="1" applyFill="1" applyBorder="1" applyAlignment="1" applyProtection="1">
      <alignment horizontal="left" vertical="center"/>
      <protection locked="0"/>
    </xf>
    <xf numFmtId="0" fontId="22" fillId="0" borderId="0" xfId="21" applyFont="1" applyProtection="1">
      <protection locked="0"/>
    </xf>
    <xf numFmtId="0" fontId="17" fillId="0" borderId="0" xfId="21" applyFont="1" applyAlignment="1" applyProtection="1">
      <alignment horizontal="center" vertical="center"/>
      <protection locked="0"/>
    </xf>
    <xf numFmtId="0" fontId="11" fillId="0" borderId="0" xfId="21"/>
    <xf numFmtId="0" fontId="17" fillId="0" borderId="0" xfId="21" applyFont="1" applyBorder="1" applyProtection="1">
      <protection locked="0"/>
    </xf>
    <xf numFmtId="0" fontId="16" fillId="0" borderId="0" xfId="21" applyFont="1"/>
    <xf numFmtId="0" fontId="17" fillId="0" borderId="0" xfId="21" applyFont="1" applyFill="1" applyBorder="1" applyAlignment="1" applyProtection="1">
      <alignment horizontal="left"/>
      <protection locked="0"/>
    </xf>
    <xf numFmtId="2" fontId="17" fillId="0" borderId="1" xfId="21" applyNumberFormat="1" applyFont="1" applyBorder="1" applyProtection="1">
      <protection locked="0"/>
    </xf>
    <xf numFmtId="2" fontId="17" fillId="0" borderId="0" xfId="21" applyNumberFormat="1" applyFont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14" fontId="21" fillId="2" borderId="0" xfId="15" applyNumberFormat="1" applyFont="1" applyFill="1" applyBorder="1" applyAlignment="1" applyProtection="1">
      <alignment horizontal="left" vertical="center" wrapText="1"/>
    </xf>
    <xf numFmtId="14" fontId="21" fillId="2" borderId="0" xfId="15" applyNumberFormat="1" applyFont="1" applyFill="1" applyBorder="1" applyAlignment="1" applyProtection="1">
      <alignment horizontal="center" vertical="center"/>
    </xf>
    <xf numFmtId="14" fontId="21" fillId="2" borderId="31" xfId="15" applyNumberFormat="1" applyFont="1" applyFill="1" applyBorder="1" applyAlignment="1" applyProtection="1">
      <alignment horizontal="center" vertical="center" wrapText="1"/>
    </xf>
    <xf numFmtId="14" fontId="21" fillId="2" borderId="0" xfId="15" applyNumberFormat="1" applyFont="1" applyFill="1" applyBorder="1" applyAlignment="1" applyProtection="1">
      <alignment horizontal="center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29" fillId="4" borderId="9" xfId="15" applyFont="1" applyFill="1" applyBorder="1" applyAlignment="1" applyProtection="1">
      <alignment horizontal="center" vertical="center"/>
    </xf>
    <xf numFmtId="0" fontId="29" fillId="4" borderId="11" xfId="15" applyFont="1" applyFill="1" applyBorder="1" applyAlignment="1" applyProtection="1">
      <alignment horizontal="center" vertical="center"/>
    </xf>
    <xf numFmtId="0" fontId="29" fillId="4" borderId="10" xfId="15" applyFont="1" applyFill="1" applyBorder="1" applyAlignment="1" applyProtection="1">
      <alignment horizontal="center" vertical="center"/>
    </xf>
    <xf numFmtId="0" fontId="19" fillId="2" borderId="0" xfId="15" applyFont="1" applyFill="1" applyBorder="1" applyAlignment="1" applyProtection="1">
      <alignment horizontal="left"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1" xfId="10" applyNumberFormat="1" applyFont="1" applyFill="1" applyBorder="1" applyAlignment="1" applyProtection="1">
      <alignment horizontal="center" vertical="center"/>
    </xf>
    <xf numFmtId="14" fontId="21" fillId="2" borderId="31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17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5" borderId="1" xfId="162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 applyProtection="1">
      <alignment horizontal="center"/>
      <protection locked="0"/>
    </xf>
    <xf numFmtId="3" fontId="22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Fill="1"/>
    <xf numFmtId="0" fontId="38" fillId="0" borderId="0" xfId="0" applyFont="1" applyFill="1"/>
  </cellXfs>
  <cellStyles count="314">
    <cellStyle name="Comma 2" xfId="17"/>
    <cellStyle name="Normal" xfId="0" builtinId="0"/>
    <cellStyle name="Normal 10" xfId="18"/>
    <cellStyle name="Normal 11" xfId="19"/>
    <cellStyle name="Normal 12" xfId="20"/>
    <cellStyle name="Normal 13" xfId="21"/>
    <cellStyle name="Normal 13 10" xfId="22"/>
    <cellStyle name="Normal 13 11" xfId="23"/>
    <cellStyle name="Normal 13 2" xfId="24"/>
    <cellStyle name="Normal 13 3" xfId="25"/>
    <cellStyle name="Normal 13 4" xfId="26"/>
    <cellStyle name="Normal 13 5" xfId="27"/>
    <cellStyle name="Normal 13 6" xfId="28"/>
    <cellStyle name="Normal 13 7" xfId="29"/>
    <cellStyle name="Normal 13 8" xfId="30"/>
    <cellStyle name="Normal 13 9" xfId="31"/>
    <cellStyle name="Normal 14" xfId="32"/>
    <cellStyle name="Normal 14 10" xfId="33"/>
    <cellStyle name="Normal 14 10 2" xfId="34"/>
    <cellStyle name="Normal 14 10 2 2" xfId="35"/>
    <cellStyle name="Normal 14 10 3" xfId="36"/>
    <cellStyle name="Normal 14 10 3 2" xfId="37"/>
    <cellStyle name="Normal 14 10 4" xfId="38"/>
    <cellStyle name="Normal 14 10 4 2" xfId="39"/>
    <cellStyle name="Normal 14 10 5" xfId="40"/>
    <cellStyle name="Normal 14 10 5 2" xfId="41"/>
    <cellStyle name="Normal 14 10 6" xfId="42"/>
    <cellStyle name="Normal 14 11" xfId="43"/>
    <cellStyle name="Normal 14 11 2" xfId="44"/>
    <cellStyle name="Normal 14 11 2 2" xfId="45"/>
    <cellStyle name="Normal 14 11 3" xfId="46"/>
    <cellStyle name="Normal 14 11 3 2" xfId="47"/>
    <cellStyle name="Normal 14 11 4" xfId="48"/>
    <cellStyle name="Normal 14 11 4 2" xfId="49"/>
    <cellStyle name="Normal 14 11 5" xfId="50"/>
    <cellStyle name="Normal 14 11 5 2" xfId="51"/>
    <cellStyle name="Normal 14 11 6" xfId="52"/>
    <cellStyle name="Normal 14 12" xfId="53"/>
    <cellStyle name="Normal 14 2" xfId="54"/>
    <cellStyle name="Normal 14 3" xfId="55"/>
    <cellStyle name="Normal 14 3 2" xfId="56"/>
    <cellStyle name="Normal 14 3 2 2" xfId="57"/>
    <cellStyle name="Normal 14 3 3" xfId="58"/>
    <cellStyle name="Normal 14 3 3 2" xfId="59"/>
    <cellStyle name="Normal 14 3 4" xfId="60"/>
    <cellStyle name="Normal 14 3 4 2" xfId="61"/>
    <cellStyle name="Normal 14 3 5" xfId="62"/>
    <cellStyle name="Normal 14 3 5 2" xfId="63"/>
    <cellStyle name="Normal 14 3 6" xfId="64"/>
    <cellStyle name="Normal 14 4" xfId="65"/>
    <cellStyle name="Normal 14 4 2" xfId="66"/>
    <cellStyle name="Normal 14 4 2 2" xfId="67"/>
    <cellStyle name="Normal 14 4 3" xfId="68"/>
    <cellStyle name="Normal 14 4 3 2" xfId="69"/>
    <cellStyle name="Normal 14 4 4" xfId="70"/>
    <cellStyle name="Normal 14 4 4 2" xfId="71"/>
    <cellStyle name="Normal 14 4 5" xfId="72"/>
    <cellStyle name="Normal 14 4 5 2" xfId="73"/>
    <cellStyle name="Normal 14 4 6" xfId="74"/>
    <cellStyle name="Normal 14 5" xfId="75"/>
    <cellStyle name="Normal 14 5 2" xfId="76"/>
    <cellStyle name="Normal 14 5 2 2" xfId="77"/>
    <cellStyle name="Normal 14 5 3" xfId="78"/>
    <cellStyle name="Normal 14 5 3 2" xfId="79"/>
    <cellStyle name="Normal 14 5 4" xfId="80"/>
    <cellStyle name="Normal 14 5 4 2" xfId="81"/>
    <cellStyle name="Normal 14 5 5" xfId="82"/>
    <cellStyle name="Normal 14 5 5 2" xfId="83"/>
    <cellStyle name="Normal 14 5 6" xfId="84"/>
    <cellStyle name="Normal 14 6" xfId="85"/>
    <cellStyle name="Normal 14 6 2" xfId="86"/>
    <cellStyle name="Normal 14 6 2 2" xfId="87"/>
    <cellStyle name="Normal 14 6 3" xfId="88"/>
    <cellStyle name="Normal 14 6 3 2" xfId="89"/>
    <cellStyle name="Normal 14 6 4" xfId="90"/>
    <cellStyle name="Normal 14 6 4 2" xfId="91"/>
    <cellStyle name="Normal 14 6 5" xfId="92"/>
    <cellStyle name="Normal 14 6 5 2" xfId="93"/>
    <cellStyle name="Normal 14 6 6" xfId="94"/>
    <cellStyle name="Normal 14 7" xfId="95"/>
    <cellStyle name="Normal 14 7 2" xfId="96"/>
    <cellStyle name="Normal 14 7 2 2" xfId="97"/>
    <cellStyle name="Normal 14 7 3" xfId="98"/>
    <cellStyle name="Normal 14 7 3 2" xfId="99"/>
    <cellStyle name="Normal 14 7 4" xfId="100"/>
    <cellStyle name="Normal 14 7 4 2" xfId="101"/>
    <cellStyle name="Normal 14 7 5" xfId="102"/>
    <cellStyle name="Normal 14 7 5 2" xfId="103"/>
    <cellStyle name="Normal 14 7 6" xfId="104"/>
    <cellStyle name="Normal 14 8" xfId="105"/>
    <cellStyle name="Normal 14 8 2" xfId="106"/>
    <cellStyle name="Normal 14 8 2 2" xfId="107"/>
    <cellStyle name="Normal 14 8 3" xfId="108"/>
    <cellStyle name="Normal 14 8 3 2" xfId="109"/>
    <cellStyle name="Normal 14 8 4" xfId="110"/>
    <cellStyle name="Normal 14 8 4 2" xfId="111"/>
    <cellStyle name="Normal 14 8 5" xfId="112"/>
    <cellStyle name="Normal 14 8 5 2" xfId="113"/>
    <cellStyle name="Normal 14 8 6" xfId="114"/>
    <cellStyle name="Normal 14 9" xfId="115"/>
    <cellStyle name="Normal 14 9 2" xfId="116"/>
    <cellStyle name="Normal 14 9 2 2" xfId="117"/>
    <cellStyle name="Normal 14 9 3" xfId="118"/>
    <cellStyle name="Normal 14 9 3 2" xfId="119"/>
    <cellStyle name="Normal 14 9 4" xfId="120"/>
    <cellStyle name="Normal 14 9 4 2" xfId="121"/>
    <cellStyle name="Normal 14 9 5" xfId="122"/>
    <cellStyle name="Normal 14 9 5 2" xfId="123"/>
    <cellStyle name="Normal 14 9 6" xfId="124"/>
    <cellStyle name="Normal 15" xfId="125"/>
    <cellStyle name="Normal 15 10" xfId="126"/>
    <cellStyle name="Normal 15 2" xfId="127"/>
    <cellStyle name="Normal 15 3" xfId="128"/>
    <cellStyle name="Normal 15 4" xfId="129"/>
    <cellStyle name="Normal 15 5" xfId="130"/>
    <cellStyle name="Normal 15 6" xfId="131"/>
    <cellStyle name="Normal 15 7" xfId="132"/>
    <cellStyle name="Normal 15 8" xfId="133"/>
    <cellStyle name="Normal 15 9" xfId="134"/>
    <cellStyle name="Normal 16" xfId="135"/>
    <cellStyle name="Normal 17" xfId="136"/>
    <cellStyle name="Normal 18" xfId="137"/>
    <cellStyle name="Normal 19" xfId="138"/>
    <cellStyle name="Normal 19 2" xfId="139"/>
    <cellStyle name="Normal 19 2 2" xfId="140"/>
    <cellStyle name="Normal 2" xfId="2"/>
    <cellStyle name="Normal 2 10" xfId="141"/>
    <cellStyle name="Normal 2 11" xfId="142"/>
    <cellStyle name="Normal 2 12" xfId="143"/>
    <cellStyle name="Normal 2 13" xfId="144"/>
    <cellStyle name="Normal 2 14" xfId="145"/>
    <cellStyle name="Normal 2 15" xfId="146"/>
    <cellStyle name="Normal 2 16" xfId="147"/>
    <cellStyle name="Normal 2 17" xfId="148"/>
    <cellStyle name="Normal 2 2" xfId="149"/>
    <cellStyle name="Normal 2 3" xfId="150"/>
    <cellStyle name="Normal 2 4" xfId="151"/>
    <cellStyle name="Normal 2 5" xfId="152"/>
    <cellStyle name="Normal 2 6" xfId="153"/>
    <cellStyle name="Normal 2 7" xfId="154"/>
    <cellStyle name="Normal 2 8" xfId="155"/>
    <cellStyle name="Normal 2 9" xfId="156"/>
    <cellStyle name="Normal 2_ფორმა N5" xfId="157"/>
    <cellStyle name="Normal 20" xfId="158"/>
    <cellStyle name="Normal 21" xfId="159"/>
    <cellStyle name="Normal 21 2" xfId="305"/>
    <cellStyle name="Normal 22" xfId="160"/>
    <cellStyle name="Normal 23" xfId="161"/>
    <cellStyle name="Normal 24" xfId="306"/>
    <cellStyle name="Normal 25" xfId="307"/>
    <cellStyle name="Normal 26" xfId="308"/>
    <cellStyle name="Normal 27" xfId="309"/>
    <cellStyle name="Normal 28" xfId="310"/>
    <cellStyle name="Normal 3" xfId="3"/>
    <cellStyle name="Normal 4" xfId="4"/>
    <cellStyle name="Normal 4 10" xfId="162"/>
    <cellStyle name="Normal 4 10 2" xfId="311"/>
    <cellStyle name="Normal 4 11" xfId="163"/>
    <cellStyle name="Normal 4 12" xfId="164"/>
    <cellStyle name="Normal 4 13" xfId="165"/>
    <cellStyle name="Normal 4 14" xfId="166"/>
    <cellStyle name="Normal 4 15" xfId="167"/>
    <cellStyle name="Normal 4 16" xfId="168"/>
    <cellStyle name="Normal 4 17" xfId="169"/>
    <cellStyle name="Normal 4 18" xfId="170"/>
    <cellStyle name="Normal 4 19" xfId="171"/>
    <cellStyle name="Normal 4 2" xfId="172"/>
    <cellStyle name="Normal 4 2 2" xfId="173"/>
    <cellStyle name="Normal 4 2 2 2" xfId="174"/>
    <cellStyle name="Normal 4 2 2 3" xfId="175"/>
    <cellStyle name="Normal 4 2 2 4" xfId="176"/>
    <cellStyle name="Normal 4 2 2 5" xfId="177"/>
    <cellStyle name="Normal 4 2 2_ფორმა N5" xfId="178"/>
    <cellStyle name="Normal 4 2 3" xfId="179"/>
    <cellStyle name="Normal 4 2 4" xfId="180"/>
    <cellStyle name="Normal 4 2 5" xfId="181"/>
    <cellStyle name="Normal 4 2 6" xfId="182"/>
    <cellStyle name="Normal 4 2 7" xfId="183"/>
    <cellStyle name="Normal 4 2 8" xfId="184"/>
    <cellStyle name="Normal 4 2_ფორმა N5" xfId="185"/>
    <cellStyle name="Normal 4 20" xfId="186"/>
    <cellStyle name="Normal 4 21" xfId="187"/>
    <cellStyle name="Normal 4 22" xfId="188"/>
    <cellStyle name="Normal 4 23" xfId="189"/>
    <cellStyle name="Normal 4 24" xfId="190"/>
    <cellStyle name="Normal 4 25" xfId="191"/>
    <cellStyle name="Normal 4 3" xfId="192"/>
    <cellStyle name="Normal 4 3 2" xfId="193"/>
    <cellStyle name="Normal 4 3 3" xfId="194"/>
    <cellStyle name="Normal 4 3 4" xfId="195"/>
    <cellStyle name="Normal 4 3_ფორმა N5" xfId="196"/>
    <cellStyle name="Normal 4 4" xfId="197"/>
    <cellStyle name="Normal 4 4 2" xfId="198"/>
    <cellStyle name="Normal 4 4 2 2" xfId="199"/>
    <cellStyle name="Normal 4 4 2 3" xfId="200"/>
    <cellStyle name="Normal 4 4 2 4" xfId="201"/>
    <cellStyle name="Normal 4 4 2 5" xfId="202"/>
    <cellStyle name="Normal 4 4 2_ფორმა N5" xfId="203"/>
    <cellStyle name="Normal 4 4 3" xfId="204"/>
    <cellStyle name="Normal 4 4 4" xfId="205"/>
    <cellStyle name="Normal 4 4 5" xfId="206"/>
    <cellStyle name="Normal 4 4 6" xfId="207"/>
    <cellStyle name="Normal 4 4_ფორმა N5" xfId="208"/>
    <cellStyle name="Normal 4 5" xfId="209"/>
    <cellStyle name="Normal 4 5 2" xfId="210"/>
    <cellStyle name="Normal 4 5 3" xfId="211"/>
    <cellStyle name="Normal 4 5 4" xfId="212"/>
    <cellStyle name="Normal 4 5_ფორმა N5" xfId="213"/>
    <cellStyle name="Normal 4 6" xfId="214"/>
    <cellStyle name="Normal 4 7" xfId="215"/>
    <cellStyle name="Normal 4 8" xfId="216"/>
    <cellStyle name="Normal 4 9" xfId="217"/>
    <cellStyle name="Normal 4 9 2" xfId="218"/>
    <cellStyle name="Normal 4 9_ფორმა N5" xfId="219"/>
    <cellStyle name="Normal 4_ფორმა N 8.1" xfId="220"/>
    <cellStyle name="Normal 5" xfId="5"/>
    <cellStyle name="Normal 5 10" xfId="221"/>
    <cellStyle name="Normal 5 11" xfId="222"/>
    <cellStyle name="Normal 5 12" xfId="223"/>
    <cellStyle name="Normal 5 13" xfId="224"/>
    <cellStyle name="Normal 5 14" xfId="225"/>
    <cellStyle name="Normal 5 15" xfId="226"/>
    <cellStyle name="Normal 5 16" xfId="227"/>
    <cellStyle name="Normal 5 17" xfId="228"/>
    <cellStyle name="Normal 5 18" xfId="229"/>
    <cellStyle name="Normal 5 19" xfId="230"/>
    <cellStyle name="Normal 5 2" xfId="6"/>
    <cellStyle name="Normal 5 2 10" xfId="231"/>
    <cellStyle name="Normal 5 2 11" xfId="232"/>
    <cellStyle name="Normal 5 2 12" xfId="233"/>
    <cellStyle name="Normal 5 2 13" xfId="234"/>
    <cellStyle name="Normal 5 2 14" xfId="235"/>
    <cellStyle name="Normal 5 2 15" xfId="236"/>
    <cellStyle name="Normal 5 2 16" xfId="237"/>
    <cellStyle name="Normal 5 2 17" xfId="238"/>
    <cellStyle name="Normal 5 2 18" xfId="239"/>
    <cellStyle name="Normal 5 2 19" xfId="240"/>
    <cellStyle name="Normal 5 2 2" xfId="7"/>
    <cellStyle name="Normal 5 2 2 10" xfId="241"/>
    <cellStyle name="Normal 5 2 2 11" xfId="242"/>
    <cellStyle name="Normal 5 2 2 12" xfId="243"/>
    <cellStyle name="Normal 5 2 2 13" xfId="244"/>
    <cellStyle name="Normal 5 2 2 14" xfId="245"/>
    <cellStyle name="Normal 5 2 2 15" xfId="246"/>
    <cellStyle name="Normal 5 2 2 16" xfId="247"/>
    <cellStyle name="Normal 5 2 2 17" xfId="248"/>
    <cellStyle name="Normal 5 2 2 18" xfId="249"/>
    <cellStyle name="Normal 5 2 2 19" xfId="250"/>
    <cellStyle name="Normal 5 2 2 2" xfId="14"/>
    <cellStyle name="Normal 5 2 2 20" xfId="251"/>
    <cellStyle name="Normal 5 2 2 3" xfId="252"/>
    <cellStyle name="Normal 5 2 2 4" xfId="253"/>
    <cellStyle name="Normal 5 2 2 5" xfId="254"/>
    <cellStyle name="Normal 5 2 2 6" xfId="255"/>
    <cellStyle name="Normal 5 2 2 7" xfId="256"/>
    <cellStyle name="Normal 5 2 2 8" xfId="257"/>
    <cellStyle name="Normal 5 2 2 9" xfId="258"/>
    <cellStyle name="Normal 5 2 2_ფორმა N5" xfId="259"/>
    <cellStyle name="Normal 5 2 20" xfId="260"/>
    <cellStyle name="Normal 5 2 21" xfId="261"/>
    <cellStyle name="Normal 5 2 22" xfId="262"/>
    <cellStyle name="Normal 5 2 3" xfId="8"/>
    <cellStyle name="Normal 5 2 3 2" xfId="11"/>
    <cellStyle name="Normal 5 2 3 3" xfId="263"/>
    <cellStyle name="Normal 5 2 3 4" xfId="264"/>
    <cellStyle name="Normal 5 2 3_ფორმა N5" xfId="265"/>
    <cellStyle name="Normal 5 2 4" xfId="266"/>
    <cellStyle name="Normal 5 2 5" xfId="267"/>
    <cellStyle name="Normal 5 2 6" xfId="268"/>
    <cellStyle name="Normal 5 2 7" xfId="269"/>
    <cellStyle name="Normal 5 2 8" xfId="270"/>
    <cellStyle name="Normal 5 2 9" xfId="271"/>
    <cellStyle name="Normal 5 2_ფორმა N 8.1" xfId="272"/>
    <cellStyle name="Normal 5 20" xfId="273"/>
    <cellStyle name="Normal 5 21" xfId="274"/>
    <cellStyle name="Normal 5 22" xfId="275"/>
    <cellStyle name="Normal 5 23" xfId="276"/>
    <cellStyle name="Normal 5 24" xfId="277"/>
    <cellStyle name="Normal 5 25" xfId="278"/>
    <cellStyle name="Normal 5 26" xfId="279"/>
    <cellStyle name="Normal 5 3" xfId="9"/>
    <cellStyle name="Normal 5 3 2" xfId="10"/>
    <cellStyle name="Normal 5 3 2 2" xfId="15"/>
    <cellStyle name="Normal 5 3 2 2 2" xfId="312"/>
    <cellStyle name="Normal 5 3 3" xfId="16"/>
    <cellStyle name="Normal 5 3 3 2" xfId="313"/>
    <cellStyle name="Normal 5 3 4" xfId="280"/>
    <cellStyle name="Normal 5 3_ფორმა N5" xfId="281"/>
    <cellStyle name="Normal 5 4" xfId="282"/>
    <cellStyle name="Normal 5 4 2" xfId="283"/>
    <cellStyle name="Normal 5 4 3" xfId="284"/>
    <cellStyle name="Normal 5 4 4" xfId="285"/>
    <cellStyle name="Normal 5 4_ფორმა N5" xfId="286"/>
    <cellStyle name="Normal 5 5" xfId="287"/>
    <cellStyle name="Normal 5 6" xfId="288"/>
    <cellStyle name="Normal 5 7" xfId="289"/>
    <cellStyle name="Normal 5 8" xfId="290"/>
    <cellStyle name="Normal 5 9" xfId="291"/>
    <cellStyle name="Normal 5_ფორმა N 8.1" xfId="292"/>
    <cellStyle name="Normal 6" xfId="12"/>
    <cellStyle name="Normal 6 2" xfId="293"/>
    <cellStyle name="Normal 6 3" xfId="294"/>
    <cellStyle name="Normal 6 4" xfId="295"/>
    <cellStyle name="Normal 6 5" xfId="296"/>
    <cellStyle name="Normal 7" xfId="13"/>
    <cellStyle name="Normal 7 2" xfId="297"/>
    <cellStyle name="Normal 7 3" xfId="298"/>
    <cellStyle name="Normal 7 4" xfId="299"/>
    <cellStyle name="Normal 8" xfId="300"/>
    <cellStyle name="Normal 8 2" xfId="301"/>
    <cellStyle name="Normal 8 3" xfId="302"/>
    <cellStyle name="Normal 8 4" xfId="303"/>
    <cellStyle name="Normal 9" xfId="304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1057275" y="180879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810519" y="18097500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82</xdr:row>
      <xdr:rowOff>171450</xdr:rowOff>
    </xdr:from>
    <xdr:to>
      <xdr:col>1</xdr:col>
      <xdr:colOff>1495425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82</xdr:row>
      <xdr:rowOff>180975</xdr:rowOff>
    </xdr:from>
    <xdr:to>
      <xdr:col>2</xdr:col>
      <xdr:colOff>554556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171450</xdr:rowOff>
    </xdr:from>
    <xdr:to>
      <xdr:col>2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25</xdr:row>
      <xdr:rowOff>180975</xdr:rowOff>
    </xdr:from>
    <xdr:to>
      <xdr:col>6</xdr:col>
      <xdr:colOff>219075</xdr:colOff>
      <xdr:row>25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171450</xdr:rowOff>
    </xdr:from>
    <xdr:to>
      <xdr:col>2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29</xdr:row>
      <xdr:rowOff>152400</xdr:rowOff>
    </xdr:from>
    <xdr:to>
      <xdr:col>7</xdr:col>
      <xdr:colOff>9525</xdr:colOff>
      <xdr:row>29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esktop/Excel%20Doc/cliuri%20deklaraciis%20formebi-qcp%2001.01.2015-31.12.20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ngarishi%2001.04.-07.06.2016/saarchevno-periodis_deklaraciis_formebi-04.05.16-22.05.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archevno_periodis_deklaraciis_formebi%20-qk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N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showGridLines="0" view="pageBreakPreview" zoomScale="80" zoomScaleNormal="100" zoomScaleSheetLayoutView="80" workbookViewId="0">
      <selection activeCell="A13" sqref="A13"/>
    </sheetView>
  </sheetViews>
  <sheetFormatPr defaultRowHeight="15"/>
  <cols>
    <col min="1" max="1" width="6.28515625" style="288" bestFit="1" customWidth="1"/>
    <col min="2" max="2" width="13.140625" style="288" customWidth="1"/>
    <col min="3" max="3" width="17.85546875" style="288" customWidth="1"/>
    <col min="4" max="4" width="15.140625" style="288" customWidth="1"/>
    <col min="5" max="5" width="24.5703125" style="288" customWidth="1"/>
    <col min="6" max="6" width="19.140625" style="324" customWidth="1"/>
    <col min="7" max="7" width="22.42578125" style="324" customWidth="1"/>
    <col min="8" max="8" width="19.140625" style="324" customWidth="1"/>
    <col min="9" max="9" width="16.42578125" style="288" bestFit="1" customWidth="1"/>
    <col min="10" max="10" width="17.42578125" style="288" customWidth="1"/>
    <col min="11" max="11" width="13.140625" style="288" bestFit="1" customWidth="1"/>
    <col min="12" max="12" width="23.7109375" style="288" customWidth="1"/>
    <col min="13" max="13" width="9.140625" style="288" hidden="1" customWidth="1"/>
    <col min="14" max="16384" width="9.140625" style="288"/>
  </cols>
  <sheetData>
    <row r="1" spans="1:13" s="268" customFormat="1">
      <c r="A1" s="240" t="s">
        <v>291</v>
      </c>
      <c r="B1" s="265"/>
      <c r="C1" s="265"/>
      <c r="D1" s="265"/>
      <c r="E1" s="266"/>
      <c r="F1" s="236"/>
      <c r="G1" s="266"/>
      <c r="H1" s="239"/>
      <c r="I1" s="265"/>
      <c r="J1" s="266"/>
      <c r="K1" s="266"/>
      <c r="L1" s="267" t="s">
        <v>95</v>
      </c>
    </row>
    <row r="2" spans="1:13" s="268" customFormat="1">
      <c r="A2" s="238" t="s">
        <v>126</v>
      </c>
      <c r="B2" s="265"/>
      <c r="C2" s="265"/>
      <c r="D2" s="265"/>
      <c r="E2" s="266"/>
      <c r="F2" s="236"/>
      <c r="G2" s="266"/>
      <c r="H2" s="237"/>
      <c r="I2" s="265"/>
      <c r="J2" s="266"/>
      <c r="K2" s="266"/>
      <c r="L2" s="401" t="s">
        <v>549</v>
      </c>
      <c r="M2" s="402"/>
    </row>
    <row r="3" spans="1:13" s="268" customFormat="1">
      <c r="A3" s="269"/>
      <c r="B3" s="265"/>
      <c r="C3" s="270"/>
      <c r="D3" s="271"/>
      <c r="E3" s="266"/>
      <c r="F3" s="272"/>
      <c r="G3" s="266"/>
      <c r="H3" s="266"/>
      <c r="I3" s="236"/>
      <c r="J3" s="265"/>
      <c r="K3" s="265"/>
      <c r="L3" s="273"/>
    </row>
    <row r="4" spans="1:13" s="268" customFormat="1">
      <c r="A4" s="259" t="s">
        <v>260</v>
      </c>
      <c r="B4" s="236"/>
      <c r="C4" s="236"/>
      <c r="E4" s="274"/>
      <c r="F4" s="275"/>
      <c r="G4" s="276"/>
      <c r="H4" s="277"/>
      <c r="I4" s="274"/>
      <c r="J4" s="278"/>
      <c r="K4" s="276"/>
      <c r="L4" s="279"/>
    </row>
    <row r="5" spans="1:13" s="268" customFormat="1" ht="15.75" thickBot="1">
      <c r="A5" s="280" t="s">
        <v>471</v>
      </c>
      <c r="B5" s="266"/>
      <c r="C5" s="281"/>
      <c r="D5" s="282"/>
      <c r="E5" s="266"/>
      <c r="F5" s="283"/>
      <c r="G5" s="283"/>
      <c r="H5" s="283"/>
      <c r="I5" s="266"/>
      <c r="J5" s="265"/>
      <c r="K5" s="265"/>
      <c r="L5" s="273"/>
    </row>
    <row r="6" spans="1:13" ht="15.75" thickBot="1">
      <c r="A6" s="284"/>
      <c r="B6" s="285"/>
      <c r="C6" s="286"/>
      <c r="D6" s="286"/>
      <c r="E6" s="286"/>
      <c r="F6" s="236"/>
      <c r="G6" s="236"/>
      <c r="H6" s="236"/>
      <c r="I6" s="403" t="s">
        <v>437</v>
      </c>
      <c r="J6" s="404"/>
      <c r="K6" s="405"/>
      <c r="L6" s="287"/>
    </row>
    <row r="7" spans="1:13" s="300" customFormat="1" ht="51.75" thickBot="1">
      <c r="A7" s="289" t="s">
        <v>64</v>
      </c>
      <c r="B7" s="290" t="s">
        <v>127</v>
      </c>
      <c r="C7" s="290" t="s">
        <v>436</v>
      </c>
      <c r="D7" s="291" t="s">
        <v>266</v>
      </c>
      <c r="E7" s="292" t="s">
        <v>435</v>
      </c>
      <c r="F7" s="293" t="s">
        <v>434</v>
      </c>
      <c r="G7" s="294" t="s">
        <v>214</v>
      </c>
      <c r="H7" s="295" t="s">
        <v>211</v>
      </c>
      <c r="I7" s="296" t="s">
        <v>433</v>
      </c>
      <c r="J7" s="297" t="s">
        <v>263</v>
      </c>
      <c r="K7" s="298" t="s">
        <v>215</v>
      </c>
      <c r="L7" s="299" t="s">
        <v>216</v>
      </c>
    </row>
    <row r="8" spans="1:13" s="306" customFormat="1" ht="15.75" thickBot="1">
      <c r="A8" s="301">
        <v>1</v>
      </c>
      <c r="B8" s="302">
        <v>2</v>
      </c>
      <c r="C8" s="303">
        <v>3</v>
      </c>
      <c r="D8" s="303">
        <v>4</v>
      </c>
      <c r="E8" s="301">
        <v>5</v>
      </c>
      <c r="F8" s="302">
        <v>6</v>
      </c>
      <c r="G8" s="303">
        <v>7</v>
      </c>
      <c r="H8" s="302">
        <v>8</v>
      </c>
      <c r="I8" s="301">
        <v>9</v>
      </c>
      <c r="J8" s="302">
        <v>10</v>
      </c>
      <c r="K8" s="304">
        <v>11</v>
      </c>
      <c r="L8" s="305">
        <v>12</v>
      </c>
    </row>
    <row r="9" spans="1:13" s="318" customFormat="1" ht="32.25" customHeight="1">
      <c r="A9" s="307">
        <v>1</v>
      </c>
      <c r="B9" s="308"/>
      <c r="C9" s="309"/>
      <c r="D9" s="310"/>
      <c r="E9" s="311"/>
      <c r="F9" s="312"/>
      <c r="G9" s="313"/>
      <c r="H9" s="313"/>
      <c r="I9" s="314"/>
      <c r="J9" s="315"/>
      <c r="K9" s="316"/>
      <c r="L9" s="317"/>
    </row>
    <row r="10" spans="1:13" s="318" customFormat="1" ht="32.25" customHeight="1">
      <c r="A10" s="307">
        <v>2</v>
      </c>
      <c r="B10" s="308"/>
      <c r="C10" s="309"/>
      <c r="D10" s="310"/>
      <c r="E10" s="311"/>
      <c r="F10" s="312"/>
      <c r="G10" s="313"/>
      <c r="H10" s="313"/>
      <c r="I10" s="314"/>
      <c r="J10" s="315"/>
      <c r="K10" s="316"/>
      <c r="L10" s="317"/>
    </row>
    <row r="11" spans="1:13" s="318" customFormat="1" ht="32.25" customHeight="1">
      <c r="A11" s="307">
        <v>3</v>
      </c>
      <c r="B11" s="308"/>
      <c r="C11" s="309"/>
      <c r="D11" s="310"/>
      <c r="E11" s="311"/>
      <c r="F11" s="312"/>
      <c r="G11" s="313"/>
      <c r="H11" s="313"/>
      <c r="I11" s="314"/>
      <c r="J11" s="315"/>
      <c r="K11" s="316"/>
      <c r="L11" s="317"/>
    </row>
    <row r="12" spans="1:13" s="318" customFormat="1" ht="32.25" customHeight="1">
      <c r="A12" s="307">
        <v>4</v>
      </c>
      <c r="B12" s="308"/>
      <c r="C12" s="309"/>
      <c r="D12" s="310"/>
      <c r="E12" s="311"/>
      <c r="F12" s="312"/>
      <c r="G12" s="313"/>
      <c r="H12" s="313"/>
      <c r="I12" s="314"/>
      <c r="J12" s="315"/>
      <c r="K12" s="316"/>
      <c r="L12" s="317"/>
    </row>
    <row r="13" spans="1:13" s="318" customFormat="1" ht="32.25" customHeight="1">
      <c r="A13" s="307" t="s">
        <v>262</v>
      </c>
      <c r="B13" s="308"/>
      <c r="C13" s="309"/>
      <c r="D13" s="310"/>
      <c r="E13" s="311"/>
      <c r="F13" s="312"/>
      <c r="G13" s="313"/>
      <c r="H13" s="313"/>
      <c r="I13" s="314"/>
      <c r="J13" s="315"/>
      <c r="K13" s="316"/>
      <c r="L13" s="317"/>
    </row>
    <row r="14" spans="1:13">
      <c r="A14" s="276"/>
      <c r="B14" s="319"/>
      <c r="C14" s="276"/>
      <c r="D14" s="319"/>
      <c r="E14" s="276"/>
      <c r="F14" s="319"/>
      <c r="G14" s="276"/>
      <c r="H14" s="319"/>
      <c r="I14" s="276"/>
      <c r="J14" s="319"/>
      <c r="K14" s="276"/>
      <c r="L14" s="319"/>
    </row>
    <row r="15" spans="1:13">
      <c r="A15" s="276"/>
      <c r="B15" s="275"/>
      <c r="C15" s="276"/>
      <c r="D15" s="275"/>
      <c r="E15" s="276"/>
      <c r="F15" s="275"/>
      <c r="G15" s="276"/>
      <c r="H15" s="275"/>
      <c r="I15" s="276"/>
      <c r="J15" s="275"/>
      <c r="K15" s="276"/>
      <c r="L15" s="275"/>
    </row>
    <row r="16" spans="1:13" s="268" customFormat="1">
      <c r="A16" s="406" t="s">
        <v>404</v>
      </c>
      <c r="B16" s="406"/>
      <c r="C16" s="406"/>
      <c r="D16" s="406"/>
      <c r="E16" s="406"/>
      <c r="F16" s="406"/>
      <c r="G16" s="406"/>
      <c r="H16" s="406"/>
      <c r="I16" s="406"/>
      <c r="J16" s="406"/>
      <c r="K16" s="406"/>
      <c r="L16" s="406"/>
    </row>
    <row r="17" spans="1:12" s="235" customFormat="1" ht="12.75">
      <c r="A17" s="406" t="s">
        <v>432</v>
      </c>
      <c r="B17" s="406"/>
      <c r="C17" s="406"/>
      <c r="D17" s="406"/>
      <c r="E17" s="406"/>
      <c r="F17" s="406"/>
      <c r="G17" s="406"/>
      <c r="H17" s="406"/>
      <c r="I17" s="406"/>
      <c r="J17" s="406"/>
      <c r="K17" s="406"/>
      <c r="L17" s="406"/>
    </row>
    <row r="18" spans="1:12" s="235" customFormat="1" ht="12.75">
      <c r="A18" s="406"/>
      <c r="B18" s="406"/>
      <c r="C18" s="406"/>
      <c r="D18" s="406"/>
      <c r="E18" s="406"/>
      <c r="F18" s="406"/>
      <c r="G18" s="406"/>
      <c r="H18" s="406"/>
      <c r="I18" s="406"/>
      <c r="J18" s="406"/>
      <c r="K18" s="406"/>
      <c r="L18" s="406"/>
    </row>
    <row r="19" spans="1:12" s="268" customFormat="1">
      <c r="A19" s="406" t="s">
        <v>431</v>
      </c>
      <c r="B19" s="406"/>
      <c r="C19" s="406"/>
      <c r="D19" s="406"/>
      <c r="E19" s="406"/>
      <c r="F19" s="406"/>
      <c r="G19" s="406"/>
      <c r="H19" s="406"/>
      <c r="I19" s="406"/>
      <c r="J19" s="406"/>
      <c r="K19" s="406"/>
      <c r="L19" s="406"/>
    </row>
    <row r="20" spans="1:12" s="268" customFormat="1">
      <c r="A20" s="406"/>
      <c r="B20" s="406"/>
      <c r="C20" s="406"/>
      <c r="D20" s="406"/>
      <c r="E20" s="406"/>
      <c r="F20" s="406"/>
      <c r="G20" s="406"/>
      <c r="H20" s="406"/>
      <c r="I20" s="406"/>
      <c r="J20" s="406"/>
      <c r="K20" s="406"/>
      <c r="L20" s="406"/>
    </row>
    <row r="21" spans="1:12" s="268" customFormat="1">
      <c r="A21" s="406" t="s">
        <v>430</v>
      </c>
      <c r="B21" s="406"/>
      <c r="C21" s="406"/>
      <c r="D21" s="406"/>
      <c r="E21" s="406"/>
      <c r="F21" s="406"/>
      <c r="G21" s="406"/>
      <c r="H21" s="406"/>
      <c r="I21" s="406"/>
      <c r="J21" s="406"/>
      <c r="K21" s="406"/>
      <c r="L21" s="406"/>
    </row>
    <row r="22" spans="1:12" s="268" customFormat="1">
      <c r="A22" s="276"/>
      <c r="B22" s="319"/>
      <c r="C22" s="276"/>
      <c r="D22" s="319"/>
      <c r="E22" s="276"/>
      <c r="F22" s="319"/>
      <c r="G22" s="276"/>
      <c r="H22" s="319"/>
      <c r="I22" s="276"/>
      <c r="J22" s="319"/>
      <c r="K22" s="276"/>
      <c r="L22" s="319"/>
    </row>
    <row r="23" spans="1:12" s="268" customFormat="1">
      <c r="A23" s="276"/>
      <c r="B23" s="275"/>
      <c r="C23" s="276"/>
      <c r="D23" s="275"/>
      <c r="E23" s="276"/>
      <c r="F23" s="275"/>
      <c r="G23" s="276"/>
      <c r="H23" s="275"/>
      <c r="I23" s="276"/>
      <c r="J23" s="275"/>
      <c r="K23" s="276"/>
      <c r="L23" s="275"/>
    </row>
    <row r="24" spans="1:12" s="268" customFormat="1">
      <c r="A24" s="276"/>
      <c r="B24" s="319"/>
      <c r="C24" s="276"/>
      <c r="D24" s="319"/>
      <c r="E24" s="276"/>
      <c r="F24" s="319"/>
      <c r="G24" s="276"/>
      <c r="H24" s="319"/>
      <c r="I24" s="276"/>
      <c r="J24" s="319"/>
      <c r="K24" s="276"/>
      <c r="L24" s="319"/>
    </row>
    <row r="25" spans="1:12">
      <c r="A25" s="276"/>
      <c r="B25" s="275"/>
      <c r="C25" s="276"/>
      <c r="D25" s="275"/>
      <c r="E25" s="276"/>
      <c r="F25" s="275"/>
      <c r="G25" s="276"/>
      <c r="H25" s="275"/>
      <c r="I25" s="276"/>
      <c r="J25" s="275"/>
      <c r="K25" s="276"/>
      <c r="L25" s="275"/>
    </row>
    <row r="26" spans="1:12" s="234" customFormat="1">
      <c r="A26" s="397" t="s">
        <v>94</v>
      </c>
      <c r="B26" s="397"/>
      <c r="C26" s="319"/>
      <c r="D26" s="276"/>
      <c r="E26" s="319"/>
      <c r="F26" s="319"/>
      <c r="G26" s="276"/>
      <c r="H26" s="319"/>
      <c r="I26" s="319"/>
      <c r="J26" s="276"/>
      <c r="K26" s="319"/>
      <c r="L26" s="276"/>
    </row>
    <row r="27" spans="1:12" s="234" customFormat="1">
      <c r="A27" s="319"/>
      <c r="B27" s="276"/>
      <c r="C27" s="320"/>
      <c r="D27" s="321"/>
      <c r="E27" s="320"/>
      <c r="F27" s="319"/>
      <c r="G27" s="276"/>
      <c r="H27" s="322"/>
      <c r="I27" s="319"/>
      <c r="J27" s="276"/>
      <c r="K27" s="319"/>
      <c r="L27" s="276"/>
    </row>
    <row r="28" spans="1:12" s="234" customFormat="1" ht="15" customHeight="1">
      <c r="A28" s="319"/>
      <c r="B28" s="276"/>
      <c r="C28" s="398" t="s">
        <v>254</v>
      </c>
      <c r="D28" s="398"/>
      <c r="E28" s="398"/>
      <c r="F28" s="319"/>
      <c r="G28" s="276"/>
      <c r="H28" s="399" t="s">
        <v>429</v>
      </c>
      <c r="I28" s="323"/>
      <c r="J28" s="276"/>
      <c r="K28" s="319"/>
      <c r="L28" s="276"/>
    </row>
    <row r="29" spans="1:12" s="234" customFormat="1">
      <c r="A29" s="319"/>
      <c r="B29" s="276"/>
      <c r="C29" s="319"/>
      <c r="D29" s="276"/>
      <c r="E29" s="319"/>
      <c r="F29" s="319"/>
      <c r="G29" s="276"/>
      <c r="H29" s="400"/>
      <c r="I29" s="323"/>
      <c r="J29" s="276"/>
      <c r="K29" s="319"/>
      <c r="L29" s="276"/>
    </row>
    <row r="30" spans="1:12" s="233" customFormat="1">
      <c r="A30" s="319"/>
      <c r="B30" s="276"/>
      <c r="C30" s="398" t="s">
        <v>125</v>
      </c>
      <c r="D30" s="398"/>
      <c r="E30" s="398"/>
      <c r="F30" s="319"/>
      <c r="G30" s="276"/>
      <c r="H30" s="319"/>
      <c r="I30" s="319"/>
      <c r="J30" s="276"/>
      <c r="K30" s="319"/>
      <c r="L30" s="276"/>
    </row>
    <row r="31" spans="1:12" s="233" customFormat="1">
      <c r="E31" s="288"/>
    </row>
    <row r="32" spans="1:12" s="233" customFormat="1">
      <c r="E32" s="288"/>
    </row>
    <row r="33" spans="5:5" s="233" customFormat="1">
      <c r="E33" s="288"/>
    </row>
    <row r="34" spans="5:5" s="233" customFormat="1">
      <c r="E34" s="288"/>
    </row>
    <row r="35" spans="5:5" s="233" customFormat="1"/>
  </sheetData>
  <mergeCells count="10">
    <mergeCell ref="A26:B26"/>
    <mergeCell ref="C28:E28"/>
    <mergeCell ref="H28:H29"/>
    <mergeCell ref="C30:E30"/>
    <mergeCell ref="L2:M2"/>
    <mergeCell ref="I6:K6"/>
    <mergeCell ref="A16:L16"/>
    <mergeCell ref="A17:L18"/>
    <mergeCell ref="A19:L20"/>
    <mergeCell ref="A21:L21"/>
  </mergeCells>
  <dataValidations count="3">
    <dataValidation allowBlank="1" showInputMessage="1" showErrorMessage="1" error="თვე/დღე/წელი" prompt="თვე/დღე/წელი" sqref="B9:B13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3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3 F9:H12">
      <formula1>11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38"/>
  <sheetViews>
    <sheetView view="pageBreakPreview" zoomScale="80" zoomScaleSheetLayoutView="80" workbookViewId="0">
      <selection activeCell="B20" sqref="B20"/>
    </sheetView>
  </sheetViews>
  <sheetFormatPr defaultRowHeight="12.75"/>
  <cols>
    <col min="1" max="1" width="5.42578125" style="142" customWidth="1"/>
    <col min="2" max="2" width="27.5703125" style="142" customWidth="1"/>
    <col min="3" max="3" width="19.28515625" style="142" customWidth="1"/>
    <col min="4" max="4" width="16.85546875" style="142" customWidth="1"/>
    <col min="5" max="5" width="13.140625" style="142" customWidth="1"/>
    <col min="6" max="6" width="17" style="142" customWidth="1"/>
    <col min="7" max="7" width="13.7109375" style="142" customWidth="1"/>
    <col min="8" max="8" width="19.42578125" style="142" bestFit="1" customWidth="1"/>
    <col min="9" max="9" width="18.5703125" style="142" bestFit="1" customWidth="1"/>
    <col min="10" max="10" width="16.7109375" style="142" customWidth="1"/>
    <col min="11" max="11" width="17.7109375" style="142" customWidth="1"/>
    <col min="12" max="12" width="12.85546875" style="142" customWidth="1"/>
    <col min="13" max="16384" width="9.140625" style="142"/>
  </cols>
  <sheetData>
    <row r="2" spans="1:12" ht="15">
      <c r="A2" s="412" t="s">
        <v>444</v>
      </c>
      <c r="B2" s="412"/>
      <c r="C2" s="412"/>
      <c r="D2" s="412"/>
      <c r="E2" s="241"/>
      <c r="F2" s="48"/>
      <c r="G2" s="48"/>
      <c r="H2" s="48"/>
      <c r="I2" s="48"/>
      <c r="J2" s="231"/>
      <c r="K2" s="232"/>
      <c r="L2" s="232" t="s">
        <v>95</v>
      </c>
    </row>
    <row r="3" spans="1:12" ht="15">
      <c r="A3" s="47" t="s">
        <v>126</v>
      </c>
      <c r="B3" s="45"/>
      <c r="C3" s="48"/>
      <c r="D3" s="48"/>
      <c r="E3" s="48"/>
      <c r="F3" s="48"/>
      <c r="G3" s="48"/>
      <c r="H3" s="48"/>
      <c r="I3" s="48"/>
      <c r="J3" s="231"/>
      <c r="K3" s="401" t="s">
        <v>549</v>
      </c>
      <c r="L3" s="402"/>
    </row>
    <row r="4" spans="1:12" ht="15">
      <c r="A4" s="47"/>
      <c r="B4" s="47"/>
      <c r="C4" s="45"/>
      <c r="D4" s="45"/>
      <c r="E4" s="45"/>
      <c r="F4" s="45"/>
      <c r="G4" s="45"/>
      <c r="H4" s="45"/>
      <c r="I4" s="45"/>
      <c r="J4" s="231"/>
      <c r="K4" s="231"/>
      <c r="L4" s="231"/>
    </row>
    <row r="5" spans="1:12" ht="15">
      <c r="A5" s="48" t="s">
        <v>260</v>
      </c>
      <c r="B5" s="48"/>
      <c r="C5" s="48"/>
      <c r="D5" s="48"/>
      <c r="E5" s="48"/>
      <c r="F5" s="48"/>
      <c r="G5" s="48"/>
      <c r="H5" s="48"/>
      <c r="I5" s="48"/>
      <c r="J5" s="47"/>
      <c r="K5" s="47"/>
      <c r="L5" s="47"/>
    </row>
    <row r="6" spans="1:12" ht="15">
      <c r="A6" s="280" t="s">
        <v>471</v>
      </c>
      <c r="B6" s="51"/>
      <c r="C6" s="51"/>
      <c r="D6" s="51"/>
      <c r="E6" s="51"/>
      <c r="F6" s="51"/>
      <c r="G6" s="51"/>
      <c r="H6" s="51"/>
      <c r="I6" s="51"/>
      <c r="J6" s="52"/>
      <c r="K6" s="52"/>
    </row>
    <row r="7" spans="1:12" ht="15">
      <c r="A7" s="48"/>
      <c r="B7" s="48"/>
      <c r="C7" s="48"/>
      <c r="D7" s="48"/>
      <c r="E7" s="48"/>
      <c r="F7" s="48"/>
      <c r="G7" s="48"/>
      <c r="H7" s="48"/>
      <c r="I7" s="48"/>
      <c r="J7" s="47"/>
      <c r="K7" s="47"/>
      <c r="L7" s="47"/>
    </row>
    <row r="8" spans="1:12" ht="15">
      <c r="A8" s="230"/>
      <c r="B8" s="230"/>
      <c r="C8" s="230"/>
      <c r="D8" s="230"/>
      <c r="E8" s="230"/>
      <c r="F8" s="230"/>
      <c r="G8" s="230"/>
      <c r="H8" s="230"/>
      <c r="I8" s="230"/>
      <c r="J8" s="49"/>
      <c r="K8" s="49"/>
      <c r="L8" s="49"/>
    </row>
    <row r="9" spans="1:12" ht="45">
      <c r="A9" s="61" t="s">
        <v>64</v>
      </c>
      <c r="B9" s="61" t="s">
        <v>445</v>
      </c>
      <c r="C9" s="61" t="s">
        <v>446</v>
      </c>
      <c r="D9" s="61" t="s">
        <v>447</v>
      </c>
      <c r="E9" s="61" t="s">
        <v>448</v>
      </c>
      <c r="F9" s="61" t="s">
        <v>449</v>
      </c>
      <c r="G9" s="61" t="s">
        <v>450</v>
      </c>
      <c r="H9" s="61" t="s">
        <v>451</v>
      </c>
      <c r="I9" s="61" t="s">
        <v>452</v>
      </c>
      <c r="J9" s="61" t="s">
        <v>453</v>
      </c>
      <c r="K9" s="61" t="s">
        <v>454</v>
      </c>
      <c r="L9" s="61" t="s">
        <v>302</v>
      </c>
    </row>
    <row r="10" spans="1:12" ht="15">
      <c r="A10" s="69">
        <v>1</v>
      </c>
      <c r="B10" s="242"/>
      <c r="C10" s="69"/>
      <c r="D10" s="69"/>
      <c r="E10" s="69"/>
      <c r="F10" s="69"/>
      <c r="G10" s="69"/>
      <c r="H10" s="69"/>
      <c r="I10" s="69"/>
      <c r="J10" s="4"/>
      <c r="K10" s="4"/>
      <c r="L10" s="69"/>
    </row>
    <row r="11" spans="1:12" ht="15">
      <c r="A11" s="69">
        <v>2</v>
      </c>
      <c r="B11" s="242"/>
      <c r="C11" s="69"/>
      <c r="D11" s="69"/>
      <c r="E11" s="69"/>
      <c r="F11" s="69"/>
      <c r="G11" s="69"/>
      <c r="H11" s="69"/>
      <c r="I11" s="69"/>
      <c r="J11" s="4"/>
      <c r="K11" s="4"/>
      <c r="L11" s="69"/>
    </row>
    <row r="12" spans="1:12" ht="15">
      <c r="A12" s="69">
        <v>3</v>
      </c>
      <c r="B12" s="242"/>
      <c r="C12" s="58"/>
      <c r="D12" s="58"/>
      <c r="E12" s="58"/>
      <c r="F12" s="58"/>
      <c r="G12" s="58"/>
      <c r="H12" s="58"/>
      <c r="I12" s="58"/>
      <c r="J12" s="4"/>
      <c r="K12" s="4"/>
      <c r="L12" s="58"/>
    </row>
    <row r="13" spans="1:12" ht="15">
      <c r="A13" s="69">
        <v>4</v>
      </c>
      <c r="B13" s="242"/>
      <c r="C13" s="58"/>
      <c r="D13" s="58"/>
      <c r="E13" s="58"/>
      <c r="F13" s="58"/>
      <c r="G13" s="58"/>
      <c r="H13" s="58"/>
      <c r="I13" s="58"/>
      <c r="J13" s="4"/>
      <c r="K13" s="4"/>
      <c r="L13" s="58"/>
    </row>
    <row r="14" spans="1:12" ht="15">
      <c r="A14" s="69">
        <v>5</v>
      </c>
      <c r="B14" s="242"/>
      <c r="C14" s="58"/>
      <c r="D14" s="58"/>
      <c r="E14" s="58"/>
      <c r="F14" s="58"/>
      <c r="G14" s="58"/>
      <c r="H14" s="58"/>
      <c r="I14" s="58"/>
      <c r="J14" s="4"/>
      <c r="K14" s="4"/>
      <c r="L14" s="58"/>
    </row>
    <row r="15" spans="1:12" ht="15">
      <c r="A15" s="69">
        <v>6</v>
      </c>
      <c r="B15" s="242"/>
      <c r="C15" s="58"/>
      <c r="D15" s="58"/>
      <c r="E15" s="58"/>
      <c r="F15" s="58"/>
      <c r="G15" s="58"/>
      <c r="H15" s="58"/>
      <c r="I15" s="58"/>
      <c r="J15" s="4"/>
      <c r="K15" s="4"/>
      <c r="L15" s="58"/>
    </row>
    <row r="16" spans="1:12" ht="15">
      <c r="A16" s="69">
        <v>7</v>
      </c>
      <c r="B16" s="242"/>
      <c r="C16" s="58"/>
      <c r="D16" s="58"/>
      <c r="E16" s="58"/>
      <c r="F16" s="58"/>
      <c r="G16" s="58"/>
      <c r="H16" s="58"/>
      <c r="I16" s="58"/>
      <c r="J16" s="4"/>
      <c r="K16" s="4"/>
      <c r="L16" s="58"/>
    </row>
    <row r="17" spans="1:12" ht="15">
      <c r="A17" s="69">
        <v>8</v>
      </c>
      <c r="B17" s="242"/>
      <c r="C17" s="58"/>
      <c r="D17" s="58"/>
      <c r="E17" s="58"/>
      <c r="F17" s="58"/>
      <c r="G17" s="58"/>
      <c r="H17" s="58"/>
      <c r="I17" s="58"/>
      <c r="J17" s="4"/>
      <c r="K17" s="4"/>
      <c r="L17" s="58"/>
    </row>
    <row r="18" spans="1:12" ht="15">
      <c r="A18" s="69">
        <v>9</v>
      </c>
      <c r="B18" s="242"/>
      <c r="C18" s="58"/>
      <c r="D18" s="58"/>
      <c r="E18" s="58"/>
      <c r="F18" s="58"/>
      <c r="G18" s="58"/>
      <c r="H18" s="58"/>
      <c r="I18" s="58"/>
      <c r="J18" s="4"/>
      <c r="K18" s="4"/>
      <c r="L18" s="58"/>
    </row>
    <row r="19" spans="1:12" ht="15">
      <c r="A19" s="69">
        <v>10</v>
      </c>
      <c r="B19" s="242"/>
      <c r="C19" s="58"/>
      <c r="D19" s="58"/>
      <c r="E19" s="58"/>
      <c r="F19" s="58"/>
      <c r="G19" s="58"/>
      <c r="H19" s="58"/>
      <c r="I19" s="58"/>
      <c r="J19" s="4"/>
      <c r="K19" s="4"/>
      <c r="L19" s="58"/>
    </row>
    <row r="20" spans="1:12" ht="15">
      <c r="A20" s="69">
        <v>11</v>
      </c>
      <c r="B20" s="242"/>
      <c r="C20" s="58"/>
      <c r="D20" s="58"/>
      <c r="E20" s="58"/>
      <c r="F20" s="58"/>
      <c r="G20" s="58"/>
      <c r="H20" s="58"/>
      <c r="I20" s="58"/>
      <c r="J20" s="4"/>
      <c r="K20" s="4"/>
      <c r="L20" s="58"/>
    </row>
    <row r="21" spans="1:12" ht="15">
      <c r="A21" s="69">
        <v>12</v>
      </c>
      <c r="B21" s="242"/>
      <c r="C21" s="58"/>
      <c r="D21" s="58"/>
      <c r="E21" s="58"/>
      <c r="F21" s="58"/>
      <c r="G21" s="58"/>
      <c r="H21" s="58"/>
      <c r="I21" s="58"/>
      <c r="J21" s="4"/>
      <c r="K21" s="4"/>
      <c r="L21" s="58"/>
    </row>
    <row r="22" spans="1:12" ht="15">
      <c r="A22" s="69">
        <v>13</v>
      </c>
      <c r="B22" s="242"/>
      <c r="C22" s="58"/>
      <c r="D22" s="58"/>
      <c r="E22" s="58"/>
      <c r="F22" s="58"/>
      <c r="G22" s="58"/>
      <c r="H22" s="58"/>
      <c r="I22" s="58"/>
      <c r="J22" s="4"/>
      <c r="K22" s="4"/>
      <c r="L22" s="58"/>
    </row>
    <row r="23" spans="1:12" ht="15">
      <c r="A23" s="69">
        <v>14</v>
      </c>
      <c r="B23" s="242"/>
      <c r="C23" s="58"/>
      <c r="D23" s="58"/>
      <c r="E23" s="58"/>
      <c r="F23" s="58"/>
      <c r="G23" s="58"/>
      <c r="H23" s="58"/>
      <c r="I23" s="58"/>
      <c r="J23" s="4"/>
      <c r="K23" s="4"/>
      <c r="L23" s="58"/>
    </row>
    <row r="24" spans="1:12" ht="15">
      <c r="A24" s="58" t="s">
        <v>262</v>
      </c>
      <c r="B24" s="242"/>
      <c r="C24" s="58"/>
      <c r="D24" s="58"/>
      <c r="E24" s="58"/>
      <c r="F24" s="58"/>
      <c r="G24" s="58"/>
      <c r="H24" s="58"/>
      <c r="I24" s="58"/>
      <c r="J24" s="4"/>
      <c r="K24" s="4"/>
      <c r="L24" s="58"/>
    </row>
    <row r="25" spans="1:12" ht="15">
      <c r="A25" s="58"/>
      <c r="B25" s="242"/>
      <c r="C25" s="70"/>
      <c r="D25" s="70"/>
      <c r="E25" s="70"/>
      <c r="F25" s="70"/>
      <c r="G25" s="58"/>
      <c r="H25" s="58"/>
      <c r="I25" s="58"/>
      <c r="J25" s="58" t="s">
        <v>455</v>
      </c>
      <c r="K25" s="57">
        <f>SUM(K10:K24)</f>
        <v>0</v>
      </c>
      <c r="L25" s="58"/>
    </row>
    <row r="26" spans="1:12" ht="15">
      <c r="A26" s="179"/>
      <c r="B26" s="179"/>
      <c r="C26" s="179"/>
      <c r="D26" s="179"/>
      <c r="E26" s="179"/>
      <c r="F26" s="179"/>
      <c r="G26" s="179"/>
      <c r="H26" s="179"/>
      <c r="I26" s="179"/>
      <c r="J26" s="179"/>
      <c r="K26" s="141"/>
    </row>
    <row r="27" spans="1:12" ht="15">
      <c r="A27" s="180" t="s">
        <v>456</v>
      </c>
      <c r="B27" s="180"/>
      <c r="C27" s="179"/>
      <c r="D27" s="179"/>
      <c r="E27" s="179"/>
      <c r="F27" s="179"/>
      <c r="G27" s="179"/>
      <c r="H27" s="179"/>
      <c r="I27" s="179"/>
      <c r="J27" s="179"/>
      <c r="K27" s="141"/>
    </row>
    <row r="28" spans="1:12" ht="15">
      <c r="A28" s="180" t="s">
        <v>457</v>
      </c>
      <c r="B28" s="180"/>
      <c r="C28" s="179"/>
      <c r="D28" s="179"/>
      <c r="E28" s="179"/>
      <c r="F28" s="179"/>
      <c r="G28" s="179"/>
      <c r="H28" s="179"/>
      <c r="I28" s="179"/>
      <c r="J28" s="179"/>
      <c r="K28" s="141"/>
    </row>
    <row r="29" spans="1:12" ht="15">
      <c r="A29" s="172" t="s">
        <v>458</v>
      </c>
      <c r="B29" s="180"/>
      <c r="C29" s="141"/>
      <c r="D29" s="141"/>
      <c r="E29" s="141"/>
      <c r="F29" s="141"/>
      <c r="G29" s="141"/>
      <c r="H29" s="141"/>
      <c r="I29" s="141"/>
      <c r="J29" s="141"/>
      <c r="K29" s="141"/>
    </row>
    <row r="30" spans="1:12" ht="15">
      <c r="A30" s="172" t="s">
        <v>459</v>
      </c>
      <c r="B30" s="180"/>
      <c r="C30" s="141"/>
      <c r="D30" s="141"/>
      <c r="E30" s="141"/>
      <c r="F30" s="141"/>
      <c r="G30" s="141"/>
      <c r="H30" s="141"/>
      <c r="I30" s="141"/>
      <c r="J30" s="141"/>
      <c r="K30" s="141"/>
    </row>
    <row r="31" spans="1:12" ht="15" customHeight="1">
      <c r="A31" s="417" t="s">
        <v>470</v>
      </c>
      <c r="B31" s="417"/>
      <c r="C31" s="417"/>
      <c r="D31" s="417"/>
      <c r="E31" s="417"/>
      <c r="F31" s="417"/>
      <c r="G31" s="417"/>
      <c r="H31" s="417"/>
      <c r="I31" s="417"/>
      <c r="J31" s="417"/>
      <c r="K31" s="417"/>
    </row>
    <row r="32" spans="1:12" ht="15" customHeight="1">
      <c r="A32" s="417"/>
      <c r="B32" s="417"/>
      <c r="C32" s="417"/>
      <c r="D32" s="417"/>
      <c r="E32" s="417"/>
      <c r="F32" s="417"/>
      <c r="G32" s="417"/>
      <c r="H32" s="417"/>
      <c r="I32" s="417"/>
      <c r="J32" s="417"/>
      <c r="K32" s="417"/>
    </row>
    <row r="33" spans="1:11" ht="12.75" customHeight="1">
      <c r="A33" s="262"/>
      <c r="B33" s="262"/>
      <c r="C33" s="262"/>
      <c r="D33" s="262"/>
      <c r="E33" s="262"/>
      <c r="F33" s="262"/>
      <c r="G33" s="262"/>
      <c r="H33" s="262"/>
      <c r="I33" s="262"/>
      <c r="J33" s="262"/>
      <c r="K33" s="262"/>
    </row>
    <row r="34" spans="1:11" ht="15">
      <c r="A34" s="413" t="s">
        <v>94</v>
      </c>
      <c r="B34" s="413"/>
      <c r="C34" s="243"/>
      <c r="D34" s="244"/>
      <c r="E34" s="244"/>
      <c r="F34" s="243"/>
      <c r="G34" s="243"/>
      <c r="H34" s="243"/>
      <c r="I34" s="243"/>
      <c r="J34" s="243"/>
      <c r="K34" s="141"/>
    </row>
    <row r="35" spans="1:11" ht="15">
      <c r="A35" s="243"/>
      <c r="B35" s="244"/>
      <c r="C35" s="243"/>
      <c r="D35" s="244"/>
      <c r="E35" s="244"/>
      <c r="F35" s="243"/>
      <c r="G35" s="243"/>
      <c r="H35" s="243"/>
      <c r="I35" s="243"/>
      <c r="J35" s="245"/>
      <c r="K35" s="141"/>
    </row>
    <row r="36" spans="1:11" ht="15" customHeight="1">
      <c r="A36" s="243"/>
      <c r="B36" s="244"/>
      <c r="C36" s="414" t="s">
        <v>254</v>
      </c>
      <c r="D36" s="414"/>
      <c r="E36" s="246"/>
      <c r="F36" s="247"/>
      <c r="G36" s="415" t="s">
        <v>460</v>
      </c>
      <c r="H36" s="415"/>
      <c r="I36" s="415"/>
      <c r="J36" s="248"/>
      <c r="K36" s="141"/>
    </row>
    <row r="37" spans="1:11" ht="15">
      <c r="A37" s="243"/>
      <c r="B37" s="244"/>
      <c r="C37" s="243"/>
      <c r="D37" s="244"/>
      <c r="E37" s="244"/>
      <c r="F37" s="243"/>
      <c r="G37" s="416"/>
      <c r="H37" s="416"/>
      <c r="I37" s="416"/>
      <c r="J37" s="248"/>
      <c r="K37" s="141"/>
    </row>
    <row r="38" spans="1:11" ht="15">
      <c r="A38" s="243"/>
      <c r="B38" s="244"/>
      <c r="C38" s="411" t="s">
        <v>125</v>
      </c>
      <c r="D38" s="411"/>
      <c r="E38" s="246"/>
      <c r="F38" s="247"/>
      <c r="G38" s="243"/>
      <c r="H38" s="243"/>
      <c r="I38" s="243"/>
      <c r="J38" s="243"/>
      <c r="K38" s="141"/>
    </row>
  </sheetData>
  <mergeCells count="7">
    <mergeCell ref="C38:D38"/>
    <mergeCell ref="A2:D2"/>
    <mergeCell ref="K3:L3"/>
    <mergeCell ref="A34:B34"/>
    <mergeCell ref="C36:D36"/>
    <mergeCell ref="G36:I37"/>
    <mergeCell ref="A31:K32"/>
  </mergeCells>
  <dataValidations count="1">
    <dataValidation type="list" allowBlank="1" showInputMessage="1" showErrorMessage="1" sqref="B10:B2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93"/>
  <sheetViews>
    <sheetView showGridLines="0" topLeftCell="A34" zoomScaleSheetLayoutView="70" workbookViewId="0">
      <selection activeCell="G46" sqref="G46"/>
    </sheetView>
  </sheetViews>
  <sheetFormatPr defaultRowHeight="15"/>
  <cols>
    <col min="1" max="1" width="12.85546875" style="391" customWidth="1"/>
    <col min="2" max="2" width="65.5703125" style="381" customWidth="1"/>
    <col min="3" max="4" width="14.85546875" style="356" customWidth="1"/>
    <col min="5" max="5" width="0.85546875" style="356" customWidth="1"/>
    <col min="6" max="256" width="9.140625" style="356"/>
    <col min="257" max="257" width="12.85546875" style="356" customWidth="1"/>
    <col min="258" max="258" width="65.5703125" style="356" customWidth="1"/>
    <col min="259" max="260" width="14.85546875" style="356" customWidth="1"/>
    <col min="261" max="261" width="0.85546875" style="356" customWidth="1"/>
    <col min="262" max="512" width="9.140625" style="356"/>
    <col min="513" max="513" width="12.85546875" style="356" customWidth="1"/>
    <col min="514" max="514" width="65.5703125" style="356" customWidth="1"/>
    <col min="515" max="516" width="14.85546875" style="356" customWidth="1"/>
    <col min="517" max="517" width="0.85546875" style="356" customWidth="1"/>
    <col min="518" max="768" width="9.140625" style="356"/>
    <col min="769" max="769" width="12.85546875" style="356" customWidth="1"/>
    <col min="770" max="770" width="65.5703125" style="356" customWidth="1"/>
    <col min="771" max="772" width="14.85546875" style="356" customWidth="1"/>
    <col min="773" max="773" width="0.85546875" style="356" customWidth="1"/>
    <col min="774" max="1024" width="9.140625" style="356"/>
    <col min="1025" max="1025" width="12.85546875" style="356" customWidth="1"/>
    <col min="1026" max="1026" width="65.5703125" style="356" customWidth="1"/>
    <col min="1027" max="1028" width="14.85546875" style="356" customWidth="1"/>
    <col min="1029" max="1029" width="0.85546875" style="356" customWidth="1"/>
    <col min="1030" max="1280" width="9.140625" style="356"/>
    <col min="1281" max="1281" width="12.85546875" style="356" customWidth="1"/>
    <col min="1282" max="1282" width="65.5703125" style="356" customWidth="1"/>
    <col min="1283" max="1284" width="14.85546875" style="356" customWidth="1"/>
    <col min="1285" max="1285" width="0.85546875" style="356" customWidth="1"/>
    <col min="1286" max="1536" width="9.140625" style="356"/>
    <col min="1537" max="1537" width="12.85546875" style="356" customWidth="1"/>
    <col min="1538" max="1538" width="65.5703125" style="356" customWidth="1"/>
    <col min="1539" max="1540" width="14.85546875" style="356" customWidth="1"/>
    <col min="1541" max="1541" width="0.85546875" style="356" customWidth="1"/>
    <col min="1542" max="1792" width="9.140625" style="356"/>
    <col min="1793" max="1793" width="12.85546875" style="356" customWidth="1"/>
    <col min="1794" max="1794" width="65.5703125" style="356" customWidth="1"/>
    <col min="1795" max="1796" width="14.85546875" style="356" customWidth="1"/>
    <col min="1797" max="1797" width="0.85546875" style="356" customWidth="1"/>
    <col min="1798" max="2048" width="9.140625" style="356"/>
    <col min="2049" max="2049" width="12.85546875" style="356" customWidth="1"/>
    <col min="2050" max="2050" width="65.5703125" style="356" customWidth="1"/>
    <col min="2051" max="2052" width="14.85546875" style="356" customWidth="1"/>
    <col min="2053" max="2053" width="0.85546875" style="356" customWidth="1"/>
    <col min="2054" max="2304" width="9.140625" style="356"/>
    <col min="2305" max="2305" width="12.85546875" style="356" customWidth="1"/>
    <col min="2306" max="2306" width="65.5703125" style="356" customWidth="1"/>
    <col min="2307" max="2308" width="14.85546875" style="356" customWidth="1"/>
    <col min="2309" max="2309" width="0.85546875" style="356" customWidth="1"/>
    <col min="2310" max="2560" width="9.140625" style="356"/>
    <col min="2561" max="2561" width="12.85546875" style="356" customWidth="1"/>
    <col min="2562" max="2562" width="65.5703125" style="356" customWidth="1"/>
    <col min="2563" max="2564" width="14.85546875" style="356" customWidth="1"/>
    <col min="2565" max="2565" width="0.85546875" style="356" customWidth="1"/>
    <col min="2566" max="2816" width="9.140625" style="356"/>
    <col min="2817" max="2817" width="12.85546875" style="356" customWidth="1"/>
    <col min="2818" max="2818" width="65.5703125" style="356" customWidth="1"/>
    <col min="2819" max="2820" width="14.85546875" style="356" customWidth="1"/>
    <col min="2821" max="2821" width="0.85546875" style="356" customWidth="1"/>
    <col min="2822" max="3072" width="9.140625" style="356"/>
    <col min="3073" max="3073" width="12.85546875" style="356" customWidth="1"/>
    <col min="3074" max="3074" width="65.5703125" style="356" customWidth="1"/>
    <col min="3075" max="3076" width="14.85546875" style="356" customWidth="1"/>
    <col min="3077" max="3077" width="0.85546875" style="356" customWidth="1"/>
    <col min="3078" max="3328" width="9.140625" style="356"/>
    <col min="3329" max="3329" width="12.85546875" style="356" customWidth="1"/>
    <col min="3330" max="3330" width="65.5703125" style="356" customWidth="1"/>
    <col min="3331" max="3332" width="14.85546875" style="356" customWidth="1"/>
    <col min="3333" max="3333" width="0.85546875" style="356" customWidth="1"/>
    <col min="3334" max="3584" width="9.140625" style="356"/>
    <col min="3585" max="3585" width="12.85546875" style="356" customWidth="1"/>
    <col min="3586" max="3586" width="65.5703125" style="356" customWidth="1"/>
    <col min="3587" max="3588" width="14.85546875" style="356" customWidth="1"/>
    <col min="3589" max="3589" width="0.85546875" style="356" customWidth="1"/>
    <col min="3590" max="3840" width="9.140625" style="356"/>
    <col min="3841" max="3841" width="12.85546875" style="356" customWidth="1"/>
    <col min="3842" max="3842" width="65.5703125" style="356" customWidth="1"/>
    <col min="3843" max="3844" width="14.85546875" style="356" customWidth="1"/>
    <col min="3845" max="3845" width="0.85546875" style="356" customWidth="1"/>
    <col min="3846" max="4096" width="9.140625" style="356"/>
    <col min="4097" max="4097" width="12.85546875" style="356" customWidth="1"/>
    <col min="4098" max="4098" width="65.5703125" style="356" customWidth="1"/>
    <col min="4099" max="4100" width="14.85546875" style="356" customWidth="1"/>
    <col min="4101" max="4101" width="0.85546875" style="356" customWidth="1"/>
    <col min="4102" max="4352" width="9.140625" style="356"/>
    <col min="4353" max="4353" width="12.85546875" style="356" customWidth="1"/>
    <col min="4354" max="4354" width="65.5703125" style="356" customWidth="1"/>
    <col min="4355" max="4356" width="14.85546875" style="356" customWidth="1"/>
    <col min="4357" max="4357" width="0.85546875" style="356" customWidth="1"/>
    <col min="4358" max="4608" width="9.140625" style="356"/>
    <col min="4609" max="4609" width="12.85546875" style="356" customWidth="1"/>
    <col min="4610" max="4610" width="65.5703125" style="356" customWidth="1"/>
    <col min="4611" max="4612" width="14.85546875" style="356" customWidth="1"/>
    <col min="4613" max="4613" width="0.85546875" style="356" customWidth="1"/>
    <col min="4614" max="4864" width="9.140625" style="356"/>
    <col min="4865" max="4865" width="12.85546875" style="356" customWidth="1"/>
    <col min="4866" max="4866" width="65.5703125" style="356" customWidth="1"/>
    <col min="4867" max="4868" width="14.85546875" style="356" customWidth="1"/>
    <col min="4869" max="4869" width="0.85546875" style="356" customWidth="1"/>
    <col min="4870" max="5120" width="9.140625" style="356"/>
    <col min="5121" max="5121" width="12.85546875" style="356" customWidth="1"/>
    <col min="5122" max="5122" width="65.5703125" style="356" customWidth="1"/>
    <col min="5123" max="5124" width="14.85546875" style="356" customWidth="1"/>
    <col min="5125" max="5125" width="0.85546875" style="356" customWidth="1"/>
    <col min="5126" max="5376" width="9.140625" style="356"/>
    <col min="5377" max="5377" width="12.85546875" style="356" customWidth="1"/>
    <col min="5378" max="5378" width="65.5703125" style="356" customWidth="1"/>
    <col min="5379" max="5380" width="14.85546875" style="356" customWidth="1"/>
    <col min="5381" max="5381" width="0.85546875" style="356" customWidth="1"/>
    <col min="5382" max="5632" width="9.140625" style="356"/>
    <col min="5633" max="5633" width="12.85546875" style="356" customWidth="1"/>
    <col min="5634" max="5634" width="65.5703125" style="356" customWidth="1"/>
    <col min="5635" max="5636" width="14.85546875" style="356" customWidth="1"/>
    <col min="5637" max="5637" width="0.85546875" style="356" customWidth="1"/>
    <col min="5638" max="5888" width="9.140625" style="356"/>
    <col min="5889" max="5889" width="12.85546875" style="356" customWidth="1"/>
    <col min="5890" max="5890" width="65.5703125" style="356" customWidth="1"/>
    <col min="5891" max="5892" width="14.85546875" style="356" customWidth="1"/>
    <col min="5893" max="5893" width="0.85546875" style="356" customWidth="1"/>
    <col min="5894" max="6144" width="9.140625" style="356"/>
    <col min="6145" max="6145" width="12.85546875" style="356" customWidth="1"/>
    <col min="6146" max="6146" width="65.5703125" style="356" customWidth="1"/>
    <col min="6147" max="6148" width="14.85546875" style="356" customWidth="1"/>
    <col min="6149" max="6149" width="0.85546875" style="356" customWidth="1"/>
    <col min="6150" max="6400" width="9.140625" style="356"/>
    <col min="6401" max="6401" width="12.85546875" style="356" customWidth="1"/>
    <col min="6402" max="6402" width="65.5703125" style="356" customWidth="1"/>
    <col min="6403" max="6404" width="14.85546875" style="356" customWidth="1"/>
    <col min="6405" max="6405" width="0.85546875" style="356" customWidth="1"/>
    <col min="6406" max="6656" width="9.140625" style="356"/>
    <col min="6657" max="6657" width="12.85546875" style="356" customWidth="1"/>
    <col min="6658" max="6658" width="65.5703125" style="356" customWidth="1"/>
    <col min="6659" max="6660" width="14.85546875" style="356" customWidth="1"/>
    <col min="6661" max="6661" width="0.85546875" style="356" customWidth="1"/>
    <col min="6662" max="6912" width="9.140625" style="356"/>
    <col min="6913" max="6913" width="12.85546875" style="356" customWidth="1"/>
    <col min="6914" max="6914" width="65.5703125" style="356" customWidth="1"/>
    <col min="6915" max="6916" width="14.85546875" style="356" customWidth="1"/>
    <col min="6917" max="6917" width="0.85546875" style="356" customWidth="1"/>
    <col min="6918" max="7168" width="9.140625" style="356"/>
    <col min="7169" max="7169" width="12.85546875" style="356" customWidth="1"/>
    <col min="7170" max="7170" width="65.5703125" style="356" customWidth="1"/>
    <col min="7171" max="7172" width="14.85546875" style="356" customWidth="1"/>
    <col min="7173" max="7173" width="0.85546875" style="356" customWidth="1"/>
    <col min="7174" max="7424" width="9.140625" style="356"/>
    <col min="7425" max="7425" width="12.85546875" style="356" customWidth="1"/>
    <col min="7426" max="7426" width="65.5703125" style="356" customWidth="1"/>
    <col min="7427" max="7428" width="14.85546875" style="356" customWidth="1"/>
    <col min="7429" max="7429" width="0.85546875" style="356" customWidth="1"/>
    <col min="7430" max="7680" width="9.140625" style="356"/>
    <col min="7681" max="7681" width="12.85546875" style="356" customWidth="1"/>
    <col min="7682" max="7682" width="65.5703125" style="356" customWidth="1"/>
    <col min="7683" max="7684" width="14.85546875" style="356" customWidth="1"/>
    <col min="7685" max="7685" width="0.85546875" style="356" customWidth="1"/>
    <col min="7686" max="7936" width="9.140625" style="356"/>
    <col min="7937" max="7937" width="12.85546875" style="356" customWidth="1"/>
    <col min="7938" max="7938" width="65.5703125" style="356" customWidth="1"/>
    <col min="7939" max="7940" width="14.85546875" style="356" customWidth="1"/>
    <col min="7941" max="7941" width="0.85546875" style="356" customWidth="1"/>
    <col min="7942" max="8192" width="9.140625" style="356"/>
    <col min="8193" max="8193" width="12.85546875" style="356" customWidth="1"/>
    <col min="8194" max="8194" width="65.5703125" style="356" customWidth="1"/>
    <col min="8195" max="8196" width="14.85546875" style="356" customWidth="1"/>
    <col min="8197" max="8197" width="0.85546875" style="356" customWidth="1"/>
    <col min="8198" max="8448" width="9.140625" style="356"/>
    <col min="8449" max="8449" width="12.85546875" style="356" customWidth="1"/>
    <col min="8450" max="8450" width="65.5703125" style="356" customWidth="1"/>
    <col min="8451" max="8452" width="14.85546875" style="356" customWidth="1"/>
    <col min="8453" max="8453" width="0.85546875" style="356" customWidth="1"/>
    <col min="8454" max="8704" width="9.140625" style="356"/>
    <col min="8705" max="8705" width="12.85546875" style="356" customWidth="1"/>
    <col min="8706" max="8706" width="65.5703125" style="356" customWidth="1"/>
    <col min="8707" max="8708" width="14.85546875" style="356" customWidth="1"/>
    <col min="8709" max="8709" width="0.85546875" style="356" customWidth="1"/>
    <col min="8710" max="8960" width="9.140625" style="356"/>
    <col min="8961" max="8961" width="12.85546875" style="356" customWidth="1"/>
    <col min="8962" max="8962" width="65.5703125" style="356" customWidth="1"/>
    <col min="8963" max="8964" width="14.85546875" style="356" customWidth="1"/>
    <col min="8965" max="8965" width="0.85546875" style="356" customWidth="1"/>
    <col min="8966" max="9216" width="9.140625" style="356"/>
    <col min="9217" max="9217" width="12.85546875" style="356" customWidth="1"/>
    <col min="9218" max="9218" width="65.5703125" style="356" customWidth="1"/>
    <col min="9219" max="9220" width="14.85546875" style="356" customWidth="1"/>
    <col min="9221" max="9221" width="0.85546875" style="356" customWidth="1"/>
    <col min="9222" max="9472" width="9.140625" style="356"/>
    <col min="9473" max="9473" width="12.85546875" style="356" customWidth="1"/>
    <col min="9474" max="9474" width="65.5703125" style="356" customWidth="1"/>
    <col min="9475" max="9476" width="14.85546875" style="356" customWidth="1"/>
    <col min="9477" max="9477" width="0.85546875" style="356" customWidth="1"/>
    <col min="9478" max="9728" width="9.140625" style="356"/>
    <col min="9729" max="9729" width="12.85546875" style="356" customWidth="1"/>
    <col min="9730" max="9730" width="65.5703125" style="356" customWidth="1"/>
    <col min="9731" max="9732" width="14.85546875" style="356" customWidth="1"/>
    <col min="9733" max="9733" width="0.85546875" style="356" customWidth="1"/>
    <col min="9734" max="9984" width="9.140625" style="356"/>
    <col min="9985" max="9985" width="12.85546875" style="356" customWidth="1"/>
    <col min="9986" max="9986" width="65.5703125" style="356" customWidth="1"/>
    <col min="9987" max="9988" width="14.85546875" style="356" customWidth="1"/>
    <col min="9989" max="9989" width="0.85546875" style="356" customWidth="1"/>
    <col min="9990" max="10240" width="9.140625" style="356"/>
    <col min="10241" max="10241" width="12.85546875" style="356" customWidth="1"/>
    <col min="10242" max="10242" width="65.5703125" style="356" customWidth="1"/>
    <col min="10243" max="10244" width="14.85546875" style="356" customWidth="1"/>
    <col min="10245" max="10245" width="0.85546875" style="356" customWidth="1"/>
    <col min="10246" max="10496" width="9.140625" style="356"/>
    <col min="10497" max="10497" width="12.85546875" style="356" customWidth="1"/>
    <col min="10498" max="10498" width="65.5703125" style="356" customWidth="1"/>
    <col min="10499" max="10500" width="14.85546875" style="356" customWidth="1"/>
    <col min="10501" max="10501" width="0.85546875" style="356" customWidth="1"/>
    <col min="10502" max="10752" width="9.140625" style="356"/>
    <col min="10753" max="10753" width="12.85546875" style="356" customWidth="1"/>
    <col min="10754" max="10754" width="65.5703125" style="356" customWidth="1"/>
    <col min="10755" max="10756" width="14.85546875" style="356" customWidth="1"/>
    <col min="10757" max="10757" width="0.85546875" style="356" customWidth="1"/>
    <col min="10758" max="11008" width="9.140625" style="356"/>
    <col min="11009" max="11009" width="12.85546875" style="356" customWidth="1"/>
    <col min="11010" max="11010" width="65.5703125" style="356" customWidth="1"/>
    <col min="11011" max="11012" width="14.85546875" style="356" customWidth="1"/>
    <col min="11013" max="11013" width="0.85546875" style="356" customWidth="1"/>
    <col min="11014" max="11264" width="9.140625" style="356"/>
    <col min="11265" max="11265" width="12.85546875" style="356" customWidth="1"/>
    <col min="11266" max="11266" width="65.5703125" style="356" customWidth="1"/>
    <col min="11267" max="11268" width="14.85546875" style="356" customWidth="1"/>
    <col min="11269" max="11269" width="0.85546875" style="356" customWidth="1"/>
    <col min="11270" max="11520" width="9.140625" style="356"/>
    <col min="11521" max="11521" width="12.85546875" style="356" customWidth="1"/>
    <col min="11522" max="11522" width="65.5703125" style="356" customWidth="1"/>
    <col min="11523" max="11524" width="14.85546875" style="356" customWidth="1"/>
    <col min="11525" max="11525" width="0.85546875" style="356" customWidth="1"/>
    <col min="11526" max="11776" width="9.140625" style="356"/>
    <col min="11777" max="11777" width="12.85546875" style="356" customWidth="1"/>
    <col min="11778" max="11778" width="65.5703125" style="356" customWidth="1"/>
    <col min="11779" max="11780" width="14.85546875" style="356" customWidth="1"/>
    <col min="11781" max="11781" width="0.85546875" style="356" customWidth="1"/>
    <col min="11782" max="12032" width="9.140625" style="356"/>
    <col min="12033" max="12033" width="12.85546875" style="356" customWidth="1"/>
    <col min="12034" max="12034" width="65.5703125" style="356" customWidth="1"/>
    <col min="12035" max="12036" width="14.85546875" style="356" customWidth="1"/>
    <col min="12037" max="12037" width="0.85546875" style="356" customWidth="1"/>
    <col min="12038" max="12288" width="9.140625" style="356"/>
    <col min="12289" max="12289" width="12.85546875" style="356" customWidth="1"/>
    <col min="12290" max="12290" width="65.5703125" style="356" customWidth="1"/>
    <col min="12291" max="12292" width="14.85546875" style="356" customWidth="1"/>
    <col min="12293" max="12293" width="0.85546875" style="356" customWidth="1"/>
    <col min="12294" max="12544" width="9.140625" style="356"/>
    <col min="12545" max="12545" width="12.85546875" style="356" customWidth="1"/>
    <col min="12546" max="12546" width="65.5703125" style="356" customWidth="1"/>
    <col min="12547" max="12548" width="14.85546875" style="356" customWidth="1"/>
    <col min="12549" max="12549" width="0.85546875" style="356" customWidth="1"/>
    <col min="12550" max="12800" width="9.140625" style="356"/>
    <col min="12801" max="12801" width="12.85546875" style="356" customWidth="1"/>
    <col min="12802" max="12802" width="65.5703125" style="356" customWidth="1"/>
    <col min="12803" max="12804" width="14.85546875" style="356" customWidth="1"/>
    <col min="12805" max="12805" width="0.85546875" style="356" customWidth="1"/>
    <col min="12806" max="13056" width="9.140625" style="356"/>
    <col min="13057" max="13057" width="12.85546875" style="356" customWidth="1"/>
    <col min="13058" max="13058" width="65.5703125" style="356" customWidth="1"/>
    <col min="13059" max="13060" width="14.85546875" style="356" customWidth="1"/>
    <col min="13061" max="13061" width="0.85546875" style="356" customWidth="1"/>
    <col min="13062" max="13312" width="9.140625" style="356"/>
    <col min="13313" max="13313" width="12.85546875" style="356" customWidth="1"/>
    <col min="13314" max="13314" width="65.5703125" style="356" customWidth="1"/>
    <col min="13315" max="13316" width="14.85546875" style="356" customWidth="1"/>
    <col min="13317" max="13317" width="0.85546875" style="356" customWidth="1"/>
    <col min="13318" max="13568" width="9.140625" style="356"/>
    <col min="13569" max="13569" width="12.85546875" style="356" customWidth="1"/>
    <col min="13570" max="13570" width="65.5703125" style="356" customWidth="1"/>
    <col min="13571" max="13572" width="14.85546875" style="356" customWidth="1"/>
    <col min="13573" max="13573" width="0.85546875" style="356" customWidth="1"/>
    <col min="13574" max="13824" width="9.140625" style="356"/>
    <col min="13825" max="13825" width="12.85546875" style="356" customWidth="1"/>
    <col min="13826" max="13826" width="65.5703125" style="356" customWidth="1"/>
    <col min="13827" max="13828" width="14.85546875" style="356" customWidth="1"/>
    <col min="13829" max="13829" width="0.85546875" style="356" customWidth="1"/>
    <col min="13830" max="14080" width="9.140625" style="356"/>
    <col min="14081" max="14081" width="12.85546875" style="356" customWidth="1"/>
    <col min="14082" max="14082" width="65.5703125" style="356" customWidth="1"/>
    <col min="14083" max="14084" width="14.85546875" style="356" customWidth="1"/>
    <col min="14085" max="14085" width="0.85546875" style="356" customWidth="1"/>
    <col min="14086" max="14336" width="9.140625" style="356"/>
    <col min="14337" max="14337" width="12.85546875" style="356" customWidth="1"/>
    <col min="14338" max="14338" width="65.5703125" style="356" customWidth="1"/>
    <col min="14339" max="14340" width="14.85546875" style="356" customWidth="1"/>
    <col min="14341" max="14341" width="0.85546875" style="356" customWidth="1"/>
    <col min="14342" max="14592" width="9.140625" style="356"/>
    <col min="14593" max="14593" width="12.85546875" style="356" customWidth="1"/>
    <col min="14594" max="14594" width="65.5703125" style="356" customWidth="1"/>
    <col min="14595" max="14596" width="14.85546875" style="356" customWidth="1"/>
    <col min="14597" max="14597" width="0.85546875" style="356" customWidth="1"/>
    <col min="14598" max="14848" width="9.140625" style="356"/>
    <col min="14849" max="14849" width="12.85546875" style="356" customWidth="1"/>
    <col min="14850" max="14850" width="65.5703125" style="356" customWidth="1"/>
    <col min="14851" max="14852" width="14.85546875" style="356" customWidth="1"/>
    <col min="14853" max="14853" width="0.85546875" style="356" customWidth="1"/>
    <col min="14854" max="15104" width="9.140625" style="356"/>
    <col min="15105" max="15105" width="12.85546875" style="356" customWidth="1"/>
    <col min="15106" max="15106" width="65.5703125" style="356" customWidth="1"/>
    <col min="15107" max="15108" width="14.85546875" style="356" customWidth="1"/>
    <col min="15109" max="15109" width="0.85546875" style="356" customWidth="1"/>
    <col min="15110" max="15360" width="9.140625" style="356"/>
    <col min="15361" max="15361" width="12.85546875" style="356" customWidth="1"/>
    <col min="15362" max="15362" width="65.5703125" style="356" customWidth="1"/>
    <col min="15363" max="15364" width="14.85546875" style="356" customWidth="1"/>
    <col min="15365" max="15365" width="0.85546875" style="356" customWidth="1"/>
    <col min="15366" max="15616" width="9.140625" style="356"/>
    <col min="15617" max="15617" width="12.85546875" style="356" customWidth="1"/>
    <col min="15618" max="15618" width="65.5703125" style="356" customWidth="1"/>
    <col min="15619" max="15620" width="14.85546875" style="356" customWidth="1"/>
    <col min="15621" max="15621" width="0.85546875" style="356" customWidth="1"/>
    <col min="15622" max="15872" width="9.140625" style="356"/>
    <col min="15873" max="15873" width="12.85546875" style="356" customWidth="1"/>
    <col min="15874" max="15874" width="65.5703125" style="356" customWidth="1"/>
    <col min="15875" max="15876" width="14.85546875" style="356" customWidth="1"/>
    <col min="15877" max="15877" width="0.85546875" style="356" customWidth="1"/>
    <col min="15878" max="16128" width="9.140625" style="356"/>
    <col min="16129" max="16129" width="12.85546875" style="356" customWidth="1"/>
    <col min="16130" max="16130" width="65.5703125" style="356" customWidth="1"/>
    <col min="16131" max="16132" width="14.85546875" style="356" customWidth="1"/>
    <col min="16133" max="16133" width="0.85546875" style="356" customWidth="1"/>
    <col min="16134" max="16384" width="9.140625" style="356"/>
  </cols>
  <sheetData>
    <row r="1" spans="1:6">
      <c r="A1" s="353" t="s">
        <v>210</v>
      </c>
      <c r="B1" s="354"/>
      <c r="C1" s="418" t="s">
        <v>184</v>
      </c>
      <c r="D1" s="418"/>
      <c r="E1" s="355"/>
    </row>
    <row r="2" spans="1:6">
      <c r="A2" s="357" t="s">
        <v>126</v>
      </c>
      <c r="B2" s="354"/>
      <c r="C2" s="419">
        <v>42621</v>
      </c>
      <c r="D2" s="419"/>
      <c r="E2" s="355"/>
    </row>
    <row r="3" spans="1:6">
      <c r="A3" s="358"/>
      <c r="B3" s="354"/>
      <c r="C3" s="359"/>
      <c r="D3" s="359"/>
      <c r="E3" s="355"/>
    </row>
    <row r="4" spans="1:6">
      <c r="A4" s="357" t="str">
        <f>'[2]ფორმა N2'!A4</f>
        <v>ანგარიშვალდებული პირის დასახელება:</v>
      </c>
      <c r="B4" s="357"/>
      <c r="C4" s="357"/>
      <c r="D4" s="357"/>
      <c r="E4" s="360"/>
    </row>
    <row r="5" spans="1:6">
      <c r="A5" s="361" t="s">
        <v>474</v>
      </c>
      <c r="B5" s="362"/>
      <c r="C5" s="362"/>
      <c r="D5" s="363"/>
      <c r="E5" s="360"/>
    </row>
    <row r="6" spans="1:6">
      <c r="A6" s="359"/>
      <c r="B6" s="357"/>
      <c r="C6" s="357"/>
      <c r="D6" s="357"/>
      <c r="E6" s="360"/>
    </row>
    <row r="7" spans="1:6">
      <c r="A7" s="364"/>
      <c r="B7" s="365"/>
      <c r="C7" s="366"/>
      <c r="D7" s="366"/>
      <c r="E7" s="355"/>
    </row>
    <row r="8" spans="1:6" ht="45">
      <c r="A8" s="367" t="s">
        <v>99</v>
      </c>
      <c r="B8" s="367" t="s">
        <v>176</v>
      </c>
      <c r="C8" s="367" t="s">
        <v>287</v>
      </c>
      <c r="D8" s="367" t="s">
        <v>243</v>
      </c>
      <c r="E8" s="355"/>
    </row>
    <row r="9" spans="1:6">
      <c r="A9" s="368"/>
      <c r="B9" s="369"/>
      <c r="C9" s="370"/>
      <c r="D9" s="370"/>
      <c r="E9" s="355"/>
    </row>
    <row r="10" spans="1:6">
      <c r="A10" s="371" t="s">
        <v>177</v>
      </c>
      <c r="B10" s="372"/>
      <c r="C10" s="373">
        <f>SUM(C11,C34)</f>
        <v>130683.14</v>
      </c>
      <c r="D10" s="373">
        <f>SUM(D11,D34)</f>
        <v>112803.45000000001</v>
      </c>
      <c r="E10" s="355"/>
    </row>
    <row r="11" spans="1:6">
      <c r="A11" s="374" t="s">
        <v>178</v>
      </c>
      <c r="B11" s="375"/>
      <c r="C11" s="376">
        <f>SUM(C12:C32)</f>
        <v>98387.62</v>
      </c>
      <c r="D11" s="376">
        <f>SUM(D12:D32)</f>
        <v>80507.930000000008</v>
      </c>
      <c r="E11" s="355"/>
    </row>
    <row r="12" spans="1:6">
      <c r="A12" s="377">
        <v>1110</v>
      </c>
      <c r="B12" s="378" t="s">
        <v>128</v>
      </c>
      <c r="C12" s="379"/>
      <c r="D12" s="379"/>
      <c r="E12" s="355"/>
    </row>
    <row r="13" spans="1:6">
      <c r="A13" s="377">
        <v>1120</v>
      </c>
      <c r="B13" s="378" t="s">
        <v>129</v>
      </c>
      <c r="C13" s="379"/>
      <c r="D13" s="379"/>
      <c r="E13" s="355"/>
    </row>
    <row r="14" spans="1:6">
      <c r="A14" s="377">
        <v>1211</v>
      </c>
      <c r="B14" s="378" t="s">
        <v>130</v>
      </c>
      <c r="C14" s="379">
        <v>97942.84</v>
      </c>
      <c r="D14" s="379">
        <v>80061.63</v>
      </c>
      <c r="E14" s="355"/>
    </row>
    <row r="15" spans="1:6">
      <c r="A15" s="377">
        <v>1212</v>
      </c>
      <c r="B15" s="378" t="s">
        <v>131</v>
      </c>
      <c r="C15" s="379">
        <v>444.78</v>
      </c>
      <c r="D15" s="392">
        <v>446.3</v>
      </c>
      <c r="E15" s="355"/>
      <c r="F15" s="393"/>
    </row>
    <row r="16" spans="1:6">
      <c r="A16" s="377">
        <v>1213</v>
      </c>
      <c r="B16" s="378" t="s">
        <v>132</v>
      </c>
      <c r="C16" s="379"/>
      <c r="D16" s="379"/>
      <c r="E16" s="355"/>
    </row>
    <row r="17" spans="1:5">
      <c r="A17" s="377">
        <v>1214</v>
      </c>
      <c r="B17" s="378" t="s">
        <v>133</v>
      </c>
      <c r="C17" s="379"/>
      <c r="D17" s="379"/>
      <c r="E17" s="355"/>
    </row>
    <row r="18" spans="1:5">
      <c r="A18" s="377">
        <v>1215</v>
      </c>
      <c r="B18" s="378" t="s">
        <v>134</v>
      </c>
      <c r="C18" s="379"/>
      <c r="D18" s="379"/>
      <c r="E18" s="355"/>
    </row>
    <row r="19" spans="1:5">
      <c r="A19" s="377">
        <v>1300</v>
      </c>
      <c r="B19" s="378" t="s">
        <v>135</v>
      </c>
      <c r="C19" s="379"/>
      <c r="D19" s="379"/>
      <c r="E19" s="355"/>
    </row>
    <row r="20" spans="1:5">
      <c r="A20" s="377">
        <v>1410</v>
      </c>
      <c r="B20" s="378" t="s">
        <v>136</v>
      </c>
      <c r="C20" s="379"/>
      <c r="D20" s="379"/>
      <c r="E20" s="355"/>
    </row>
    <row r="21" spans="1:5">
      <c r="A21" s="377">
        <v>1421</v>
      </c>
      <c r="B21" s="378" t="s">
        <v>137</v>
      </c>
      <c r="C21" s="379"/>
      <c r="D21" s="379"/>
      <c r="E21" s="355"/>
    </row>
    <row r="22" spans="1:5">
      <c r="A22" s="377">
        <v>1422</v>
      </c>
      <c r="B22" s="378" t="s">
        <v>138</v>
      </c>
      <c r="C22" s="379"/>
      <c r="D22" s="379"/>
      <c r="E22" s="355"/>
    </row>
    <row r="23" spans="1:5">
      <c r="A23" s="377">
        <v>1423</v>
      </c>
      <c r="B23" s="378" t="s">
        <v>139</v>
      </c>
      <c r="C23" s="379"/>
      <c r="D23" s="379"/>
      <c r="E23" s="355"/>
    </row>
    <row r="24" spans="1:5">
      <c r="A24" s="377">
        <v>1431</v>
      </c>
      <c r="B24" s="378" t="s">
        <v>140</v>
      </c>
      <c r="C24" s="379"/>
      <c r="D24" s="379"/>
      <c r="E24" s="355"/>
    </row>
    <row r="25" spans="1:5">
      <c r="A25" s="377">
        <v>1432</v>
      </c>
      <c r="B25" s="378" t="s">
        <v>141</v>
      </c>
      <c r="C25" s="379"/>
      <c r="D25" s="379"/>
      <c r="E25" s="355"/>
    </row>
    <row r="26" spans="1:5">
      <c r="A26" s="377">
        <v>1433</v>
      </c>
      <c r="B26" s="378" t="s">
        <v>142</v>
      </c>
      <c r="C26" s="379"/>
      <c r="D26" s="379"/>
      <c r="E26" s="355"/>
    </row>
    <row r="27" spans="1:5">
      <c r="A27" s="377">
        <v>1441</v>
      </c>
      <c r="B27" s="378" t="s">
        <v>143</v>
      </c>
      <c r="C27" s="379"/>
      <c r="D27" s="379"/>
      <c r="E27" s="355"/>
    </row>
    <row r="28" spans="1:5">
      <c r="A28" s="377">
        <v>1442</v>
      </c>
      <c r="B28" s="378" t="s">
        <v>144</v>
      </c>
      <c r="C28" s="379"/>
      <c r="D28" s="379"/>
      <c r="E28" s="355"/>
    </row>
    <row r="29" spans="1:5">
      <c r="A29" s="377">
        <v>1443</v>
      </c>
      <c r="B29" s="378" t="s">
        <v>145</v>
      </c>
      <c r="C29" s="379"/>
      <c r="D29" s="379"/>
      <c r="E29" s="355"/>
    </row>
    <row r="30" spans="1:5">
      <c r="A30" s="377">
        <v>1444</v>
      </c>
      <c r="B30" s="378" t="s">
        <v>146</v>
      </c>
      <c r="C30" s="379"/>
      <c r="D30" s="379"/>
      <c r="E30" s="355"/>
    </row>
    <row r="31" spans="1:5">
      <c r="A31" s="377">
        <v>1445</v>
      </c>
      <c r="B31" s="378" t="s">
        <v>147</v>
      </c>
      <c r="C31" s="379"/>
      <c r="D31" s="379"/>
      <c r="E31" s="355"/>
    </row>
    <row r="32" spans="1:5">
      <c r="A32" s="377">
        <v>1446</v>
      </c>
      <c r="B32" s="378" t="s">
        <v>148</v>
      </c>
      <c r="C32" s="379"/>
      <c r="D32" s="379"/>
      <c r="E32" s="355"/>
    </row>
    <row r="33" spans="1:5">
      <c r="A33" s="380"/>
      <c r="E33" s="355"/>
    </row>
    <row r="34" spans="1:5">
      <c r="A34" s="382" t="s">
        <v>179</v>
      </c>
      <c r="B34" s="378"/>
      <c r="C34" s="376">
        <f>SUM(C35:C42)</f>
        <v>32295.52</v>
      </c>
      <c r="D34" s="376">
        <f>SUM(D35:D42)</f>
        <v>32295.52</v>
      </c>
      <c r="E34" s="355"/>
    </row>
    <row r="35" spans="1:5">
      <c r="A35" s="377">
        <v>2110</v>
      </c>
      <c r="B35" s="378" t="s">
        <v>89</v>
      </c>
      <c r="C35" s="379"/>
      <c r="D35" s="379"/>
      <c r="E35" s="355"/>
    </row>
    <row r="36" spans="1:5">
      <c r="A36" s="377">
        <v>2120</v>
      </c>
      <c r="B36" s="378" t="s">
        <v>149</v>
      </c>
      <c r="C36" s="379">
        <v>32295.52</v>
      </c>
      <c r="D36" s="379">
        <v>32295.52</v>
      </c>
      <c r="E36" s="355"/>
    </row>
    <row r="37" spans="1:5">
      <c r="A37" s="377">
        <v>2130</v>
      </c>
      <c r="B37" s="378" t="s">
        <v>90</v>
      </c>
      <c r="C37" s="379"/>
      <c r="D37" s="379"/>
      <c r="E37" s="355"/>
    </row>
    <row r="38" spans="1:5">
      <c r="A38" s="377">
        <v>2140</v>
      </c>
      <c r="B38" s="378" t="s">
        <v>384</v>
      </c>
      <c r="C38" s="379"/>
      <c r="D38" s="379"/>
      <c r="E38" s="355"/>
    </row>
    <row r="39" spans="1:5">
      <c r="A39" s="377">
        <v>2150</v>
      </c>
      <c r="B39" s="378" t="s">
        <v>387</v>
      </c>
      <c r="C39" s="379"/>
      <c r="D39" s="379"/>
      <c r="E39" s="355"/>
    </row>
    <row r="40" spans="1:5">
      <c r="A40" s="377">
        <v>2220</v>
      </c>
      <c r="B40" s="378" t="s">
        <v>91</v>
      </c>
      <c r="C40" s="379"/>
      <c r="D40" s="379"/>
      <c r="E40" s="355"/>
    </row>
    <row r="41" spans="1:5">
      <c r="A41" s="377">
        <v>2300</v>
      </c>
      <c r="B41" s="378" t="s">
        <v>150</v>
      </c>
      <c r="C41" s="379"/>
      <c r="D41" s="379"/>
      <c r="E41" s="355"/>
    </row>
    <row r="42" spans="1:5">
      <c r="A42" s="377">
        <v>2400</v>
      </c>
      <c r="B42" s="378" t="s">
        <v>151</v>
      </c>
      <c r="C42" s="379"/>
      <c r="D42" s="379"/>
      <c r="E42" s="355"/>
    </row>
    <row r="43" spans="1:5">
      <c r="A43" s="383"/>
      <c r="E43" s="355"/>
    </row>
    <row r="44" spans="1:5">
      <c r="A44" s="384" t="s">
        <v>183</v>
      </c>
      <c r="B44" s="378"/>
      <c r="C44" s="376">
        <f>SUM(C45,C64)</f>
        <v>130683.14</v>
      </c>
      <c r="D44" s="376">
        <f>SUM(D45,D64)</f>
        <v>112803.45000000001</v>
      </c>
      <c r="E44" s="355"/>
    </row>
    <row r="45" spans="1:5">
      <c r="A45" s="382" t="s">
        <v>180</v>
      </c>
      <c r="B45" s="378"/>
      <c r="C45" s="376">
        <f>SUM(C46:C61)</f>
        <v>4644.1000000000004</v>
      </c>
      <c r="D45" s="376">
        <f>SUM(D46:D61)</f>
        <v>17988.95</v>
      </c>
      <c r="E45" s="355"/>
    </row>
    <row r="46" spans="1:5">
      <c r="A46" s="377">
        <v>3100</v>
      </c>
      <c r="B46" s="378" t="s">
        <v>152</v>
      </c>
      <c r="C46" s="379"/>
      <c r="D46" s="379"/>
      <c r="E46" s="355"/>
    </row>
    <row r="47" spans="1:5">
      <c r="A47" s="377">
        <v>3210</v>
      </c>
      <c r="B47" s="378" t="s">
        <v>153</v>
      </c>
      <c r="C47" s="379">
        <v>4644.1000000000004</v>
      </c>
      <c r="D47" s="379">
        <v>17988.95</v>
      </c>
      <c r="E47" s="355"/>
    </row>
    <row r="48" spans="1:5">
      <c r="A48" s="377">
        <v>3221</v>
      </c>
      <c r="B48" s="378" t="s">
        <v>154</v>
      </c>
      <c r="C48" s="379"/>
      <c r="D48" s="379"/>
      <c r="E48" s="355"/>
    </row>
    <row r="49" spans="1:5">
      <c r="A49" s="377">
        <v>3222</v>
      </c>
      <c r="B49" s="378" t="s">
        <v>155</v>
      </c>
      <c r="C49" s="379"/>
      <c r="D49" s="379"/>
      <c r="E49" s="355"/>
    </row>
    <row r="50" spans="1:5">
      <c r="A50" s="377">
        <v>3223</v>
      </c>
      <c r="B50" s="378" t="s">
        <v>156</v>
      </c>
      <c r="C50" s="379"/>
      <c r="D50" s="379"/>
      <c r="E50" s="355"/>
    </row>
    <row r="51" spans="1:5">
      <c r="A51" s="377">
        <v>3224</v>
      </c>
      <c r="B51" s="378" t="s">
        <v>157</v>
      </c>
      <c r="C51" s="379"/>
      <c r="D51" s="379"/>
      <c r="E51" s="355"/>
    </row>
    <row r="52" spans="1:5">
      <c r="A52" s="377">
        <v>3231</v>
      </c>
      <c r="B52" s="378" t="s">
        <v>158</v>
      </c>
      <c r="C52" s="379"/>
      <c r="D52" s="379"/>
      <c r="E52" s="355"/>
    </row>
    <row r="53" spans="1:5">
      <c r="A53" s="377">
        <v>3232</v>
      </c>
      <c r="B53" s="378" t="s">
        <v>159</v>
      </c>
      <c r="C53" s="379"/>
      <c r="D53" s="379"/>
      <c r="E53" s="355"/>
    </row>
    <row r="54" spans="1:5">
      <c r="A54" s="377">
        <v>3234</v>
      </c>
      <c r="B54" s="378" t="s">
        <v>160</v>
      </c>
      <c r="C54" s="379"/>
      <c r="D54" s="379"/>
      <c r="E54" s="355"/>
    </row>
    <row r="55" spans="1:5" ht="30">
      <c r="A55" s="377">
        <v>3236</v>
      </c>
      <c r="B55" s="378" t="s">
        <v>175</v>
      </c>
      <c r="C55" s="379"/>
      <c r="D55" s="379"/>
      <c r="E55" s="355"/>
    </row>
    <row r="56" spans="1:5" ht="45">
      <c r="A56" s="377">
        <v>3237</v>
      </c>
      <c r="B56" s="378" t="s">
        <v>161</v>
      </c>
      <c r="C56" s="379"/>
      <c r="D56" s="379"/>
      <c r="E56" s="355"/>
    </row>
    <row r="57" spans="1:5">
      <c r="A57" s="377">
        <v>3241</v>
      </c>
      <c r="B57" s="378" t="s">
        <v>162</v>
      </c>
      <c r="C57" s="379"/>
      <c r="D57" s="379"/>
      <c r="E57" s="355"/>
    </row>
    <row r="58" spans="1:5">
      <c r="A58" s="377">
        <v>3242</v>
      </c>
      <c r="B58" s="378" t="s">
        <v>163</v>
      </c>
      <c r="C58" s="379"/>
      <c r="D58" s="379"/>
      <c r="E58" s="355"/>
    </row>
    <row r="59" spans="1:5">
      <c r="A59" s="377">
        <v>3243</v>
      </c>
      <c r="B59" s="378" t="s">
        <v>164</v>
      </c>
      <c r="C59" s="379"/>
      <c r="D59" s="379"/>
      <c r="E59" s="355"/>
    </row>
    <row r="60" spans="1:5">
      <c r="A60" s="377">
        <v>3245</v>
      </c>
      <c r="B60" s="378" t="s">
        <v>165</v>
      </c>
      <c r="C60" s="379"/>
      <c r="D60" s="379"/>
      <c r="E60" s="355"/>
    </row>
    <row r="61" spans="1:5">
      <c r="A61" s="377">
        <v>3246</v>
      </c>
      <c r="B61" s="378" t="s">
        <v>166</v>
      </c>
      <c r="C61" s="379"/>
      <c r="D61" s="379"/>
      <c r="E61" s="355"/>
    </row>
    <row r="62" spans="1:5">
      <c r="A62" s="383"/>
      <c r="E62" s="355"/>
    </row>
    <row r="63" spans="1:5">
      <c r="A63" s="385"/>
      <c r="E63" s="355"/>
    </row>
    <row r="64" spans="1:5">
      <c r="A64" s="382" t="s">
        <v>181</v>
      </c>
      <c r="B64" s="378"/>
      <c r="C64" s="376">
        <f>SUM(C65:C67)</f>
        <v>126039.03999999999</v>
      </c>
      <c r="D64" s="376">
        <f>SUM(D65:D67)</f>
        <v>94814.500000000015</v>
      </c>
      <c r="E64" s="355"/>
    </row>
    <row r="65" spans="1:5">
      <c r="A65" s="377">
        <v>5100</v>
      </c>
      <c r="B65" s="378" t="s">
        <v>241</v>
      </c>
      <c r="C65" s="379"/>
      <c r="D65" s="379"/>
      <c r="E65" s="355"/>
    </row>
    <row r="66" spans="1:5">
      <c r="A66" s="377">
        <v>5220</v>
      </c>
      <c r="B66" s="378" t="s">
        <v>407</v>
      </c>
      <c r="C66" s="379">
        <v>126039.03999999999</v>
      </c>
      <c r="D66" s="379">
        <v>94814.500000000015</v>
      </c>
      <c r="E66" s="355"/>
    </row>
    <row r="67" spans="1:5">
      <c r="A67" s="377">
        <v>5230</v>
      </c>
      <c r="B67" s="378" t="s">
        <v>408</v>
      </c>
      <c r="C67" s="379"/>
      <c r="D67" s="379"/>
      <c r="E67" s="355"/>
    </row>
    <row r="68" spans="1:5">
      <c r="A68" s="383"/>
      <c r="E68" s="355"/>
    </row>
    <row r="69" spans="1:5">
      <c r="A69" s="356"/>
      <c r="E69" s="355"/>
    </row>
    <row r="70" spans="1:5">
      <c r="A70" s="384" t="s">
        <v>182</v>
      </c>
      <c r="B70" s="378"/>
      <c r="C70" s="379"/>
      <c r="D70" s="379"/>
      <c r="E70" s="355"/>
    </row>
    <row r="71" spans="1:5" ht="30">
      <c r="A71" s="377">
        <v>1</v>
      </c>
      <c r="B71" s="378" t="s">
        <v>167</v>
      </c>
      <c r="C71" s="379"/>
      <c r="D71" s="379"/>
      <c r="E71" s="355"/>
    </row>
    <row r="72" spans="1:5">
      <c r="A72" s="377">
        <v>2</v>
      </c>
      <c r="B72" s="378" t="s">
        <v>168</v>
      </c>
      <c r="C72" s="379"/>
      <c r="D72" s="379"/>
      <c r="E72" s="355"/>
    </row>
    <row r="73" spans="1:5">
      <c r="A73" s="377">
        <v>3</v>
      </c>
      <c r="B73" s="378" t="s">
        <v>169</v>
      </c>
      <c r="C73" s="379"/>
      <c r="D73" s="379"/>
      <c r="E73" s="355"/>
    </row>
    <row r="74" spans="1:5">
      <c r="A74" s="377">
        <v>4</v>
      </c>
      <c r="B74" s="378" t="s">
        <v>343</v>
      </c>
      <c r="C74" s="379"/>
      <c r="D74" s="379"/>
      <c r="E74" s="355"/>
    </row>
    <row r="75" spans="1:5">
      <c r="A75" s="377">
        <v>5</v>
      </c>
      <c r="B75" s="378" t="s">
        <v>170</v>
      </c>
      <c r="C75" s="379"/>
      <c r="D75" s="379"/>
      <c r="E75" s="355"/>
    </row>
    <row r="76" spans="1:5">
      <c r="A76" s="377">
        <v>6</v>
      </c>
      <c r="B76" s="378" t="s">
        <v>171</v>
      </c>
      <c r="C76" s="379"/>
      <c r="D76" s="379"/>
      <c r="E76" s="355"/>
    </row>
    <row r="77" spans="1:5">
      <c r="A77" s="377">
        <v>7</v>
      </c>
      <c r="B77" s="378" t="s">
        <v>172</v>
      </c>
      <c r="C77" s="379"/>
      <c r="D77" s="379"/>
      <c r="E77" s="355"/>
    </row>
    <row r="78" spans="1:5">
      <c r="A78" s="377">
        <v>8</v>
      </c>
      <c r="B78" s="378" t="s">
        <v>173</v>
      </c>
      <c r="C78" s="379"/>
      <c r="D78" s="379"/>
      <c r="E78" s="355"/>
    </row>
    <row r="79" spans="1:5">
      <c r="A79" s="377">
        <v>9</v>
      </c>
      <c r="B79" s="378" t="s">
        <v>174</v>
      </c>
      <c r="C79" s="379"/>
      <c r="D79" s="379"/>
      <c r="E79" s="355"/>
    </row>
    <row r="83" spans="1:9">
      <c r="A83" s="356"/>
      <c r="B83" s="356"/>
    </row>
    <row r="84" spans="1:9">
      <c r="A84" s="386" t="s">
        <v>94</v>
      </c>
      <c r="B84" s="356"/>
      <c r="E84" s="387"/>
    </row>
    <row r="85" spans="1:9">
      <c r="A85" s="356"/>
      <c r="B85" s="356"/>
      <c r="E85" s="388"/>
      <c r="F85" s="388"/>
      <c r="G85" s="388"/>
      <c r="H85" s="388"/>
      <c r="I85" s="388"/>
    </row>
    <row r="86" spans="1:9">
      <c r="A86" s="356"/>
      <c r="B86" s="356"/>
      <c r="D86" s="389"/>
      <c r="E86" s="388"/>
      <c r="F86" s="388"/>
      <c r="G86" s="388"/>
      <c r="H86" s="388"/>
      <c r="I86" s="388"/>
    </row>
    <row r="87" spans="1:9">
      <c r="A87" s="388"/>
      <c r="B87" s="386" t="s">
        <v>415</v>
      </c>
      <c r="D87" s="389"/>
      <c r="E87" s="388"/>
      <c r="F87" s="388"/>
      <c r="G87" s="388"/>
      <c r="H87" s="388"/>
      <c r="I87" s="388"/>
    </row>
    <row r="88" spans="1:9">
      <c r="A88" s="388"/>
      <c r="B88" s="356" t="s">
        <v>416</v>
      </c>
      <c r="D88" s="389"/>
      <c r="E88" s="388"/>
      <c r="F88" s="388"/>
      <c r="G88" s="388"/>
      <c r="H88" s="388"/>
      <c r="I88" s="388"/>
    </row>
    <row r="89" spans="1:9" s="388" customFormat="1" ht="12.75">
      <c r="B89" s="390" t="s">
        <v>125</v>
      </c>
    </row>
    <row r="90" spans="1:9" s="388" customFormat="1" ht="12.75"/>
    <row r="91" spans="1:9" s="388" customFormat="1" ht="12.75"/>
    <row r="92" spans="1:9" s="388" customFormat="1" ht="12.75"/>
    <row r="93" spans="1:9" s="388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zoomScaleNormal="100" zoomScaleSheetLayoutView="80" workbookViewId="0">
      <selection activeCell="J11" sqref="J11"/>
    </sheetView>
  </sheetViews>
  <sheetFormatPr defaultRowHeight="15"/>
  <cols>
    <col min="1" max="1" width="4.85546875" style="2" customWidth="1"/>
    <col min="2" max="2" width="20.28515625" style="2" customWidth="1"/>
    <col min="3" max="3" width="32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45" t="s">
        <v>421</v>
      </c>
      <c r="B1" s="47"/>
      <c r="C1" s="47"/>
      <c r="D1" s="47"/>
      <c r="E1" s="47"/>
      <c r="F1" s="47"/>
      <c r="G1" s="47"/>
      <c r="H1" s="47"/>
      <c r="I1" s="407" t="s">
        <v>95</v>
      </c>
      <c r="J1" s="407"/>
      <c r="K1" s="76"/>
    </row>
    <row r="2" spans="1:11">
      <c r="A2" s="47" t="s">
        <v>126</v>
      </c>
      <c r="B2" s="47"/>
      <c r="C2" s="47"/>
      <c r="D2" s="47"/>
      <c r="E2" s="47"/>
      <c r="F2" s="47"/>
      <c r="G2" s="47"/>
      <c r="H2" s="47"/>
      <c r="I2" s="401" t="s">
        <v>549</v>
      </c>
      <c r="J2" s="402"/>
      <c r="K2" s="76"/>
    </row>
    <row r="3" spans="1:11">
      <c r="A3" s="47"/>
      <c r="B3" s="47"/>
      <c r="C3" s="47"/>
      <c r="D3" s="47"/>
      <c r="E3" s="47"/>
      <c r="F3" s="47"/>
      <c r="G3" s="47"/>
      <c r="H3" s="47"/>
      <c r="I3" s="46"/>
      <c r="J3" s="46"/>
      <c r="K3" s="76"/>
    </row>
    <row r="4" spans="1:11">
      <c r="A4" s="47" t="str">
        <f>'ფორმა N2'!A4</f>
        <v>ანგარიშვალდებული პირის დასახელება:</v>
      </c>
      <c r="B4" s="47"/>
      <c r="C4" s="47"/>
      <c r="D4" s="47"/>
      <c r="E4" s="47"/>
      <c r="F4" s="89"/>
      <c r="G4" s="47"/>
      <c r="H4" s="47"/>
      <c r="I4" s="47"/>
      <c r="J4" s="47"/>
      <c r="K4" s="76"/>
    </row>
    <row r="5" spans="1:11">
      <c r="A5" s="280" t="s">
        <v>471</v>
      </c>
      <c r="B5" s="257"/>
      <c r="C5" s="257"/>
      <c r="D5" s="257"/>
      <c r="E5" s="257"/>
      <c r="F5" s="258"/>
      <c r="G5" s="257"/>
      <c r="H5" s="257"/>
      <c r="I5" s="257"/>
      <c r="J5" s="257"/>
      <c r="K5" s="76"/>
    </row>
    <row r="6" spans="1:11">
      <c r="A6" s="48"/>
      <c r="B6" s="48"/>
      <c r="C6" s="47"/>
      <c r="D6" s="47"/>
      <c r="E6" s="47"/>
      <c r="F6" s="89"/>
      <c r="G6" s="47"/>
      <c r="H6" s="47"/>
      <c r="I6" s="47"/>
      <c r="J6" s="47"/>
      <c r="K6" s="76"/>
    </row>
    <row r="7" spans="1:11">
      <c r="A7" s="90"/>
      <c r="B7" s="88"/>
      <c r="C7" s="88"/>
      <c r="D7" s="88"/>
      <c r="E7" s="88"/>
      <c r="F7" s="88"/>
      <c r="G7" s="88"/>
      <c r="H7" s="88"/>
      <c r="I7" s="88"/>
      <c r="J7" s="88"/>
      <c r="K7" s="76"/>
    </row>
    <row r="8" spans="1:11" s="21" customFormat="1" ht="45">
      <c r="A8" s="92" t="s">
        <v>64</v>
      </c>
      <c r="B8" s="92" t="s">
        <v>97</v>
      </c>
      <c r="C8" s="93" t="s">
        <v>99</v>
      </c>
      <c r="D8" s="93" t="s">
        <v>261</v>
      </c>
      <c r="E8" s="93" t="s">
        <v>98</v>
      </c>
      <c r="F8" s="91" t="s">
        <v>242</v>
      </c>
      <c r="G8" s="91" t="s">
        <v>280</v>
      </c>
      <c r="H8" s="91" t="s">
        <v>281</v>
      </c>
      <c r="I8" s="91" t="s">
        <v>243</v>
      </c>
      <c r="J8" s="94" t="s">
        <v>100</v>
      </c>
      <c r="K8" s="76"/>
    </row>
    <row r="9" spans="1:11" s="21" customFormat="1">
      <c r="A9" s="117">
        <v>1</v>
      </c>
      <c r="B9" s="117">
        <v>2</v>
      </c>
      <c r="C9" s="118">
        <v>3</v>
      </c>
      <c r="D9" s="118">
        <v>4</v>
      </c>
      <c r="E9" s="118">
        <v>5</v>
      </c>
      <c r="F9" s="118">
        <v>6</v>
      </c>
      <c r="G9" s="118">
        <v>7</v>
      </c>
      <c r="H9" s="118">
        <v>8</v>
      </c>
      <c r="I9" s="118">
        <v>9</v>
      </c>
      <c r="J9" s="118">
        <v>10</v>
      </c>
      <c r="K9" s="76"/>
    </row>
    <row r="10" spans="1:11" s="21" customFormat="1" ht="15.75">
      <c r="A10" s="114">
        <v>1</v>
      </c>
      <c r="B10" s="32" t="s">
        <v>472</v>
      </c>
      <c r="C10" s="115" t="s">
        <v>475</v>
      </c>
      <c r="D10" s="116" t="s">
        <v>207</v>
      </c>
      <c r="E10" s="113"/>
      <c r="F10" s="22">
        <v>97942.84</v>
      </c>
      <c r="G10" s="326"/>
      <c r="H10" s="22">
        <v>17881.21</v>
      </c>
      <c r="I10" s="326">
        <f>F10+G10-H10</f>
        <v>80061.63</v>
      </c>
      <c r="J10" s="22"/>
      <c r="K10" s="76"/>
    </row>
    <row r="11" spans="1:11">
      <c r="A11" s="75"/>
      <c r="B11" s="75"/>
      <c r="C11" s="75"/>
      <c r="D11" s="75"/>
      <c r="E11" s="75"/>
      <c r="F11" s="75"/>
      <c r="G11" s="75"/>
      <c r="H11" s="75"/>
      <c r="I11" s="75"/>
      <c r="J11" s="75"/>
    </row>
    <row r="12" spans="1:11">
      <c r="A12" s="75"/>
      <c r="B12" s="75"/>
      <c r="C12" s="75"/>
      <c r="D12" s="75"/>
      <c r="E12" s="75"/>
      <c r="F12" s="75"/>
      <c r="G12" s="75"/>
      <c r="H12" s="75"/>
      <c r="I12" s="75"/>
      <c r="J12" s="75"/>
    </row>
    <row r="13" spans="1:11">
      <c r="A13" s="75"/>
      <c r="B13" s="75"/>
      <c r="C13" s="75"/>
      <c r="D13" s="75"/>
      <c r="E13" s="75"/>
      <c r="F13" s="75"/>
      <c r="G13" s="75"/>
      <c r="H13" s="75"/>
      <c r="I13" s="75"/>
      <c r="J13" s="75"/>
    </row>
    <row r="14" spans="1:11">
      <c r="A14" s="75"/>
      <c r="B14" s="75"/>
      <c r="C14" s="75"/>
      <c r="D14" s="75"/>
      <c r="E14" s="75"/>
      <c r="F14" s="75"/>
      <c r="G14" s="75"/>
      <c r="H14" s="75"/>
      <c r="I14" s="75"/>
      <c r="J14" s="75"/>
    </row>
    <row r="15" spans="1:11">
      <c r="A15" s="75"/>
      <c r="B15" s="184" t="s">
        <v>94</v>
      </c>
      <c r="C15" s="75"/>
      <c r="D15" s="75"/>
      <c r="E15" s="75"/>
      <c r="F15" s="185"/>
      <c r="G15" s="75"/>
      <c r="H15" s="75"/>
      <c r="I15" s="75"/>
      <c r="J15" s="75"/>
    </row>
    <row r="16" spans="1:11">
      <c r="A16" s="75"/>
      <c r="B16" s="75"/>
      <c r="C16" s="75"/>
      <c r="D16" s="75"/>
      <c r="E16" s="75"/>
      <c r="F16" s="72"/>
      <c r="G16" s="72"/>
      <c r="H16" s="72"/>
      <c r="I16" s="72"/>
      <c r="J16" s="72"/>
    </row>
    <row r="17" spans="1:10">
      <c r="A17" s="75"/>
      <c r="B17" s="75"/>
      <c r="C17" s="228"/>
      <c r="D17" s="75"/>
      <c r="E17" s="75"/>
      <c r="F17" s="228"/>
      <c r="G17" s="229"/>
      <c r="H17" s="229"/>
      <c r="I17" s="72"/>
      <c r="J17" s="72"/>
    </row>
    <row r="18" spans="1:10">
      <c r="A18" s="72"/>
      <c r="B18" s="75"/>
      <c r="C18" s="186" t="s">
        <v>254</v>
      </c>
      <c r="D18" s="186"/>
      <c r="E18" s="75"/>
      <c r="F18" s="75" t="s">
        <v>259</v>
      </c>
      <c r="G18" s="72"/>
      <c r="H18" s="72"/>
      <c r="I18" s="72"/>
      <c r="J18" s="72"/>
    </row>
    <row r="19" spans="1:10">
      <c r="A19" s="72"/>
      <c r="B19" s="75"/>
      <c r="C19" s="187" t="s">
        <v>125</v>
      </c>
      <c r="D19" s="75"/>
      <c r="E19" s="75"/>
      <c r="F19" s="75" t="s">
        <v>255</v>
      </c>
      <c r="G19" s="72"/>
      <c r="H19" s="72"/>
      <c r="I19" s="72"/>
      <c r="J19" s="72"/>
    </row>
    <row r="20" spans="1:10" customFormat="1">
      <c r="A20" s="72"/>
      <c r="B20" s="75"/>
      <c r="C20" s="75"/>
      <c r="D20" s="187"/>
      <c r="E20" s="72"/>
      <c r="F20" s="72"/>
      <c r="G20" s="72"/>
      <c r="H20" s="72"/>
      <c r="I20" s="72"/>
      <c r="J20" s="72"/>
    </row>
    <row r="21" spans="1:10" customFormat="1" ht="12.75">
      <c r="A21" s="72"/>
      <c r="B21" s="72"/>
      <c r="C21" s="72"/>
      <c r="D21" s="72"/>
      <c r="E21" s="72"/>
      <c r="F21" s="72"/>
      <c r="G21" s="72"/>
      <c r="H21" s="72"/>
      <c r="I21" s="72"/>
      <c r="J21" s="72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8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topLeftCell="A7" zoomScale="80" zoomScaleNormal="100" zoomScaleSheetLayoutView="80" workbookViewId="0">
      <selection activeCell="G2" sqref="G2:H2"/>
    </sheetView>
  </sheetViews>
  <sheetFormatPr defaultRowHeight="15"/>
  <cols>
    <col min="1" max="1" width="12" style="141" customWidth="1"/>
    <col min="2" max="2" width="13.28515625" style="141" customWidth="1"/>
    <col min="3" max="3" width="21.42578125" style="141" customWidth="1"/>
    <col min="4" max="4" width="17.85546875" style="141" customWidth="1"/>
    <col min="5" max="5" width="12.7109375" style="141" customWidth="1"/>
    <col min="6" max="6" width="36.85546875" style="141" customWidth="1"/>
    <col min="7" max="7" width="22.28515625" style="141" customWidth="1"/>
    <col min="8" max="8" width="0.5703125" style="141" customWidth="1"/>
    <col min="9" max="16384" width="9.140625" style="141"/>
  </cols>
  <sheetData>
    <row r="1" spans="1:8">
      <c r="A1" s="45" t="s">
        <v>346</v>
      </c>
      <c r="B1" s="47"/>
      <c r="C1" s="47"/>
      <c r="D1" s="47"/>
      <c r="E1" s="47"/>
      <c r="F1" s="47"/>
      <c r="G1" s="121" t="s">
        <v>95</v>
      </c>
      <c r="H1" s="122"/>
    </row>
    <row r="2" spans="1:8">
      <c r="A2" s="47" t="s">
        <v>126</v>
      </c>
      <c r="B2" s="47"/>
      <c r="C2" s="47"/>
      <c r="D2" s="47"/>
      <c r="E2" s="47"/>
      <c r="F2" s="47"/>
      <c r="G2" s="401" t="s">
        <v>549</v>
      </c>
      <c r="H2" s="402"/>
    </row>
    <row r="3" spans="1:8">
      <c r="A3" s="47"/>
      <c r="B3" s="47"/>
      <c r="C3" s="47"/>
      <c r="D3" s="47"/>
      <c r="E3" s="47"/>
      <c r="F3" s="47"/>
      <c r="G3" s="73"/>
      <c r="H3" s="122"/>
    </row>
    <row r="4" spans="1:8">
      <c r="A4" s="48" t="str">
        <f>'[3]ფორმა N2'!A4</f>
        <v>ანგარიშვალდებული პირის დასახელება:</v>
      </c>
      <c r="B4" s="47"/>
      <c r="C4" s="47"/>
      <c r="D4" s="47"/>
      <c r="E4" s="47"/>
      <c r="F4" s="47"/>
      <c r="G4" s="47"/>
      <c r="H4" s="75"/>
    </row>
    <row r="5" spans="1:8">
      <c r="A5" s="280" t="s">
        <v>471</v>
      </c>
      <c r="B5" s="174"/>
      <c r="C5" s="174"/>
      <c r="D5" s="174"/>
      <c r="E5" s="174"/>
      <c r="F5" s="174"/>
      <c r="G5" s="174"/>
      <c r="H5" s="75"/>
    </row>
    <row r="6" spans="1:8">
      <c r="A6" s="48"/>
      <c r="B6" s="47"/>
      <c r="C6" s="47"/>
      <c r="D6" s="47"/>
      <c r="E6" s="47"/>
      <c r="F6" s="47"/>
      <c r="G6" s="47"/>
      <c r="H6" s="75"/>
    </row>
    <row r="7" spans="1:8">
      <c r="A7" s="47"/>
      <c r="B7" s="47"/>
      <c r="C7" s="47"/>
      <c r="D7" s="47"/>
      <c r="E7" s="47"/>
      <c r="F7" s="47"/>
      <c r="G7" s="47"/>
      <c r="H7" s="76"/>
    </row>
    <row r="8" spans="1:8" ht="45.75" customHeight="1">
      <c r="A8" s="123" t="s">
        <v>297</v>
      </c>
      <c r="B8" s="123" t="s">
        <v>127</v>
      </c>
      <c r="C8" s="124" t="s">
        <v>344</v>
      </c>
      <c r="D8" s="124" t="s">
        <v>345</v>
      </c>
      <c r="E8" s="124" t="s">
        <v>261</v>
      </c>
      <c r="F8" s="123" t="s">
        <v>304</v>
      </c>
      <c r="G8" s="124" t="s">
        <v>298</v>
      </c>
      <c r="H8" s="76"/>
    </row>
    <row r="9" spans="1:8">
      <c r="A9" s="125" t="s">
        <v>299</v>
      </c>
      <c r="B9" s="126"/>
      <c r="C9" s="127"/>
      <c r="D9" s="128"/>
      <c r="E9" s="128"/>
      <c r="F9" s="128"/>
      <c r="G9" s="129"/>
      <c r="H9" s="76"/>
    </row>
    <row r="10" spans="1:8" ht="15.75">
      <c r="A10" s="126">
        <v>1</v>
      </c>
      <c r="B10" s="113"/>
      <c r="C10" s="130"/>
      <c r="D10" s="131"/>
      <c r="E10" s="131"/>
      <c r="F10" s="131"/>
      <c r="G10" s="132" t="str">
        <f>IF(ISBLANK(B10),"",G9+C10-D10)</f>
        <v/>
      </c>
      <c r="H10" s="76"/>
    </row>
    <row r="11" spans="1:8" ht="15.75">
      <c r="A11" s="126">
        <v>2</v>
      </c>
      <c r="B11" s="113"/>
      <c r="C11" s="130"/>
      <c r="D11" s="131"/>
      <c r="E11" s="131"/>
      <c r="F11" s="131"/>
      <c r="G11" s="132" t="str">
        <f t="shared" ref="G11:G38" si="0">IF(ISBLANK(B11),"",G10+C11-D11)</f>
        <v/>
      </c>
      <c r="H11" s="76"/>
    </row>
    <row r="12" spans="1:8" ht="15.75">
      <c r="A12" s="126">
        <v>3</v>
      </c>
      <c r="B12" s="113"/>
      <c r="C12" s="130"/>
      <c r="D12" s="131"/>
      <c r="E12" s="131"/>
      <c r="F12" s="131"/>
      <c r="G12" s="132" t="str">
        <f t="shared" si="0"/>
        <v/>
      </c>
      <c r="H12" s="76"/>
    </row>
    <row r="13" spans="1:8" ht="15.75">
      <c r="A13" s="126">
        <v>4</v>
      </c>
      <c r="B13" s="113"/>
      <c r="C13" s="130"/>
      <c r="D13" s="131"/>
      <c r="E13" s="131"/>
      <c r="F13" s="131"/>
      <c r="G13" s="132" t="str">
        <f t="shared" si="0"/>
        <v/>
      </c>
      <c r="H13" s="76"/>
    </row>
    <row r="14" spans="1:8" ht="15.75">
      <c r="A14" s="126">
        <v>5</v>
      </c>
      <c r="B14" s="113"/>
      <c r="C14" s="130"/>
      <c r="D14" s="131"/>
      <c r="E14" s="131"/>
      <c r="F14" s="131"/>
      <c r="G14" s="132" t="str">
        <f t="shared" si="0"/>
        <v/>
      </c>
      <c r="H14" s="76"/>
    </row>
    <row r="15" spans="1:8" ht="15.75">
      <c r="A15" s="126">
        <v>6</v>
      </c>
      <c r="B15" s="113"/>
      <c r="C15" s="130"/>
      <c r="D15" s="131"/>
      <c r="E15" s="131"/>
      <c r="F15" s="131"/>
      <c r="G15" s="132" t="str">
        <f t="shared" si="0"/>
        <v/>
      </c>
      <c r="H15" s="76"/>
    </row>
    <row r="16" spans="1:8" ht="15.75">
      <c r="A16" s="126">
        <v>7</v>
      </c>
      <c r="B16" s="113"/>
      <c r="C16" s="130"/>
      <c r="D16" s="131"/>
      <c r="E16" s="131"/>
      <c r="F16" s="131"/>
      <c r="G16" s="132" t="str">
        <f t="shared" si="0"/>
        <v/>
      </c>
      <c r="H16" s="76"/>
    </row>
    <row r="17" spans="1:8" ht="15.75">
      <c r="A17" s="126">
        <v>8</v>
      </c>
      <c r="B17" s="113"/>
      <c r="C17" s="130"/>
      <c r="D17" s="131"/>
      <c r="E17" s="131"/>
      <c r="F17" s="131"/>
      <c r="G17" s="132" t="str">
        <f t="shared" si="0"/>
        <v/>
      </c>
      <c r="H17" s="76"/>
    </row>
    <row r="18" spans="1:8" ht="15.75">
      <c r="A18" s="126">
        <v>9</v>
      </c>
      <c r="B18" s="113"/>
      <c r="C18" s="130"/>
      <c r="D18" s="131"/>
      <c r="E18" s="131"/>
      <c r="F18" s="131"/>
      <c r="G18" s="132" t="str">
        <f t="shared" si="0"/>
        <v/>
      </c>
      <c r="H18" s="76"/>
    </row>
    <row r="19" spans="1:8" ht="15.75">
      <c r="A19" s="126">
        <v>10</v>
      </c>
      <c r="B19" s="113"/>
      <c r="C19" s="130"/>
      <c r="D19" s="131"/>
      <c r="E19" s="131"/>
      <c r="F19" s="131"/>
      <c r="G19" s="132" t="str">
        <f t="shared" si="0"/>
        <v/>
      </c>
      <c r="H19" s="76"/>
    </row>
    <row r="20" spans="1:8" ht="15.75">
      <c r="A20" s="126">
        <v>11</v>
      </c>
      <c r="B20" s="113"/>
      <c r="C20" s="130"/>
      <c r="D20" s="131"/>
      <c r="E20" s="131"/>
      <c r="F20" s="131"/>
      <c r="G20" s="132" t="str">
        <f t="shared" si="0"/>
        <v/>
      </c>
      <c r="H20" s="76"/>
    </row>
    <row r="21" spans="1:8" ht="15.75">
      <c r="A21" s="126">
        <v>12</v>
      </c>
      <c r="B21" s="113"/>
      <c r="C21" s="130"/>
      <c r="D21" s="131"/>
      <c r="E21" s="131"/>
      <c r="F21" s="131"/>
      <c r="G21" s="132" t="str">
        <f t="shared" si="0"/>
        <v/>
      </c>
      <c r="H21" s="76"/>
    </row>
    <row r="22" spans="1:8" ht="15.75">
      <c r="A22" s="126">
        <v>13</v>
      </c>
      <c r="B22" s="113"/>
      <c r="C22" s="130"/>
      <c r="D22" s="131"/>
      <c r="E22" s="131"/>
      <c r="F22" s="131"/>
      <c r="G22" s="132" t="str">
        <f t="shared" si="0"/>
        <v/>
      </c>
      <c r="H22" s="76"/>
    </row>
    <row r="23" spans="1:8" ht="15.75">
      <c r="A23" s="126">
        <v>14</v>
      </c>
      <c r="B23" s="113"/>
      <c r="C23" s="130"/>
      <c r="D23" s="131"/>
      <c r="E23" s="131"/>
      <c r="F23" s="131"/>
      <c r="G23" s="132" t="str">
        <f t="shared" si="0"/>
        <v/>
      </c>
      <c r="H23" s="76"/>
    </row>
    <row r="24" spans="1:8" ht="15.75">
      <c r="A24" s="126">
        <v>15</v>
      </c>
      <c r="B24" s="113"/>
      <c r="C24" s="130"/>
      <c r="D24" s="131"/>
      <c r="E24" s="131"/>
      <c r="F24" s="131"/>
      <c r="G24" s="132" t="str">
        <f t="shared" si="0"/>
        <v/>
      </c>
      <c r="H24" s="76"/>
    </row>
    <row r="25" spans="1:8" ht="15.75">
      <c r="A25" s="126">
        <v>16</v>
      </c>
      <c r="B25" s="113"/>
      <c r="C25" s="130"/>
      <c r="D25" s="131"/>
      <c r="E25" s="131"/>
      <c r="F25" s="131"/>
      <c r="G25" s="132" t="str">
        <f t="shared" si="0"/>
        <v/>
      </c>
      <c r="H25" s="76"/>
    </row>
    <row r="26" spans="1:8" ht="15.75">
      <c r="A26" s="126">
        <v>17</v>
      </c>
      <c r="B26" s="113"/>
      <c r="C26" s="130"/>
      <c r="D26" s="131"/>
      <c r="E26" s="131"/>
      <c r="F26" s="131"/>
      <c r="G26" s="132" t="str">
        <f t="shared" si="0"/>
        <v/>
      </c>
      <c r="H26" s="76"/>
    </row>
    <row r="27" spans="1:8" ht="15.75">
      <c r="A27" s="126">
        <v>18</v>
      </c>
      <c r="B27" s="113"/>
      <c r="C27" s="130"/>
      <c r="D27" s="131"/>
      <c r="E27" s="131"/>
      <c r="F27" s="131"/>
      <c r="G27" s="132" t="str">
        <f t="shared" si="0"/>
        <v/>
      </c>
      <c r="H27" s="76"/>
    </row>
    <row r="28" spans="1:8" ht="15.75">
      <c r="A28" s="126">
        <v>19</v>
      </c>
      <c r="B28" s="113"/>
      <c r="C28" s="130"/>
      <c r="D28" s="131"/>
      <c r="E28" s="131"/>
      <c r="F28" s="131"/>
      <c r="G28" s="132" t="str">
        <f t="shared" si="0"/>
        <v/>
      </c>
      <c r="H28" s="76"/>
    </row>
    <row r="29" spans="1:8" ht="15.75">
      <c r="A29" s="126">
        <v>20</v>
      </c>
      <c r="B29" s="113"/>
      <c r="C29" s="130"/>
      <c r="D29" s="131"/>
      <c r="E29" s="131"/>
      <c r="F29" s="131"/>
      <c r="G29" s="132" t="str">
        <f t="shared" si="0"/>
        <v/>
      </c>
      <c r="H29" s="76"/>
    </row>
    <row r="30" spans="1:8" ht="15.75">
      <c r="A30" s="126">
        <v>21</v>
      </c>
      <c r="B30" s="113"/>
      <c r="C30" s="133"/>
      <c r="D30" s="134"/>
      <c r="E30" s="134"/>
      <c r="F30" s="134"/>
      <c r="G30" s="132" t="str">
        <f t="shared" si="0"/>
        <v/>
      </c>
      <c r="H30" s="76"/>
    </row>
    <row r="31" spans="1:8" ht="15.75">
      <c r="A31" s="126">
        <v>22</v>
      </c>
      <c r="B31" s="113"/>
      <c r="C31" s="133"/>
      <c r="D31" s="134"/>
      <c r="E31" s="134"/>
      <c r="F31" s="134"/>
      <c r="G31" s="132" t="str">
        <f t="shared" si="0"/>
        <v/>
      </c>
      <c r="H31" s="76"/>
    </row>
    <row r="32" spans="1:8" ht="15.75">
      <c r="A32" s="126">
        <v>23</v>
      </c>
      <c r="B32" s="113"/>
      <c r="C32" s="133"/>
      <c r="D32" s="134"/>
      <c r="E32" s="134"/>
      <c r="F32" s="134"/>
      <c r="G32" s="132" t="str">
        <f t="shared" si="0"/>
        <v/>
      </c>
      <c r="H32" s="76"/>
    </row>
    <row r="33" spans="1:10" ht="15.75">
      <c r="A33" s="126">
        <v>24</v>
      </c>
      <c r="B33" s="113"/>
      <c r="C33" s="133"/>
      <c r="D33" s="134"/>
      <c r="E33" s="134"/>
      <c r="F33" s="134"/>
      <c r="G33" s="132" t="str">
        <f t="shared" si="0"/>
        <v/>
      </c>
      <c r="H33" s="76"/>
    </row>
    <row r="34" spans="1:10" ht="15.75">
      <c r="A34" s="126">
        <v>25</v>
      </c>
      <c r="B34" s="113"/>
      <c r="C34" s="133"/>
      <c r="D34" s="134"/>
      <c r="E34" s="134"/>
      <c r="F34" s="134"/>
      <c r="G34" s="132" t="str">
        <f t="shared" si="0"/>
        <v/>
      </c>
      <c r="H34" s="76"/>
    </row>
    <row r="35" spans="1:10" ht="15.75">
      <c r="A35" s="126">
        <v>26</v>
      </c>
      <c r="B35" s="113"/>
      <c r="C35" s="133"/>
      <c r="D35" s="134"/>
      <c r="E35" s="134"/>
      <c r="F35" s="134"/>
      <c r="G35" s="132" t="str">
        <f t="shared" si="0"/>
        <v/>
      </c>
      <c r="H35" s="76"/>
    </row>
    <row r="36" spans="1:10" ht="15.75">
      <c r="A36" s="126">
        <v>27</v>
      </c>
      <c r="B36" s="113"/>
      <c r="C36" s="133"/>
      <c r="D36" s="134"/>
      <c r="E36" s="134"/>
      <c r="F36" s="134"/>
      <c r="G36" s="132" t="str">
        <f t="shared" si="0"/>
        <v/>
      </c>
      <c r="H36" s="76"/>
    </row>
    <row r="37" spans="1:10" ht="15.75">
      <c r="A37" s="126">
        <v>28</v>
      </c>
      <c r="B37" s="113"/>
      <c r="C37" s="133"/>
      <c r="D37" s="134"/>
      <c r="E37" s="134"/>
      <c r="F37" s="134"/>
      <c r="G37" s="132" t="str">
        <f t="shared" si="0"/>
        <v/>
      </c>
      <c r="H37" s="76"/>
    </row>
    <row r="38" spans="1:10" ht="15.75">
      <c r="A38" s="126">
        <v>29</v>
      </c>
      <c r="B38" s="113"/>
      <c r="C38" s="133"/>
      <c r="D38" s="134"/>
      <c r="E38" s="134"/>
      <c r="F38" s="134"/>
      <c r="G38" s="132" t="str">
        <f t="shared" si="0"/>
        <v/>
      </c>
      <c r="H38" s="76"/>
    </row>
    <row r="39" spans="1:10" ht="15.75">
      <c r="A39" s="126" t="s">
        <v>264</v>
      </c>
      <c r="B39" s="113"/>
      <c r="C39" s="133"/>
      <c r="D39" s="134"/>
      <c r="E39" s="134"/>
      <c r="F39" s="134"/>
      <c r="G39" s="132" t="str">
        <f>IF(ISBLANK(B39),"",#REF!+C39-D39)</f>
        <v/>
      </c>
      <c r="H39" s="76"/>
    </row>
    <row r="40" spans="1:10">
      <c r="A40" s="135" t="s">
        <v>300</v>
      </c>
      <c r="B40" s="136"/>
      <c r="C40" s="137"/>
      <c r="D40" s="138"/>
      <c r="E40" s="138"/>
      <c r="F40" s="139"/>
      <c r="G40" s="140" t="str">
        <f>G39</f>
        <v/>
      </c>
      <c r="H40" s="76"/>
    </row>
    <row r="44" spans="1:10">
      <c r="B44" s="143" t="s">
        <v>94</v>
      </c>
      <c r="F44" s="144"/>
    </row>
    <row r="45" spans="1:10">
      <c r="F45" s="142"/>
      <c r="G45" s="142"/>
      <c r="H45" s="142"/>
      <c r="I45" s="142"/>
      <c r="J45" s="142"/>
    </row>
    <row r="46" spans="1:10">
      <c r="C46" s="145"/>
      <c r="F46" s="145"/>
      <c r="G46" s="146"/>
      <c r="H46" s="142"/>
      <c r="I46" s="142"/>
      <c r="J46" s="142"/>
    </row>
    <row r="47" spans="1:10">
      <c r="A47" s="142"/>
      <c r="C47" s="147" t="s">
        <v>254</v>
      </c>
      <c r="F47" s="148" t="s">
        <v>259</v>
      </c>
      <c r="G47" s="146"/>
      <c r="H47" s="142"/>
      <c r="I47" s="142"/>
      <c r="J47" s="142"/>
    </row>
    <row r="48" spans="1:10">
      <c r="A48" s="142"/>
      <c r="C48" s="149" t="s">
        <v>125</v>
      </c>
      <c r="F48" s="141" t="s">
        <v>255</v>
      </c>
      <c r="G48" s="142"/>
      <c r="H48" s="142"/>
      <c r="I48" s="142"/>
      <c r="J48" s="142"/>
    </row>
    <row r="49" spans="2:2" s="142" customFormat="1">
      <c r="B49" s="141"/>
    </row>
    <row r="50" spans="2:2" s="142" customFormat="1" ht="12.75"/>
    <row r="51" spans="2:2" s="142" customFormat="1" ht="12.75"/>
    <row r="52" spans="2:2" s="142" customFormat="1" ht="12.75"/>
    <row r="53" spans="2:2" s="142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3"/>
  <sheetViews>
    <sheetView showGridLines="0" zoomScaleSheetLayoutView="70" workbookViewId="0">
      <selection activeCell="I2" sqref="I2:J2"/>
    </sheetView>
  </sheetViews>
  <sheetFormatPr defaultRowHeight="12.75"/>
  <cols>
    <col min="1" max="1" width="53.5703125" style="330" customWidth="1"/>
    <col min="2" max="2" width="10.7109375" style="330" customWidth="1"/>
    <col min="3" max="3" width="12.42578125" style="330" customWidth="1"/>
    <col min="4" max="4" width="10.42578125" style="330" customWidth="1"/>
    <col min="5" max="5" width="13.140625" style="330" customWidth="1"/>
    <col min="6" max="6" width="10.42578125" style="330" customWidth="1"/>
    <col min="7" max="8" width="10.5703125" style="330" customWidth="1"/>
    <col min="9" max="9" width="9.85546875" style="330" customWidth="1"/>
    <col min="10" max="10" width="12.7109375" style="330" customWidth="1"/>
    <col min="11" max="11" width="0.7109375" style="330" customWidth="1"/>
    <col min="12" max="256" width="9.140625" style="330"/>
    <col min="257" max="257" width="53.5703125" style="330" customWidth="1"/>
    <col min="258" max="258" width="10.7109375" style="330" customWidth="1"/>
    <col min="259" max="259" width="12.42578125" style="330" customWidth="1"/>
    <col min="260" max="260" width="10.42578125" style="330" customWidth="1"/>
    <col min="261" max="261" width="13.140625" style="330" customWidth="1"/>
    <col min="262" max="262" width="10.42578125" style="330" customWidth="1"/>
    <col min="263" max="264" width="10.5703125" style="330" customWidth="1"/>
    <col min="265" max="265" width="9.85546875" style="330" customWidth="1"/>
    <col min="266" max="266" width="12.7109375" style="330" customWidth="1"/>
    <col min="267" max="267" width="0.7109375" style="330" customWidth="1"/>
    <col min="268" max="512" width="9.140625" style="330"/>
    <col min="513" max="513" width="53.5703125" style="330" customWidth="1"/>
    <col min="514" max="514" width="10.7109375" style="330" customWidth="1"/>
    <col min="515" max="515" width="12.42578125" style="330" customWidth="1"/>
    <col min="516" max="516" width="10.42578125" style="330" customWidth="1"/>
    <col min="517" max="517" width="13.140625" style="330" customWidth="1"/>
    <col min="518" max="518" width="10.42578125" style="330" customWidth="1"/>
    <col min="519" max="520" width="10.5703125" style="330" customWidth="1"/>
    <col min="521" max="521" width="9.85546875" style="330" customWidth="1"/>
    <col min="522" max="522" width="12.7109375" style="330" customWidth="1"/>
    <col min="523" max="523" width="0.7109375" style="330" customWidth="1"/>
    <col min="524" max="768" width="9.140625" style="330"/>
    <col min="769" max="769" width="53.5703125" style="330" customWidth="1"/>
    <col min="770" max="770" width="10.7109375" style="330" customWidth="1"/>
    <col min="771" max="771" width="12.42578125" style="330" customWidth="1"/>
    <col min="772" max="772" width="10.42578125" style="330" customWidth="1"/>
    <col min="773" max="773" width="13.140625" style="330" customWidth="1"/>
    <col min="774" max="774" width="10.42578125" style="330" customWidth="1"/>
    <col min="775" max="776" width="10.5703125" style="330" customWidth="1"/>
    <col min="777" max="777" width="9.85546875" style="330" customWidth="1"/>
    <col min="778" max="778" width="12.7109375" style="330" customWidth="1"/>
    <col min="779" max="779" width="0.7109375" style="330" customWidth="1"/>
    <col min="780" max="1024" width="9.140625" style="330"/>
    <col min="1025" max="1025" width="53.5703125" style="330" customWidth="1"/>
    <col min="1026" max="1026" width="10.7109375" style="330" customWidth="1"/>
    <col min="1027" max="1027" width="12.42578125" style="330" customWidth="1"/>
    <col min="1028" max="1028" width="10.42578125" style="330" customWidth="1"/>
    <col min="1029" max="1029" width="13.140625" style="330" customWidth="1"/>
    <col min="1030" max="1030" width="10.42578125" style="330" customWidth="1"/>
    <col min="1031" max="1032" width="10.5703125" style="330" customWidth="1"/>
    <col min="1033" max="1033" width="9.85546875" style="330" customWidth="1"/>
    <col min="1034" max="1034" width="12.7109375" style="330" customWidth="1"/>
    <col min="1035" max="1035" width="0.7109375" style="330" customWidth="1"/>
    <col min="1036" max="1280" width="9.140625" style="330"/>
    <col min="1281" max="1281" width="53.5703125" style="330" customWidth="1"/>
    <col min="1282" max="1282" width="10.7109375" style="330" customWidth="1"/>
    <col min="1283" max="1283" width="12.42578125" style="330" customWidth="1"/>
    <col min="1284" max="1284" width="10.42578125" style="330" customWidth="1"/>
    <col min="1285" max="1285" width="13.140625" style="330" customWidth="1"/>
    <col min="1286" max="1286" width="10.42578125" style="330" customWidth="1"/>
    <col min="1287" max="1288" width="10.5703125" style="330" customWidth="1"/>
    <col min="1289" max="1289" width="9.85546875" style="330" customWidth="1"/>
    <col min="1290" max="1290" width="12.7109375" style="330" customWidth="1"/>
    <col min="1291" max="1291" width="0.7109375" style="330" customWidth="1"/>
    <col min="1292" max="1536" width="9.140625" style="330"/>
    <col min="1537" max="1537" width="53.5703125" style="330" customWidth="1"/>
    <col min="1538" max="1538" width="10.7109375" style="330" customWidth="1"/>
    <col min="1539" max="1539" width="12.42578125" style="330" customWidth="1"/>
    <col min="1540" max="1540" width="10.42578125" style="330" customWidth="1"/>
    <col min="1541" max="1541" width="13.140625" style="330" customWidth="1"/>
    <col min="1542" max="1542" width="10.42578125" style="330" customWidth="1"/>
    <col min="1543" max="1544" width="10.5703125" style="330" customWidth="1"/>
    <col min="1545" max="1545" width="9.85546875" style="330" customWidth="1"/>
    <col min="1546" max="1546" width="12.7109375" style="330" customWidth="1"/>
    <col min="1547" max="1547" width="0.7109375" style="330" customWidth="1"/>
    <col min="1548" max="1792" width="9.140625" style="330"/>
    <col min="1793" max="1793" width="53.5703125" style="330" customWidth="1"/>
    <col min="1794" max="1794" width="10.7109375" style="330" customWidth="1"/>
    <col min="1795" max="1795" width="12.42578125" style="330" customWidth="1"/>
    <col min="1796" max="1796" width="10.42578125" style="330" customWidth="1"/>
    <col min="1797" max="1797" width="13.140625" style="330" customWidth="1"/>
    <col min="1798" max="1798" width="10.42578125" style="330" customWidth="1"/>
    <col min="1799" max="1800" width="10.5703125" style="330" customWidth="1"/>
    <col min="1801" max="1801" width="9.85546875" style="330" customWidth="1"/>
    <col min="1802" max="1802" width="12.7109375" style="330" customWidth="1"/>
    <col min="1803" max="1803" width="0.7109375" style="330" customWidth="1"/>
    <col min="1804" max="2048" width="9.140625" style="330"/>
    <col min="2049" max="2049" width="53.5703125" style="330" customWidth="1"/>
    <col min="2050" max="2050" width="10.7109375" style="330" customWidth="1"/>
    <col min="2051" max="2051" width="12.42578125" style="330" customWidth="1"/>
    <col min="2052" max="2052" width="10.42578125" style="330" customWidth="1"/>
    <col min="2053" max="2053" width="13.140625" style="330" customWidth="1"/>
    <col min="2054" max="2054" width="10.42578125" style="330" customWidth="1"/>
    <col min="2055" max="2056" width="10.5703125" style="330" customWidth="1"/>
    <col min="2057" max="2057" width="9.85546875" style="330" customWidth="1"/>
    <col min="2058" max="2058" width="12.7109375" style="330" customWidth="1"/>
    <col min="2059" max="2059" width="0.7109375" style="330" customWidth="1"/>
    <col min="2060" max="2304" width="9.140625" style="330"/>
    <col min="2305" max="2305" width="53.5703125" style="330" customWidth="1"/>
    <col min="2306" max="2306" width="10.7109375" style="330" customWidth="1"/>
    <col min="2307" max="2307" width="12.42578125" style="330" customWidth="1"/>
    <col min="2308" max="2308" width="10.42578125" style="330" customWidth="1"/>
    <col min="2309" max="2309" width="13.140625" style="330" customWidth="1"/>
    <col min="2310" max="2310" width="10.42578125" style="330" customWidth="1"/>
    <col min="2311" max="2312" width="10.5703125" style="330" customWidth="1"/>
    <col min="2313" max="2313" width="9.85546875" style="330" customWidth="1"/>
    <col min="2314" max="2314" width="12.7109375" style="330" customWidth="1"/>
    <col min="2315" max="2315" width="0.7109375" style="330" customWidth="1"/>
    <col min="2316" max="2560" width="9.140625" style="330"/>
    <col min="2561" max="2561" width="53.5703125" style="330" customWidth="1"/>
    <col min="2562" max="2562" width="10.7109375" style="330" customWidth="1"/>
    <col min="2563" max="2563" width="12.42578125" style="330" customWidth="1"/>
    <col min="2564" max="2564" width="10.42578125" style="330" customWidth="1"/>
    <col min="2565" max="2565" width="13.140625" style="330" customWidth="1"/>
    <col min="2566" max="2566" width="10.42578125" style="330" customWidth="1"/>
    <col min="2567" max="2568" width="10.5703125" style="330" customWidth="1"/>
    <col min="2569" max="2569" width="9.85546875" style="330" customWidth="1"/>
    <col min="2570" max="2570" width="12.7109375" style="330" customWidth="1"/>
    <col min="2571" max="2571" width="0.7109375" style="330" customWidth="1"/>
    <col min="2572" max="2816" width="9.140625" style="330"/>
    <col min="2817" max="2817" width="53.5703125" style="330" customWidth="1"/>
    <col min="2818" max="2818" width="10.7109375" style="330" customWidth="1"/>
    <col min="2819" max="2819" width="12.42578125" style="330" customWidth="1"/>
    <col min="2820" max="2820" width="10.42578125" style="330" customWidth="1"/>
    <col min="2821" max="2821" width="13.140625" style="330" customWidth="1"/>
    <col min="2822" max="2822" width="10.42578125" style="330" customWidth="1"/>
    <col min="2823" max="2824" width="10.5703125" style="330" customWidth="1"/>
    <col min="2825" max="2825" width="9.85546875" style="330" customWidth="1"/>
    <col min="2826" max="2826" width="12.7109375" style="330" customWidth="1"/>
    <col min="2827" max="2827" width="0.7109375" style="330" customWidth="1"/>
    <col min="2828" max="3072" width="9.140625" style="330"/>
    <col min="3073" max="3073" width="53.5703125" style="330" customWidth="1"/>
    <col min="3074" max="3074" width="10.7109375" style="330" customWidth="1"/>
    <col min="3075" max="3075" width="12.42578125" style="330" customWidth="1"/>
    <col min="3076" max="3076" width="10.42578125" style="330" customWidth="1"/>
    <col min="3077" max="3077" width="13.140625" style="330" customWidth="1"/>
    <col min="3078" max="3078" width="10.42578125" style="330" customWidth="1"/>
    <col min="3079" max="3080" width="10.5703125" style="330" customWidth="1"/>
    <col min="3081" max="3081" width="9.85546875" style="330" customWidth="1"/>
    <col min="3082" max="3082" width="12.7109375" style="330" customWidth="1"/>
    <col min="3083" max="3083" width="0.7109375" style="330" customWidth="1"/>
    <col min="3084" max="3328" width="9.140625" style="330"/>
    <col min="3329" max="3329" width="53.5703125" style="330" customWidth="1"/>
    <col min="3330" max="3330" width="10.7109375" style="330" customWidth="1"/>
    <col min="3331" max="3331" width="12.42578125" style="330" customWidth="1"/>
    <col min="3332" max="3332" width="10.42578125" style="330" customWidth="1"/>
    <col min="3333" max="3333" width="13.140625" style="330" customWidth="1"/>
    <col min="3334" max="3334" width="10.42578125" style="330" customWidth="1"/>
    <col min="3335" max="3336" width="10.5703125" style="330" customWidth="1"/>
    <col min="3337" max="3337" width="9.85546875" style="330" customWidth="1"/>
    <col min="3338" max="3338" width="12.7109375" style="330" customWidth="1"/>
    <col min="3339" max="3339" width="0.7109375" style="330" customWidth="1"/>
    <col min="3340" max="3584" width="9.140625" style="330"/>
    <col min="3585" max="3585" width="53.5703125" style="330" customWidth="1"/>
    <col min="3586" max="3586" width="10.7109375" style="330" customWidth="1"/>
    <col min="3587" max="3587" width="12.42578125" style="330" customWidth="1"/>
    <col min="3588" max="3588" width="10.42578125" style="330" customWidth="1"/>
    <col min="3589" max="3589" width="13.140625" style="330" customWidth="1"/>
    <col min="3590" max="3590" width="10.42578125" style="330" customWidth="1"/>
    <col min="3591" max="3592" width="10.5703125" style="330" customWidth="1"/>
    <col min="3593" max="3593" width="9.85546875" style="330" customWidth="1"/>
    <col min="3594" max="3594" width="12.7109375" style="330" customWidth="1"/>
    <col min="3595" max="3595" width="0.7109375" style="330" customWidth="1"/>
    <col min="3596" max="3840" width="9.140625" style="330"/>
    <col min="3841" max="3841" width="53.5703125" style="330" customWidth="1"/>
    <col min="3842" max="3842" width="10.7109375" style="330" customWidth="1"/>
    <col min="3843" max="3843" width="12.42578125" style="330" customWidth="1"/>
    <col min="3844" max="3844" width="10.42578125" style="330" customWidth="1"/>
    <col min="3845" max="3845" width="13.140625" style="330" customWidth="1"/>
    <col min="3846" max="3846" width="10.42578125" style="330" customWidth="1"/>
    <col min="3847" max="3848" width="10.5703125" style="330" customWidth="1"/>
    <col min="3849" max="3849" width="9.85546875" style="330" customWidth="1"/>
    <col min="3850" max="3850" width="12.7109375" style="330" customWidth="1"/>
    <col min="3851" max="3851" width="0.7109375" style="330" customWidth="1"/>
    <col min="3852" max="4096" width="9.140625" style="330"/>
    <col min="4097" max="4097" width="53.5703125" style="330" customWidth="1"/>
    <col min="4098" max="4098" width="10.7109375" style="330" customWidth="1"/>
    <col min="4099" max="4099" width="12.42578125" style="330" customWidth="1"/>
    <col min="4100" max="4100" width="10.42578125" style="330" customWidth="1"/>
    <col min="4101" max="4101" width="13.140625" style="330" customWidth="1"/>
    <col min="4102" max="4102" width="10.42578125" style="330" customWidth="1"/>
    <col min="4103" max="4104" width="10.5703125" style="330" customWidth="1"/>
    <col min="4105" max="4105" width="9.85546875" style="330" customWidth="1"/>
    <col min="4106" max="4106" width="12.7109375" style="330" customWidth="1"/>
    <col min="4107" max="4107" width="0.7109375" style="330" customWidth="1"/>
    <col min="4108" max="4352" width="9.140625" style="330"/>
    <col min="4353" max="4353" width="53.5703125" style="330" customWidth="1"/>
    <col min="4354" max="4354" width="10.7109375" style="330" customWidth="1"/>
    <col min="4355" max="4355" width="12.42578125" style="330" customWidth="1"/>
    <col min="4356" max="4356" width="10.42578125" style="330" customWidth="1"/>
    <col min="4357" max="4357" width="13.140625" style="330" customWidth="1"/>
    <col min="4358" max="4358" width="10.42578125" style="330" customWidth="1"/>
    <col min="4359" max="4360" width="10.5703125" style="330" customWidth="1"/>
    <col min="4361" max="4361" width="9.85546875" style="330" customWidth="1"/>
    <col min="4362" max="4362" width="12.7109375" style="330" customWidth="1"/>
    <col min="4363" max="4363" width="0.7109375" style="330" customWidth="1"/>
    <col min="4364" max="4608" width="9.140625" style="330"/>
    <col min="4609" max="4609" width="53.5703125" style="330" customWidth="1"/>
    <col min="4610" max="4610" width="10.7109375" style="330" customWidth="1"/>
    <col min="4611" max="4611" width="12.42578125" style="330" customWidth="1"/>
    <col min="4612" max="4612" width="10.42578125" style="330" customWidth="1"/>
    <col min="4613" max="4613" width="13.140625" style="330" customWidth="1"/>
    <col min="4614" max="4614" width="10.42578125" style="330" customWidth="1"/>
    <col min="4615" max="4616" width="10.5703125" style="330" customWidth="1"/>
    <col min="4617" max="4617" width="9.85546875" style="330" customWidth="1"/>
    <col min="4618" max="4618" width="12.7109375" style="330" customWidth="1"/>
    <col min="4619" max="4619" width="0.7109375" style="330" customWidth="1"/>
    <col min="4620" max="4864" width="9.140625" style="330"/>
    <col min="4865" max="4865" width="53.5703125" style="330" customWidth="1"/>
    <col min="4866" max="4866" width="10.7109375" style="330" customWidth="1"/>
    <col min="4867" max="4867" width="12.42578125" style="330" customWidth="1"/>
    <col min="4868" max="4868" width="10.42578125" style="330" customWidth="1"/>
    <col min="4869" max="4869" width="13.140625" style="330" customWidth="1"/>
    <col min="4870" max="4870" width="10.42578125" style="330" customWidth="1"/>
    <col min="4871" max="4872" width="10.5703125" style="330" customWidth="1"/>
    <col min="4873" max="4873" width="9.85546875" style="330" customWidth="1"/>
    <col min="4874" max="4874" width="12.7109375" style="330" customWidth="1"/>
    <col min="4875" max="4875" width="0.7109375" style="330" customWidth="1"/>
    <col min="4876" max="5120" width="9.140625" style="330"/>
    <col min="5121" max="5121" width="53.5703125" style="330" customWidth="1"/>
    <col min="5122" max="5122" width="10.7109375" style="330" customWidth="1"/>
    <col min="5123" max="5123" width="12.42578125" style="330" customWidth="1"/>
    <col min="5124" max="5124" width="10.42578125" style="330" customWidth="1"/>
    <col min="5125" max="5125" width="13.140625" style="330" customWidth="1"/>
    <col min="5126" max="5126" width="10.42578125" style="330" customWidth="1"/>
    <col min="5127" max="5128" width="10.5703125" style="330" customWidth="1"/>
    <col min="5129" max="5129" width="9.85546875" style="330" customWidth="1"/>
    <col min="5130" max="5130" width="12.7109375" style="330" customWidth="1"/>
    <col min="5131" max="5131" width="0.7109375" style="330" customWidth="1"/>
    <col min="5132" max="5376" width="9.140625" style="330"/>
    <col min="5377" max="5377" width="53.5703125" style="330" customWidth="1"/>
    <col min="5378" max="5378" width="10.7109375" style="330" customWidth="1"/>
    <col min="5379" max="5379" width="12.42578125" style="330" customWidth="1"/>
    <col min="5380" max="5380" width="10.42578125" style="330" customWidth="1"/>
    <col min="5381" max="5381" width="13.140625" style="330" customWidth="1"/>
    <col min="5382" max="5382" width="10.42578125" style="330" customWidth="1"/>
    <col min="5383" max="5384" width="10.5703125" style="330" customWidth="1"/>
    <col min="5385" max="5385" width="9.85546875" style="330" customWidth="1"/>
    <col min="5386" max="5386" width="12.7109375" style="330" customWidth="1"/>
    <col min="5387" max="5387" width="0.7109375" style="330" customWidth="1"/>
    <col min="5388" max="5632" width="9.140625" style="330"/>
    <col min="5633" max="5633" width="53.5703125" style="330" customWidth="1"/>
    <col min="5634" max="5634" width="10.7109375" style="330" customWidth="1"/>
    <col min="5635" max="5635" width="12.42578125" style="330" customWidth="1"/>
    <col min="5636" max="5636" width="10.42578125" style="330" customWidth="1"/>
    <col min="5637" max="5637" width="13.140625" style="330" customWidth="1"/>
    <col min="5638" max="5638" width="10.42578125" style="330" customWidth="1"/>
    <col min="5639" max="5640" width="10.5703125" style="330" customWidth="1"/>
    <col min="5641" max="5641" width="9.85546875" style="330" customWidth="1"/>
    <col min="5642" max="5642" width="12.7109375" style="330" customWidth="1"/>
    <col min="5643" max="5643" width="0.7109375" style="330" customWidth="1"/>
    <col min="5644" max="5888" width="9.140625" style="330"/>
    <col min="5889" max="5889" width="53.5703125" style="330" customWidth="1"/>
    <col min="5890" max="5890" width="10.7109375" style="330" customWidth="1"/>
    <col min="5891" max="5891" width="12.42578125" style="330" customWidth="1"/>
    <col min="5892" max="5892" width="10.42578125" style="330" customWidth="1"/>
    <col min="5893" max="5893" width="13.140625" style="330" customWidth="1"/>
    <col min="5894" max="5894" width="10.42578125" style="330" customWidth="1"/>
    <col min="5895" max="5896" width="10.5703125" style="330" customWidth="1"/>
    <col min="5897" max="5897" width="9.85546875" style="330" customWidth="1"/>
    <col min="5898" max="5898" width="12.7109375" style="330" customWidth="1"/>
    <col min="5899" max="5899" width="0.7109375" style="330" customWidth="1"/>
    <col min="5900" max="6144" width="9.140625" style="330"/>
    <col min="6145" max="6145" width="53.5703125" style="330" customWidth="1"/>
    <col min="6146" max="6146" width="10.7109375" style="330" customWidth="1"/>
    <col min="6147" max="6147" width="12.42578125" style="330" customWidth="1"/>
    <col min="6148" max="6148" width="10.42578125" style="330" customWidth="1"/>
    <col min="6149" max="6149" width="13.140625" style="330" customWidth="1"/>
    <col min="6150" max="6150" width="10.42578125" style="330" customWidth="1"/>
    <col min="6151" max="6152" width="10.5703125" style="330" customWidth="1"/>
    <col min="6153" max="6153" width="9.85546875" style="330" customWidth="1"/>
    <col min="6154" max="6154" width="12.7109375" style="330" customWidth="1"/>
    <col min="6155" max="6155" width="0.7109375" style="330" customWidth="1"/>
    <col min="6156" max="6400" width="9.140625" style="330"/>
    <col min="6401" max="6401" width="53.5703125" style="330" customWidth="1"/>
    <col min="6402" max="6402" width="10.7109375" style="330" customWidth="1"/>
    <col min="6403" max="6403" width="12.42578125" style="330" customWidth="1"/>
    <col min="6404" max="6404" width="10.42578125" style="330" customWidth="1"/>
    <col min="6405" max="6405" width="13.140625" style="330" customWidth="1"/>
    <col min="6406" max="6406" width="10.42578125" style="330" customWidth="1"/>
    <col min="6407" max="6408" width="10.5703125" style="330" customWidth="1"/>
    <col min="6409" max="6409" width="9.85546875" style="330" customWidth="1"/>
    <col min="6410" max="6410" width="12.7109375" style="330" customWidth="1"/>
    <col min="6411" max="6411" width="0.7109375" style="330" customWidth="1"/>
    <col min="6412" max="6656" width="9.140625" style="330"/>
    <col min="6657" max="6657" width="53.5703125" style="330" customWidth="1"/>
    <col min="6658" max="6658" width="10.7109375" style="330" customWidth="1"/>
    <col min="6659" max="6659" width="12.42578125" style="330" customWidth="1"/>
    <col min="6660" max="6660" width="10.42578125" style="330" customWidth="1"/>
    <col min="6661" max="6661" width="13.140625" style="330" customWidth="1"/>
    <col min="6662" max="6662" width="10.42578125" style="330" customWidth="1"/>
    <col min="6663" max="6664" width="10.5703125" style="330" customWidth="1"/>
    <col min="6665" max="6665" width="9.85546875" style="330" customWidth="1"/>
    <col min="6666" max="6666" width="12.7109375" style="330" customWidth="1"/>
    <col min="6667" max="6667" width="0.7109375" style="330" customWidth="1"/>
    <col min="6668" max="6912" width="9.140625" style="330"/>
    <col min="6913" max="6913" width="53.5703125" style="330" customWidth="1"/>
    <col min="6914" max="6914" width="10.7109375" style="330" customWidth="1"/>
    <col min="6915" max="6915" width="12.42578125" style="330" customWidth="1"/>
    <col min="6916" max="6916" width="10.42578125" style="330" customWidth="1"/>
    <col min="6917" max="6917" width="13.140625" style="330" customWidth="1"/>
    <col min="6918" max="6918" width="10.42578125" style="330" customWidth="1"/>
    <col min="6919" max="6920" width="10.5703125" style="330" customWidth="1"/>
    <col min="6921" max="6921" width="9.85546875" style="330" customWidth="1"/>
    <col min="6922" max="6922" width="12.7109375" style="330" customWidth="1"/>
    <col min="6923" max="6923" width="0.7109375" style="330" customWidth="1"/>
    <col min="6924" max="7168" width="9.140625" style="330"/>
    <col min="7169" max="7169" width="53.5703125" style="330" customWidth="1"/>
    <col min="7170" max="7170" width="10.7109375" style="330" customWidth="1"/>
    <col min="7171" max="7171" width="12.42578125" style="330" customWidth="1"/>
    <col min="7172" max="7172" width="10.42578125" style="330" customWidth="1"/>
    <col min="7173" max="7173" width="13.140625" style="330" customWidth="1"/>
    <col min="7174" max="7174" width="10.42578125" style="330" customWidth="1"/>
    <col min="7175" max="7176" width="10.5703125" style="330" customWidth="1"/>
    <col min="7177" max="7177" width="9.85546875" style="330" customWidth="1"/>
    <col min="7178" max="7178" width="12.7109375" style="330" customWidth="1"/>
    <col min="7179" max="7179" width="0.7109375" style="330" customWidth="1"/>
    <col min="7180" max="7424" width="9.140625" style="330"/>
    <col min="7425" max="7425" width="53.5703125" style="330" customWidth="1"/>
    <col min="7426" max="7426" width="10.7109375" style="330" customWidth="1"/>
    <col min="7427" max="7427" width="12.42578125" style="330" customWidth="1"/>
    <col min="7428" max="7428" width="10.42578125" style="330" customWidth="1"/>
    <col min="7429" max="7429" width="13.140625" style="330" customWidth="1"/>
    <col min="7430" max="7430" width="10.42578125" style="330" customWidth="1"/>
    <col min="7431" max="7432" width="10.5703125" style="330" customWidth="1"/>
    <col min="7433" max="7433" width="9.85546875" style="330" customWidth="1"/>
    <col min="7434" max="7434" width="12.7109375" style="330" customWidth="1"/>
    <col min="7435" max="7435" width="0.7109375" style="330" customWidth="1"/>
    <col min="7436" max="7680" width="9.140625" style="330"/>
    <col min="7681" max="7681" width="53.5703125" style="330" customWidth="1"/>
    <col min="7682" max="7682" width="10.7109375" style="330" customWidth="1"/>
    <col min="7683" max="7683" width="12.42578125" style="330" customWidth="1"/>
    <col min="7684" max="7684" width="10.42578125" style="330" customWidth="1"/>
    <col min="7685" max="7685" width="13.140625" style="330" customWidth="1"/>
    <col min="7686" max="7686" width="10.42578125" style="330" customWidth="1"/>
    <col min="7687" max="7688" width="10.5703125" style="330" customWidth="1"/>
    <col min="7689" max="7689" width="9.85546875" style="330" customWidth="1"/>
    <col min="7690" max="7690" width="12.7109375" style="330" customWidth="1"/>
    <col min="7691" max="7691" width="0.7109375" style="330" customWidth="1"/>
    <col min="7692" max="7936" width="9.140625" style="330"/>
    <col min="7937" max="7937" width="53.5703125" style="330" customWidth="1"/>
    <col min="7938" max="7938" width="10.7109375" style="330" customWidth="1"/>
    <col min="7939" max="7939" width="12.42578125" style="330" customWidth="1"/>
    <col min="7940" max="7940" width="10.42578125" style="330" customWidth="1"/>
    <col min="7941" max="7941" width="13.140625" style="330" customWidth="1"/>
    <col min="7942" max="7942" width="10.42578125" style="330" customWidth="1"/>
    <col min="7943" max="7944" width="10.5703125" style="330" customWidth="1"/>
    <col min="7945" max="7945" width="9.85546875" style="330" customWidth="1"/>
    <col min="7946" max="7946" width="12.7109375" style="330" customWidth="1"/>
    <col min="7947" max="7947" width="0.7109375" style="330" customWidth="1"/>
    <col min="7948" max="8192" width="9.140625" style="330"/>
    <col min="8193" max="8193" width="53.5703125" style="330" customWidth="1"/>
    <col min="8194" max="8194" width="10.7109375" style="330" customWidth="1"/>
    <col min="8195" max="8195" width="12.42578125" style="330" customWidth="1"/>
    <col min="8196" max="8196" width="10.42578125" style="330" customWidth="1"/>
    <col min="8197" max="8197" width="13.140625" style="330" customWidth="1"/>
    <col min="8198" max="8198" width="10.42578125" style="330" customWidth="1"/>
    <col min="8199" max="8200" width="10.5703125" style="330" customWidth="1"/>
    <col min="8201" max="8201" width="9.85546875" style="330" customWidth="1"/>
    <col min="8202" max="8202" width="12.7109375" style="330" customWidth="1"/>
    <col min="8203" max="8203" width="0.7109375" style="330" customWidth="1"/>
    <col min="8204" max="8448" width="9.140625" style="330"/>
    <col min="8449" max="8449" width="53.5703125" style="330" customWidth="1"/>
    <col min="8450" max="8450" width="10.7109375" style="330" customWidth="1"/>
    <col min="8451" max="8451" width="12.42578125" style="330" customWidth="1"/>
    <col min="8452" max="8452" width="10.42578125" style="330" customWidth="1"/>
    <col min="8453" max="8453" width="13.140625" style="330" customWidth="1"/>
    <col min="8454" max="8454" width="10.42578125" style="330" customWidth="1"/>
    <col min="8455" max="8456" width="10.5703125" style="330" customWidth="1"/>
    <col min="8457" max="8457" width="9.85546875" style="330" customWidth="1"/>
    <col min="8458" max="8458" width="12.7109375" style="330" customWidth="1"/>
    <col min="8459" max="8459" width="0.7109375" style="330" customWidth="1"/>
    <col min="8460" max="8704" width="9.140625" style="330"/>
    <col min="8705" max="8705" width="53.5703125" style="330" customWidth="1"/>
    <col min="8706" max="8706" width="10.7109375" style="330" customWidth="1"/>
    <col min="8707" max="8707" width="12.42578125" style="330" customWidth="1"/>
    <col min="8708" max="8708" width="10.42578125" style="330" customWidth="1"/>
    <col min="8709" max="8709" width="13.140625" style="330" customWidth="1"/>
    <col min="8710" max="8710" width="10.42578125" style="330" customWidth="1"/>
    <col min="8711" max="8712" width="10.5703125" style="330" customWidth="1"/>
    <col min="8713" max="8713" width="9.85546875" style="330" customWidth="1"/>
    <col min="8714" max="8714" width="12.7109375" style="330" customWidth="1"/>
    <col min="8715" max="8715" width="0.7109375" style="330" customWidth="1"/>
    <col min="8716" max="8960" width="9.140625" style="330"/>
    <col min="8961" max="8961" width="53.5703125" style="330" customWidth="1"/>
    <col min="8962" max="8962" width="10.7109375" style="330" customWidth="1"/>
    <col min="8963" max="8963" width="12.42578125" style="330" customWidth="1"/>
    <col min="8964" max="8964" width="10.42578125" style="330" customWidth="1"/>
    <col min="8965" max="8965" width="13.140625" style="330" customWidth="1"/>
    <col min="8966" max="8966" width="10.42578125" style="330" customWidth="1"/>
    <col min="8967" max="8968" width="10.5703125" style="330" customWidth="1"/>
    <col min="8969" max="8969" width="9.85546875" style="330" customWidth="1"/>
    <col min="8970" max="8970" width="12.7109375" style="330" customWidth="1"/>
    <col min="8971" max="8971" width="0.7109375" style="330" customWidth="1"/>
    <col min="8972" max="9216" width="9.140625" style="330"/>
    <col min="9217" max="9217" width="53.5703125" style="330" customWidth="1"/>
    <col min="9218" max="9218" width="10.7109375" style="330" customWidth="1"/>
    <col min="9219" max="9219" width="12.42578125" style="330" customWidth="1"/>
    <col min="9220" max="9220" width="10.42578125" style="330" customWidth="1"/>
    <col min="9221" max="9221" width="13.140625" style="330" customWidth="1"/>
    <col min="9222" max="9222" width="10.42578125" style="330" customWidth="1"/>
    <col min="9223" max="9224" width="10.5703125" style="330" customWidth="1"/>
    <col min="9225" max="9225" width="9.85546875" style="330" customWidth="1"/>
    <col min="9226" max="9226" width="12.7109375" style="330" customWidth="1"/>
    <col min="9227" max="9227" width="0.7109375" style="330" customWidth="1"/>
    <col min="9228" max="9472" width="9.140625" style="330"/>
    <col min="9473" max="9473" width="53.5703125" style="330" customWidth="1"/>
    <col min="9474" max="9474" width="10.7109375" style="330" customWidth="1"/>
    <col min="9475" max="9475" width="12.42578125" style="330" customWidth="1"/>
    <col min="9476" max="9476" width="10.42578125" style="330" customWidth="1"/>
    <col min="9477" max="9477" width="13.140625" style="330" customWidth="1"/>
    <col min="9478" max="9478" width="10.42578125" style="330" customWidth="1"/>
    <col min="9479" max="9480" width="10.5703125" style="330" customWidth="1"/>
    <col min="9481" max="9481" width="9.85546875" style="330" customWidth="1"/>
    <col min="9482" max="9482" width="12.7109375" style="330" customWidth="1"/>
    <col min="9483" max="9483" width="0.7109375" style="330" customWidth="1"/>
    <col min="9484" max="9728" width="9.140625" style="330"/>
    <col min="9729" max="9729" width="53.5703125" style="330" customWidth="1"/>
    <col min="9730" max="9730" width="10.7109375" style="330" customWidth="1"/>
    <col min="9731" max="9731" width="12.42578125" style="330" customWidth="1"/>
    <col min="9732" max="9732" width="10.42578125" style="330" customWidth="1"/>
    <col min="9733" max="9733" width="13.140625" style="330" customWidth="1"/>
    <col min="9734" max="9734" width="10.42578125" style="330" customWidth="1"/>
    <col min="9735" max="9736" width="10.5703125" style="330" customWidth="1"/>
    <col min="9737" max="9737" width="9.85546875" style="330" customWidth="1"/>
    <col min="9738" max="9738" width="12.7109375" style="330" customWidth="1"/>
    <col min="9739" max="9739" width="0.7109375" style="330" customWidth="1"/>
    <col min="9740" max="9984" width="9.140625" style="330"/>
    <col min="9985" max="9985" width="53.5703125" style="330" customWidth="1"/>
    <col min="9986" max="9986" width="10.7109375" style="330" customWidth="1"/>
    <col min="9987" max="9987" width="12.42578125" style="330" customWidth="1"/>
    <col min="9988" max="9988" width="10.42578125" style="330" customWidth="1"/>
    <col min="9989" max="9989" width="13.140625" style="330" customWidth="1"/>
    <col min="9990" max="9990" width="10.42578125" style="330" customWidth="1"/>
    <col min="9991" max="9992" width="10.5703125" style="330" customWidth="1"/>
    <col min="9993" max="9993" width="9.85546875" style="330" customWidth="1"/>
    <col min="9994" max="9994" width="12.7109375" style="330" customWidth="1"/>
    <col min="9995" max="9995" width="0.7109375" style="330" customWidth="1"/>
    <col min="9996" max="10240" width="9.140625" style="330"/>
    <col min="10241" max="10241" width="53.5703125" style="330" customWidth="1"/>
    <col min="10242" max="10242" width="10.7109375" style="330" customWidth="1"/>
    <col min="10243" max="10243" width="12.42578125" style="330" customWidth="1"/>
    <col min="10244" max="10244" width="10.42578125" style="330" customWidth="1"/>
    <col min="10245" max="10245" width="13.140625" style="330" customWidth="1"/>
    <col min="10246" max="10246" width="10.42578125" style="330" customWidth="1"/>
    <col min="10247" max="10248" width="10.5703125" style="330" customWidth="1"/>
    <col min="10249" max="10249" width="9.85546875" style="330" customWidth="1"/>
    <col min="10250" max="10250" width="12.7109375" style="330" customWidth="1"/>
    <col min="10251" max="10251" width="0.7109375" style="330" customWidth="1"/>
    <col min="10252" max="10496" width="9.140625" style="330"/>
    <col min="10497" max="10497" width="53.5703125" style="330" customWidth="1"/>
    <col min="10498" max="10498" width="10.7109375" style="330" customWidth="1"/>
    <col min="10499" max="10499" width="12.42578125" style="330" customWidth="1"/>
    <col min="10500" max="10500" width="10.42578125" style="330" customWidth="1"/>
    <col min="10501" max="10501" width="13.140625" style="330" customWidth="1"/>
    <col min="10502" max="10502" width="10.42578125" style="330" customWidth="1"/>
    <col min="10503" max="10504" width="10.5703125" style="330" customWidth="1"/>
    <col min="10505" max="10505" width="9.85546875" style="330" customWidth="1"/>
    <col min="10506" max="10506" width="12.7109375" style="330" customWidth="1"/>
    <col min="10507" max="10507" width="0.7109375" style="330" customWidth="1"/>
    <col min="10508" max="10752" width="9.140625" style="330"/>
    <col min="10753" max="10753" width="53.5703125" style="330" customWidth="1"/>
    <col min="10754" max="10754" width="10.7109375" style="330" customWidth="1"/>
    <col min="10755" max="10755" width="12.42578125" style="330" customWidth="1"/>
    <col min="10756" max="10756" width="10.42578125" style="330" customWidth="1"/>
    <col min="10757" max="10757" width="13.140625" style="330" customWidth="1"/>
    <col min="10758" max="10758" width="10.42578125" style="330" customWidth="1"/>
    <col min="10759" max="10760" width="10.5703125" style="330" customWidth="1"/>
    <col min="10761" max="10761" width="9.85546875" style="330" customWidth="1"/>
    <col min="10762" max="10762" width="12.7109375" style="330" customWidth="1"/>
    <col min="10763" max="10763" width="0.7109375" style="330" customWidth="1"/>
    <col min="10764" max="11008" width="9.140625" style="330"/>
    <col min="11009" max="11009" width="53.5703125" style="330" customWidth="1"/>
    <col min="11010" max="11010" width="10.7109375" style="330" customWidth="1"/>
    <col min="11011" max="11011" width="12.42578125" style="330" customWidth="1"/>
    <col min="11012" max="11012" width="10.42578125" style="330" customWidth="1"/>
    <col min="11013" max="11013" width="13.140625" style="330" customWidth="1"/>
    <col min="11014" max="11014" width="10.42578125" style="330" customWidth="1"/>
    <col min="11015" max="11016" width="10.5703125" style="330" customWidth="1"/>
    <col min="11017" max="11017" width="9.85546875" style="330" customWidth="1"/>
    <col min="11018" max="11018" width="12.7109375" style="330" customWidth="1"/>
    <col min="11019" max="11019" width="0.7109375" style="330" customWidth="1"/>
    <col min="11020" max="11264" width="9.140625" style="330"/>
    <col min="11265" max="11265" width="53.5703125" style="330" customWidth="1"/>
    <col min="11266" max="11266" width="10.7109375" style="330" customWidth="1"/>
    <col min="11267" max="11267" width="12.42578125" style="330" customWidth="1"/>
    <col min="11268" max="11268" width="10.42578125" style="330" customWidth="1"/>
    <col min="11269" max="11269" width="13.140625" style="330" customWidth="1"/>
    <col min="11270" max="11270" width="10.42578125" style="330" customWidth="1"/>
    <col min="11271" max="11272" width="10.5703125" style="330" customWidth="1"/>
    <col min="11273" max="11273" width="9.85546875" style="330" customWidth="1"/>
    <col min="11274" max="11274" width="12.7109375" style="330" customWidth="1"/>
    <col min="11275" max="11275" width="0.7109375" style="330" customWidth="1"/>
    <col min="11276" max="11520" width="9.140625" style="330"/>
    <col min="11521" max="11521" width="53.5703125" style="330" customWidth="1"/>
    <col min="11522" max="11522" width="10.7109375" style="330" customWidth="1"/>
    <col min="11523" max="11523" width="12.42578125" style="330" customWidth="1"/>
    <col min="11524" max="11524" width="10.42578125" style="330" customWidth="1"/>
    <col min="11525" max="11525" width="13.140625" style="330" customWidth="1"/>
    <col min="11526" max="11526" width="10.42578125" style="330" customWidth="1"/>
    <col min="11527" max="11528" width="10.5703125" style="330" customWidth="1"/>
    <col min="11529" max="11529" width="9.85546875" style="330" customWidth="1"/>
    <col min="11530" max="11530" width="12.7109375" style="330" customWidth="1"/>
    <col min="11531" max="11531" width="0.7109375" style="330" customWidth="1"/>
    <col min="11532" max="11776" width="9.140625" style="330"/>
    <col min="11777" max="11777" width="53.5703125" style="330" customWidth="1"/>
    <col min="11778" max="11778" width="10.7109375" style="330" customWidth="1"/>
    <col min="11779" max="11779" width="12.42578125" style="330" customWidth="1"/>
    <col min="11780" max="11780" width="10.42578125" style="330" customWidth="1"/>
    <col min="11781" max="11781" width="13.140625" style="330" customWidth="1"/>
    <col min="11782" max="11782" width="10.42578125" style="330" customWidth="1"/>
    <col min="11783" max="11784" width="10.5703125" style="330" customWidth="1"/>
    <col min="11785" max="11785" width="9.85546875" style="330" customWidth="1"/>
    <col min="11786" max="11786" width="12.7109375" style="330" customWidth="1"/>
    <col min="11787" max="11787" width="0.7109375" style="330" customWidth="1"/>
    <col min="11788" max="12032" width="9.140625" style="330"/>
    <col min="12033" max="12033" width="53.5703125" style="330" customWidth="1"/>
    <col min="12034" max="12034" width="10.7109375" style="330" customWidth="1"/>
    <col min="12035" max="12035" width="12.42578125" style="330" customWidth="1"/>
    <col min="12036" max="12036" width="10.42578125" style="330" customWidth="1"/>
    <col min="12037" max="12037" width="13.140625" style="330" customWidth="1"/>
    <col min="12038" max="12038" width="10.42578125" style="330" customWidth="1"/>
    <col min="12039" max="12040" width="10.5703125" style="330" customWidth="1"/>
    <col min="12041" max="12041" width="9.85546875" style="330" customWidth="1"/>
    <col min="12042" max="12042" width="12.7109375" style="330" customWidth="1"/>
    <col min="12043" max="12043" width="0.7109375" style="330" customWidth="1"/>
    <col min="12044" max="12288" width="9.140625" style="330"/>
    <col min="12289" max="12289" width="53.5703125" style="330" customWidth="1"/>
    <col min="12290" max="12290" width="10.7109375" style="330" customWidth="1"/>
    <col min="12291" max="12291" width="12.42578125" style="330" customWidth="1"/>
    <col min="12292" max="12292" width="10.42578125" style="330" customWidth="1"/>
    <col min="12293" max="12293" width="13.140625" style="330" customWidth="1"/>
    <col min="12294" max="12294" width="10.42578125" style="330" customWidth="1"/>
    <col min="12295" max="12296" width="10.5703125" style="330" customWidth="1"/>
    <col min="12297" max="12297" width="9.85546875" style="330" customWidth="1"/>
    <col min="12298" max="12298" width="12.7109375" style="330" customWidth="1"/>
    <col min="12299" max="12299" width="0.7109375" style="330" customWidth="1"/>
    <col min="12300" max="12544" width="9.140625" style="330"/>
    <col min="12545" max="12545" width="53.5703125" style="330" customWidth="1"/>
    <col min="12546" max="12546" width="10.7109375" style="330" customWidth="1"/>
    <col min="12547" max="12547" width="12.42578125" style="330" customWidth="1"/>
    <col min="12548" max="12548" width="10.42578125" style="330" customWidth="1"/>
    <col min="12549" max="12549" width="13.140625" style="330" customWidth="1"/>
    <col min="12550" max="12550" width="10.42578125" style="330" customWidth="1"/>
    <col min="12551" max="12552" width="10.5703125" style="330" customWidth="1"/>
    <col min="12553" max="12553" width="9.85546875" style="330" customWidth="1"/>
    <col min="12554" max="12554" width="12.7109375" style="330" customWidth="1"/>
    <col min="12555" max="12555" width="0.7109375" style="330" customWidth="1"/>
    <col min="12556" max="12800" width="9.140625" style="330"/>
    <col min="12801" max="12801" width="53.5703125" style="330" customWidth="1"/>
    <col min="12802" max="12802" width="10.7109375" style="330" customWidth="1"/>
    <col min="12803" max="12803" width="12.42578125" style="330" customWidth="1"/>
    <col min="12804" max="12804" width="10.42578125" style="330" customWidth="1"/>
    <col min="12805" max="12805" width="13.140625" style="330" customWidth="1"/>
    <col min="12806" max="12806" width="10.42578125" style="330" customWidth="1"/>
    <col min="12807" max="12808" width="10.5703125" style="330" customWidth="1"/>
    <col min="12809" max="12809" width="9.85546875" style="330" customWidth="1"/>
    <col min="12810" max="12810" width="12.7109375" style="330" customWidth="1"/>
    <col min="12811" max="12811" width="0.7109375" style="330" customWidth="1"/>
    <col min="12812" max="13056" width="9.140625" style="330"/>
    <col min="13057" max="13057" width="53.5703125" style="330" customWidth="1"/>
    <col min="13058" max="13058" width="10.7109375" style="330" customWidth="1"/>
    <col min="13059" max="13059" width="12.42578125" style="330" customWidth="1"/>
    <col min="13060" max="13060" width="10.42578125" style="330" customWidth="1"/>
    <col min="13061" max="13061" width="13.140625" style="330" customWidth="1"/>
    <col min="13062" max="13062" width="10.42578125" style="330" customWidth="1"/>
    <col min="13063" max="13064" width="10.5703125" style="330" customWidth="1"/>
    <col min="13065" max="13065" width="9.85546875" style="330" customWidth="1"/>
    <col min="13066" max="13066" width="12.7109375" style="330" customWidth="1"/>
    <col min="13067" max="13067" width="0.7109375" style="330" customWidth="1"/>
    <col min="13068" max="13312" width="9.140625" style="330"/>
    <col min="13313" max="13313" width="53.5703125" style="330" customWidth="1"/>
    <col min="13314" max="13314" width="10.7109375" style="330" customWidth="1"/>
    <col min="13315" max="13315" width="12.42578125" style="330" customWidth="1"/>
    <col min="13316" max="13316" width="10.42578125" style="330" customWidth="1"/>
    <col min="13317" max="13317" width="13.140625" style="330" customWidth="1"/>
    <col min="13318" max="13318" width="10.42578125" style="330" customWidth="1"/>
    <col min="13319" max="13320" width="10.5703125" style="330" customWidth="1"/>
    <col min="13321" max="13321" width="9.85546875" style="330" customWidth="1"/>
    <col min="13322" max="13322" width="12.7109375" style="330" customWidth="1"/>
    <col min="13323" max="13323" width="0.7109375" style="330" customWidth="1"/>
    <col min="13324" max="13568" width="9.140625" style="330"/>
    <col min="13569" max="13569" width="53.5703125" style="330" customWidth="1"/>
    <col min="13570" max="13570" width="10.7109375" style="330" customWidth="1"/>
    <col min="13571" max="13571" width="12.42578125" style="330" customWidth="1"/>
    <col min="13572" max="13572" width="10.42578125" style="330" customWidth="1"/>
    <col min="13573" max="13573" width="13.140625" style="330" customWidth="1"/>
    <col min="13574" max="13574" width="10.42578125" style="330" customWidth="1"/>
    <col min="13575" max="13576" width="10.5703125" style="330" customWidth="1"/>
    <col min="13577" max="13577" width="9.85546875" style="330" customWidth="1"/>
    <col min="13578" max="13578" width="12.7109375" style="330" customWidth="1"/>
    <col min="13579" max="13579" width="0.7109375" style="330" customWidth="1"/>
    <col min="13580" max="13824" width="9.140625" style="330"/>
    <col min="13825" max="13825" width="53.5703125" style="330" customWidth="1"/>
    <col min="13826" max="13826" width="10.7109375" style="330" customWidth="1"/>
    <col min="13827" max="13827" width="12.42578125" style="330" customWidth="1"/>
    <col min="13828" max="13828" width="10.42578125" style="330" customWidth="1"/>
    <col min="13829" max="13829" width="13.140625" style="330" customWidth="1"/>
    <col min="13830" max="13830" width="10.42578125" style="330" customWidth="1"/>
    <col min="13831" max="13832" width="10.5703125" style="330" customWidth="1"/>
    <col min="13833" max="13833" width="9.85546875" style="330" customWidth="1"/>
    <col min="13834" max="13834" width="12.7109375" style="330" customWidth="1"/>
    <col min="13835" max="13835" width="0.7109375" style="330" customWidth="1"/>
    <col min="13836" max="14080" width="9.140625" style="330"/>
    <col min="14081" max="14081" width="53.5703125" style="330" customWidth="1"/>
    <col min="14082" max="14082" width="10.7109375" style="330" customWidth="1"/>
    <col min="14083" max="14083" width="12.42578125" style="330" customWidth="1"/>
    <col min="14084" max="14084" width="10.42578125" style="330" customWidth="1"/>
    <col min="14085" max="14085" width="13.140625" style="330" customWidth="1"/>
    <col min="14086" max="14086" width="10.42578125" style="330" customWidth="1"/>
    <col min="14087" max="14088" width="10.5703125" style="330" customWidth="1"/>
    <col min="14089" max="14089" width="9.85546875" style="330" customWidth="1"/>
    <col min="14090" max="14090" width="12.7109375" style="330" customWidth="1"/>
    <col min="14091" max="14091" width="0.7109375" style="330" customWidth="1"/>
    <col min="14092" max="14336" width="9.140625" style="330"/>
    <col min="14337" max="14337" width="53.5703125" style="330" customWidth="1"/>
    <col min="14338" max="14338" width="10.7109375" style="330" customWidth="1"/>
    <col min="14339" max="14339" width="12.42578125" style="330" customWidth="1"/>
    <col min="14340" max="14340" width="10.42578125" style="330" customWidth="1"/>
    <col min="14341" max="14341" width="13.140625" style="330" customWidth="1"/>
    <col min="14342" max="14342" width="10.42578125" style="330" customWidth="1"/>
    <col min="14343" max="14344" width="10.5703125" style="330" customWidth="1"/>
    <col min="14345" max="14345" width="9.85546875" style="330" customWidth="1"/>
    <col min="14346" max="14346" width="12.7109375" style="330" customWidth="1"/>
    <col min="14347" max="14347" width="0.7109375" style="330" customWidth="1"/>
    <col min="14348" max="14592" width="9.140625" style="330"/>
    <col min="14593" max="14593" width="53.5703125" style="330" customWidth="1"/>
    <col min="14594" max="14594" width="10.7109375" style="330" customWidth="1"/>
    <col min="14595" max="14595" width="12.42578125" style="330" customWidth="1"/>
    <col min="14596" max="14596" width="10.42578125" style="330" customWidth="1"/>
    <col min="14597" max="14597" width="13.140625" style="330" customWidth="1"/>
    <col min="14598" max="14598" width="10.42578125" style="330" customWidth="1"/>
    <col min="14599" max="14600" width="10.5703125" style="330" customWidth="1"/>
    <col min="14601" max="14601" width="9.85546875" style="330" customWidth="1"/>
    <col min="14602" max="14602" width="12.7109375" style="330" customWidth="1"/>
    <col min="14603" max="14603" width="0.7109375" style="330" customWidth="1"/>
    <col min="14604" max="14848" width="9.140625" style="330"/>
    <col min="14849" max="14849" width="53.5703125" style="330" customWidth="1"/>
    <col min="14850" max="14850" width="10.7109375" style="330" customWidth="1"/>
    <col min="14851" max="14851" width="12.42578125" style="330" customWidth="1"/>
    <col min="14852" max="14852" width="10.42578125" style="330" customWidth="1"/>
    <col min="14853" max="14853" width="13.140625" style="330" customWidth="1"/>
    <col min="14854" max="14854" width="10.42578125" style="330" customWidth="1"/>
    <col min="14855" max="14856" width="10.5703125" style="330" customWidth="1"/>
    <col min="14857" max="14857" width="9.85546875" style="330" customWidth="1"/>
    <col min="14858" max="14858" width="12.7109375" style="330" customWidth="1"/>
    <col min="14859" max="14859" width="0.7109375" style="330" customWidth="1"/>
    <col min="14860" max="15104" width="9.140625" style="330"/>
    <col min="15105" max="15105" width="53.5703125" style="330" customWidth="1"/>
    <col min="15106" max="15106" width="10.7109375" style="330" customWidth="1"/>
    <col min="15107" max="15107" width="12.42578125" style="330" customWidth="1"/>
    <col min="15108" max="15108" width="10.42578125" style="330" customWidth="1"/>
    <col min="15109" max="15109" width="13.140625" style="330" customWidth="1"/>
    <col min="15110" max="15110" width="10.42578125" style="330" customWidth="1"/>
    <col min="15111" max="15112" width="10.5703125" style="330" customWidth="1"/>
    <col min="15113" max="15113" width="9.85546875" style="330" customWidth="1"/>
    <col min="15114" max="15114" width="12.7109375" style="330" customWidth="1"/>
    <col min="15115" max="15115" width="0.7109375" style="330" customWidth="1"/>
    <col min="15116" max="15360" width="9.140625" style="330"/>
    <col min="15361" max="15361" width="53.5703125" style="330" customWidth="1"/>
    <col min="15362" max="15362" width="10.7109375" style="330" customWidth="1"/>
    <col min="15363" max="15363" width="12.42578125" style="330" customWidth="1"/>
    <col min="15364" max="15364" width="10.42578125" style="330" customWidth="1"/>
    <col min="15365" max="15365" width="13.140625" style="330" customWidth="1"/>
    <col min="15366" max="15366" width="10.42578125" style="330" customWidth="1"/>
    <col min="15367" max="15368" width="10.5703125" style="330" customWidth="1"/>
    <col min="15369" max="15369" width="9.85546875" style="330" customWidth="1"/>
    <col min="15370" max="15370" width="12.7109375" style="330" customWidth="1"/>
    <col min="15371" max="15371" width="0.7109375" style="330" customWidth="1"/>
    <col min="15372" max="15616" width="9.140625" style="330"/>
    <col min="15617" max="15617" width="53.5703125" style="330" customWidth="1"/>
    <col min="15618" max="15618" width="10.7109375" style="330" customWidth="1"/>
    <col min="15619" max="15619" width="12.42578125" style="330" customWidth="1"/>
    <col min="15620" max="15620" width="10.42578125" style="330" customWidth="1"/>
    <col min="15621" max="15621" width="13.140625" style="330" customWidth="1"/>
    <col min="15622" max="15622" width="10.42578125" style="330" customWidth="1"/>
    <col min="15623" max="15624" width="10.5703125" style="330" customWidth="1"/>
    <col min="15625" max="15625" width="9.85546875" style="330" customWidth="1"/>
    <col min="15626" max="15626" width="12.7109375" style="330" customWidth="1"/>
    <col min="15627" max="15627" width="0.7109375" style="330" customWidth="1"/>
    <col min="15628" max="15872" width="9.140625" style="330"/>
    <col min="15873" max="15873" width="53.5703125" style="330" customWidth="1"/>
    <col min="15874" max="15874" width="10.7109375" style="330" customWidth="1"/>
    <col min="15875" max="15875" width="12.42578125" style="330" customWidth="1"/>
    <col min="15876" max="15876" width="10.42578125" style="330" customWidth="1"/>
    <col min="15877" max="15877" width="13.140625" style="330" customWidth="1"/>
    <col min="15878" max="15878" width="10.42578125" style="330" customWidth="1"/>
    <col min="15879" max="15880" width="10.5703125" style="330" customWidth="1"/>
    <col min="15881" max="15881" width="9.85546875" style="330" customWidth="1"/>
    <col min="15882" max="15882" width="12.7109375" style="330" customWidth="1"/>
    <col min="15883" max="15883" width="0.7109375" style="330" customWidth="1"/>
    <col min="15884" max="16128" width="9.140625" style="330"/>
    <col min="16129" max="16129" width="53.5703125" style="330" customWidth="1"/>
    <col min="16130" max="16130" width="10.7109375" style="330" customWidth="1"/>
    <col min="16131" max="16131" width="12.42578125" style="330" customWidth="1"/>
    <col min="16132" max="16132" width="10.42578125" style="330" customWidth="1"/>
    <col min="16133" max="16133" width="13.140625" style="330" customWidth="1"/>
    <col min="16134" max="16134" width="10.42578125" style="330" customWidth="1"/>
    <col min="16135" max="16136" width="10.5703125" style="330" customWidth="1"/>
    <col min="16137" max="16137" width="9.85546875" style="330" customWidth="1"/>
    <col min="16138" max="16138" width="12.7109375" style="330" customWidth="1"/>
    <col min="16139" max="16139" width="0.7109375" style="330" customWidth="1"/>
    <col min="16140" max="16384" width="9.140625" style="330"/>
  </cols>
  <sheetData>
    <row r="1" spans="1:12" s="18" customFormat="1" ht="15">
      <c r="A1" s="98" t="s">
        <v>288</v>
      </c>
      <c r="B1" s="99"/>
      <c r="C1" s="99"/>
      <c r="D1" s="99"/>
      <c r="E1" s="99"/>
      <c r="F1" s="49"/>
      <c r="G1" s="49"/>
      <c r="H1" s="49"/>
      <c r="I1" s="420" t="s">
        <v>95</v>
      </c>
      <c r="J1" s="420"/>
      <c r="K1" s="105"/>
    </row>
    <row r="2" spans="1:12" s="18" customFormat="1" ht="15">
      <c r="A2" s="76" t="s">
        <v>126</v>
      </c>
      <c r="B2" s="99"/>
      <c r="C2" s="99"/>
      <c r="D2" s="99"/>
      <c r="E2" s="99"/>
      <c r="F2" s="100"/>
      <c r="G2" s="101"/>
      <c r="H2" s="101"/>
      <c r="I2" s="401" t="s">
        <v>549</v>
      </c>
      <c r="J2" s="402"/>
      <c r="K2" s="105"/>
    </row>
    <row r="3" spans="1:12" s="18" customFormat="1" ht="15">
      <c r="A3" s="99"/>
      <c r="B3" s="99"/>
      <c r="C3" s="99"/>
      <c r="D3" s="99"/>
      <c r="E3" s="99"/>
      <c r="F3" s="100"/>
      <c r="G3" s="101"/>
      <c r="H3" s="101"/>
      <c r="I3" s="102"/>
      <c r="J3" s="264"/>
      <c r="K3" s="105"/>
    </row>
    <row r="4" spans="1:12" s="2" customFormat="1" ht="15">
      <c r="A4" s="47" t="str">
        <f>'[2]ფორმა N2'!A4</f>
        <v>ანგარიშვალდებული პირის დასახელება:</v>
      </c>
      <c r="B4" s="47"/>
      <c r="C4" s="47"/>
      <c r="D4" s="47"/>
      <c r="E4" s="47"/>
      <c r="F4" s="48"/>
      <c r="G4" s="48"/>
      <c r="H4" s="48"/>
      <c r="I4" s="89"/>
      <c r="J4" s="47"/>
      <c r="K4" s="76"/>
      <c r="L4" s="18"/>
    </row>
    <row r="5" spans="1:12" s="2" customFormat="1" ht="15">
      <c r="A5" s="325" t="s">
        <v>474</v>
      </c>
      <c r="B5" s="87"/>
      <c r="C5" s="87"/>
      <c r="D5" s="87"/>
      <c r="E5" s="87"/>
      <c r="F5" s="30"/>
      <c r="G5" s="30"/>
      <c r="H5" s="30"/>
      <c r="I5" s="95"/>
      <c r="J5" s="30"/>
      <c r="K5" s="76"/>
    </row>
    <row r="6" spans="1:12" s="18" customFormat="1" ht="13.5">
      <c r="A6" s="103"/>
      <c r="B6" s="104"/>
      <c r="C6" s="104"/>
      <c r="D6" s="99"/>
      <c r="E6" s="99"/>
      <c r="F6" s="99"/>
      <c r="G6" s="99"/>
      <c r="H6" s="99"/>
      <c r="I6" s="99"/>
      <c r="J6" s="99"/>
      <c r="K6" s="105"/>
    </row>
    <row r="7" spans="1:12" ht="45">
      <c r="A7" s="327"/>
      <c r="B7" s="421" t="s">
        <v>206</v>
      </c>
      <c r="C7" s="421"/>
      <c r="D7" s="421" t="s">
        <v>278</v>
      </c>
      <c r="E7" s="421"/>
      <c r="F7" s="421" t="s">
        <v>279</v>
      </c>
      <c r="G7" s="421"/>
      <c r="H7" s="328" t="s">
        <v>265</v>
      </c>
      <c r="I7" s="421" t="s">
        <v>209</v>
      </c>
      <c r="J7" s="421"/>
      <c r="K7" s="329"/>
    </row>
    <row r="8" spans="1:12" ht="15">
      <c r="A8" s="331" t="s">
        <v>101</v>
      </c>
      <c r="B8" s="332" t="s">
        <v>208</v>
      </c>
      <c r="C8" s="333" t="s">
        <v>207</v>
      </c>
      <c r="D8" s="332" t="s">
        <v>208</v>
      </c>
      <c r="E8" s="333" t="s">
        <v>207</v>
      </c>
      <c r="F8" s="332" t="s">
        <v>208</v>
      </c>
      <c r="G8" s="333" t="s">
        <v>207</v>
      </c>
      <c r="H8" s="333" t="s">
        <v>207</v>
      </c>
      <c r="I8" s="332" t="s">
        <v>208</v>
      </c>
      <c r="J8" s="333" t="s">
        <v>207</v>
      </c>
      <c r="K8" s="329"/>
    </row>
    <row r="9" spans="1:12" ht="15">
      <c r="A9" s="334" t="s">
        <v>102</v>
      </c>
      <c r="B9" s="53">
        <f>SUM(B10,B14,B17)</f>
        <v>0</v>
      </c>
      <c r="C9" s="53">
        <f>SUM(C10,C14,C17)</f>
        <v>32295.52</v>
      </c>
      <c r="D9" s="53">
        <f t="shared" ref="D9:J9" si="0">SUM(D10,D14,D17)</f>
        <v>0</v>
      </c>
      <c r="E9" s="53">
        <f>SUM(E10,E14,E17)</f>
        <v>0</v>
      </c>
      <c r="F9" s="53">
        <f t="shared" si="0"/>
        <v>0</v>
      </c>
      <c r="G9" s="53">
        <f>SUM(G10,G14,G17)</f>
        <v>0</v>
      </c>
      <c r="H9" s="53">
        <f>SUM(H10,H14,H17)</f>
        <v>0</v>
      </c>
      <c r="I9" s="53">
        <f>SUM(I10,I14,I17)</f>
        <v>0</v>
      </c>
      <c r="J9" s="53">
        <f t="shared" si="0"/>
        <v>32295.52</v>
      </c>
      <c r="K9" s="329"/>
    </row>
    <row r="10" spans="1:12" ht="15">
      <c r="A10" s="335" t="s">
        <v>103</v>
      </c>
      <c r="B10" s="327">
        <f>SUM(B11:B13)</f>
        <v>0</v>
      </c>
      <c r="C10" s="327">
        <f>SUM(C11:C13)</f>
        <v>0</v>
      </c>
      <c r="D10" s="327">
        <f t="shared" ref="D10:J10" si="1">SUM(D11:D13)</f>
        <v>0</v>
      </c>
      <c r="E10" s="327">
        <f>SUM(E11:E13)</f>
        <v>0</v>
      </c>
      <c r="F10" s="327">
        <f t="shared" si="1"/>
        <v>0</v>
      </c>
      <c r="G10" s="327">
        <f>SUM(G11:G13)</f>
        <v>0</v>
      </c>
      <c r="H10" s="327">
        <f>SUM(H11:H13)</f>
        <v>0</v>
      </c>
      <c r="I10" s="327">
        <f>SUM(I11:I13)</f>
        <v>0</v>
      </c>
      <c r="J10" s="327">
        <f t="shared" si="1"/>
        <v>0</v>
      </c>
      <c r="K10" s="329"/>
    </row>
    <row r="11" spans="1:12" ht="15">
      <c r="A11" s="335" t="s">
        <v>104</v>
      </c>
      <c r="B11" s="336"/>
      <c r="C11" s="336"/>
      <c r="D11" s="336"/>
      <c r="E11" s="336"/>
      <c r="F11" s="336"/>
      <c r="G11" s="336"/>
      <c r="H11" s="336"/>
      <c r="I11" s="336"/>
      <c r="J11" s="336">
        <f>C11+E11+-G11-H11</f>
        <v>0</v>
      </c>
      <c r="K11" s="329"/>
    </row>
    <row r="12" spans="1:12" ht="15">
      <c r="A12" s="335" t="s">
        <v>105</v>
      </c>
      <c r="B12" s="336"/>
      <c r="C12" s="336"/>
      <c r="D12" s="336"/>
      <c r="E12" s="336"/>
      <c r="F12" s="336"/>
      <c r="G12" s="336"/>
      <c r="H12" s="336"/>
      <c r="I12" s="336"/>
      <c r="J12" s="336">
        <f>C12+E12+-G12-H12</f>
        <v>0</v>
      </c>
      <c r="K12" s="329"/>
    </row>
    <row r="13" spans="1:12" ht="15">
      <c r="A13" s="335" t="s">
        <v>106</v>
      </c>
      <c r="B13" s="336"/>
      <c r="C13" s="336"/>
      <c r="D13" s="336"/>
      <c r="E13" s="336"/>
      <c r="F13" s="336"/>
      <c r="G13" s="336"/>
      <c r="H13" s="336"/>
      <c r="I13" s="336"/>
      <c r="J13" s="336">
        <f>C13+E13+-G13-H13</f>
        <v>0</v>
      </c>
      <c r="K13" s="329"/>
    </row>
    <row r="14" spans="1:12" ht="15">
      <c r="A14" s="335" t="s">
        <v>107</v>
      </c>
      <c r="B14" s="327">
        <f>SUM(B15:B16)</f>
        <v>0</v>
      </c>
      <c r="C14" s="327">
        <f>SUM(C15:C16)</f>
        <v>32295.52</v>
      </c>
      <c r="D14" s="327">
        <f t="shared" ref="D14:J14" si="2">SUM(D15:D16)</f>
        <v>0</v>
      </c>
      <c r="E14" s="327">
        <f>SUM(E15:E16)</f>
        <v>0</v>
      </c>
      <c r="F14" s="327">
        <f t="shared" si="2"/>
        <v>0</v>
      </c>
      <c r="G14" s="327">
        <f>SUM(G15:G16)</f>
        <v>0</v>
      </c>
      <c r="H14" s="327">
        <f>SUM(H15:H16)</f>
        <v>0</v>
      </c>
      <c r="I14" s="327">
        <f>SUM(I15:I16)</f>
        <v>0</v>
      </c>
      <c r="J14" s="327">
        <f t="shared" si="2"/>
        <v>32295.52</v>
      </c>
      <c r="K14" s="329"/>
    </row>
    <row r="15" spans="1:12" ht="15">
      <c r="A15" s="335" t="s">
        <v>108</v>
      </c>
      <c r="B15" s="336"/>
      <c r="C15" s="336"/>
      <c r="D15" s="336"/>
      <c r="E15" s="336"/>
      <c r="F15" s="336"/>
      <c r="G15" s="336"/>
      <c r="H15" s="336"/>
      <c r="I15" s="336"/>
      <c r="J15" s="336">
        <f>C15+E15-F15-G15</f>
        <v>0</v>
      </c>
      <c r="K15" s="329"/>
    </row>
    <row r="16" spans="1:12" ht="15">
      <c r="A16" s="335" t="s">
        <v>109</v>
      </c>
      <c r="B16" s="336"/>
      <c r="C16" s="336">
        <v>32295.52</v>
      </c>
      <c r="D16" s="336"/>
      <c r="E16" s="336"/>
      <c r="F16" s="336"/>
      <c r="G16" s="336"/>
      <c r="H16" s="336"/>
      <c r="I16" s="336"/>
      <c r="J16" s="336">
        <f>C16+E16-F16-G16</f>
        <v>32295.52</v>
      </c>
      <c r="K16" s="329"/>
    </row>
    <row r="17" spans="1:11" ht="15">
      <c r="A17" s="335" t="s">
        <v>110</v>
      </c>
      <c r="B17" s="327">
        <f>SUM(B18:B19,B22,B23)</f>
        <v>0</v>
      </c>
      <c r="C17" s="327">
        <f>SUM(C18:C19,C22,C23)</f>
        <v>0</v>
      </c>
      <c r="D17" s="327">
        <f t="shared" ref="D17:J17" si="3">SUM(D18:D19,D22,D23)</f>
        <v>0</v>
      </c>
      <c r="E17" s="327">
        <f>SUM(E18:E19,E22,E23)</f>
        <v>0</v>
      </c>
      <c r="F17" s="327">
        <f t="shared" si="3"/>
        <v>0</v>
      </c>
      <c r="G17" s="327">
        <f>SUM(G18:G19,G22,G23)</f>
        <v>0</v>
      </c>
      <c r="H17" s="327">
        <f>SUM(H18:H19,H22,H23)</f>
        <v>0</v>
      </c>
      <c r="I17" s="327">
        <f>SUM(I18:I19,I22,I23)</f>
        <v>0</v>
      </c>
      <c r="J17" s="327">
        <f t="shared" si="3"/>
        <v>0</v>
      </c>
      <c r="K17" s="329"/>
    </row>
    <row r="18" spans="1:11" ht="15">
      <c r="A18" s="335" t="s">
        <v>111</v>
      </c>
      <c r="B18" s="336"/>
      <c r="C18" s="336"/>
      <c r="D18" s="336"/>
      <c r="E18" s="336"/>
      <c r="F18" s="336"/>
      <c r="G18" s="336"/>
      <c r="H18" s="336"/>
      <c r="I18" s="336"/>
      <c r="J18" s="336"/>
      <c r="K18" s="329"/>
    </row>
    <row r="19" spans="1:11" ht="15">
      <c r="A19" s="335" t="s">
        <v>112</v>
      </c>
      <c r="B19" s="327">
        <f>SUM(B20:B21)</f>
        <v>0</v>
      </c>
      <c r="C19" s="327">
        <f>SUM(C20:C21)</f>
        <v>0</v>
      </c>
      <c r="D19" s="327">
        <f t="shared" ref="D19:J19" si="4">SUM(D20:D21)</f>
        <v>0</v>
      </c>
      <c r="E19" s="327">
        <f>SUM(E20:E21)</f>
        <v>0</v>
      </c>
      <c r="F19" s="327">
        <f t="shared" si="4"/>
        <v>0</v>
      </c>
      <c r="G19" s="327">
        <f>SUM(G20:G21)</f>
        <v>0</v>
      </c>
      <c r="H19" s="327">
        <f>SUM(H20:H21)</f>
        <v>0</v>
      </c>
      <c r="I19" s="327">
        <f>SUM(I20:I21)</f>
        <v>0</v>
      </c>
      <c r="J19" s="327">
        <f t="shared" si="4"/>
        <v>0</v>
      </c>
      <c r="K19" s="329"/>
    </row>
    <row r="20" spans="1:11" ht="15">
      <c r="A20" s="335" t="s">
        <v>113</v>
      </c>
      <c r="B20" s="336"/>
      <c r="C20" s="336"/>
      <c r="D20" s="336"/>
      <c r="E20" s="336"/>
      <c r="F20" s="336"/>
      <c r="G20" s="336"/>
      <c r="H20" s="336"/>
      <c r="I20" s="336"/>
      <c r="J20" s="336"/>
      <c r="K20" s="329"/>
    </row>
    <row r="21" spans="1:11" ht="15">
      <c r="A21" s="335" t="s">
        <v>114</v>
      </c>
      <c r="B21" s="336"/>
      <c r="C21" s="336"/>
      <c r="D21" s="336"/>
      <c r="E21" s="336"/>
      <c r="F21" s="336"/>
      <c r="G21" s="336"/>
      <c r="H21" s="336"/>
      <c r="I21" s="336"/>
      <c r="J21" s="336">
        <f>C21+E21-F21-G21</f>
        <v>0</v>
      </c>
      <c r="K21" s="329"/>
    </row>
    <row r="22" spans="1:11" ht="15">
      <c r="A22" s="335" t="s">
        <v>115</v>
      </c>
      <c r="B22" s="336"/>
      <c r="C22" s="336"/>
      <c r="D22" s="336"/>
      <c r="E22" s="336"/>
      <c r="F22" s="336"/>
      <c r="G22" s="336"/>
      <c r="H22" s="336"/>
      <c r="I22" s="336"/>
      <c r="J22" s="336">
        <f>C22+E22-F22-G22</f>
        <v>0</v>
      </c>
      <c r="K22" s="329"/>
    </row>
    <row r="23" spans="1:11" ht="15">
      <c r="A23" s="335" t="s">
        <v>116</v>
      </c>
      <c r="B23" s="336"/>
      <c r="C23" s="336"/>
      <c r="D23" s="336"/>
      <c r="E23" s="337"/>
      <c r="F23" s="336"/>
      <c r="G23" s="336"/>
      <c r="H23" s="336"/>
      <c r="I23" s="336"/>
      <c r="J23" s="336">
        <f>C23+E23-F23-G23</f>
        <v>0</v>
      </c>
      <c r="K23" s="329"/>
    </row>
    <row r="24" spans="1:11" ht="15">
      <c r="A24" s="334" t="s">
        <v>117</v>
      </c>
      <c r="B24" s="53">
        <f>SUM(B25:B31)</f>
        <v>0</v>
      </c>
      <c r="C24" s="53">
        <f t="shared" ref="C24:J24" si="5">SUM(C25:C31)</f>
        <v>0</v>
      </c>
      <c r="D24" s="53">
        <f t="shared" si="5"/>
        <v>0</v>
      </c>
      <c r="E24" s="53">
        <f t="shared" si="5"/>
        <v>0</v>
      </c>
      <c r="F24" s="53">
        <f t="shared" si="5"/>
        <v>0</v>
      </c>
      <c r="G24" s="53">
        <f t="shared" si="5"/>
        <v>0</v>
      </c>
      <c r="H24" s="53">
        <f t="shared" si="5"/>
        <v>0</v>
      </c>
      <c r="I24" s="53">
        <f t="shared" si="5"/>
        <v>0</v>
      </c>
      <c r="J24" s="53">
        <f t="shared" si="5"/>
        <v>0</v>
      </c>
      <c r="K24" s="329"/>
    </row>
    <row r="25" spans="1:11" ht="15">
      <c r="A25" s="335" t="s">
        <v>244</v>
      </c>
      <c r="B25" s="336"/>
      <c r="C25" s="336"/>
      <c r="D25" s="336"/>
      <c r="E25" s="336"/>
      <c r="F25" s="336"/>
      <c r="G25" s="336"/>
      <c r="H25" s="336"/>
      <c r="I25" s="336"/>
      <c r="J25" s="336"/>
      <c r="K25" s="329"/>
    </row>
    <row r="26" spans="1:11" ht="15">
      <c r="A26" s="335" t="s">
        <v>245</v>
      </c>
      <c r="B26" s="336"/>
      <c r="C26" s="336"/>
      <c r="D26" s="336"/>
      <c r="E26" s="336"/>
      <c r="F26" s="336"/>
      <c r="G26" s="336"/>
      <c r="H26" s="336"/>
      <c r="I26" s="336"/>
      <c r="J26" s="336"/>
      <c r="K26" s="329"/>
    </row>
    <row r="27" spans="1:11" ht="15">
      <c r="A27" s="335" t="s">
        <v>246</v>
      </c>
      <c r="B27" s="336"/>
      <c r="C27" s="336"/>
      <c r="D27" s="336"/>
      <c r="E27" s="336"/>
      <c r="F27" s="336"/>
      <c r="G27" s="336"/>
      <c r="H27" s="336"/>
      <c r="I27" s="336"/>
      <c r="J27" s="336"/>
      <c r="K27" s="329"/>
    </row>
    <row r="28" spans="1:11" ht="15">
      <c r="A28" s="335" t="s">
        <v>247</v>
      </c>
      <c r="B28" s="336"/>
      <c r="C28" s="336"/>
      <c r="D28" s="336"/>
      <c r="E28" s="336"/>
      <c r="F28" s="336"/>
      <c r="G28" s="336"/>
      <c r="H28" s="336"/>
      <c r="I28" s="336"/>
      <c r="J28" s="336"/>
      <c r="K28" s="329"/>
    </row>
    <row r="29" spans="1:11" ht="15">
      <c r="A29" s="335" t="s">
        <v>248</v>
      </c>
      <c r="B29" s="336"/>
      <c r="C29" s="336"/>
      <c r="D29" s="336"/>
      <c r="E29" s="336"/>
      <c r="F29" s="336"/>
      <c r="G29" s="336"/>
      <c r="H29" s="336"/>
      <c r="I29" s="336"/>
      <c r="J29" s="336"/>
      <c r="K29" s="329"/>
    </row>
    <row r="30" spans="1:11" ht="15">
      <c r="A30" s="335" t="s">
        <v>249</v>
      </c>
      <c r="B30" s="336"/>
      <c r="C30" s="336"/>
      <c r="D30" s="336"/>
      <c r="E30" s="336"/>
      <c r="F30" s="336"/>
      <c r="G30" s="336"/>
      <c r="H30" s="336"/>
      <c r="I30" s="336"/>
      <c r="J30" s="336"/>
      <c r="K30" s="329"/>
    </row>
    <row r="31" spans="1:11" ht="15">
      <c r="A31" s="335" t="s">
        <v>250</v>
      </c>
      <c r="B31" s="336"/>
      <c r="C31" s="336"/>
      <c r="D31" s="336"/>
      <c r="E31" s="336"/>
      <c r="F31" s="336"/>
      <c r="G31" s="336"/>
      <c r="H31" s="336"/>
      <c r="I31" s="336"/>
      <c r="J31" s="336"/>
      <c r="K31" s="329"/>
    </row>
    <row r="32" spans="1:11" ht="15">
      <c r="A32" s="334" t="s">
        <v>118</v>
      </c>
      <c r="B32" s="53">
        <f>SUM(B33:B35)</f>
        <v>0</v>
      </c>
      <c r="C32" s="53">
        <f>SUM(C33:C35)</f>
        <v>0</v>
      </c>
      <c r="D32" s="53">
        <f t="shared" ref="D32:J32" si="6">SUM(D33:D35)</f>
        <v>0</v>
      </c>
      <c r="E32" s="53">
        <f>SUM(E33:E35)</f>
        <v>0</v>
      </c>
      <c r="F32" s="53">
        <f t="shared" si="6"/>
        <v>0</v>
      </c>
      <c r="G32" s="53">
        <f>SUM(G33:G35)</f>
        <v>0</v>
      </c>
      <c r="H32" s="53">
        <f>SUM(H33:H35)</f>
        <v>0</v>
      </c>
      <c r="I32" s="53">
        <f>SUM(I33:I35)</f>
        <v>0</v>
      </c>
      <c r="J32" s="53">
        <f t="shared" si="6"/>
        <v>0</v>
      </c>
      <c r="K32" s="329"/>
    </row>
    <row r="33" spans="1:11" ht="15">
      <c r="A33" s="335" t="s">
        <v>251</v>
      </c>
      <c r="B33" s="336"/>
      <c r="C33" s="336"/>
      <c r="D33" s="336"/>
      <c r="E33" s="336"/>
      <c r="F33" s="336"/>
      <c r="G33" s="336"/>
      <c r="H33" s="336"/>
      <c r="I33" s="336"/>
      <c r="J33" s="336"/>
      <c r="K33" s="329"/>
    </row>
    <row r="34" spans="1:11" ht="15">
      <c r="A34" s="335" t="s">
        <v>252</v>
      </c>
      <c r="B34" s="336"/>
      <c r="C34" s="336"/>
      <c r="D34" s="336"/>
      <c r="E34" s="336"/>
      <c r="F34" s="336"/>
      <c r="G34" s="336"/>
      <c r="H34" s="336"/>
      <c r="I34" s="336"/>
      <c r="J34" s="336"/>
      <c r="K34" s="329"/>
    </row>
    <row r="35" spans="1:11" ht="15">
      <c r="A35" s="335" t="s">
        <v>253</v>
      </c>
      <c r="B35" s="336"/>
      <c r="C35" s="336"/>
      <c r="D35" s="336"/>
      <c r="E35" s="336"/>
      <c r="F35" s="336"/>
      <c r="G35" s="336"/>
      <c r="H35" s="336"/>
      <c r="I35" s="336"/>
      <c r="J35" s="336"/>
      <c r="K35" s="329"/>
    </row>
    <row r="36" spans="1:11" ht="15">
      <c r="A36" s="334" t="s">
        <v>119</v>
      </c>
      <c r="B36" s="53">
        <f t="shared" ref="B36:J36" si="7">SUM(B37:B39,B42)</f>
        <v>0</v>
      </c>
      <c r="C36" s="53">
        <f t="shared" si="7"/>
        <v>0</v>
      </c>
      <c r="D36" s="53">
        <f t="shared" si="7"/>
        <v>0</v>
      </c>
      <c r="E36" s="53">
        <f t="shared" si="7"/>
        <v>0</v>
      </c>
      <c r="F36" s="53">
        <f t="shared" si="7"/>
        <v>0</v>
      </c>
      <c r="G36" s="53">
        <f t="shared" si="7"/>
        <v>0</v>
      </c>
      <c r="H36" s="53">
        <f t="shared" si="7"/>
        <v>0</v>
      </c>
      <c r="I36" s="53">
        <f t="shared" si="7"/>
        <v>0</v>
      </c>
      <c r="J36" s="53">
        <f t="shared" si="7"/>
        <v>0</v>
      </c>
      <c r="K36" s="329"/>
    </row>
    <row r="37" spans="1:11" ht="15">
      <c r="A37" s="335" t="s">
        <v>120</v>
      </c>
      <c r="B37" s="336"/>
      <c r="C37" s="336"/>
      <c r="D37" s="336"/>
      <c r="E37" s="336"/>
      <c r="F37" s="336"/>
      <c r="G37" s="336"/>
      <c r="H37" s="336"/>
      <c r="I37" s="336"/>
      <c r="J37" s="336"/>
      <c r="K37" s="329"/>
    </row>
    <row r="38" spans="1:11" ht="15">
      <c r="A38" s="335" t="s">
        <v>121</v>
      </c>
      <c r="B38" s="336"/>
      <c r="C38" s="336"/>
      <c r="D38" s="336"/>
      <c r="E38" s="336"/>
      <c r="F38" s="336"/>
      <c r="G38" s="336"/>
      <c r="H38" s="336"/>
      <c r="I38" s="336"/>
      <c r="J38" s="336"/>
      <c r="K38" s="329"/>
    </row>
    <row r="39" spans="1:11" ht="15">
      <c r="A39" s="335" t="s">
        <v>122</v>
      </c>
      <c r="B39" s="327">
        <f t="shared" ref="B39:J39" si="8">SUM(B40:B41)</f>
        <v>0</v>
      </c>
      <c r="C39" s="327">
        <f t="shared" si="8"/>
        <v>0</v>
      </c>
      <c r="D39" s="327">
        <f t="shared" si="8"/>
        <v>0</v>
      </c>
      <c r="E39" s="327">
        <f t="shared" si="8"/>
        <v>0</v>
      </c>
      <c r="F39" s="327">
        <f t="shared" si="8"/>
        <v>0</v>
      </c>
      <c r="G39" s="327">
        <f t="shared" si="8"/>
        <v>0</v>
      </c>
      <c r="H39" s="327">
        <f t="shared" si="8"/>
        <v>0</v>
      </c>
      <c r="I39" s="327">
        <f t="shared" si="8"/>
        <v>0</v>
      </c>
      <c r="J39" s="327">
        <f t="shared" si="8"/>
        <v>0</v>
      </c>
      <c r="K39" s="329"/>
    </row>
    <row r="40" spans="1:11" ht="30">
      <c r="A40" s="335" t="s">
        <v>409</v>
      </c>
      <c r="B40" s="336"/>
      <c r="C40" s="336"/>
      <c r="D40" s="336"/>
      <c r="E40" s="336"/>
      <c r="F40" s="336"/>
      <c r="G40" s="336"/>
      <c r="H40" s="336"/>
      <c r="I40" s="336"/>
      <c r="J40" s="336"/>
      <c r="K40" s="329"/>
    </row>
    <row r="41" spans="1:11" ht="15">
      <c r="A41" s="335" t="s">
        <v>123</v>
      </c>
      <c r="B41" s="336"/>
      <c r="C41" s="336"/>
      <c r="D41" s="336"/>
      <c r="E41" s="336"/>
      <c r="F41" s="336"/>
      <c r="G41" s="336"/>
      <c r="H41" s="336"/>
      <c r="I41" s="336"/>
      <c r="J41" s="336"/>
      <c r="K41" s="329"/>
    </row>
    <row r="42" spans="1:11" ht="15">
      <c r="A42" s="335" t="s">
        <v>124</v>
      </c>
      <c r="B42" s="336"/>
      <c r="C42" s="336"/>
      <c r="D42" s="336"/>
      <c r="E42" s="336"/>
      <c r="F42" s="336"/>
      <c r="G42" s="336"/>
      <c r="H42" s="336"/>
      <c r="I42" s="336"/>
      <c r="J42" s="336"/>
      <c r="K42" s="329"/>
    </row>
    <row r="43" spans="1:11" ht="15">
      <c r="A43" s="338"/>
      <c r="B43" s="338"/>
      <c r="C43" s="338"/>
      <c r="D43" s="338"/>
      <c r="E43" s="338"/>
      <c r="F43" s="338"/>
      <c r="G43" s="338"/>
      <c r="H43" s="338"/>
      <c r="I43" s="338"/>
      <c r="J43" s="338"/>
    </row>
    <row r="44" spans="1:11" s="18" customFormat="1"/>
    <row r="45" spans="1:11" s="18" customFormat="1">
      <c r="A45" s="330"/>
    </row>
    <row r="46" spans="1:11" s="2" customFormat="1" ht="15">
      <c r="A46" s="42" t="s">
        <v>94</v>
      </c>
      <c r="D46" s="263"/>
    </row>
    <row r="47" spans="1:11" s="2" customFormat="1" ht="15">
      <c r="D47"/>
      <c r="E47"/>
      <c r="F47"/>
      <c r="G47"/>
      <c r="I47"/>
    </row>
    <row r="48" spans="1:11" s="2" customFormat="1" ht="15">
      <c r="B48" s="41"/>
      <c r="C48" s="41"/>
      <c r="F48" s="41"/>
      <c r="G48" s="44"/>
      <c r="H48" s="41"/>
      <c r="I48"/>
      <c r="J48"/>
    </row>
    <row r="49" spans="1:10" s="2" customFormat="1" ht="15">
      <c r="B49" s="40" t="s">
        <v>254</v>
      </c>
      <c r="F49" s="12" t="s">
        <v>259</v>
      </c>
      <c r="G49" s="43"/>
      <c r="I49"/>
      <c r="J49"/>
    </row>
    <row r="50" spans="1:10" s="2" customFormat="1" ht="15">
      <c r="B50" s="36" t="s">
        <v>125</v>
      </c>
      <c r="F50" s="2" t="s">
        <v>255</v>
      </c>
      <c r="G50"/>
      <c r="I50"/>
      <c r="J50"/>
    </row>
    <row r="51" spans="1:10" customFormat="1" ht="15">
      <c r="A51" s="2"/>
      <c r="B51" s="330"/>
      <c r="H51" s="330"/>
    </row>
    <row r="52" spans="1:10" s="2" customFormat="1" ht="15">
      <c r="A52" s="11"/>
      <c r="B52" s="11"/>
      <c r="C52" s="11"/>
    </row>
    <row r="53" spans="1:10" ht="15">
      <c r="A53" s="338"/>
      <c r="B53" s="338"/>
      <c r="C53" s="338"/>
      <c r="D53" s="338"/>
      <c r="E53" s="338"/>
      <c r="F53" s="338"/>
      <c r="G53" s="338"/>
      <c r="H53" s="338"/>
      <c r="I53" s="338"/>
      <c r="J53" s="338"/>
    </row>
  </sheetData>
  <mergeCells count="6">
    <mergeCell ref="I1:J1"/>
    <mergeCell ref="I2:J2"/>
    <mergeCell ref="B7:C7"/>
    <mergeCell ref="D7:E7"/>
    <mergeCell ref="F7:G7"/>
    <mergeCell ref="I7:J7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2.75"/>
  <cols>
    <col min="1" max="1" width="4.7109375" style="19" customWidth="1"/>
    <col min="2" max="2" width="24.28515625" style="19" customWidth="1"/>
    <col min="3" max="3" width="25.28515625" style="19" customWidth="1"/>
    <col min="4" max="4" width="20" style="19" customWidth="1"/>
    <col min="5" max="5" width="14.140625" style="18" customWidth="1"/>
    <col min="6" max="6" width="23.7109375" style="18" customWidth="1"/>
    <col min="7" max="7" width="19" style="18" customWidth="1"/>
    <col min="8" max="8" width="28" style="18" customWidth="1"/>
    <col min="9" max="9" width="1" style="18" customWidth="1"/>
    <col min="10" max="10" width="9.85546875" style="34" customWidth="1"/>
    <col min="11" max="11" width="12.7109375" style="34" customWidth="1"/>
    <col min="12" max="12" width="9.140625" style="35"/>
    <col min="13" max="16384" width="9.140625" style="19"/>
  </cols>
  <sheetData>
    <row r="1" spans="1:12" s="18" customFormat="1" ht="15">
      <c r="A1" s="98" t="s">
        <v>289</v>
      </c>
      <c r="B1" s="99"/>
      <c r="C1" s="99"/>
      <c r="D1" s="99"/>
      <c r="E1" s="99"/>
      <c r="F1" s="99"/>
      <c r="G1" s="105"/>
      <c r="H1" s="71" t="s">
        <v>184</v>
      </c>
      <c r="I1" s="105"/>
      <c r="J1" s="37"/>
      <c r="K1" s="37"/>
      <c r="L1" s="37"/>
    </row>
    <row r="2" spans="1:12" s="18" customFormat="1" ht="15">
      <c r="A2" s="76" t="s">
        <v>126</v>
      </c>
      <c r="B2" s="99"/>
      <c r="C2" s="99"/>
      <c r="D2" s="99"/>
      <c r="E2" s="99"/>
      <c r="F2" s="99"/>
      <c r="G2" s="106"/>
      <c r="H2" s="419">
        <v>42621</v>
      </c>
      <c r="I2" s="419"/>
      <c r="J2" s="37"/>
      <c r="K2" s="37"/>
      <c r="L2" s="37"/>
    </row>
    <row r="3" spans="1:12" s="18" customFormat="1" ht="15">
      <c r="A3" s="99"/>
      <c r="B3" s="99"/>
      <c r="C3" s="99"/>
      <c r="D3" s="99"/>
      <c r="E3" s="99"/>
      <c r="F3" s="99"/>
      <c r="G3" s="106"/>
      <c r="H3" s="102"/>
      <c r="I3" s="106"/>
      <c r="J3" s="37"/>
      <c r="K3" s="37"/>
      <c r="L3" s="37"/>
    </row>
    <row r="4" spans="1:12" s="2" customFormat="1" ht="15">
      <c r="A4" s="47" t="str">
        <f>'ფორმა N2'!A4</f>
        <v>ანგარიშვალდებული პირის დასახელება:</v>
      </c>
      <c r="B4" s="47"/>
      <c r="C4" s="47"/>
      <c r="D4" s="47"/>
      <c r="E4" s="99"/>
      <c r="F4" s="99"/>
      <c r="G4" s="99"/>
      <c r="H4" s="99"/>
      <c r="I4" s="105"/>
      <c r="J4" s="34"/>
      <c r="K4" s="34"/>
      <c r="L4" s="18"/>
    </row>
    <row r="5" spans="1:12" s="2" customFormat="1" ht="15">
      <c r="A5" s="280" t="s">
        <v>471</v>
      </c>
      <c r="B5" s="87"/>
      <c r="C5" s="87"/>
      <c r="D5" s="87"/>
      <c r="E5" s="108"/>
      <c r="F5" s="109"/>
      <c r="G5" s="109"/>
      <c r="H5" s="109"/>
      <c r="I5" s="105"/>
      <c r="J5" s="34"/>
      <c r="K5" s="34"/>
      <c r="L5" s="12"/>
    </row>
    <row r="6" spans="1:12" s="18" customFormat="1" ht="13.5">
      <c r="A6" s="103"/>
      <c r="B6" s="104"/>
      <c r="C6" s="104"/>
      <c r="D6" s="104"/>
      <c r="E6" s="99"/>
      <c r="F6" s="99"/>
      <c r="G6" s="99"/>
      <c r="H6" s="99"/>
      <c r="I6" s="105"/>
      <c r="J6" s="34"/>
      <c r="K6" s="34"/>
      <c r="L6" s="34"/>
    </row>
    <row r="7" spans="1:12" ht="30">
      <c r="A7" s="96" t="s">
        <v>64</v>
      </c>
      <c r="B7" s="96" t="s">
        <v>355</v>
      </c>
      <c r="C7" s="97" t="s">
        <v>356</v>
      </c>
      <c r="D7" s="97" t="s">
        <v>221</v>
      </c>
      <c r="E7" s="97" t="s">
        <v>226</v>
      </c>
      <c r="F7" s="97" t="s">
        <v>227</v>
      </c>
      <c r="G7" s="97" t="s">
        <v>228</v>
      </c>
      <c r="H7" s="97" t="s">
        <v>229</v>
      </c>
      <c r="I7" s="105"/>
    </row>
    <row r="8" spans="1:12" ht="15">
      <c r="A8" s="96">
        <v>1</v>
      </c>
      <c r="B8" s="96">
        <v>2</v>
      </c>
      <c r="C8" s="97">
        <v>3</v>
      </c>
      <c r="D8" s="96">
        <v>4</v>
      </c>
      <c r="E8" s="97">
        <v>5</v>
      </c>
      <c r="F8" s="96">
        <v>6</v>
      </c>
      <c r="G8" s="97">
        <v>7</v>
      </c>
      <c r="H8" s="97">
        <v>8</v>
      </c>
      <c r="I8" s="105"/>
    </row>
    <row r="9" spans="1:12" ht="15">
      <c r="A9" s="38">
        <v>1</v>
      </c>
      <c r="B9" s="20"/>
      <c r="C9" s="20"/>
      <c r="D9" s="20"/>
      <c r="E9" s="20"/>
      <c r="F9" s="20"/>
      <c r="G9" s="113"/>
      <c r="H9" s="20"/>
      <c r="I9" s="105"/>
    </row>
    <row r="10" spans="1:12" ht="15">
      <c r="A10" s="38">
        <v>2</v>
      </c>
      <c r="B10" s="20"/>
      <c r="C10" s="20"/>
      <c r="D10" s="20"/>
      <c r="E10" s="20"/>
      <c r="F10" s="20"/>
      <c r="G10" s="113"/>
      <c r="H10" s="20"/>
      <c r="I10" s="105"/>
    </row>
    <row r="11" spans="1:12" ht="15">
      <c r="A11" s="38">
        <v>3</v>
      </c>
      <c r="B11" s="20"/>
      <c r="C11" s="20"/>
      <c r="D11" s="20"/>
      <c r="E11" s="20"/>
      <c r="F11" s="20"/>
      <c r="G11" s="113"/>
      <c r="H11" s="20"/>
      <c r="I11" s="105"/>
    </row>
    <row r="12" spans="1:12" ht="15">
      <c r="A12" s="38">
        <v>4</v>
      </c>
      <c r="B12" s="20"/>
      <c r="C12" s="20"/>
      <c r="D12" s="20"/>
      <c r="E12" s="20"/>
      <c r="F12" s="20"/>
      <c r="G12" s="113"/>
      <c r="H12" s="20"/>
      <c r="I12" s="105"/>
    </row>
    <row r="13" spans="1:12" ht="15">
      <c r="A13" s="38">
        <v>5</v>
      </c>
      <c r="B13" s="20"/>
      <c r="C13" s="20"/>
      <c r="D13" s="20"/>
      <c r="E13" s="20"/>
      <c r="F13" s="20"/>
      <c r="G13" s="113"/>
      <c r="H13" s="20"/>
      <c r="I13" s="105"/>
    </row>
    <row r="14" spans="1:12" ht="15">
      <c r="A14" s="38">
        <v>6</v>
      </c>
      <c r="B14" s="20"/>
      <c r="C14" s="20"/>
      <c r="D14" s="20"/>
      <c r="E14" s="20"/>
      <c r="F14" s="20"/>
      <c r="G14" s="113"/>
      <c r="H14" s="20"/>
      <c r="I14" s="105"/>
    </row>
    <row r="15" spans="1:12" s="18" customFormat="1" ht="15">
      <c r="A15" s="38">
        <v>7</v>
      </c>
      <c r="B15" s="20"/>
      <c r="C15" s="20"/>
      <c r="D15" s="20"/>
      <c r="E15" s="20"/>
      <c r="F15" s="20"/>
      <c r="G15" s="113"/>
      <c r="H15" s="20"/>
      <c r="I15" s="105"/>
      <c r="J15" s="34"/>
      <c r="K15" s="34"/>
      <c r="L15" s="34"/>
    </row>
    <row r="16" spans="1:12" s="18" customFormat="1" ht="15">
      <c r="A16" s="38">
        <v>8</v>
      </c>
      <c r="B16" s="20"/>
      <c r="C16" s="20"/>
      <c r="D16" s="20"/>
      <c r="E16" s="20"/>
      <c r="F16" s="20"/>
      <c r="G16" s="113"/>
      <c r="H16" s="20"/>
      <c r="I16" s="105"/>
      <c r="J16" s="34"/>
      <c r="K16" s="34"/>
      <c r="L16" s="34"/>
    </row>
    <row r="17" spans="1:12" s="18" customFormat="1" ht="15">
      <c r="A17" s="38">
        <v>9</v>
      </c>
      <c r="B17" s="20"/>
      <c r="C17" s="20"/>
      <c r="D17" s="20"/>
      <c r="E17" s="20"/>
      <c r="F17" s="20"/>
      <c r="G17" s="113"/>
      <c r="H17" s="20"/>
      <c r="I17" s="105"/>
      <c r="J17" s="34"/>
      <c r="K17" s="34"/>
      <c r="L17" s="34"/>
    </row>
    <row r="18" spans="1:12" s="18" customFormat="1" ht="15">
      <c r="A18" s="38">
        <v>10</v>
      </c>
      <c r="B18" s="20"/>
      <c r="C18" s="20"/>
      <c r="D18" s="20"/>
      <c r="E18" s="20"/>
      <c r="F18" s="20"/>
      <c r="G18" s="113"/>
      <c r="H18" s="20"/>
      <c r="I18" s="105"/>
      <c r="J18" s="34"/>
      <c r="K18" s="34"/>
      <c r="L18" s="34"/>
    </row>
    <row r="19" spans="1:12" s="18" customFormat="1" ht="15">
      <c r="A19" s="38">
        <v>11</v>
      </c>
      <c r="B19" s="20"/>
      <c r="C19" s="20"/>
      <c r="D19" s="20"/>
      <c r="E19" s="20"/>
      <c r="F19" s="20"/>
      <c r="G19" s="113"/>
      <c r="H19" s="20"/>
      <c r="I19" s="105"/>
      <c r="J19" s="34"/>
      <c r="K19" s="34"/>
      <c r="L19" s="34"/>
    </row>
    <row r="20" spans="1:12" s="18" customFormat="1" ht="15">
      <c r="A20" s="38">
        <v>12</v>
      </c>
      <c r="B20" s="20"/>
      <c r="C20" s="20"/>
      <c r="D20" s="20"/>
      <c r="E20" s="20"/>
      <c r="F20" s="20"/>
      <c r="G20" s="113"/>
      <c r="H20" s="20"/>
      <c r="I20" s="105"/>
      <c r="J20" s="34"/>
      <c r="K20" s="34"/>
      <c r="L20" s="34"/>
    </row>
    <row r="21" spans="1:12" s="18" customFormat="1" ht="15">
      <c r="A21" s="38">
        <v>13</v>
      </c>
      <c r="B21" s="20"/>
      <c r="C21" s="20"/>
      <c r="D21" s="20"/>
      <c r="E21" s="20"/>
      <c r="F21" s="20"/>
      <c r="G21" s="113"/>
      <c r="H21" s="20"/>
      <c r="I21" s="105"/>
      <c r="J21" s="34"/>
      <c r="K21" s="34"/>
      <c r="L21" s="34"/>
    </row>
    <row r="22" spans="1:12" s="18" customFormat="1" ht="15">
      <c r="A22" s="38">
        <v>14</v>
      </c>
      <c r="B22" s="20"/>
      <c r="C22" s="20"/>
      <c r="D22" s="20"/>
      <c r="E22" s="20"/>
      <c r="F22" s="20"/>
      <c r="G22" s="113"/>
      <c r="H22" s="20"/>
      <c r="I22" s="105"/>
      <c r="J22" s="34"/>
      <c r="K22" s="34"/>
      <c r="L22" s="34"/>
    </row>
    <row r="23" spans="1:12" s="18" customFormat="1" ht="15">
      <c r="A23" s="38">
        <v>15</v>
      </c>
      <c r="B23" s="20"/>
      <c r="C23" s="20"/>
      <c r="D23" s="20"/>
      <c r="E23" s="20"/>
      <c r="F23" s="20"/>
      <c r="G23" s="113"/>
      <c r="H23" s="20"/>
      <c r="I23" s="105"/>
      <c r="J23" s="34"/>
      <c r="K23" s="34"/>
      <c r="L23" s="34"/>
    </row>
    <row r="24" spans="1:12" s="18" customFormat="1" ht="15">
      <c r="A24" s="38">
        <v>16</v>
      </c>
      <c r="B24" s="20"/>
      <c r="C24" s="20"/>
      <c r="D24" s="20"/>
      <c r="E24" s="20"/>
      <c r="F24" s="20"/>
      <c r="G24" s="113"/>
      <c r="H24" s="20"/>
      <c r="I24" s="105"/>
      <c r="J24" s="34"/>
      <c r="K24" s="34"/>
      <c r="L24" s="34"/>
    </row>
    <row r="25" spans="1:12" s="18" customFormat="1" ht="15">
      <c r="A25" s="38">
        <v>17</v>
      </c>
      <c r="B25" s="20"/>
      <c r="C25" s="20"/>
      <c r="D25" s="20"/>
      <c r="E25" s="20"/>
      <c r="F25" s="20"/>
      <c r="G25" s="113"/>
      <c r="H25" s="20"/>
      <c r="I25" s="105"/>
      <c r="J25" s="34"/>
      <c r="K25" s="34"/>
      <c r="L25" s="34"/>
    </row>
    <row r="26" spans="1:12" s="18" customFormat="1" ht="15">
      <c r="A26" s="38">
        <v>18</v>
      </c>
      <c r="B26" s="20"/>
      <c r="C26" s="20"/>
      <c r="D26" s="20"/>
      <c r="E26" s="20"/>
      <c r="F26" s="20"/>
      <c r="G26" s="113"/>
      <c r="H26" s="20"/>
      <c r="I26" s="105"/>
      <c r="J26" s="34"/>
      <c r="K26" s="34"/>
      <c r="L26" s="34"/>
    </row>
    <row r="27" spans="1:12" s="18" customFormat="1" ht="15">
      <c r="A27" s="38" t="s">
        <v>264</v>
      </c>
      <c r="B27" s="20"/>
      <c r="C27" s="20"/>
      <c r="D27" s="20"/>
      <c r="E27" s="20"/>
      <c r="F27" s="20"/>
      <c r="G27" s="113"/>
      <c r="H27" s="20"/>
      <c r="I27" s="105"/>
      <c r="J27" s="34"/>
      <c r="K27" s="34"/>
      <c r="L27" s="34"/>
    </row>
    <row r="28" spans="1:12" s="18" customFormat="1">
      <c r="J28" s="34"/>
      <c r="K28" s="34"/>
      <c r="L28" s="34"/>
    </row>
    <row r="29" spans="1:12" s="18" customFormat="1"/>
    <row r="30" spans="1:12" s="18" customFormat="1">
      <c r="A30" s="19"/>
    </row>
    <row r="31" spans="1:12" s="2" customFormat="1" ht="15">
      <c r="B31" s="42" t="s">
        <v>94</v>
      </c>
      <c r="E31" s="5"/>
    </row>
    <row r="32" spans="1:12" s="2" customFormat="1" ht="15">
      <c r="C32" s="41"/>
      <c r="E32" s="41"/>
      <c r="F32" s="44"/>
      <c r="G32"/>
      <c r="H32"/>
      <c r="I32"/>
    </row>
    <row r="33" spans="1:9" s="2" customFormat="1" ht="15">
      <c r="A33"/>
      <c r="C33" s="40" t="s">
        <v>254</v>
      </c>
      <c r="E33" s="12" t="s">
        <v>259</v>
      </c>
      <c r="F33" s="43"/>
      <c r="G33"/>
      <c r="H33"/>
      <c r="I33"/>
    </row>
    <row r="34" spans="1:9" s="2" customFormat="1" ht="15">
      <c r="A34"/>
      <c r="C34" s="36" t="s">
        <v>125</v>
      </c>
      <c r="E34" s="2" t="s">
        <v>255</v>
      </c>
      <c r="F34"/>
      <c r="G34"/>
      <c r="H34"/>
      <c r="I34"/>
    </row>
    <row r="35" spans="1:9" customFormat="1" ht="15">
      <c r="B35" s="2"/>
      <c r="C35" s="19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S40" sqref="S40"/>
    </sheetView>
  </sheetViews>
  <sheetFormatPr defaultRowHeight="12.75"/>
  <cols>
    <col min="1" max="1" width="4.7109375" style="19" customWidth="1"/>
    <col min="2" max="2" width="23.28515625" style="19" customWidth="1"/>
    <col min="3" max="4" width="17.7109375" style="19" customWidth="1"/>
    <col min="5" max="6" width="14.140625" style="18" customWidth="1"/>
    <col min="7" max="7" width="20.42578125" style="18" customWidth="1"/>
    <col min="8" max="8" width="23.7109375" style="18" customWidth="1"/>
    <col min="9" max="9" width="21.42578125" style="18" customWidth="1"/>
    <col min="10" max="10" width="1" style="35" customWidth="1"/>
    <col min="11" max="16384" width="9.140625" style="19"/>
  </cols>
  <sheetData>
    <row r="1" spans="1:12" s="18" customFormat="1" ht="15">
      <c r="A1" s="98" t="s">
        <v>290</v>
      </c>
      <c r="B1" s="99"/>
      <c r="C1" s="99"/>
      <c r="D1" s="99"/>
      <c r="E1" s="99"/>
      <c r="F1" s="99"/>
      <c r="G1" s="99"/>
      <c r="H1" s="105"/>
      <c r="I1" s="254" t="s">
        <v>184</v>
      </c>
      <c r="J1" s="111"/>
    </row>
    <row r="2" spans="1:12" s="18" customFormat="1" ht="15">
      <c r="A2" s="76" t="s">
        <v>126</v>
      </c>
      <c r="B2" s="99"/>
      <c r="C2" s="99"/>
      <c r="D2" s="99"/>
      <c r="E2" s="99"/>
      <c r="F2" s="99"/>
      <c r="G2" s="99"/>
      <c r="H2" s="105"/>
      <c r="I2" s="419">
        <v>42621</v>
      </c>
      <c r="J2" s="419"/>
    </row>
    <row r="3" spans="1:12" s="18" customFormat="1" ht="15">
      <c r="A3" s="99"/>
      <c r="B3" s="99"/>
      <c r="C3" s="99"/>
      <c r="D3" s="99"/>
      <c r="E3" s="99"/>
      <c r="F3" s="99"/>
      <c r="G3" s="99"/>
      <c r="H3" s="102"/>
      <c r="I3" s="102"/>
      <c r="J3" s="111"/>
    </row>
    <row r="4" spans="1:12" s="2" customFormat="1" ht="15">
      <c r="A4" s="47" t="str">
        <f>'ფორმა N2'!A4</f>
        <v>ანგარიშვალდებული პირის დასახელება:</v>
      </c>
      <c r="B4" s="47"/>
      <c r="C4" s="47"/>
      <c r="D4" s="48"/>
      <c r="E4" s="107"/>
      <c r="F4" s="99"/>
      <c r="G4" s="99"/>
      <c r="H4" s="99"/>
      <c r="I4" s="107"/>
      <c r="J4" s="75"/>
      <c r="L4" s="18"/>
    </row>
    <row r="5" spans="1:12" s="2" customFormat="1" ht="15">
      <c r="A5" s="280" t="s">
        <v>471</v>
      </c>
      <c r="B5" s="87"/>
      <c r="C5" s="87"/>
      <c r="D5" s="87"/>
      <c r="E5" s="108"/>
      <c r="F5" s="109"/>
      <c r="G5" s="109"/>
      <c r="H5" s="109"/>
      <c r="I5" s="108"/>
      <c r="J5" s="75"/>
    </row>
    <row r="6" spans="1:12" s="18" customFormat="1" ht="13.5">
      <c r="A6" s="103"/>
      <c r="B6" s="104"/>
      <c r="C6" s="104"/>
      <c r="D6" s="104"/>
      <c r="E6" s="99"/>
      <c r="F6" s="99"/>
      <c r="G6" s="99"/>
      <c r="H6" s="99"/>
      <c r="I6" s="99"/>
      <c r="J6" s="106"/>
    </row>
    <row r="7" spans="1:12" ht="30">
      <c r="A7" s="110" t="s">
        <v>64</v>
      </c>
      <c r="B7" s="96" t="s">
        <v>234</v>
      </c>
      <c r="C7" s="97" t="s">
        <v>230</v>
      </c>
      <c r="D7" s="97" t="s">
        <v>231</v>
      </c>
      <c r="E7" s="97" t="s">
        <v>232</v>
      </c>
      <c r="F7" s="97" t="s">
        <v>233</v>
      </c>
      <c r="G7" s="97" t="s">
        <v>227</v>
      </c>
      <c r="H7" s="97" t="s">
        <v>228</v>
      </c>
      <c r="I7" s="97" t="s">
        <v>229</v>
      </c>
      <c r="J7" s="112"/>
    </row>
    <row r="8" spans="1:12" ht="15">
      <c r="A8" s="96">
        <v>1</v>
      </c>
      <c r="B8" s="96">
        <v>2</v>
      </c>
      <c r="C8" s="97">
        <v>3</v>
      </c>
      <c r="D8" s="96">
        <v>4</v>
      </c>
      <c r="E8" s="97">
        <v>5</v>
      </c>
      <c r="F8" s="96">
        <v>6</v>
      </c>
      <c r="G8" s="97">
        <v>7</v>
      </c>
      <c r="H8" s="96">
        <v>8</v>
      </c>
      <c r="I8" s="97">
        <v>9</v>
      </c>
      <c r="J8" s="112"/>
    </row>
    <row r="9" spans="1:12" ht="15">
      <c r="A9" s="38">
        <v>1</v>
      </c>
      <c r="B9" s="20"/>
      <c r="C9" s="20"/>
      <c r="D9" s="20"/>
      <c r="E9" s="20"/>
      <c r="F9" s="20"/>
      <c r="G9" s="20"/>
      <c r="H9" s="113"/>
      <c r="I9" s="20"/>
      <c r="J9" s="112"/>
    </row>
    <row r="10" spans="1:12" ht="15">
      <c r="A10" s="38">
        <v>2</v>
      </c>
      <c r="B10" s="20"/>
      <c r="C10" s="20"/>
      <c r="D10" s="20"/>
      <c r="E10" s="20"/>
      <c r="F10" s="20"/>
      <c r="G10" s="20"/>
      <c r="H10" s="113"/>
      <c r="I10" s="20"/>
      <c r="J10" s="112"/>
    </row>
    <row r="11" spans="1:12" ht="15">
      <c r="A11" s="38">
        <v>3</v>
      </c>
      <c r="B11" s="20"/>
      <c r="C11" s="20"/>
      <c r="D11" s="20"/>
      <c r="E11" s="20"/>
      <c r="F11" s="20"/>
      <c r="G11" s="20"/>
      <c r="H11" s="113"/>
      <c r="I11" s="20"/>
      <c r="J11" s="112"/>
    </row>
    <row r="12" spans="1:12" ht="15">
      <c r="A12" s="38">
        <v>4</v>
      </c>
      <c r="B12" s="20"/>
      <c r="C12" s="20"/>
      <c r="D12" s="20"/>
      <c r="E12" s="20"/>
      <c r="F12" s="20"/>
      <c r="G12" s="20"/>
      <c r="H12" s="113"/>
      <c r="I12" s="20"/>
      <c r="J12" s="112"/>
    </row>
    <row r="13" spans="1:12" ht="15">
      <c r="A13" s="38">
        <v>5</v>
      </c>
      <c r="B13" s="20"/>
      <c r="C13" s="20"/>
      <c r="D13" s="20"/>
      <c r="E13" s="20"/>
      <c r="F13" s="20"/>
      <c r="G13" s="20"/>
      <c r="H13" s="113"/>
      <c r="I13" s="20"/>
      <c r="J13" s="112"/>
    </row>
    <row r="14" spans="1:12" ht="15">
      <c r="A14" s="38">
        <v>6</v>
      </c>
      <c r="B14" s="20"/>
      <c r="C14" s="20"/>
      <c r="D14" s="20"/>
      <c r="E14" s="20"/>
      <c r="F14" s="20"/>
      <c r="G14" s="20"/>
      <c r="H14" s="113"/>
      <c r="I14" s="20"/>
      <c r="J14" s="112"/>
    </row>
    <row r="15" spans="1:12" s="18" customFormat="1" ht="15">
      <c r="A15" s="38">
        <v>7</v>
      </c>
      <c r="B15" s="20"/>
      <c r="C15" s="20"/>
      <c r="D15" s="20"/>
      <c r="E15" s="20"/>
      <c r="F15" s="20"/>
      <c r="G15" s="20"/>
      <c r="H15" s="113"/>
      <c r="I15" s="20"/>
      <c r="J15" s="106"/>
    </row>
    <row r="16" spans="1:12" s="18" customFormat="1" ht="15">
      <c r="A16" s="38">
        <v>8</v>
      </c>
      <c r="B16" s="20"/>
      <c r="C16" s="20"/>
      <c r="D16" s="20"/>
      <c r="E16" s="20"/>
      <c r="F16" s="20"/>
      <c r="G16" s="20"/>
      <c r="H16" s="113"/>
      <c r="I16" s="20"/>
      <c r="J16" s="106"/>
    </row>
    <row r="17" spans="1:10" s="18" customFormat="1" ht="15">
      <c r="A17" s="38">
        <v>9</v>
      </c>
      <c r="B17" s="20"/>
      <c r="C17" s="20"/>
      <c r="D17" s="20"/>
      <c r="E17" s="20"/>
      <c r="F17" s="20"/>
      <c r="G17" s="20"/>
      <c r="H17" s="113"/>
      <c r="I17" s="20"/>
      <c r="J17" s="106"/>
    </row>
    <row r="18" spans="1:10" s="18" customFormat="1" ht="15">
      <c r="A18" s="38">
        <v>10</v>
      </c>
      <c r="B18" s="20"/>
      <c r="C18" s="20"/>
      <c r="D18" s="20"/>
      <c r="E18" s="20"/>
      <c r="F18" s="20"/>
      <c r="G18" s="20"/>
      <c r="H18" s="113"/>
      <c r="I18" s="20"/>
      <c r="J18" s="106"/>
    </row>
    <row r="19" spans="1:10" s="18" customFormat="1" ht="15">
      <c r="A19" s="38">
        <v>11</v>
      </c>
      <c r="B19" s="20"/>
      <c r="C19" s="20"/>
      <c r="D19" s="20"/>
      <c r="E19" s="20"/>
      <c r="F19" s="20"/>
      <c r="G19" s="20"/>
      <c r="H19" s="113"/>
      <c r="I19" s="20"/>
      <c r="J19" s="106"/>
    </row>
    <row r="20" spans="1:10" s="18" customFormat="1" ht="15">
      <c r="A20" s="38">
        <v>12</v>
      </c>
      <c r="B20" s="20"/>
      <c r="C20" s="20"/>
      <c r="D20" s="20"/>
      <c r="E20" s="20"/>
      <c r="F20" s="20"/>
      <c r="G20" s="20"/>
      <c r="H20" s="113"/>
      <c r="I20" s="20"/>
      <c r="J20" s="106"/>
    </row>
    <row r="21" spans="1:10" s="18" customFormat="1" ht="15">
      <c r="A21" s="38">
        <v>13</v>
      </c>
      <c r="B21" s="20"/>
      <c r="C21" s="20"/>
      <c r="D21" s="20"/>
      <c r="E21" s="20"/>
      <c r="F21" s="20"/>
      <c r="G21" s="20"/>
      <c r="H21" s="113"/>
      <c r="I21" s="20"/>
      <c r="J21" s="106"/>
    </row>
    <row r="22" spans="1:10" s="18" customFormat="1" ht="15">
      <c r="A22" s="38">
        <v>14</v>
      </c>
      <c r="B22" s="20"/>
      <c r="C22" s="20"/>
      <c r="D22" s="20"/>
      <c r="E22" s="20"/>
      <c r="F22" s="20"/>
      <c r="G22" s="20"/>
      <c r="H22" s="113"/>
      <c r="I22" s="20"/>
      <c r="J22" s="106"/>
    </row>
    <row r="23" spans="1:10" s="18" customFormat="1" ht="15">
      <c r="A23" s="38">
        <v>15</v>
      </c>
      <c r="B23" s="20"/>
      <c r="C23" s="20"/>
      <c r="D23" s="20"/>
      <c r="E23" s="20"/>
      <c r="F23" s="20"/>
      <c r="G23" s="20"/>
      <c r="H23" s="113"/>
      <c r="I23" s="20"/>
      <c r="J23" s="106"/>
    </row>
    <row r="24" spans="1:10" s="18" customFormat="1" ht="15">
      <c r="A24" s="38">
        <v>16</v>
      </c>
      <c r="B24" s="20"/>
      <c r="C24" s="20"/>
      <c r="D24" s="20"/>
      <c r="E24" s="20"/>
      <c r="F24" s="20"/>
      <c r="G24" s="20"/>
      <c r="H24" s="113"/>
      <c r="I24" s="20"/>
      <c r="J24" s="106"/>
    </row>
    <row r="25" spans="1:10" s="18" customFormat="1" ht="15">
      <c r="A25" s="38">
        <v>17</v>
      </c>
      <c r="B25" s="20"/>
      <c r="C25" s="20"/>
      <c r="D25" s="20"/>
      <c r="E25" s="20"/>
      <c r="F25" s="20"/>
      <c r="G25" s="20"/>
      <c r="H25" s="113"/>
      <c r="I25" s="20"/>
      <c r="J25" s="106"/>
    </row>
    <row r="26" spans="1:10" s="18" customFormat="1" ht="15">
      <c r="A26" s="38">
        <v>18</v>
      </c>
      <c r="B26" s="20"/>
      <c r="C26" s="20"/>
      <c r="D26" s="20"/>
      <c r="E26" s="20"/>
      <c r="F26" s="20"/>
      <c r="G26" s="20"/>
      <c r="H26" s="113"/>
      <c r="I26" s="20"/>
      <c r="J26" s="106"/>
    </row>
    <row r="27" spans="1:10" s="18" customFormat="1" ht="15">
      <c r="A27" s="38" t="s">
        <v>264</v>
      </c>
      <c r="B27" s="20"/>
      <c r="C27" s="20"/>
      <c r="D27" s="20"/>
      <c r="E27" s="20"/>
      <c r="F27" s="20"/>
      <c r="G27" s="20"/>
      <c r="H27" s="113"/>
      <c r="I27" s="20"/>
      <c r="J27" s="106"/>
    </row>
    <row r="28" spans="1:10" s="18" customFormat="1">
      <c r="J28" s="34"/>
    </row>
    <row r="29" spans="1:10" s="18" customFormat="1"/>
    <row r="30" spans="1:10" s="18" customFormat="1">
      <c r="A30" s="19"/>
    </row>
    <row r="31" spans="1:10" s="2" customFormat="1" ht="15">
      <c r="B31" s="42" t="s">
        <v>94</v>
      </c>
      <c r="E31" s="5"/>
    </row>
    <row r="32" spans="1:10" s="2" customFormat="1" ht="15">
      <c r="C32" s="41"/>
      <c r="E32" s="41"/>
      <c r="F32" s="44"/>
      <c r="G32" s="44"/>
      <c r="H32"/>
      <c r="I32"/>
    </row>
    <row r="33" spans="1:10" s="2" customFormat="1" ht="15">
      <c r="A33"/>
      <c r="C33" s="40" t="s">
        <v>254</v>
      </c>
      <c r="E33" s="12" t="s">
        <v>259</v>
      </c>
      <c r="F33" s="43"/>
      <c r="G33"/>
      <c r="H33"/>
      <c r="I33"/>
    </row>
    <row r="34" spans="1:10" s="2" customFormat="1" ht="15">
      <c r="A34"/>
      <c r="C34" s="36" t="s">
        <v>125</v>
      </c>
      <c r="E34" s="2" t="s">
        <v>255</v>
      </c>
      <c r="F34"/>
      <c r="G34"/>
      <c r="H34"/>
      <c r="I34"/>
    </row>
    <row r="35" spans="1:10" customFormat="1" ht="15">
      <c r="B35" s="2"/>
      <c r="C35" s="19"/>
    </row>
    <row r="36" spans="1:10" customFormat="1"/>
    <row r="37" spans="1:10" s="18" customFormat="1">
      <c r="J37" s="34"/>
    </row>
    <row r="38" spans="1:10" s="18" customFormat="1">
      <c r="J38" s="34"/>
    </row>
    <row r="39" spans="1:10" s="18" customFormat="1">
      <c r="J39" s="34"/>
    </row>
    <row r="40" spans="1:10" s="18" customFormat="1">
      <c r="J40" s="34"/>
    </row>
    <row r="41" spans="1:10" s="18" customFormat="1">
      <c r="J41" s="34"/>
    </row>
    <row r="42" spans="1:10" s="18" customFormat="1">
      <c r="J42" s="34"/>
    </row>
    <row r="43" spans="1:10" s="18" customFormat="1">
      <c r="J43" s="34"/>
    </row>
    <row r="44" spans="1:10" s="18" customFormat="1">
      <c r="J44" s="34"/>
    </row>
    <row r="45" spans="1:10" s="18" customFormat="1">
      <c r="J45" s="34"/>
    </row>
    <row r="46" spans="1:10" s="18" customFormat="1">
      <c r="J46" s="34"/>
    </row>
    <row r="47" spans="1:10" s="18" customFormat="1">
      <c r="J47" s="34"/>
    </row>
    <row r="48" spans="1:10" s="18" customFormat="1">
      <c r="J48" s="34"/>
    </row>
    <row r="49" spans="10:10" s="18" customFormat="1">
      <c r="J49" s="34"/>
    </row>
    <row r="50" spans="10:10" s="18" customFormat="1">
      <c r="J50" s="34"/>
    </row>
    <row r="51" spans="10:10" s="18" customFormat="1">
      <c r="J51" s="34"/>
    </row>
    <row r="52" spans="10:10" s="18" customFormat="1">
      <c r="J52" s="34"/>
    </row>
    <row r="53" spans="10:10" s="18" customFormat="1">
      <c r="J53" s="34"/>
    </row>
    <row r="54" spans="10:10" s="18" customFormat="1">
      <c r="J54" s="3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/>
  <cols>
    <col min="1" max="1" width="4.85546875" style="169" customWidth="1"/>
    <col min="2" max="2" width="37.42578125" style="169" customWidth="1"/>
    <col min="3" max="3" width="21.5703125" style="169" customWidth="1"/>
    <col min="4" max="4" width="20" style="169" customWidth="1"/>
    <col min="5" max="5" width="18.7109375" style="169" customWidth="1"/>
    <col min="6" max="6" width="24.140625" style="169" customWidth="1"/>
    <col min="7" max="7" width="27.140625" style="169" customWidth="1"/>
    <col min="8" max="8" width="0.7109375" style="169" customWidth="1"/>
    <col min="9" max="16384" width="9.140625" style="169"/>
  </cols>
  <sheetData>
    <row r="1" spans="1:8" s="153" customFormat="1" ht="15">
      <c r="A1" s="150" t="s">
        <v>310</v>
      </c>
      <c r="B1" s="151"/>
      <c r="C1" s="151"/>
      <c r="D1" s="151"/>
      <c r="E1" s="151"/>
      <c r="F1" s="49"/>
      <c r="G1" s="49" t="s">
        <v>95</v>
      </c>
      <c r="H1" s="154"/>
    </row>
    <row r="2" spans="1:8" s="153" customFormat="1" ht="15">
      <c r="A2" s="154" t="s">
        <v>301</v>
      </c>
      <c r="B2" s="151"/>
      <c r="C2" s="151"/>
      <c r="D2" s="151"/>
      <c r="E2" s="152"/>
      <c r="F2" s="152"/>
      <c r="G2" s="401" t="s">
        <v>549</v>
      </c>
      <c r="H2" s="402"/>
    </row>
    <row r="3" spans="1:8" s="153" customFormat="1">
      <c r="A3" s="154"/>
      <c r="B3" s="151"/>
      <c r="C3" s="151"/>
      <c r="D3" s="151"/>
      <c r="E3" s="152"/>
      <c r="F3" s="152"/>
      <c r="G3" s="152"/>
      <c r="H3" s="154"/>
    </row>
    <row r="4" spans="1:8" s="153" customFormat="1" ht="15">
      <c r="A4" s="85" t="s">
        <v>260</v>
      </c>
      <c r="B4" s="151"/>
      <c r="C4" s="151"/>
      <c r="D4" s="151"/>
      <c r="E4" s="155"/>
      <c r="F4" s="155"/>
      <c r="G4" s="152"/>
      <c r="H4" s="154"/>
    </row>
    <row r="5" spans="1:8" s="153" customFormat="1" ht="15">
      <c r="A5" s="280" t="s">
        <v>471</v>
      </c>
      <c r="B5" s="156"/>
      <c r="C5" s="156"/>
      <c r="D5" s="156"/>
      <c r="E5" s="156"/>
      <c r="F5" s="156"/>
      <c r="G5" s="157"/>
      <c r="H5" s="154"/>
    </row>
    <row r="6" spans="1:8" s="170" customFormat="1">
      <c r="A6" s="158"/>
      <c r="B6" s="158"/>
      <c r="C6" s="158"/>
      <c r="D6" s="158"/>
      <c r="E6" s="158"/>
      <c r="F6" s="158"/>
      <c r="G6" s="158"/>
      <c r="H6" s="155"/>
    </row>
    <row r="7" spans="1:8" s="153" customFormat="1" ht="51">
      <c r="A7" s="183" t="s">
        <v>64</v>
      </c>
      <c r="B7" s="161" t="s">
        <v>305</v>
      </c>
      <c r="C7" s="161" t="s">
        <v>306</v>
      </c>
      <c r="D7" s="161" t="s">
        <v>307</v>
      </c>
      <c r="E7" s="161" t="s">
        <v>308</v>
      </c>
      <c r="F7" s="161" t="s">
        <v>309</v>
      </c>
      <c r="G7" s="161" t="s">
        <v>302</v>
      </c>
      <c r="H7" s="154"/>
    </row>
    <row r="8" spans="1:8" s="153" customFormat="1">
      <c r="A8" s="159">
        <v>1</v>
      </c>
      <c r="B8" s="160">
        <v>2</v>
      </c>
      <c r="C8" s="160">
        <v>3</v>
      </c>
      <c r="D8" s="160">
        <v>4</v>
      </c>
      <c r="E8" s="161">
        <v>5</v>
      </c>
      <c r="F8" s="161">
        <v>6</v>
      </c>
      <c r="G8" s="161">
        <v>7</v>
      </c>
      <c r="H8" s="154"/>
    </row>
    <row r="9" spans="1:8" s="153" customFormat="1">
      <c r="A9" s="171">
        <v>1</v>
      </c>
      <c r="B9" s="162"/>
      <c r="C9" s="162"/>
      <c r="D9" s="163"/>
      <c r="E9" s="162"/>
      <c r="F9" s="162"/>
      <c r="G9" s="162"/>
      <c r="H9" s="154"/>
    </row>
    <row r="10" spans="1:8" s="153" customFormat="1">
      <c r="A10" s="171">
        <v>2</v>
      </c>
      <c r="B10" s="162"/>
      <c r="C10" s="162"/>
      <c r="D10" s="163"/>
      <c r="E10" s="162"/>
      <c r="F10" s="162"/>
      <c r="G10" s="162"/>
      <c r="H10" s="154"/>
    </row>
    <row r="11" spans="1:8" s="153" customFormat="1">
      <c r="A11" s="171">
        <v>3</v>
      </c>
      <c r="B11" s="162"/>
      <c r="C11" s="162"/>
      <c r="D11" s="163"/>
      <c r="E11" s="162"/>
      <c r="F11" s="162"/>
      <c r="G11" s="162"/>
      <c r="H11" s="154"/>
    </row>
    <row r="12" spans="1:8" s="153" customFormat="1">
      <c r="A12" s="171">
        <v>4</v>
      </c>
      <c r="B12" s="162"/>
      <c r="C12" s="162"/>
      <c r="D12" s="163"/>
      <c r="E12" s="162"/>
      <c r="F12" s="162"/>
      <c r="G12" s="162"/>
      <c r="H12" s="154"/>
    </row>
    <row r="13" spans="1:8" s="153" customFormat="1">
      <c r="A13" s="171">
        <v>5</v>
      </c>
      <c r="B13" s="162"/>
      <c r="C13" s="162"/>
      <c r="D13" s="163"/>
      <c r="E13" s="162"/>
      <c r="F13" s="162"/>
      <c r="G13" s="162"/>
      <c r="H13" s="154"/>
    </row>
    <row r="14" spans="1:8" s="153" customFormat="1">
      <c r="A14" s="171">
        <v>6</v>
      </c>
      <c r="B14" s="162"/>
      <c r="C14" s="162"/>
      <c r="D14" s="163"/>
      <c r="E14" s="162"/>
      <c r="F14" s="162"/>
      <c r="G14" s="162"/>
      <c r="H14" s="154"/>
    </row>
    <row r="15" spans="1:8" s="153" customFormat="1">
      <c r="A15" s="171">
        <v>7</v>
      </c>
      <c r="B15" s="162"/>
      <c r="C15" s="162"/>
      <c r="D15" s="163"/>
      <c r="E15" s="162"/>
      <c r="F15" s="162"/>
      <c r="G15" s="162"/>
      <c r="H15" s="154"/>
    </row>
    <row r="16" spans="1:8" s="153" customFormat="1">
      <c r="A16" s="171">
        <v>8</v>
      </c>
      <c r="B16" s="162"/>
      <c r="C16" s="162"/>
      <c r="D16" s="163"/>
      <c r="E16" s="162"/>
      <c r="F16" s="162"/>
      <c r="G16" s="162"/>
      <c r="H16" s="154"/>
    </row>
    <row r="17" spans="1:11" s="153" customFormat="1">
      <c r="A17" s="171">
        <v>9</v>
      </c>
      <c r="B17" s="162"/>
      <c r="C17" s="162"/>
      <c r="D17" s="163"/>
      <c r="E17" s="162"/>
      <c r="F17" s="162"/>
      <c r="G17" s="162"/>
      <c r="H17" s="154"/>
    </row>
    <row r="18" spans="1:11" s="153" customFormat="1">
      <c r="A18" s="171">
        <v>10</v>
      </c>
      <c r="B18" s="162"/>
      <c r="C18" s="162"/>
      <c r="D18" s="163"/>
      <c r="E18" s="162"/>
      <c r="F18" s="162"/>
      <c r="G18" s="162"/>
      <c r="H18" s="154"/>
    </row>
    <row r="19" spans="1:11" s="153" customFormat="1">
      <c r="A19" s="171" t="s">
        <v>262</v>
      </c>
      <c r="B19" s="162"/>
      <c r="C19" s="162"/>
      <c r="D19" s="163"/>
      <c r="E19" s="162"/>
      <c r="F19" s="162"/>
      <c r="G19" s="162"/>
      <c r="H19" s="154"/>
    </row>
    <row r="22" spans="1:11" s="153" customFormat="1"/>
    <row r="23" spans="1:11" s="153" customFormat="1"/>
    <row r="24" spans="1:11" s="16" customFormat="1" ht="15">
      <c r="B24" s="164" t="s">
        <v>94</v>
      </c>
      <c r="C24" s="164"/>
    </row>
    <row r="25" spans="1:11" s="16" customFormat="1" ht="15">
      <c r="B25" s="164"/>
      <c r="C25" s="164"/>
    </row>
    <row r="26" spans="1:11" s="16" customFormat="1" ht="15">
      <c r="C26" s="166"/>
      <c r="F26" s="166"/>
      <c r="G26" s="166"/>
      <c r="H26" s="165"/>
    </row>
    <row r="27" spans="1:11" s="16" customFormat="1" ht="15">
      <c r="C27" s="167" t="s">
        <v>254</v>
      </c>
      <c r="F27" s="164" t="s">
        <v>303</v>
      </c>
      <c r="J27" s="165"/>
      <c r="K27" s="165"/>
    </row>
    <row r="28" spans="1:11" s="16" customFormat="1" ht="15">
      <c r="C28" s="167" t="s">
        <v>125</v>
      </c>
      <c r="F28" s="168" t="s">
        <v>255</v>
      </c>
      <c r="J28" s="165"/>
      <c r="K28" s="165"/>
    </row>
    <row r="29" spans="1:11" s="153" customFormat="1" ht="15">
      <c r="C29" s="167"/>
      <c r="J29" s="170"/>
      <c r="K29" s="170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3"/>
  <sheetViews>
    <sheetView view="pageBreakPreview" topLeftCell="A10" zoomScaleNormal="80" zoomScaleSheetLayoutView="100" workbookViewId="0">
      <selection activeCell="B21" sqref="B21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42578125" customWidth="1"/>
    <col min="12" max="12" width="9.140625" hidden="1" customWidth="1"/>
  </cols>
  <sheetData>
    <row r="1" spans="1:12" ht="15">
      <c r="A1" s="98" t="s">
        <v>424</v>
      </c>
      <c r="B1" s="99"/>
      <c r="C1" s="99"/>
      <c r="D1" s="99"/>
      <c r="E1" s="99"/>
      <c r="F1" s="99"/>
      <c r="G1" s="99"/>
      <c r="H1" s="99"/>
      <c r="I1" s="99"/>
      <c r="J1" s="99"/>
      <c r="K1" s="49" t="s">
        <v>95</v>
      </c>
    </row>
    <row r="2" spans="1:12" ht="15">
      <c r="A2" s="76" t="s">
        <v>126</v>
      </c>
      <c r="B2" s="99"/>
      <c r="C2" s="99"/>
      <c r="D2" s="99"/>
      <c r="E2" s="99"/>
      <c r="F2" s="99"/>
      <c r="G2" s="99"/>
      <c r="H2" s="99"/>
      <c r="I2" s="99"/>
      <c r="J2" s="99"/>
      <c r="K2" s="401" t="s">
        <v>549</v>
      </c>
      <c r="L2" s="402"/>
    </row>
    <row r="3" spans="1:12" ht="15">
      <c r="A3" s="99"/>
      <c r="B3" s="99"/>
      <c r="C3" s="99"/>
      <c r="D3" s="99"/>
      <c r="E3" s="99"/>
      <c r="F3" s="99"/>
      <c r="G3" s="99"/>
      <c r="H3" s="99"/>
      <c r="I3" s="99"/>
      <c r="J3" s="99"/>
      <c r="K3" s="102"/>
    </row>
    <row r="4" spans="1:12" ht="15">
      <c r="A4" s="47" t="str">
        <f>'[4]ფორმა N2'!A4</f>
        <v>ანგარიშვალდებული პირის დასახელება:</v>
      </c>
      <c r="B4" s="47"/>
      <c r="C4" s="47"/>
      <c r="D4" s="48"/>
      <c r="E4" s="107"/>
      <c r="F4" s="99"/>
      <c r="G4" s="99"/>
      <c r="H4" s="99"/>
      <c r="I4" s="99"/>
      <c r="J4" s="99"/>
      <c r="K4" s="107"/>
    </row>
    <row r="5" spans="1:12" s="142" customFormat="1" ht="15">
      <c r="A5" s="280" t="s">
        <v>471</v>
      </c>
      <c r="B5" s="51"/>
      <c r="C5" s="51"/>
      <c r="D5" s="51"/>
      <c r="E5" s="175"/>
      <c r="F5" s="176"/>
      <c r="G5" s="176"/>
      <c r="H5" s="176"/>
      <c r="I5" s="176"/>
      <c r="J5" s="176"/>
      <c r="K5" s="175"/>
    </row>
    <row r="6" spans="1:12" ht="13.5">
      <c r="A6" s="103"/>
      <c r="B6" s="104"/>
      <c r="C6" s="104"/>
      <c r="D6" s="104"/>
      <c r="E6" s="99"/>
      <c r="F6" s="99"/>
      <c r="G6" s="99"/>
      <c r="H6" s="99"/>
      <c r="I6" s="99"/>
      <c r="J6" s="99"/>
      <c r="K6" s="99"/>
    </row>
    <row r="7" spans="1:12" ht="60">
      <c r="A7" s="339" t="s">
        <v>64</v>
      </c>
      <c r="B7" s="333" t="s">
        <v>357</v>
      </c>
      <c r="C7" s="333" t="s">
        <v>358</v>
      </c>
      <c r="D7" s="333" t="s">
        <v>360</v>
      </c>
      <c r="E7" s="333" t="s">
        <v>359</v>
      </c>
      <c r="F7" s="333" t="s">
        <v>368</v>
      </c>
      <c r="G7" s="333" t="s">
        <v>369</v>
      </c>
      <c r="H7" s="333" t="s">
        <v>363</v>
      </c>
      <c r="I7" s="333" t="s">
        <v>364</v>
      </c>
      <c r="J7" s="333" t="s">
        <v>376</v>
      </c>
      <c r="K7" s="333" t="s">
        <v>365</v>
      </c>
    </row>
    <row r="8" spans="1:12" ht="15">
      <c r="A8" s="331">
        <v>1</v>
      </c>
      <c r="B8" s="331">
        <v>2</v>
      </c>
      <c r="C8" s="333">
        <v>3</v>
      </c>
      <c r="D8" s="331">
        <v>4</v>
      </c>
      <c r="E8" s="333">
        <v>5</v>
      </c>
      <c r="F8" s="331">
        <v>6</v>
      </c>
      <c r="G8" s="333">
        <v>7</v>
      </c>
      <c r="H8" s="331">
        <v>8</v>
      </c>
      <c r="I8" s="333">
        <v>9</v>
      </c>
      <c r="J8" s="331">
        <v>10</v>
      </c>
      <c r="K8" s="333">
        <v>11</v>
      </c>
    </row>
    <row r="9" spans="1:12" ht="45">
      <c r="A9" s="340">
        <v>1</v>
      </c>
      <c r="B9" s="341" t="s">
        <v>476</v>
      </c>
      <c r="C9" s="336" t="s">
        <v>477</v>
      </c>
      <c r="D9" s="342" t="s">
        <v>478</v>
      </c>
      <c r="E9" s="336">
        <v>165.5</v>
      </c>
      <c r="F9" s="336">
        <v>1489.5</v>
      </c>
      <c r="G9" s="336"/>
      <c r="H9" s="343"/>
      <c r="I9" s="343"/>
      <c r="J9" s="343">
        <v>205272863</v>
      </c>
      <c r="K9" s="336" t="s">
        <v>479</v>
      </c>
    </row>
    <row r="10" spans="1:12" ht="30">
      <c r="A10" s="340">
        <v>2</v>
      </c>
      <c r="B10" s="341" t="s">
        <v>480</v>
      </c>
      <c r="C10" s="336" t="s">
        <v>477</v>
      </c>
      <c r="D10" s="342" t="s">
        <v>481</v>
      </c>
      <c r="E10" s="336">
        <v>80</v>
      </c>
      <c r="F10" s="336">
        <v>1000</v>
      </c>
      <c r="G10" s="336" t="s">
        <v>482</v>
      </c>
      <c r="H10" s="343" t="s">
        <v>483</v>
      </c>
      <c r="I10" s="343" t="s">
        <v>484</v>
      </c>
      <c r="J10" s="343"/>
      <c r="K10" s="336"/>
    </row>
    <row r="11" spans="1:12" ht="30">
      <c r="A11" s="340">
        <v>3</v>
      </c>
      <c r="B11" s="341" t="s">
        <v>485</v>
      </c>
      <c r="C11" s="336" t="s">
        <v>477</v>
      </c>
      <c r="D11" s="342" t="s">
        <v>486</v>
      </c>
      <c r="E11" s="336">
        <v>86.7</v>
      </c>
      <c r="F11" s="336">
        <v>2300</v>
      </c>
      <c r="G11" s="336" t="s">
        <v>487</v>
      </c>
      <c r="H11" s="343" t="s">
        <v>488</v>
      </c>
      <c r="I11" s="343" t="s">
        <v>489</v>
      </c>
      <c r="J11" s="343"/>
      <c r="K11" s="336"/>
    </row>
    <row r="12" spans="1:12" ht="30">
      <c r="A12" s="340">
        <v>4</v>
      </c>
      <c r="B12" s="341" t="s">
        <v>490</v>
      </c>
      <c r="C12" s="336" t="s">
        <v>477</v>
      </c>
      <c r="D12" s="342" t="s">
        <v>491</v>
      </c>
      <c r="E12" s="336">
        <v>101.18</v>
      </c>
      <c r="F12" s="336">
        <v>1875</v>
      </c>
      <c r="G12" s="336" t="s">
        <v>492</v>
      </c>
      <c r="H12" s="343" t="s">
        <v>493</v>
      </c>
      <c r="I12" s="343" t="s">
        <v>494</v>
      </c>
      <c r="J12" s="343"/>
      <c r="K12" s="336"/>
    </row>
    <row r="13" spans="1:12" ht="30">
      <c r="A13" s="340">
        <v>5</v>
      </c>
      <c r="B13" s="342" t="s">
        <v>495</v>
      </c>
      <c r="C13" s="336" t="s">
        <v>477</v>
      </c>
      <c r="D13" s="342" t="s">
        <v>496</v>
      </c>
      <c r="E13" s="336">
        <v>81</v>
      </c>
      <c r="F13" s="336">
        <v>1610</v>
      </c>
      <c r="G13" s="336"/>
      <c r="H13" s="343"/>
      <c r="I13" s="343"/>
      <c r="J13" s="343">
        <v>406084357</v>
      </c>
      <c r="K13" s="336" t="s">
        <v>497</v>
      </c>
    </row>
    <row r="14" spans="1:12" ht="30">
      <c r="A14" s="340">
        <v>6</v>
      </c>
      <c r="B14" s="341" t="s">
        <v>498</v>
      </c>
      <c r="C14" s="336" t="s">
        <v>477</v>
      </c>
      <c r="D14" s="342" t="s">
        <v>499</v>
      </c>
      <c r="E14" s="336">
        <v>123.97</v>
      </c>
      <c r="F14" s="336">
        <v>2300</v>
      </c>
      <c r="G14" s="336" t="s">
        <v>500</v>
      </c>
      <c r="H14" s="343" t="s">
        <v>501</v>
      </c>
      <c r="I14" s="343" t="s">
        <v>502</v>
      </c>
      <c r="J14" s="343"/>
      <c r="K14" s="336"/>
    </row>
    <row r="15" spans="1:12" ht="30">
      <c r="A15" s="340">
        <v>7</v>
      </c>
      <c r="B15" s="341" t="s">
        <v>503</v>
      </c>
      <c r="C15" s="336" t="s">
        <v>477</v>
      </c>
      <c r="D15" s="342" t="s">
        <v>504</v>
      </c>
      <c r="E15" s="336">
        <v>70</v>
      </c>
      <c r="F15" s="336">
        <v>562.5</v>
      </c>
      <c r="G15" s="336" t="s">
        <v>505</v>
      </c>
      <c r="H15" s="343" t="s">
        <v>506</v>
      </c>
      <c r="I15" s="343" t="s">
        <v>507</v>
      </c>
      <c r="J15" s="343"/>
      <c r="K15" s="336"/>
    </row>
    <row r="16" spans="1:12" ht="30">
      <c r="A16" s="340">
        <v>8</v>
      </c>
      <c r="B16" s="341" t="s">
        <v>508</v>
      </c>
      <c r="C16" s="336" t="s">
        <v>477</v>
      </c>
      <c r="D16" s="336" t="s">
        <v>509</v>
      </c>
      <c r="E16" s="336">
        <v>108</v>
      </c>
      <c r="F16" s="336">
        <v>800</v>
      </c>
      <c r="G16" s="336" t="s">
        <v>510</v>
      </c>
      <c r="H16" s="343" t="s">
        <v>511</v>
      </c>
      <c r="I16" s="343" t="s">
        <v>512</v>
      </c>
      <c r="J16" s="343"/>
      <c r="K16" s="336"/>
    </row>
    <row r="17" spans="1:11" ht="30">
      <c r="A17" s="340">
        <v>9</v>
      </c>
      <c r="B17" s="341" t="s">
        <v>513</v>
      </c>
      <c r="C17" s="336" t="s">
        <v>477</v>
      </c>
      <c r="D17" s="336" t="s">
        <v>514</v>
      </c>
      <c r="E17" s="336"/>
      <c r="F17" s="336">
        <v>650</v>
      </c>
      <c r="G17" s="336"/>
      <c r="H17" s="343"/>
      <c r="I17" s="343"/>
      <c r="J17" s="343" t="s">
        <v>515</v>
      </c>
      <c r="K17" s="336" t="s">
        <v>516</v>
      </c>
    </row>
    <row r="18" spans="1:11" ht="30">
      <c r="A18" s="340">
        <v>10</v>
      </c>
      <c r="B18" s="341" t="s">
        <v>517</v>
      </c>
      <c r="C18" s="336" t="s">
        <v>477</v>
      </c>
      <c r="D18" s="336" t="s">
        <v>518</v>
      </c>
      <c r="E18" s="336">
        <v>50</v>
      </c>
      <c r="F18" s="336">
        <v>1000</v>
      </c>
      <c r="G18" s="336" t="s">
        <v>519</v>
      </c>
      <c r="H18" s="343" t="s">
        <v>520</v>
      </c>
      <c r="I18" s="343" t="s">
        <v>521</v>
      </c>
      <c r="J18" s="343"/>
      <c r="K18" s="336"/>
    </row>
    <row r="19" spans="1:11" ht="30">
      <c r="A19" s="340">
        <v>11</v>
      </c>
      <c r="B19" s="341" t="s">
        <v>522</v>
      </c>
      <c r="C19" s="336" t="s">
        <v>477</v>
      </c>
      <c r="D19" s="336" t="s">
        <v>523</v>
      </c>
      <c r="E19" s="336">
        <v>70</v>
      </c>
      <c r="F19" s="336">
        <v>625</v>
      </c>
      <c r="G19" s="336" t="s">
        <v>524</v>
      </c>
      <c r="H19" s="343" t="s">
        <v>525</v>
      </c>
      <c r="I19" s="343" t="s">
        <v>526</v>
      </c>
      <c r="J19" s="343"/>
      <c r="K19" s="336"/>
    </row>
    <row r="20" spans="1:11" ht="30">
      <c r="A20" s="340">
        <v>12</v>
      </c>
      <c r="B20" s="341" t="s">
        <v>527</v>
      </c>
      <c r="C20" s="336" t="s">
        <v>477</v>
      </c>
      <c r="D20" s="336" t="s">
        <v>528</v>
      </c>
      <c r="E20" s="336">
        <v>118.1</v>
      </c>
      <c r="F20" s="336">
        <v>625</v>
      </c>
      <c r="G20" s="336" t="s">
        <v>529</v>
      </c>
      <c r="H20" s="343" t="s">
        <v>530</v>
      </c>
      <c r="I20" s="343" t="s">
        <v>531</v>
      </c>
      <c r="J20" s="343"/>
      <c r="K20" s="336"/>
    </row>
    <row r="21" spans="1:11" ht="30">
      <c r="A21" s="340">
        <v>13</v>
      </c>
      <c r="B21" s="341" t="s">
        <v>532</v>
      </c>
      <c r="C21" s="336" t="s">
        <v>477</v>
      </c>
      <c r="D21" s="336" t="s">
        <v>533</v>
      </c>
      <c r="E21" s="336">
        <v>69.239999999999995</v>
      </c>
      <c r="F21" s="336">
        <v>812.5</v>
      </c>
      <c r="G21" s="336">
        <v>36001000355</v>
      </c>
      <c r="H21" s="343" t="s">
        <v>534</v>
      </c>
      <c r="I21" s="343" t="s">
        <v>535</v>
      </c>
      <c r="J21" s="343"/>
      <c r="K21" s="336"/>
    </row>
    <row r="22" spans="1:11" ht="30">
      <c r="A22" s="340">
        <v>14</v>
      </c>
      <c r="B22" s="341" t="s">
        <v>536</v>
      </c>
      <c r="C22" s="336" t="s">
        <v>477</v>
      </c>
      <c r="D22" s="336" t="s">
        <v>537</v>
      </c>
      <c r="E22" s="336">
        <v>132</v>
      </c>
      <c r="F22" s="336">
        <v>187.5</v>
      </c>
      <c r="G22" s="336" t="s">
        <v>538</v>
      </c>
      <c r="H22" s="343" t="s">
        <v>473</v>
      </c>
      <c r="I22" s="343" t="s">
        <v>539</v>
      </c>
      <c r="J22" s="343"/>
      <c r="K22" s="336"/>
    </row>
    <row r="23" spans="1:11" ht="30">
      <c r="A23" s="340">
        <v>15</v>
      </c>
      <c r="B23" s="341" t="s">
        <v>540</v>
      </c>
      <c r="C23" s="336" t="s">
        <v>477</v>
      </c>
      <c r="D23" s="336" t="s">
        <v>541</v>
      </c>
      <c r="E23" s="336">
        <v>233</v>
      </c>
      <c r="F23" s="336">
        <v>750</v>
      </c>
      <c r="G23" s="336">
        <v>1011046334</v>
      </c>
      <c r="H23" s="343" t="s">
        <v>542</v>
      </c>
      <c r="I23" s="343" t="s">
        <v>539</v>
      </c>
      <c r="J23" s="343"/>
      <c r="K23" s="336"/>
    </row>
    <row r="24" spans="1:11" s="346" customFormat="1" ht="15">
      <c r="A24" s="344"/>
      <c r="B24" s="341"/>
      <c r="C24" s="341"/>
      <c r="D24" s="341"/>
      <c r="E24" s="341"/>
      <c r="F24" s="341"/>
      <c r="G24" s="341"/>
      <c r="H24" s="345"/>
      <c r="I24" s="345"/>
      <c r="J24" s="345"/>
      <c r="K24" s="341"/>
    </row>
    <row r="25" spans="1:11" ht="15">
      <c r="A25" s="340" t="s">
        <v>264</v>
      </c>
      <c r="B25" s="336"/>
      <c r="C25" s="336"/>
      <c r="D25" s="336"/>
      <c r="E25" s="336"/>
      <c r="F25" s="336"/>
      <c r="G25" s="336"/>
      <c r="H25" s="343"/>
      <c r="I25" s="343"/>
      <c r="J25" s="343"/>
      <c r="K25" s="336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spans="1:11">
      <c r="A28" s="330"/>
      <c r="B28" s="18"/>
      <c r="C28" s="18"/>
      <c r="D28" s="18"/>
      <c r="E28" s="18"/>
      <c r="F28" s="18"/>
      <c r="G28" s="18"/>
      <c r="H28" s="18"/>
      <c r="I28" s="18"/>
      <c r="J28" s="18"/>
      <c r="K28" s="18"/>
    </row>
    <row r="29" spans="1:11" ht="15">
      <c r="A29" s="2"/>
      <c r="B29" s="42" t="s">
        <v>94</v>
      </c>
      <c r="C29" s="2"/>
      <c r="D29" s="2"/>
      <c r="E29" s="350"/>
      <c r="F29" s="2"/>
      <c r="G29" s="2"/>
      <c r="H29" s="2"/>
      <c r="I29" s="2"/>
      <c r="J29" s="2"/>
      <c r="K29" s="2"/>
    </row>
    <row r="30" spans="1:11" ht="15">
      <c r="A30" s="2"/>
      <c r="B30" s="2"/>
      <c r="C30" s="422"/>
      <c r="D30" s="422"/>
      <c r="F30" s="41"/>
      <c r="G30" s="44"/>
    </row>
    <row r="31" spans="1:11" ht="15">
      <c r="B31" s="2"/>
      <c r="C31" s="40" t="s">
        <v>254</v>
      </c>
      <c r="D31" s="2"/>
      <c r="F31" s="12" t="s">
        <v>259</v>
      </c>
    </row>
    <row r="32" spans="1:11" ht="15">
      <c r="B32" s="2"/>
      <c r="C32" s="2"/>
      <c r="D32" s="2"/>
      <c r="F32" s="2" t="s">
        <v>255</v>
      </c>
    </row>
    <row r="33" spans="2:3" ht="15">
      <c r="B33" s="2"/>
      <c r="C33" s="36" t="s">
        <v>125</v>
      </c>
    </row>
  </sheetData>
  <mergeCells count="2">
    <mergeCell ref="K2:L2"/>
    <mergeCell ref="C30:D30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1"/>
  <sheetViews>
    <sheetView view="pageBreakPreview" zoomScale="70" zoomScaleSheetLayoutView="70" workbookViewId="0">
      <selection activeCell="K2" sqref="K2:L2"/>
    </sheetView>
  </sheetViews>
  <sheetFormatPr defaultRowHeight="12.75"/>
  <cols>
    <col min="1" max="1" width="11.7109375" style="142" customWidth="1"/>
    <col min="2" max="2" width="21.140625" style="142" customWidth="1"/>
    <col min="3" max="3" width="21.5703125" style="142" customWidth="1"/>
    <col min="4" max="4" width="19.140625" style="142" customWidth="1"/>
    <col min="5" max="5" width="15.140625" style="142" customWidth="1"/>
    <col min="6" max="6" width="20.85546875" style="142" customWidth="1"/>
    <col min="7" max="7" width="23.85546875" style="142" customWidth="1"/>
    <col min="8" max="8" width="19" style="142" customWidth="1"/>
    <col min="9" max="9" width="21.140625" style="142" customWidth="1"/>
    <col min="10" max="10" width="17" style="142" customWidth="1"/>
    <col min="11" max="11" width="21.5703125" style="142" customWidth="1"/>
    <col min="12" max="12" width="24.42578125" style="142" customWidth="1"/>
    <col min="13" max="16384" width="9.140625" style="142"/>
  </cols>
  <sheetData>
    <row r="1" spans="1:13" customFormat="1" ht="15">
      <c r="A1" s="98" t="s">
        <v>425</v>
      </c>
      <c r="B1" s="98"/>
      <c r="C1" s="99"/>
      <c r="D1" s="99"/>
      <c r="E1" s="99"/>
      <c r="F1" s="99"/>
      <c r="G1" s="99"/>
      <c r="H1" s="99"/>
      <c r="I1" s="99"/>
      <c r="J1" s="99"/>
      <c r="K1" s="105"/>
      <c r="L1" s="49" t="s">
        <v>95</v>
      </c>
    </row>
    <row r="2" spans="1:13" customFormat="1" ht="15">
      <c r="A2" s="76" t="s">
        <v>126</v>
      </c>
      <c r="B2" s="76"/>
      <c r="C2" s="99"/>
      <c r="D2" s="99"/>
      <c r="E2" s="99"/>
      <c r="F2" s="99"/>
      <c r="G2" s="99"/>
      <c r="H2" s="99"/>
      <c r="I2" s="99"/>
      <c r="J2" s="99"/>
      <c r="K2" s="401" t="s">
        <v>549</v>
      </c>
      <c r="L2" s="402"/>
    </row>
    <row r="3" spans="1:13" customFormat="1" ht="15">
      <c r="A3" s="99"/>
      <c r="B3" s="99"/>
      <c r="C3" s="99"/>
      <c r="D3" s="99"/>
      <c r="E3" s="99"/>
      <c r="F3" s="99"/>
      <c r="G3" s="99"/>
      <c r="H3" s="99"/>
      <c r="I3" s="99"/>
      <c r="J3" s="99"/>
      <c r="K3" s="102"/>
      <c r="L3" s="102"/>
      <c r="M3" s="142"/>
    </row>
    <row r="4" spans="1:13" customFormat="1" ht="15">
      <c r="A4" s="47" t="str">
        <f>'[5]ფორმა N2'!A4</f>
        <v>ანგარიშვალდებული პირის დასახელება:</v>
      </c>
      <c r="B4" s="47"/>
      <c r="C4" s="47"/>
      <c r="D4" s="47"/>
      <c r="E4" s="48"/>
      <c r="F4" s="107"/>
      <c r="G4" s="99"/>
      <c r="H4" s="99"/>
      <c r="I4" s="99"/>
      <c r="J4" s="99"/>
      <c r="K4" s="99"/>
      <c r="L4" s="99"/>
    </row>
    <row r="5" spans="1:13" ht="15">
      <c r="A5" s="280" t="s">
        <v>471</v>
      </c>
      <c r="B5" s="174"/>
      <c r="C5" s="51"/>
      <c r="D5" s="51"/>
      <c r="E5" s="51"/>
      <c r="F5" s="175"/>
      <c r="G5" s="176"/>
      <c r="H5" s="176"/>
      <c r="I5" s="176"/>
      <c r="J5" s="176"/>
      <c r="K5" s="176"/>
      <c r="L5" s="175"/>
    </row>
    <row r="6" spans="1:13" customFormat="1" ht="13.5">
      <c r="A6" s="103"/>
      <c r="B6" s="103"/>
      <c r="C6" s="104"/>
      <c r="D6" s="104"/>
      <c r="E6" s="104"/>
      <c r="F6" s="99"/>
      <c r="G6" s="99"/>
      <c r="H6" s="99"/>
      <c r="I6" s="99"/>
      <c r="J6" s="99"/>
      <c r="K6" s="99"/>
      <c r="L6" s="99"/>
    </row>
    <row r="7" spans="1:13" customFormat="1" ht="60">
      <c r="A7" s="339" t="s">
        <v>64</v>
      </c>
      <c r="B7" s="331" t="s">
        <v>234</v>
      </c>
      <c r="C7" s="333" t="s">
        <v>230</v>
      </c>
      <c r="D7" s="333" t="s">
        <v>231</v>
      </c>
      <c r="E7" s="333" t="s">
        <v>332</v>
      </c>
      <c r="F7" s="333" t="s">
        <v>233</v>
      </c>
      <c r="G7" s="333" t="s">
        <v>367</v>
      </c>
      <c r="H7" s="333" t="s">
        <v>369</v>
      </c>
      <c r="I7" s="333" t="s">
        <v>363</v>
      </c>
      <c r="J7" s="333" t="s">
        <v>364</v>
      </c>
      <c r="K7" s="333" t="s">
        <v>376</v>
      </c>
      <c r="L7" s="333" t="s">
        <v>365</v>
      </c>
    </row>
    <row r="8" spans="1:13" customFormat="1" ht="15">
      <c r="A8" s="331">
        <v>1</v>
      </c>
      <c r="B8" s="331">
        <v>2</v>
      </c>
      <c r="C8" s="333">
        <v>3</v>
      </c>
      <c r="D8" s="331">
        <v>4</v>
      </c>
      <c r="E8" s="333">
        <v>5</v>
      </c>
      <c r="F8" s="331">
        <v>6</v>
      </c>
      <c r="G8" s="333">
        <v>7</v>
      </c>
      <c r="H8" s="331">
        <v>8</v>
      </c>
      <c r="I8" s="331">
        <v>9</v>
      </c>
      <c r="J8" s="331">
        <v>10</v>
      </c>
      <c r="K8" s="333">
        <v>11</v>
      </c>
      <c r="L8" s="333">
        <v>12</v>
      </c>
    </row>
    <row r="9" spans="1:13" customFormat="1" ht="15">
      <c r="A9" s="340">
        <v>1</v>
      </c>
      <c r="B9" s="340" t="s">
        <v>543</v>
      </c>
      <c r="C9" s="336" t="s">
        <v>544</v>
      </c>
      <c r="D9" s="336" t="s">
        <v>545</v>
      </c>
      <c r="E9" s="336">
        <v>2002</v>
      </c>
      <c r="F9" s="336" t="s">
        <v>546</v>
      </c>
      <c r="G9" s="336">
        <v>625</v>
      </c>
      <c r="H9" s="336"/>
      <c r="I9" s="343"/>
      <c r="J9" s="343"/>
      <c r="K9" s="343" t="s">
        <v>547</v>
      </c>
      <c r="L9" s="336" t="s">
        <v>548</v>
      </c>
    </row>
    <row r="10" spans="1:13" customFormat="1" ht="15">
      <c r="A10" s="340">
        <v>2</v>
      </c>
      <c r="B10" s="340"/>
      <c r="C10" s="336"/>
      <c r="D10" s="336"/>
      <c r="E10" s="336"/>
      <c r="F10" s="336"/>
      <c r="G10" s="336"/>
      <c r="H10" s="336"/>
      <c r="I10" s="343"/>
      <c r="J10" s="343"/>
      <c r="K10" s="343"/>
      <c r="L10" s="336"/>
    </row>
    <row r="11" spans="1:13" customFormat="1" ht="15">
      <c r="A11" s="340">
        <v>3</v>
      </c>
      <c r="B11" s="340"/>
      <c r="C11" s="336"/>
      <c r="D11" s="336"/>
      <c r="E11" s="336"/>
      <c r="F11" s="336"/>
      <c r="G11" s="336"/>
      <c r="H11" s="336"/>
      <c r="I11" s="343"/>
      <c r="J11" s="343"/>
      <c r="K11" s="343"/>
      <c r="L11" s="336"/>
    </row>
    <row r="12" spans="1:13" customFormat="1" ht="15">
      <c r="A12" s="340">
        <v>4</v>
      </c>
      <c r="B12" s="340"/>
      <c r="C12" s="336"/>
      <c r="D12" s="336"/>
      <c r="E12" s="336"/>
      <c r="F12" s="336"/>
      <c r="G12" s="336"/>
      <c r="H12" s="336"/>
      <c r="I12" s="343"/>
      <c r="J12" s="343"/>
      <c r="K12" s="343"/>
      <c r="L12" s="336"/>
    </row>
    <row r="13" spans="1:13" customFormat="1" ht="15">
      <c r="A13" s="340" t="s">
        <v>264</v>
      </c>
      <c r="B13" s="340"/>
      <c r="C13" s="336"/>
      <c r="D13" s="336"/>
      <c r="E13" s="336"/>
      <c r="F13" s="336"/>
      <c r="G13" s="336"/>
      <c r="H13" s="336"/>
      <c r="I13" s="343"/>
      <c r="J13" s="343"/>
      <c r="K13" s="343"/>
      <c r="L13" s="336"/>
    </row>
    <row r="14" spans="1:13">
      <c r="A14" s="177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</row>
    <row r="15" spans="1:13">
      <c r="A15" s="177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</row>
    <row r="16" spans="1:13">
      <c r="A16" s="347"/>
      <c r="B16" s="347"/>
      <c r="C16" s="177"/>
      <c r="D16" s="177"/>
      <c r="E16" s="177"/>
      <c r="F16" s="177"/>
      <c r="G16" s="177"/>
      <c r="H16" s="177"/>
      <c r="I16" s="177"/>
      <c r="J16" s="177"/>
      <c r="K16" s="177"/>
      <c r="L16" s="177"/>
    </row>
    <row r="17" spans="1:12" ht="15">
      <c r="A17" s="141"/>
      <c r="B17" s="141"/>
      <c r="C17" s="143" t="s">
        <v>94</v>
      </c>
      <c r="D17" s="141"/>
      <c r="E17" s="141"/>
      <c r="F17" s="144"/>
      <c r="G17" s="141"/>
      <c r="H17" s="141"/>
      <c r="I17" s="141"/>
      <c r="J17" s="141"/>
      <c r="K17" s="141"/>
      <c r="L17" s="141"/>
    </row>
    <row r="18" spans="1:12" ht="15">
      <c r="A18" s="141"/>
      <c r="B18" s="141"/>
      <c r="C18" s="141"/>
      <c r="D18" s="145"/>
      <c r="E18" s="141"/>
      <c r="G18" s="145"/>
      <c r="H18" s="182"/>
    </row>
    <row r="19" spans="1:12" ht="15">
      <c r="C19" s="141"/>
      <c r="D19" s="147" t="s">
        <v>254</v>
      </c>
      <c r="E19" s="141"/>
      <c r="G19" s="148" t="s">
        <v>259</v>
      </c>
    </row>
    <row r="20" spans="1:12" ht="15">
      <c r="C20" s="141"/>
      <c r="D20" s="149" t="s">
        <v>125</v>
      </c>
      <c r="E20" s="141"/>
      <c r="G20" s="141" t="s">
        <v>255</v>
      </c>
    </row>
    <row r="21" spans="1:12" ht="15">
      <c r="C21" s="141"/>
      <c r="D21" s="149"/>
    </row>
  </sheetData>
  <mergeCells count="1">
    <mergeCell ref="K2:L2"/>
  </mergeCells>
  <pageMargins left="0.7" right="0.7" top="0.75" bottom="0.75" header="0.3" footer="0.3"/>
  <pageSetup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topLeftCell="A22" zoomScale="80" zoomScaleNormal="100" zoomScaleSheetLayoutView="80" workbookViewId="0">
      <selection activeCell="C41" sqref="C41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45" t="s">
        <v>286</v>
      </c>
      <c r="B1" s="47"/>
      <c r="C1" s="407" t="s">
        <v>95</v>
      </c>
      <c r="D1" s="407"/>
      <c r="E1" s="79"/>
    </row>
    <row r="2" spans="1:7">
      <c r="A2" s="47" t="s">
        <v>126</v>
      </c>
      <c r="B2" s="47"/>
      <c r="C2" s="401" t="s">
        <v>549</v>
      </c>
      <c r="D2" s="402"/>
      <c r="E2" s="79"/>
    </row>
    <row r="3" spans="1:7">
      <c r="A3" s="45"/>
      <c r="B3" s="47"/>
      <c r="C3" s="46"/>
      <c r="D3" s="46"/>
      <c r="E3" s="79"/>
    </row>
    <row r="4" spans="1:7">
      <c r="A4" s="48" t="s">
        <v>260</v>
      </c>
      <c r="B4" s="73"/>
      <c r="C4" s="74"/>
      <c r="D4" s="47"/>
      <c r="E4" s="79"/>
    </row>
    <row r="5" spans="1:7">
      <c r="A5" s="260" t="str">
        <f>'ფორმა N1'!A5</f>
        <v>"საქართველოს ქრისტიან-კონსერვატიული პარტია"</v>
      </c>
      <c r="B5" s="12"/>
      <c r="C5" s="12"/>
      <c r="E5" s="79"/>
    </row>
    <row r="6" spans="1:7">
      <c r="A6" s="75"/>
      <c r="B6" s="75"/>
      <c r="C6" s="75"/>
      <c r="D6" s="76"/>
      <c r="E6" s="79"/>
    </row>
    <row r="7" spans="1:7">
      <c r="A7" s="47"/>
      <c r="B7" s="47"/>
      <c r="C7" s="47"/>
      <c r="D7" s="47"/>
      <c r="E7" s="79"/>
    </row>
    <row r="8" spans="1:7" s="6" customFormat="1" ht="39" customHeight="1">
      <c r="A8" s="77" t="s">
        <v>64</v>
      </c>
      <c r="B8" s="50" t="s">
        <v>235</v>
      </c>
      <c r="C8" s="50" t="s">
        <v>66</v>
      </c>
      <c r="D8" s="50" t="s">
        <v>67</v>
      </c>
      <c r="E8" s="79"/>
    </row>
    <row r="9" spans="1:7" s="7" customFormat="1" ht="16.5" customHeight="1">
      <c r="A9" s="191">
        <v>1</v>
      </c>
      <c r="B9" s="191" t="s">
        <v>65</v>
      </c>
      <c r="C9" s="56">
        <f>SUM(C10,C26)</f>
        <v>1.5200000000000387</v>
      </c>
      <c r="D9" s="56">
        <f>SUM(D10,D26)</f>
        <v>1.5200000000000387</v>
      </c>
      <c r="E9" s="79"/>
    </row>
    <row r="10" spans="1:7" s="7" customFormat="1" ht="16.5" customHeight="1">
      <c r="A10" s="58">
        <v>1.1000000000000001</v>
      </c>
      <c r="B10" s="58" t="s">
        <v>69</v>
      </c>
      <c r="C10" s="56">
        <f>SUM(C11,C12,C16,C19,C25,)</f>
        <v>0</v>
      </c>
      <c r="D10" s="56">
        <f>SUM(D11,D12,D16,D19,D24,D25)</f>
        <v>0</v>
      </c>
      <c r="E10" s="79"/>
    </row>
    <row r="11" spans="1:7" s="9" customFormat="1" ht="16.5" customHeight="1">
      <c r="A11" s="59" t="s">
        <v>30</v>
      </c>
      <c r="B11" s="59" t="s">
        <v>68</v>
      </c>
      <c r="C11" s="8"/>
      <c r="D11" s="8"/>
      <c r="E11" s="79"/>
    </row>
    <row r="12" spans="1:7" s="10" customFormat="1" ht="16.5" customHeight="1">
      <c r="A12" s="59" t="s">
        <v>31</v>
      </c>
      <c r="B12" s="59" t="s">
        <v>292</v>
      </c>
      <c r="C12" s="78">
        <f>SUM(C13:C15)</f>
        <v>0</v>
      </c>
      <c r="D12" s="78">
        <f>SUM(D13:D15)</f>
        <v>0</v>
      </c>
      <c r="E12" s="79"/>
      <c r="G12" s="39"/>
    </row>
    <row r="13" spans="1:7" s="3" customFormat="1" ht="16.5" customHeight="1">
      <c r="A13" s="68" t="s">
        <v>70</v>
      </c>
      <c r="B13" s="68" t="s">
        <v>295</v>
      </c>
      <c r="C13" s="8"/>
      <c r="D13" s="8"/>
      <c r="E13" s="79"/>
    </row>
    <row r="14" spans="1:7" s="3" customFormat="1" ht="16.5" customHeight="1">
      <c r="A14" s="68" t="s">
        <v>465</v>
      </c>
      <c r="B14" s="68" t="s">
        <v>464</v>
      </c>
      <c r="C14" s="8"/>
      <c r="D14" s="8"/>
      <c r="E14" s="79"/>
    </row>
    <row r="15" spans="1:7" s="3" customFormat="1" ht="16.5" customHeight="1">
      <c r="A15" s="68" t="s">
        <v>466</v>
      </c>
      <c r="B15" s="68" t="s">
        <v>86</v>
      </c>
      <c r="C15" s="8"/>
      <c r="D15" s="8"/>
      <c r="E15" s="79"/>
    </row>
    <row r="16" spans="1:7" s="3" customFormat="1" ht="16.5" customHeight="1">
      <c r="A16" s="59" t="s">
        <v>71</v>
      </c>
      <c r="B16" s="59" t="s">
        <v>72</v>
      </c>
      <c r="C16" s="78">
        <f>SUM(C17:C18)</f>
        <v>0</v>
      </c>
      <c r="D16" s="78">
        <f>SUM(D17:D18)</f>
        <v>0</v>
      </c>
      <c r="E16" s="79"/>
    </row>
    <row r="17" spans="1:5" s="3" customFormat="1" ht="16.5" customHeight="1">
      <c r="A17" s="68" t="s">
        <v>73</v>
      </c>
      <c r="B17" s="68" t="s">
        <v>75</v>
      </c>
      <c r="C17" s="8"/>
      <c r="D17" s="8"/>
      <c r="E17" s="79"/>
    </row>
    <row r="18" spans="1:5" s="3" customFormat="1" ht="30">
      <c r="A18" s="68" t="s">
        <v>74</v>
      </c>
      <c r="B18" s="68" t="s">
        <v>96</v>
      </c>
      <c r="C18" s="8"/>
      <c r="D18" s="8"/>
      <c r="E18" s="79"/>
    </row>
    <row r="19" spans="1:5" s="3" customFormat="1" ht="16.5" customHeight="1">
      <c r="A19" s="59" t="s">
        <v>76</v>
      </c>
      <c r="B19" s="59" t="s">
        <v>389</v>
      </c>
      <c r="C19" s="78">
        <f>SUM(C20:C23)</f>
        <v>0</v>
      </c>
      <c r="D19" s="78">
        <f>SUM(D20:D23)</f>
        <v>0</v>
      </c>
      <c r="E19" s="79"/>
    </row>
    <row r="20" spans="1:5" s="3" customFormat="1" ht="16.5" customHeight="1">
      <c r="A20" s="68" t="s">
        <v>77</v>
      </c>
      <c r="B20" s="68" t="s">
        <v>78</v>
      </c>
      <c r="C20" s="8"/>
      <c r="D20" s="8"/>
      <c r="E20" s="79"/>
    </row>
    <row r="21" spans="1:5" s="3" customFormat="1" ht="30">
      <c r="A21" s="68" t="s">
        <v>81</v>
      </c>
      <c r="B21" s="68" t="s">
        <v>79</v>
      </c>
      <c r="C21" s="8"/>
      <c r="D21" s="8"/>
      <c r="E21" s="79"/>
    </row>
    <row r="22" spans="1:5" s="3" customFormat="1" ht="16.5" customHeight="1">
      <c r="A22" s="68" t="s">
        <v>82</v>
      </c>
      <c r="B22" s="68" t="s">
        <v>80</v>
      </c>
      <c r="C22" s="8"/>
      <c r="D22" s="8"/>
      <c r="E22" s="79"/>
    </row>
    <row r="23" spans="1:5" s="3" customFormat="1" ht="16.5" customHeight="1">
      <c r="A23" s="68" t="s">
        <v>83</v>
      </c>
      <c r="B23" s="68" t="s">
        <v>413</v>
      </c>
      <c r="C23" s="8"/>
      <c r="D23" s="8"/>
      <c r="E23" s="79"/>
    </row>
    <row r="24" spans="1:5" s="3" customFormat="1" ht="16.5" customHeight="1">
      <c r="A24" s="59" t="s">
        <v>84</v>
      </c>
      <c r="B24" s="59" t="s">
        <v>414</v>
      </c>
      <c r="C24" s="225"/>
      <c r="D24" s="8"/>
      <c r="E24" s="79"/>
    </row>
    <row r="25" spans="1:5" s="3" customFormat="1">
      <c r="A25" s="59" t="s">
        <v>237</v>
      </c>
      <c r="B25" s="59" t="s">
        <v>420</v>
      </c>
      <c r="C25" s="8"/>
      <c r="D25" s="8"/>
      <c r="E25" s="79"/>
    </row>
    <row r="26" spans="1:5" ht="16.5" customHeight="1">
      <c r="A26" s="58">
        <v>1.2</v>
      </c>
      <c r="B26" s="58" t="s">
        <v>85</v>
      </c>
      <c r="C26" s="56">
        <f>SUM(C27,C35)</f>
        <v>1.5200000000000387</v>
      </c>
      <c r="D26" s="56">
        <f>SUM(D27,D35)</f>
        <v>1.5200000000000387</v>
      </c>
      <c r="E26" s="79"/>
    </row>
    <row r="27" spans="1:5" ht="16.5" customHeight="1">
      <c r="A27" s="59" t="s">
        <v>32</v>
      </c>
      <c r="B27" s="59" t="s">
        <v>295</v>
      </c>
      <c r="C27" s="78">
        <f>SUM(C28:C30)</f>
        <v>0</v>
      </c>
      <c r="D27" s="78">
        <f>SUM(D28:D30)</f>
        <v>0</v>
      </c>
      <c r="E27" s="79"/>
    </row>
    <row r="28" spans="1:5">
      <c r="A28" s="199" t="s">
        <v>87</v>
      </c>
      <c r="B28" s="199" t="s">
        <v>293</v>
      </c>
      <c r="C28" s="8"/>
      <c r="D28" s="8"/>
      <c r="E28" s="79"/>
    </row>
    <row r="29" spans="1:5">
      <c r="A29" s="199" t="s">
        <v>88</v>
      </c>
      <c r="B29" s="199" t="s">
        <v>296</v>
      </c>
      <c r="C29" s="8"/>
      <c r="D29" s="8"/>
      <c r="E29" s="79"/>
    </row>
    <row r="30" spans="1:5">
      <c r="A30" s="199" t="s">
        <v>422</v>
      </c>
      <c r="B30" s="199" t="s">
        <v>294</v>
      </c>
      <c r="C30" s="8"/>
      <c r="D30" s="8"/>
      <c r="E30" s="79"/>
    </row>
    <row r="31" spans="1:5">
      <c r="A31" s="59" t="s">
        <v>33</v>
      </c>
      <c r="B31" s="59" t="s">
        <v>464</v>
      </c>
      <c r="C31" s="78">
        <f>SUM(C32:C34)</f>
        <v>0</v>
      </c>
      <c r="D31" s="78">
        <f>SUM(D32:D34)</f>
        <v>0</v>
      </c>
      <c r="E31" s="79"/>
    </row>
    <row r="32" spans="1:5">
      <c r="A32" s="199" t="s">
        <v>12</v>
      </c>
      <c r="B32" s="199" t="s">
        <v>467</v>
      </c>
      <c r="C32" s="8"/>
      <c r="D32" s="8"/>
      <c r="E32" s="79"/>
    </row>
    <row r="33" spans="1:9">
      <c r="A33" s="199" t="s">
        <v>13</v>
      </c>
      <c r="B33" s="199" t="s">
        <v>468</v>
      </c>
      <c r="C33" s="8"/>
      <c r="D33" s="8"/>
      <c r="E33" s="79"/>
    </row>
    <row r="34" spans="1:9">
      <c r="A34" s="199" t="s">
        <v>267</v>
      </c>
      <c r="B34" s="199" t="s">
        <v>469</v>
      </c>
      <c r="C34" s="8"/>
      <c r="D34" s="8"/>
      <c r="E34" s="79"/>
    </row>
    <row r="35" spans="1:9">
      <c r="A35" s="59" t="s">
        <v>34</v>
      </c>
      <c r="B35" s="212" t="s">
        <v>419</v>
      </c>
      <c r="C35" s="8">
        <v>1.5200000000000387</v>
      </c>
      <c r="D35" s="8">
        <v>1.5200000000000387</v>
      </c>
      <c r="E35" s="79"/>
    </row>
    <row r="36" spans="1:9">
      <c r="D36" s="21"/>
      <c r="E36" s="80"/>
      <c r="F36" s="21"/>
    </row>
    <row r="37" spans="1:9">
      <c r="A37" s="1"/>
      <c r="D37" s="21"/>
      <c r="E37" s="80"/>
      <c r="F37" s="21"/>
    </row>
    <row r="38" spans="1:9">
      <c r="D38" s="21"/>
      <c r="E38" s="80"/>
      <c r="F38" s="21"/>
    </row>
    <row r="39" spans="1:9">
      <c r="D39" s="21"/>
      <c r="E39" s="80"/>
      <c r="F39" s="21"/>
    </row>
    <row r="40" spans="1:9">
      <c r="A40" s="40" t="s">
        <v>94</v>
      </c>
      <c r="D40" s="21"/>
      <c r="E40" s="80"/>
      <c r="F40" s="21"/>
    </row>
    <row r="41" spans="1:9">
      <c r="D41" s="21"/>
      <c r="E41" s="81"/>
      <c r="F41" s="81"/>
      <c r="G41"/>
      <c r="H41"/>
      <c r="I41"/>
    </row>
    <row r="42" spans="1:9">
      <c r="D42" s="82"/>
      <c r="E42" s="81"/>
      <c r="F42" s="81"/>
      <c r="G42"/>
      <c r="H42"/>
      <c r="I42"/>
    </row>
    <row r="43" spans="1:9">
      <c r="A43"/>
      <c r="B43" s="40" t="s">
        <v>257</v>
      </c>
      <c r="D43" s="82"/>
      <c r="E43" s="81"/>
      <c r="F43" s="81"/>
      <c r="G43"/>
      <c r="H43"/>
      <c r="I43"/>
    </row>
    <row r="44" spans="1:9">
      <c r="A44"/>
      <c r="B44" s="2" t="s">
        <v>256</v>
      </c>
      <c r="D44" s="82"/>
      <c r="E44" s="81"/>
      <c r="F44" s="81"/>
      <c r="G44"/>
      <c r="H44"/>
      <c r="I44"/>
    </row>
    <row r="45" spans="1:9" customFormat="1" ht="12.75">
      <c r="B45" s="36" t="s">
        <v>125</v>
      </c>
      <c r="D45" s="81"/>
      <c r="E45" s="81"/>
      <c r="F45" s="81"/>
    </row>
    <row r="46" spans="1:9">
      <c r="D46" s="21"/>
      <c r="E46" s="80"/>
      <c r="F46" s="21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H2" sqref="H2:I2"/>
    </sheetView>
  </sheetViews>
  <sheetFormatPr defaultRowHeight="12.75"/>
  <cols>
    <col min="1" max="1" width="11.7109375" style="142" customWidth="1"/>
    <col min="2" max="2" width="21.5703125" style="142" customWidth="1"/>
    <col min="3" max="3" width="19.140625" style="142" customWidth="1"/>
    <col min="4" max="4" width="23.7109375" style="142" customWidth="1"/>
    <col min="5" max="6" width="16.5703125" style="142" bestFit="1" customWidth="1"/>
    <col min="7" max="7" width="17" style="142" customWidth="1"/>
    <col min="8" max="8" width="19" style="142" customWidth="1"/>
    <col min="9" max="9" width="24.42578125" style="142" customWidth="1"/>
    <col min="10" max="16384" width="9.140625" style="142"/>
  </cols>
  <sheetData>
    <row r="1" spans="1:13" customFormat="1" ht="15">
      <c r="A1" s="98" t="s">
        <v>426</v>
      </c>
      <c r="B1" s="99"/>
      <c r="C1" s="99"/>
      <c r="D1" s="99"/>
      <c r="E1" s="99"/>
      <c r="F1" s="99"/>
      <c r="G1" s="99"/>
      <c r="H1" s="105"/>
      <c r="I1" s="49" t="s">
        <v>95</v>
      </c>
    </row>
    <row r="2" spans="1:13" customFormat="1" ht="15">
      <c r="A2" s="76" t="s">
        <v>126</v>
      </c>
      <c r="B2" s="99"/>
      <c r="C2" s="99"/>
      <c r="D2" s="99"/>
      <c r="E2" s="99"/>
      <c r="F2" s="99"/>
      <c r="G2" s="99"/>
      <c r="H2" s="401" t="s">
        <v>549</v>
      </c>
      <c r="I2" s="402"/>
    </row>
    <row r="3" spans="1:13" customFormat="1" ht="15">
      <c r="A3" s="99"/>
      <c r="B3" s="99"/>
      <c r="C3" s="99"/>
      <c r="D3" s="99"/>
      <c r="E3" s="99"/>
      <c r="F3" s="99"/>
      <c r="G3" s="99"/>
      <c r="H3" s="102"/>
      <c r="I3" s="102"/>
      <c r="M3" s="142"/>
    </row>
    <row r="4" spans="1:13" customFormat="1" ht="15">
      <c r="A4" s="47" t="str">
        <f>'ფორმა N2'!A4</f>
        <v>ანგარიშვალდებული პირის დასახელება:</v>
      </c>
      <c r="B4" s="47"/>
      <c r="C4" s="47"/>
      <c r="D4" s="99"/>
      <c r="E4" s="99"/>
      <c r="F4" s="99"/>
      <c r="G4" s="99"/>
      <c r="H4" s="99"/>
      <c r="I4" s="107"/>
    </row>
    <row r="5" spans="1:13" ht="15">
      <c r="A5" s="280" t="s">
        <v>471</v>
      </c>
      <c r="B5" s="51"/>
      <c r="C5" s="51"/>
      <c r="D5" s="176"/>
      <c r="E5" s="176"/>
      <c r="F5" s="176"/>
      <c r="G5" s="176"/>
      <c r="H5" s="176"/>
      <c r="I5" s="175"/>
    </row>
    <row r="6" spans="1:13" customFormat="1" ht="13.5">
      <c r="A6" s="103"/>
      <c r="B6" s="104"/>
      <c r="C6" s="104"/>
      <c r="D6" s="99"/>
      <c r="E6" s="99"/>
      <c r="F6" s="99"/>
      <c r="G6" s="99"/>
      <c r="H6" s="99"/>
      <c r="I6" s="99"/>
    </row>
    <row r="7" spans="1:13" customFormat="1" ht="60">
      <c r="A7" s="110" t="s">
        <v>64</v>
      </c>
      <c r="B7" s="97" t="s">
        <v>361</v>
      </c>
      <c r="C7" s="97" t="s">
        <v>362</v>
      </c>
      <c r="D7" s="97" t="s">
        <v>367</v>
      </c>
      <c r="E7" s="97" t="s">
        <v>369</v>
      </c>
      <c r="F7" s="97" t="s">
        <v>363</v>
      </c>
      <c r="G7" s="97" t="s">
        <v>364</v>
      </c>
      <c r="H7" s="97" t="s">
        <v>376</v>
      </c>
      <c r="I7" s="97" t="s">
        <v>365</v>
      </c>
    </row>
    <row r="8" spans="1:13" customFormat="1" ht="15">
      <c r="A8" s="96">
        <v>1</v>
      </c>
      <c r="B8" s="96">
        <v>2</v>
      </c>
      <c r="C8" s="97">
        <v>3</v>
      </c>
      <c r="D8" s="96">
        <v>6</v>
      </c>
      <c r="E8" s="97">
        <v>7</v>
      </c>
      <c r="F8" s="96">
        <v>8</v>
      </c>
      <c r="G8" s="96">
        <v>9</v>
      </c>
      <c r="H8" s="96">
        <v>10</v>
      </c>
      <c r="I8" s="97">
        <v>11</v>
      </c>
    </row>
    <row r="9" spans="1:13" customFormat="1" ht="15">
      <c r="A9" s="38">
        <v>1</v>
      </c>
      <c r="B9" s="20"/>
      <c r="C9" s="20"/>
      <c r="D9" s="20"/>
      <c r="E9" s="20"/>
      <c r="F9" s="173"/>
      <c r="G9" s="173"/>
      <c r="H9" s="173"/>
      <c r="I9" s="20"/>
    </row>
    <row r="10" spans="1:13" customFormat="1" ht="15">
      <c r="A10" s="38">
        <v>2</v>
      </c>
      <c r="B10" s="20"/>
      <c r="C10" s="20"/>
      <c r="D10" s="20"/>
      <c r="E10" s="20"/>
      <c r="F10" s="173"/>
      <c r="G10" s="173"/>
      <c r="H10" s="173"/>
      <c r="I10" s="20"/>
    </row>
    <row r="11" spans="1:13" customFormat="1" ht="15">
      <c r="A11" s="38">
        <v>3</v>
      </c>
      <c r="B11" s="20"/>
      <c r="C11" s="20"/>
      <c r="D11" s="20"/>
      <c r="E11" s="20"/>
      <c r="F11" s="173"/>
      <c r="G11" s="173"/>
      <c r="H11" s="173"/>
      <c r="I11" s="20"/>
    </row>
    <row r="12" spans="1:13" customFormat="1" ht="15">
      <c r="A12" s="38">
        <v>4</v>
      </c>
      <c r="B12" s="20"/>
      <c r="C12" s="20"/>
      <c r="D12" s="20"/>
      <c r="E12" s="20"/>
      <c r="F12" s="173"/>
      <c r="G12" s="173"/>
      <c r="H12" s="173"/>
      <c r="I12" s="20"/>
    </row>
    <row r="13" spans="1:13" customFormat="1" ht="15">
      <c r="A13" s="38">
        <v>5</v>
      </c>
      <c r="B13" s="20"/>
      <c r="C13" s="20"/>
      <c r="D13" s="20"/>
      <c r="E13" s="20"/>
      <c r="F13" s="173"/>
      <c r="G13" s="173"/>
      <c r="H13" s="173"/>
      <c r="I13" s="20"/>
    </row>
    <row r="14" spans="1:13" customFormat="1" ht="15">
      <c r="A14" s="38">
        <v>6</v>
      </c>
      <c r="B14" s="20"/>
      <c r="C14" s="20"/>
      <c r="D14" s="20"/>
      <c r="E14" s="20"/>
      <c r="F14" s="173"/>
      <c r="G14" s="173"/>
      <c r="H14" s="173"/>
      <c r="I14" s="20"/>
    </row>
    <row r="15" spans="1:13" customFormat="1" ht="15">
      <c r="A15" s="38">
        <v>7</v>
      </c>
      <c r="B15" s="20"/>
      <c r="C15" s="20"/>
      <c r="D15" s="20"/>
      <c r="E15" s="20"/>
      <c r="F15" s="173"/>
      <c r="G15" s="173"/>
      <c r="H15" s="173"/>
      <c r="I15" s="20"/>
    </row>
    <row r="16" spans="1:13" customFormat="1" ht="15">
      <c r="A16" s="38">
        <v>8</v>
      </c>
      <c r="B16" s="20"/>
      <c r="C16" s="20"/>
      <c r="D16" s="20"/>
      <c r="E16" s="20"/>
      <c r="F16" s="173"/>
      <c r="G16" s="173"/>
      <c r="H16" s="173"/>
      <c r="I16" s="20"/>
    </row>
    <row r="17" spans="1:9" customFormat="1" ht="15">
      <c r="A17" s="38">
        <v>9</v>
      </c>
      <c r="B17" s="20"/>
      <c r="C17" s="20"/>
      <c r="D17" s="20"/>
      <c r="E17" s="20"/>
      <c r="F17" s="173"/>
      <c r="G17" s="173"/>
      <c r="H17" s="173"/>
      <c r="I17" s="20"/>
    </row>
    <row r="18" spans="1:9" customFormat="1" ht="15">
      <c r="A18" s="38">
        <v>10</v>
      </c>
      <c r="B18" s="20"/>
      <c r="C18" s="20"/>
      <c r="D18" s="20"/>
      <c r="E18" s="20"/>
      <c r="F18" s="173"/>
      <c r="G18" s="173"/>
      <c r="H18" s="173"/>
      <c r="I18" s="20"/>
    </row>
    <row r="19" spans="1:9" customFormat="1" ht="15">
      <c r="A19" s="38">
        <v>11</v>
      </c>
      <c r="B19" s="20"/>
      <c r="C19" s="20"/>
      <c r="D19" s="20"/>
      <c r="E19" s="20"/>
      <c r="F19" s="173"/>
      <c r="G19" s="173"/>
      <c r="H19" s="173"/>
      <c r="I19" s="20"/>
    </row>
    <row r="20" spans="1:9" customFormat="1" ht="15">
      <c r="A20" s="38">
        <v>12</v>
      </c>
      <c r="B20" s="20"/>
      <c r="C20" s="20"/>
      <c r="D20" s="20"/>
      <c r="E20" s="20"/>
      <c r="F20" s="173"/>
      <c r="G20" s="173"/>
      <c r="H20" s="173"/>
      <c r="I20" s="20"/>
    </row>
    <row r="21" spans="1:9" customFormat="1" ht="15">
      <c r="A21" s="38">
        <v>13</v>
      </c>
      <c r="B21" s="20"/>
      <c r="C21" s="20"/>
      <c r="D21" s="20"/>
      <c r="E21" s="20"/>
      <c r="F21" s="173"/>
      <c r="G21" s="173"/>
      <c r="H21" s="173"/>
      <c r="I21" s="20"/>
    </row>
    <row r="22" spans="1:9" customFormat="1" ht="15">
      <c r="A22" s="38">
        <v>14</v>
      </c>
      <c r="B22" s="20"/>
      <c r="C22" s="20"/>
      <c r="D22" s="20"/>
      <c r="E22" s="20"/>
      <c r="F22" s="173"/>
      <c r="G22" s="173"/>
      <c r="H22" s="173"/>
      <c r="I22" s="20"/>
    </row>
    <row r="23" spans="1:9" customFormat="1" ht="15">
      <c r="A23" s="38">
        <v>15</v>
      </c>
      <c r="B23" s="20"/>
      <c r="C23" s="20"/>
      <c r="D23" s="20"/>
      <c r="E23" s="20"/>
      <c r="F23" s="173"/>
      <c r="G23" s="173"/>
      <c r="H23" s="173"/>
      <c r="I23" s="20"/>
    </row>
    <row r="24" spans="1:9" customFormat="1" ht="15">
      <c r="A24" s="38">
        <v>16</v>
      </c>
      <c r="B24" s="20"/>
      <c r="C24" s="20"/>
      <c r="D24" s="20"/>
      <c r="E24" s="20"/>
      <c r="F24" s="173"/>
      <c r="G24" s="173"/>
      <c r="H24" s="173"/>
      <c r="I24" s="20"/>
    </row>
    <row r="25" spans="1:9" customFormat="1" ht="15">
      <c r="A25" s="38">
        <v>17</v>
      </c>
      <c r="B25" s="20"/>
      <c r="C25" s="20"/>
      <c r="D25" s="20"/>
      <c r="E25" s="20"/>
      <c r="F25" s="173"/>
      <c r="G25" s="173"/>
      <c r="H25" s="173"/>
      <c r="I25" s="20"/>
    </row>
    <row r="26" spans="1:9" customFormat="1" ht="15">
      <c r="A26" s="38">
        <v>18</v>
      </c>
      <c r="B26" s="20"/>
      <c r="C26" s="20"/>
      <c r="D26" s="20"/>
      <c r="E26" s="20"/>
      <c r="F26" s="173"/>
      <c r="G26" s="173"/>
      <c r="H26" s="173"/>
      <c r="I26" s="20"/>
    </row>
    <row r="27" spans="1:9" customFormat="1" ht="15">
      <c r="A27" s="38" t="s">
        <v>264</v>
      </c>
      <c r="B27" s="20"/>
      <c r="C27" s="20"/>
      <c r="D27" s="20"/>
      <c r="E27" s="20"/>
      <c r="F27" s="173"/>
      <c r="G27" s="173"/>
      <c r="H27" s="173"/>
      <c r="I27" s="20"/>
    </row>
    <row r="28" spans="1:9">
      <c r="A28" s="177"/>
      <c r="B28" s="177"/>
      <c r="C28" s="177"/>
      <c r="D28" s="177"/>
      <c r="E28" s="177"/>
      <c r="F28" s="177"/>
      <c r="G28" s="177"/>
      <c r="H28" s="177"/>
      <c r="I28" s="177"/>
    </row>
    <row r="29" spans="1:9">
      <c r="A29" s="177"/>
      <c r="B29" s="177"/>
      <c r="C29" s="177"/>
      <c r="D29" s="177"/>
      <c r="E29" s="177"/>
      <c r="F29" s="177"/>
      <c r="G29" s="177"/>
      <c r="H29" s="177"/>
      <c r="I29" s="177"/>
    </row>
    <row r="30" spans="1:9">
      <c r="A30" s="178"/>
      <c r="B30" s="177"/>
      <c r="C30" s="177"/>
      <c r="D30" s="177"/>
      <c r="E30" s="177"/>
      <c r="F30" s="177"/>
      <c r="G30" s="177"/>
      <c r="H30" s="177"/>
      <c r="I30" s="177"/>
    </row>
    <row r="31" spans="1:9" ht="15">
      <c r="A31" s="141"/>
      <c r="B31" s="143" t="s">
        <v>94</v>
      </c>
      <c r="C31" s="141"/>
      <c r="D31" s="141"/>
      <c r="E31" s="144"/>
      <c r="F31" s="141"/>
      <c r="G31" s="141"/>
      <c r="H31" s="141"/>
      <c r="I31" s="141"/>
    </row>
    <row r="32" spans="1:9" ht="15">
      <c r="A32" s="141"/>
      <c r="B32" s="141"/>
      <c r="C32" s="145"/>
      <c r="D32" s="141"/>
      <c r="F32" s="145"/>
      <c r="G32" s="182"/>
    </row>
    <row r="33" spans="2:6" ht="15">
      <c r="B33" s="141"/>
      <c r="C33" s="147" t="s">
        <v>254</v>
      </c>
      <c r="D33" s="141"/>
      <c r="F33" s="148" t="s">
        <v>259</v>
      </c>
    </row>
    <row r="34" spans="2:6" ht="15">
      <c r="B34" s="141"/>
      <c r="C34" s="149" t="s">
        <v>125</v>
      </c>
      <c r="D34" s="141"/>
      <c r="F34" s="141" t="s">
        <v>255</v>
      </c>
    </row>
    <row r="35" spans="2:6" ht="15">
      <c r="B35" s="141"/>
      <c r="C35" s="149"/>
    </row>
  </sheetData>
  <mergeCells count="1">
    <mergeCell ref="H2:I2"/>
  </mergeCells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2"/>
  <sheetViews>
    <sheetView tabSelected="1" view="pageBreakPreview" topLeftCell="A7" zoomScale="80" zoomScaleNormal="100" zoomScaleSheetLayoutView="80" workbookViewId="0">
      <selection activeCell="A28" sqref="A28"/>
    </sheetView>
  </sheetViews>
  <sheetFormatPr defaultRowHeight="15"/>
  <cols>
    <col min="1" max="1" width="10" style="141" customWidth="1"/>
    <col min="2" max="2" width="20.28515625" style="141" customWidth="1"/>
    <col min="3" max="3" width="30" style="141" customWidth="1"/>
    <col min="4" max="4" width="29" style="141" customWidth="1"/>
    <col min="5" max="5" width="22.5703125" style="141" customWidth="1"/>
    <col min="6" max="6" width="20" style="141" customWidth="1"/>
    <col min="7" max="7" width="29.28515625" style="141" customWidth="1"/>
    <col min="8" max="8" width="27.140625" style="141" customWidth="1"/>
    <col min="9" max="9" width="26.42578125" style="141" customWidth="1"/>
    <col min="10" max="10" width="0.5703125" style="141" customWidth="1"/>
    <col min="11" max="16384" width="9.140625" style="141"/>
  </cols>
  <sheetData>
    <row r="1" spans="1:10">
      <c r="A1" s="45" t="s">
        <v>377</v>
      </c>
      <c r="B1" s="47"/>
      <c r="C1" s="47"/>
      <c r="D1" s="47"/>
      <c r="E1" s="47"/>
      <c r="F1" s="47"/>
      <c r="G1" s="47"/>
      <c r="H1" s="47"/>
      <c r="I1" s="121" t="s">
        <v>184</v>
      </c>
      <c r="J1" s="122"/>
    </row>
    <row r="2" spans="1:10">
      <c r="A2" s="47" t="s">
        <v>126</v>
      </c>
      <c r="B2" s="47"/>
      <c r="C2" s="47"/>
      <c r="D2" s="47"/>
      <c r="E2" s="47"/>
      <c r="F2" s="47"/>
      <c r="G2" s="47"/>
      <c r="H2" s="47"/>
      <c r="I2" s="419">
        <v>42621</v>
      </c>
      <c r="J2" s="419"/>
    </row>
    <row r="3" spans="1:10">
      <c r="A3" s="47"/>
      <c r="B3" s="47"/>
      <c r="C3" s="47"/>
      <c r="D3" s="47"/>
      <c r="E3" s="47"/>
      <c r="F3" s="47"/>
      <c r="G3" s="47"/>
      <c r="H3" s="47"/>
      <c r="I3" s="73"/>
      <c r="J3" s="122"/>
    </row>
    <row r="4" spans="1:10">
      <c r="A4" s="48" t="str">
        <f>'[3]ფორმა N2'!A4</f>
        <v>ანგარიშვალდებული პირის დასახელება:</v>
      </c>
      <c r="B4" s="47"/>
      <c r="C4" s="47"/>
      <c r="D4" s="47"/>
      <c r="E4" s="47"/>
      <c r="F4" s="47"/>
      <c r="G4" s="47"/>
      <c r="H4" s="47"/>
      <c r="I4" s="47"/>
      <c r="J4" s="75"/>
    </row>
    <row r="5" spans="1:10">
      <c r="A5" s="280" t="s">
        <v>471</v>
      </c>
      <c r="B5" s="174"/>
      <c r="C5" s="174"/>
      <c r="D5" s="174"/>
      <c r="E5" s="174"/>
      <c r="F5" s="174"/>
      <c r="G5" s="174"/>
      <c r="H5" s="174"/>
      <c r="I5" s="174"/>
      <c r="J5" s="148"/>
    </row>
    <row r="6" spans="1:10">
      <c r="A6" s="48"/>
      <c r="B6" s="47"/>
      <c r="C6" s="47"/>
      <c r="D6" s="47"/>
      <c r="E6" s="47"/>
      <c r="F6" s="47"/>
      <c r="G6" s="47"/>
      <c r="H6" s="47"/>
      <c r="I6" s="47"/>
      <c r="J6" s="75"/>
    </row>
    <row r="7" spans="1:10">
      <c r="A7" s="47"/>
      <c r="B7" s="47"/>
      <c r="C7" s="47"/>
      <c r="D7" s="47"/>
      <c r="E7" s="47"/>
      <c r="F7" s="47"/>
      <c r="G7" s="47"/>
      <c r="H7" s="47"/>
      <c r="I7" s="47"/>
      <c r="J7" s="76"/>
    </row>
    <row r="8" spans="1:10" ht="63.75" customHeight="1">
      <c r="A8" s="123" t="s">
        <v>64</v>
      </c>
      <c r="B8" s="255" t="s">
        <v>353</v>
      </c>
      <c r="C8" s="256" t="s">
        <v>410</v>
      </c>
      <c r="D8" s="256" t="s">
        <v>411</v>
      </c>
      <c r="E8" s="256" t="s">
        <v>354</v>
      </c>
      <c r="F8" s="256" t="s">
        <v>373</v>
      </c>
      <c r="G8" s="256" t="s">
        <v>374</v>
      </c>
      <c r="H8" s="256" t="s">
        <v>412</v>
      </c>
      <c r="I8" s="124" t="s">
        <v>375</v>
      </c>
      <c r="J8" s="76"/>
    </row>
    <row r="9" spans="1:10" ht="30">
      <c r="A9" s="126">
        <v>1</v>
      </c>
      <c r="B9" s="349" t="s">
        <v>550</v>
      </c>
      <c r="C9" s="131" t="s">
        <v>551</v>
      </c>
      <c r="D9" s="131" t="s">
        <v>552</v>
      </c>
      <c r="E9" s="130" t="s">
        <v>553</v>
      </c>
      <c r="F9" s="130"/>
      <c r="G9" s="130"/>
      <c r="H9" s="130"/>
      <c r="I9" s="130">
        <v>126</v>
      </c>
      <c r="J9" s="76"/>
    </row>
    <row r="10" spans="1:10">
      <c r="A10" s="126">
        <v>2</v>
      </c>
      <c r="B10" s="349" t="s">
        <v>559</v>
      </c>
      <c r="C10" s="131" t="s">
        <v>560</v>
      </c>
      <c r="D10" s="131" t="s">
        <v>561</v>
      </c>
      <c r="E10" s="130" t="s">
        <v>558</v>
      </c>
      <c r="F10" s="130"/>
      <c r="G10" s="130"/>
      <c r="H10" s="130"/>
      <c r="I10" s="130">
        <v>783.45</v>
      </c>
      <c r="J10" s="76"/>
    </row>
    <row r="11" spans="1:10">
      <c r="A11" s="126">
        <v>3</v>
      </c>
      <c r="B11" s="349" t="s">
        <v>563</v>
      </c>
      <c r="C11" s="131" t="s">
        <v>564</v>
      </c>
      <c r="D11" s="131" t="s">
        <v>547</v>
      </c>
      <c r="E11" s="130" t="s">
        <v>565</v>
      </c>
      <c r="F11" s="130"/>
      <c r="G11" s="130"/>
      <c r="H11" s="130"/>
      <c r="I11" s="130">
        <v>625</v>
      </c>
      <c r="J11" s="76"/>
    </row>
    <row r="12" spans="1:10">
      <c r="A12" s="126">
        <v>4</v>
      </c>
      <c r="B12" s="349" t="s">
        <v>555</v>
      </c>
      <c r="C12" s="131" t="s">
        <v>566</v>
      </c>
      <c r="D12" s="131" t="s">
        <v>556</v>
      </c>
      <c r="E12" s="130" t="s">
        <v>557</v>
      </c>
      <c r="F12" s="130"/>
      <c r="G12" s="130"/>
      <c r="H12" s="130"/>
      <c r="I12" s="130">
        <v>30</v>
      </c>
      <c r="J12" s="76"/>
    </row>
    <row r="13" spans="1:10" ht="30">
      <c r="A13" s="126">
        <v>5</v>
      </c>
      <c r="B13" s="349" t="s">
        <v>567</v>
      </c>
      <c r="C13" s="131" t="s">
        <v>568</v>
      </c>
      <c r="D13" s="131" t="s">
        <v>569</v>
      </c>
      <c r="E13" s="130" t="s">
        <v>570</v>
      </c>
      <c r="F13" s="130"/>
      <c r="G13" s="130"/>
      <c r="H13" s="130"/>
      <c r="I13" s="130">
        <v>1489.5</v>
      </c>
      <c r="J13" s="76"/>
    </row>
    <row r="14" spans="1:10">
      <c r="A14" s="126">
        <v>6</v>
      </c>
      <c r="B14" s="349" t="s">
        <v>571</v>
      </c>
      <c r="C14" s="131" t="s">
        <v>572</v>
      </c>
      <c r="D14" s="131" t="s">
        <v>482</v>
      </c>
      <c r="E14" s="130" t="s">
        <v>570</v>
      </c>
      <c r="F14" s="130"/>
      <c r="G14" s="130"/>
      <c r="H14" s="130"/>
      <c r="I14" s="130">
        <v>1000</v>
      </c>
      <c r="J14" s="76"/>
    </row>
    <row r="15" spans="1:10">
      <c r="A15" s="126">
        <v>7</v>
      </c>
      <c r="B15" s="349" t="s">
        <v>573</v>
      </c>
      <c r="C15" s="131" t="s">
        <v>574</v>
      </c>
      <c r="D15" s="131" t="s">
        <v>487</v>
      </c>
      <c r="E15" s="130" t="s">
        <v>570</v>
      </c>
      <c r="F15" s="130"/>
      <c r="G15" s="130"/>
      <c r="H15" s="130"/>
      <c r="I15" s="130">
        <v>2300</v>
      </c>
      <c r="J15" s="76"/>
    </row>
    <row r="16" spans="1:10">
      <c r="A16" s="126">
        <v>8</v>
      </c>
      <c r="B16" s="349" t="s">
        <v>575</v>
      </c>
      <c r="C16" s="131" t="s">
        <v>576</v>
      </c>
      <c r="D16" s="131" t="s">
        <v>492</v>
      </c>
      <c r="E16" s="130" t="s">
        <v>570</v>
      </c>
      <c r="F16" s="130"/>
      <c r="G16" s="130"/>
      <c r="H16" s="130"/>
      <c r="I16" s="130">
        <v>1875</v>
      </c>
      <c r="J16" s="76"/>
    </row>
    <row r="17" spans="1:10">
      <c r="A17" s="126">
        <v>9</v>
      </c>
      <c r="B17" s="349" t="s">
        <v>577</v>
      </c>
      <c r="C17" s="131" t="s">
        <v>497</v>
      </c>
      <c r="D17" s="131" t="s">
        <v>578</v>
      </c>
      <c r="E17" s="130" t="s">
        <v>570</v>
      </c>
      <c r="F17" s="130"/>
      <c r="G17" s="130"/>
      <c r="H17" s="130"/>
      <c r="I17" s="130">
        <v>1610</v>
      </c>
      <c r="J17" s="76"/>
    </row>
    <row r="18" spans="1:10">
      <c r="A18" s="126">
        <v>10</v>
      </c>
      <c r="B18" s="349" t="s">
        <v>579</v>
      </c>
      <c r="C18" s="131" t="s">
        <v>580</v>
      </c>
      <c r="D18" s="131" t="s">
        <v>500</v>
      </c>
      <c r="E18" s="130" t="s">
        <v>570</v>
      </c>
      <c r="F18" s="130"/>
      <c r="G18" s="130"/>
      <c r="H18" s="130"/>
      <c r="I18" s="130">
        <v>2300</v>
      </c>
      <c r="J18" s="76"/>
    </row>
    <row r="19" spans="1:10">
      <c r="A19" s="126">
        <v>11</v>
      </c>
      <c r="B19" s="349" t="s">
        <v>581</v>
      </c>
      <c r="C19" s="131" t="s">
        <v>582</v>
      </c>
      <c r="D19" s="131" t="s">
        <v>505</v>
      </c>
      <c r="E19" s="130" t="s">
        <v>570</v>
      </c>
      <c r="F19" s="130"/>
      <c r="G19" s="130"/>
      <c r="H19" s="130"/>
      <c r="I19" s="130">
        <v>562.5</v>
      </c>
      <c r="J19" s="76"/>
    </row>
    <row r="20" spans="1:10">
      <c r="A20" s="126">
        <v>12</v>
      </c>
      <c r="B20" s="163" t="s">
        <v>583</v>
      </c>
      <c r="C20" s="131" t="s">
        <v>584</v>
      </c>
      <c r="D20" s="131" t="s">
        <v>510</v>
      </c>
      <c r="E20" s="130" t="s">
        <v>570</v>
      </c>
      <c r="F20" s="130"/>
      <c r="G20" s="130"/>
      <c r="H20" s="130"/>
      <c r="I20" s="130">
        <v>800</v>
      </c>
      <c r="J20" s="76"/>
    </row>
    <row r="21" spans="1:10">
      <c r="A21" s="126">
        <v>13</v>
      </c>
      <c r="B21" s="163" t="s">
        <v>585</v>
      </c>
      <c r="C21" s="131" t="s">
        <v>516</v>
      </c>
      <c r="D21" s="131" t="s">
        <v>515</v>
      </c>
      <c r="E21" s="130" t="s">
        <v>570</v>
      </c>
      <c r="F21" s="130"/>
      <c r="G21" s="130"/>
      <c r="H21" s="130"/>
      <c r="I21" s="130">
        <v>650</v>
      </c>
      <c r="J21" s="76"/>
    </row>
    <row r="22" spans="1:10">
      <c r="A22" s="126">
        <v>14</v>
      </c>
      <c r="B22" s="163" t="s">
        <v>586</v>
      </c>
      <c r="C22" s="131" t="s">
        <v>587</v>
      </c>
      <c r="D22" s="131" t="s">
        <v>519</v>
      </c>
      <c r="E22" s="130" t="s">
        <v>570</v>
      </c>
      <c r="F22" s="130"/>
      <c r="G22" s="130"/>
      <c r="H22" s="130"/>
      <c r="I22" s="130">
        <v>1000</v>
      </c>
      <c r="J22" s="76"/>
    </row>
    <row r="23" spans="1:10">
      <c r="A23" s="126">
        <v>15</v>
      </c>
      <c r="B23" s="163" t="s">
        <v>571</v>
      </c>
      <c r="C23" s="131" t="s">
        <v>588</v>
      </c>
      <c r="D23" s="131" t="s">
        <v>524</v>
      </c>
      <c r="E23" s="130" t="s">
        <v>570</v>
      </c>
      <c r="F23" s="130"/>
      <c r="G23" s="130"/>
      <c r="H23" s="130"/>
      <c r="I23" s="130">
        <v>625</v>
      </c>
      <c r="J23" s="76"/>
    </row>
    <row r="24" spans="1:10">
      <c r="A24" s="126">
        <v>16</v>
      </c>
      <c r="B24" s="163" t="s">
        <v>554</v>
      </c>
      <c r="C24" s="131" t="s">
        <v>589</v>
      </c>
      <c r="D24" s="131" t="s">
        <v>590</v>
      </c>
      <c r="E24" s="130" t="s">
        <v>570</v>
      </c>
      <c r="F24" s="130"/>
      <c r="G24" s="130"/>
      <c r="H24" s="130"/>
      <c r="I24" s="130">
        <v>625</v>
      </c>
      <c r="J24" s="76"/>
    </row>
    <row r="25" spans="1:10">
      <c r="A25" s="126">
        <v>17</v>
      </c>
      <c r="B25" s="163" t="s">
        <v>591</v>
      </c>
      <c r="C25" s="131" t="s">
        <v>592</v>
      </c>
      <c r="D25" s="131" t="s">
        <v>593</v>
      </c>
      <c r="E25" s="130" t="s">
        <v>570</v>
      </c>
      <c r="F25" s="130"/>
      <c r="G25" s="130"/>
      <c r="H25" s="130"/>
      <c r="I25" s="130">
        <v>650</v>
      </c>
      <c r="J25" s="76"/>
    </row>
    <row r="26" spans="1:10">
      <c r="A26" s="126">
        <v>18</v>
      </c>
      <c r="B26" s="163" t="s">
        <v>594</v>
      </c>
      <c r="C26" s="131" t="s">
        <v>595</v>
      </c>
      <c r="D26" s="131" t="s">
        <v>538</v>
      </c>
      <c r="E26" s="130" t="s">
        <v>570</v>
      </c>
      <c r="F26" s="130"/>
      <c r="G26" s="130"/>
      <c r="H26" s="130"/>
      <c r="I26" s="130">
        <v>187.5</v>
      </c>
      <c r="J26" s="76"/>
    </row>
    <row r="27" spans="1:10">
      <c r="A27" s="126">
        <v>19</v>
      </c>
      <c r="B27" s="163" t="s">
        <v>554</v>
      </c>
      <c r="C27" s="131" t="s">
        <v>596</v>
      </c>
      <c r="D27" s="131" t="s">
        <v>597</v>
      </c>
      <c r="E27" s="130" t="s">
        <v>570</v>
      </c>
      <c r="F27" s="130"/>
      <c r="G27" s="130"/>
      <c r="H27" s="130"/>
      <c r="I27" s="130">
        <v>750</v>
      </c>
      <c r="J27" s="76"/>
    </row>
    <row r="28" spans="1:10">
      <c r="A28" s="126"/>
      <c r="B28" s="163"/>
      <c r="C28" s="131"/>
      <c r="D28" s="131"/>
      <c r="E28" s="130"/>
      <c r="F28" s="130"/>
      <c r="G28" s="130"/>
      <c r="H28" s="130"/>
      <c r="I28" s="130"/>
      <c r="J28" s="76"/>
    </row>
    <row r="29" spans="1:10">
      <c r="A29" s="126" t="s">
        <v>264</v>
      </c>
      <c r="B29" s="163"/>
      <c r="C29" s="134"/>
      <c r="D29" s="134"/>
      <c r="E29" s="133"/>
      <c r="F29" s="133"/>
      <c r="G29" s="224"/>
      <c r="H29" s="227" t="s">
        <v>403</v>
      </c>
      <c r="I29" s="261">
        <f>SUM(I9:I28)</f>
        <v>17988.95</v>
      </c>
      <c r="J29" s="76"/>
    </row>
    <row r="31" spans="1:10">
      <c r="A31" s="141" t="s">
        <v>427</v>
      </c>
    </row>
    <row r="33" spans="1:12">
      <c r="B33" s="143" t="s">
        <v>94</v>
      </c>
      <c r="F33" s="144"/>
    </row>
    <row r="34" spans="1:12">
      <c r="F34" s="142"/>
      <c r="I34" s="142"/>
      <c r="J34" s="142"/>
      <c r="K34" s="142"/>
      <c r="L34" s="142"/>
    </row>
    <row r="35" spans="1:12">
      <c r="C35" s="145"/>
      <c r="F35" s="145"/>
      <c r="G35" s="145"/>
      <c r="H35" s="148"/>
      <c r="I35" s="146"/>
      <c r="J35" s="142"/>
      <c r="K35" s="142"/>
      <c r="L35" s="142"/>
    </row>
    <row r="36" spans="1:12">
      <c r="A36" s="142"/>
      <c r="C36" s="147" t="s">
        <v>254</v>
      </c>
      <c r="F36" s="148" t="s">
        <v>259</v>
      </c>
      <c r="G36" s="147"/>
      <c r="H36" s="147"/>
      <c r="I36" s="146"/>
      <c r="J36" s="142"/>
      <c r="K36" s="142"/>
      <c r="L36" s="142"/>
    </row>
    <row r="37" spans="1:12">
      <c r="A37" s="142"/>
      <c r="C37" s="149" t="s">
        <v>125</v>
      </c>
      <c r="F37" s="141" t="s">
        <v>255</v>
      </c>
      <c r="I37" s="142"/>
      <c r="J37" s="142"/>
      <c r="K37" s="142"/>
      <c r="L37" s="142"/>
    </row>
    <row r="38" spans="1:12" s="142" customFormat="1">
      <c r="B38" s="141"/>
      <c r="C38" s="149"/>
      <c r="G38" s="149"/>
      <c r="H38" s="149"/>
    </row>
    <row r="39" spans="1:12" s="142" customFormat="1" ht="12.75"/>
    <row r="40" spans="1:12" s="142" customFormat="1" ht="12.75"/>
    <row r="41" spans="1:12" s="142" customFormat="1" ht="12.75"/>
    <row r="42" spans="1:12" s="142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9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Normal="100" zoomScaleSheetLayoutView="80" workbookViewId="0">
      <selection activeCell="M2" sqref="M2:N2"/>
    </sheetView>
  </sheetViews>
  <sheetFormatPr defaultRowHeight="12.75"/>
  <cols>
    <col min="1" max="1" width="2.7109375" style="153" customWidth="1"/>
    <col min="2" max="2" width="9" style="153" customWidth="1"/>
    <col min="3" max="3" width="23.42578125" style="153" customWidth="1"/>
    <col min="4" max="4" width="13.28515625" style="153" customWidth="1"/>
    <col min="5" max="5" width="9.5703125" style="153" customWidth="1"/>
    <col min="6" max="6" width="11.5703125" style="153" customWidth="1"/>
    <col min="7" max="7" width="12.28515625" style="153" customWidth="1"/>
    <col min="8" max="8" width="15.28515625" style="153" customWidth="1"/>
    <col min="9" max="9" width="17.5703125" style="153" customWidth="1"/>
    <col min="10" max="11" width="12.42578125" style="153" customWidth="1"/>
    <col min="12" max="12" width="23.5703125" style="153" customWidth="1"/>
    <col min="13" max="13" width="18.5703125" style="153" customWidth="1"/>
    <col min="14" max="14" width="0.85546875" style="153" customWidth="1"/>
    <col min="15" max="16384" width="9.140625" style="153"/>
  </cols>
  <sheetData>
    <row r="1" spans="1:14" ht="13.5">
      <c r="A1" s="150" t="s">
        <v>428</v>
      </c>
      <c r="B1" s="151"/>
      <c r="C1" s="151"/>
      <c r="D1" s="151"/>
      <c r="E1" s="151"/>
      <c r="F1" s="151"/>
      <c r="G1" s="151"/>
      <c r="H1" s="151"/>
      <c r="I1" s="154"/>
      <c r="J1" s="213"/>
      <c r="K1" s="213"/>
      <c r="L1" s="213"/>
      <c r="M1" s="213" t="s">
        <v>392</v>
      </c>
      <c r="N1" s="154"/>
    </row>
    <row r="2" spans="1:14" ht="15">
      <c r="A2" s="154" t="s">
        <v>301</v>
      </c>
      <c r="B2" s="151"/>
      <c r="C2" s="151"/>
      <c r="D2" s="152"/>
      <c r="E2" s="152"/>
      <c r="F2" s="152"/>
      <c r="G2" s="152"/>
      <c r="H2" s="152"/>
      <c r="I2" s="151"/>
      <c r="J2" s="151"/>
      <c r="K2" s="151"/>
      <c r="L2" s="151"/>
      <c r="M2" s="419">
        <v>42621</v>
      </c>
      <c r="N2" s="419"/>
    </row>
    <row r="3" spans="1:14">
      <c r="A3" s="154"/>
      <c r="B3" s="151"/>
      <c r="C3" s="151"/>
      <c r="D3" s="152"/>
      <c r="E3" s="152"/>
      <c r="F3" s="152"/>
      <c r="G3" s="152"/>
      <c r="H3" s="152"/>
      <c r="I3" s="151"/>
      <c r="J3" s="151"/>
      <c r="K3" s="151"/>
      <c r="L3" s="151"/>
      <c r="M3" s="151"/>
      <c r="N3" s="154"/>
    </row>
    <row r="4" spans="1:14" ht="15">
      <c r="A4" s="85" t="s">
        <v>260</v>
      </c>
      <c r="B4" s="151"/>
      <c r="C4" s="151"/>
      <c r="D4" s="155"/>
      <c r="E4" s="214"/>
      <c r="F4" s="155"/>
      <c r="G4" s="152"/>
      <c r="H4" s="152"/>
      <c r="I4" s="152"/>
      <c r="J4" s="152"/>
      <c r="K4" s="152"/>
      <c r="L4" s="151"/>
      <c r="M4" s="152"/>
      <c r="N4" s="154"/>
    </row>
    <row r="5" spans="1:14" ht="15">
      <c r="A5" s="280" t="s">
        <v>471</v>
      </c>
      <c r="B5" s="156"/>
      <c r="C5" s="156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4"/>
    </row>
    <row r="6" spans="1:14" ht="13.5" thickBot="1">
      <c r="A6" s="215"/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154"/>
    </row>
    <row r="7" spans="1:14" ht="51">
      <c r="A7" s="216" t="s">
        <v>64</v>
      </c>
      <c r="B7" s="217" t="s">
        <v>393</v>
      </c>
      <c r="C7" s="217" t="s">
        <v>394</v>
      </c>
      <c r="D7" s="218" t="s">
        <v>395</v>
      </c>
      <c r="E7" s="218" t="s">
        <v>261</v>
      </c>
      <c r="F7" s="218" t="s">
        <v>396</v>
      </c>
      <c r="G7" s="218" t="s">
        <v>397</v>
      </c>
      <c r="H7" s="217" t="s">
        <v>398</v>
      </c>
      <c r="I7" s="219" t="s">
        <v>399</v>
      </c>
      <c r="J7" s="219" t="s">
        <v>400</v>
      </c>
      <c r="K7" s="220" t="s">
        <v>401</v>
      </c>
      <c r="L7" s="220" t="s">
        <v>402</v>
      </c>
      <c r="M7" s="218" t="s">
        <v>392</v>
      </c>
      <c r="N7" s="154"/>
    </row>
    <row r="8" spans="1:14">
      <c r="A8" s="159">
        <v>1</v>
      </c>
      <c r="B8" s="160">
        <v>2</v>
      </c>
      <c r="C8" s="160">
        <v>3</v>
      </c>
      <c r="D8" s="161">
        <v>4</v>
      </c>
      <c r="E8" s="161">
        <v>5</v>
      </c>
      <c r="F8" s="161">
        <v>6</v>
      </c>
      <c r="G8" s="161">
        <v>7</v>
      </c>
      <c r="H8" s="161">
        <v>8</v>
      </c>
      <c r="I8" s="161">
        <v>9</v>
      </c>
      <c r="J8" s="161">
        <v>10</v>
      </c>
      <c r="K8" s="161">
        <v>11</v>
      </c>
      <c r="L8" s="161">
        <v>12</v>
      </c>
      <c r="M8" s="161">
        <v>13</v>
      </c>
      <c r="N8" s="154"/>
    </row>
    <row r="9" spans="1:14" ht="15">
      <c r="A9" s="162">
        <v>1</v>
      </c>
      <c r="B9" s="163"/>
      <c r="C9" s="221"/>
      <c r="D9" s="162"/>
      <c r="E9" s="162"/>
      <c r="F9" s="162"/>
      <c r="G9" s="162"/>
      <c r="H9" s="162"/>
      <c r="I9" s="162"/>
      <c r="J9" s="162"/>
      <c r="K9" s="162"/>
      <c r="L9" s="162"/>
      <c r="M9" s="222" t="str">
        <f t="shared" ref="M9:M33" si="0">IF(ISBLANK(B9),"",$M$2)</f>
        <v/>
      </c>
      <c r="N9" s="154"/>
    </row>
    <row r="10" spans="1:14" ht="15">
      <c r="A10" s="162">
        <v>2</v>
      </c>
      <c r="B10" s="163"/>
      <c r="C10" s="221"/>
      <c r="D10" s="162"/>
      <c r="E10" s="162"/>
      <c r="F10" s="162"/>
      <c r="G10" s="162"/>
      <c r="H10" s="162"/>
      <c r="I10" s="162"/>
      <c r="J10" s="162"/>
      <c r="K10" s="162"/>
      <c r="L10" s="162"/>
      <c r="M10" s="222" t="str">
        <f t="shared" si="0"/>
        <v/>
      </c>
      <c r="N10" s="154"/>
    </row>
    <row r="11" spans="1:14" ht="15">
      <c r="A11" s="162">
        <v>3</v>
      </c>
      <c r="B11" s="163"/>
      <c r="C11" s="221"/>
      <c r="D11" s="162"/>
      <c r="E11" s="162"/>
      <c r="F11" s="162"/>
      <c r="G11" s="162"/>
      <c r="H11" s="162"/>
      <c r="I11" s="162"/>
      <c r="J11" s="162"/>
      <c r="K11" s="162"/>
      <c r="L11" s="162"/>
      <c r="M11" s="222" t="str">
        <f t="shared" si="0"/>
        <v/>
      </c>
      <c r="N11" s="154"/>
    </row>
    <row r="12" spans="1:14" ht="15">
      <c r="A12" s="162">
        <v>4</v>
      </c>
      <c r="B12" s="163"/>
      <c r="C12" s="221"/>
      <c r="D12" s="162"/>
      <c r="E12" s="162"/>
      <c r="F12" s="162"/>
      <c r="G12" s="162"/>
      <c r="H12" s="162"/>
      <c r="I12" s="162"/>
      <c r="J12" s="162"/>
      <c r="K12" s="162"/>
      <c r="L12" s="162"/>
      <c r="M12" s="222" t="str">
        <f t="shared" si="0"/>
        <v/>
      </c>
      <c r="N12" s="154"/>
    </row>
    <row r="13" spans="1:14" ht="15">
      <c r="A13" s="162">
        <v>5</v>
      </c>
      <c r="B13" s="163"/>
      <c r="C13" s="221"/>
      <c r="D13" s="162"/>
      <c r="E13" s="162"/>
      <c r="F13" s="162"/>
      <c r="G13" s="162"/>
      <c r="H13" s="162"/>
      <c r="I13" s="162"/>
      <c r="J13" s="162"/>
      <c r="K13" s="162"/>
      <c r="L13" s="162"/>
      <c r="M13" s="222" t="str">
        <f t="shared" si="0"/>
        <v/>
      </c>
      <c r="N13" s="154"/>
    </row>
    <row r="14" spans="1:14" ht="15">
      <c r="A14" s="162">
        <v>6</v>
      </c>
      <c r="B14" s="163"/>
      <c r="C14" s="221"/>
      <c r="D14" s="162"/>
      <c r="E14" s="162"/>
      <c r="F14" s="162"/>
      <c r="G14" s="162"/>
      <c r="H14" s="162"/>
      <c r="I14" s="162"/>
      <c r="J14" s="162"/>
      <c r="K14" s="162"/>
      <c r="L14" s="162"/>
      <c r="M14" s="222" t="str">
        <f t="shared" si="0"/>
        <v/>
      </c>
      <c r="N14" s="154"/>
    </row>
    <row r="15" spans="1:14" ht="15">
      <c r="A15" s="162">
        <v>7</v>
      </c>
      <c r="B15" s="163"/>
      <c r="C15" s="221"/>
      <c r="D15" s="162"/>
      <c r="E15" s="162"/>
      <c r="F15" s="162"/>
      <c r="G15" s="162"/>
      <c r="H15" s="162"/>
      <c r="I15" s="162"/>
      <c r="J15" s="162"/>
      <c r="K15" s="162"/>
      <c r="L15" s="162"/>
      <c r="M15" s="222" t="str">
        <f t="shared" si="0"/>
        <v/>
      </c>
      <c r="N15" s="154"/>
    </row>
    <row r="16" spans="1:14" ht="15">
      <c r="A16" s="162">
        <v>8</v>
      </c>
      <c r="B16" s="163"/>
      <c r="C16" s="221"/>
      <c r="D16" s="162"/>
      <c r="E16" s="162"/>
      <c r="F16" s="162"/>
      <c r="G16" s="162"/>
      <c r="H16" s="162"/>
      <c r="I16" s="162"/>
      <c r="J16" s="162"/>
      <c r="K16" s="162"/>
      <c r="L16" s="162"/>
      <c r="M16" s="222" t="str">
        <f t="shared" si="0"/>
        <v/>
      </c>
      <c r="N16" s="154"/>
    </row>
    <row r="17" spans="1:14" ht="15">
      <c r="A17" s="162">
        <v>9</v>
      </c>
      <c r="B17" s="163"/>
      <c r="C17" s="221"/>
      <c r="D17" s="162"/>
      <c r="E17" s="162"/>
      <c r="F17" s="162"/>
      <c r="G17" s="162"/>
      <c r="H17" s="162"/>
      <c r="I17" s="162"/>
      <c r="J17" s="162"/>
      <c r="K17" s="162"/>
      <c r="L17" s="162"/>
      <c r="M17" s="222" t="str">
        <f t="shared" si="0"/>
        <v/>
      </c>
      <c r="N17" s="154"/>
    </row>
    <row r="18" spans="1:14" ht="15">
      <c r="A18" s="162">
        <v>10</v>
      </c>
      <c r="B18" s="163"/>
      <c r="C18" s="221"/>
      <c r="D18" s="162"/>
      <c r="E18" s="162"/>
      <c r="F18" s="162"/>
      <c r="G18" s="162"/>
      <c r="H18" s="162"/>
      <c r="I18" s="162"/>
      <c r="J18" s="162"/>
      <c r="K18" s="162"/>
      <c r="L18" s="162"/>
      <c r="M18" s="222" t="str">
        <f t="shared" si="0"/>
        <v/>
      </c>
      <c r="N18" s="154"/>
    </row>
    <row r="19" spans="1:14" ht="15">
      <c r="A19" s="162">
        <v>11</v>
      </c>
      <c r="B19" s="163"/>
      <c r="C19" s="221"/>
      <c r="D19" s="162"/>
      <c r="E19" s="162"/>
      <c r="F19" s="162"/>
      <c r="G19" s="162"/>
      <c r="H19" s="162"/>
      <c r="I19" s="162"/>
      <c r="J19" s="162"/>
      <c r="K19" s="162"/>
      <c r="L19" s="162"/>
      <c r="M19" s="222" t="str">
        <f t="shared" si="0"/>
        <v/>
      </c>
      <c r="N19" s="154"/>
    </row>
    <row r="20" spans="1:14" ht="15">
      <c r="A20" s="162">
        <v>12</v>
      </c>
      <c r="B20" s="163"/>
      <c r="C20" s="221"/>
      <c r="D20" s="162"/>
      <c r="E20" s="162"/>
      <c r="F20" s="162"/>
      <c r="G20" s="162"/>
      <c r="H20" s="162"/>
      <c r="I20" s="162"/>
      <c r="J20" s="162"/>
      <c r="K20" s="162"/>
      <c r="L20" s="162"/>
      <c r="M20" s="222" t="str">
        <f t="shared" si="0"/>
        <v/>
      </c>
      <c r="N20" s="154"/>
    </row>
    <row r="21" spans="1:14" ht="15">
      <c r="A21" s="162">
        <v>13</v>
      </c>
      <c r="B21" s="163"/>
      <c r="C21" s="221"/>
      <c r="D21" s="162"/>
      <c r="E21" s="162"/>
      <c r="F21" s="162"/>
      <c r="G21" s="162"/>
      <c r="H21" s="162"/>
      <c r="I21" s="162"/>
      <c r="J21" s="162"/>
      <c r="K21" s="162"/>
      <c r="L21" s="162"/>
      <c r="M21" s="222" t="str">
        <f t="shared" si="0"/>
        <v/>
      </c>
      <c r="N21" s="154"/>
    </row>
    <row r="22" spans="1:14" ht="15">
      <c r="A22" s="162">
        <v>14</v>
      </c>
      <c r="B22" s="163"/>
      <c r="C22" s="221"/>
      <c r="D22" s="162"/>
      <c r="E22" s="162"/>
      <c r="F22" s="162"/>
      <c r="G22" s="162"/>
      <c r="H22" s="162"/>
      <c r="I22" s="162"/>
      <c r="J22" s="162"/>
      <c r="K22" s="162"/>
      <c r="L22" s="162"/>
      <c r="M22" s="222" t="str">
        <f t="shared" si="0"/>
        <v/>
      </c>
      <c r="N22" s="154"/>
    </row>
    <row r="23" spans="1:14" ht="15">
      <c r="A23" s="162">
        <v>15</v>
      </c>
      <c r="B23" s="163"/>
      <c r="C23" s="221"/>
      <c r="D23" s="162"/>
      <c r="E23" s="162"/>
      <c r="F23" s="162"/>
      <c r="G23" s="162"/>
      <c r="H23" s="162"/>
      <c r="I23" s="162"/>
      <c r="J23" s="162"/>
      <c r="K23" s="162"/>
      <c r="L23" s="162"/>
      <c r="M23" s="222" t="str">
        <f t="shared" si="0"/>
        <v/>
      </c>
      <c r="N23" s="154"/>
    </row>
    <row r="24" spans="1:14" ht="15">
      <c r="A24" s="162">
        <v>16</v>
      </c>
      <c r="B24" s="163"/>
      <c r="C24" s="221"/>
      <c r="D24" s="162"/>
      <c r="E24" s="162"/>
      <c r="F24" s="162"/>
      <c r="G24" s="162"/>
      <c r="H24" s="162"/>
      <c r="I24" s="162"/>
      <c r="J24" s="162"/>
      <c r="K24" s="162"/>
      <c r="L24" s="162"/>
      <c r="M24" s="222" t="str">
        <f t="shared" si="0"/>
        <v/>
      </c>
      <c r="N24" s="154"/>
    </row>
    <row r="25" spans="1:14" ht="15">
      <c r="A25" s="162">
        <v>17</v>
      </c>
      <c r="B25" s="163"/>
      <c r="C25" s="221"/>
      <c r="D25" s="162"/>
      <c r="E25" s="162"/>
      <c r="F25" s="162"/>
      <c r="G25" s="162"/>
      <c r="H25" s="162"/>
      <c r="I25" s="162"/>
      <c r="J25" s="162"/>
      <c r="K25" s="162"/>
      <c r="L25" s="162"/>
      <c r="M25" s="222" t="str">
        <f t="shared" si="0"/>
        <v/>
      </c>
      <c r="N25" s="154"/>
    </row>
    <row r="26" spans="1:14" ht="15">
      <c r="A26" s="162">
        <v>18</v>
      </c>
      <c r="B26" s="163"/>
      <c r="C26" s="221"/>
      <c r="D26" s="162"/>
      <c r="E26" s="162"/>
      <c r="F26" s="162"/>
      <c r="G26" s="162"/>
      <c r="H26" s="162"/>
      <c r="I26" s="162"/>
      <c r="J26" s="162"/>
      <c r="K26" s="162"/>
      <c r="L26" s="162"/>
      <c r="M26" s="222" t="str">
        <f t="shared" si="0"/>
        <v/>
      </c>
      <c r="N26" s="154"/>
    </row>
    <row r="27" spans="1:14" ht="15">
      <c r="A27" s="162">
        <v>19</v>
      </c>
      <c r="B27" s="163"/>
      <c r="C27" s="221"/>
      <c r="D27" s="162"/>
      <c r="E27" s="162"/>
      <c r="F27" s="162"/>
      <c r="G27" s="162"/>
      <c r="H27" s="162"/>
      <c r="I27" s="162"/>
      <c r="J27" s="162"/>
      <c r="K27" s="162"/>
      <c r="L27" s="162"/>
      <c r="M27" s="222" t="str">
        <f t="shared" si="0"/>
        <v/>
      </c>
      <c r="N27" s="154"/>
    </row>
    <row r="28" spans="1:14" ht="15">
      <c r="A28" s="162">
        <v>20</v>
      </c>
      <c r="B28" s="163"/>
      <c r="C28" s="221"/>
      <c r="D28" s="162"/>
      <c r="E28" s="162"/>
      <c r="F28" s="162"/>
      <c r="G28" s="162"/>
      <c r="H28" s="162"/>
      <c r="I28" s="162"/>
      <c r="J28" s="162"/>
      <c r="K28" s="162"/>
      <c r="L28" s="162"/>
      <c r="M28" s="222" t="str">
        <f t="shared" si="0"/>
        <v/>
      </c>
      <c r="N28" s="154"/>
    </row>
    <row r="29" spans="1:14" ht="15">
      <c r="A29" s="162">
        <v>21</v>
      </c>
      <c r="B29" s="163"/>
      <c r="C29" s="221"/>
      <c r="D29" s="162"/>
      <c r="E29" s="162"/>
      <c r="F29" s="162"/>
      <c r="G29" s="162"/>
      <c r="H29" s="162"/>
      <c r="I29" s="162"/>
      <c r="J29" s="162"/>
      <c r="K29" s="162"/>
      <c r="L29" s="162"/>
      <c r="M29" s="222" t="str">
        <f t="shared" si="0"/>
        <v/>
      </c>
      <c r="N29" s="154"/>
    </row>
    <row r="30" spans="1:14" ht="15">
      <c r="A30" s="162">
        <v>22</v>
      </c>
      <c r="B30" s="163"/>
      <c r="C30" s="221"/>
      <c r="D30" s="162"/>
      <c r="E30" s="162"/>
      <c r="F30" s="162"/>
      <c r="G30" s="162"/>
      <c r="H30" s="162"/>
      <c r="I30" s="162"/>
      <c r="J30" s="162"/>
      <c r="K30" s="162"/>
      <c r="L30" s="162"/>
      <c r="M30" s="222" t="str">
        <f t="shared" si="0"/>
        <v/>
      </c>
      <c r="N30" s="154"/>
    </row>
    <row r="31" spans="1:14" ht="15">
      <c r="A31" s="162">
        <v>23</v>
      </c>
      <c r="B31" s="163"/>
      <c r="C31" s="221"/>
      <c r="D31" s="162"/>
      <c r="E31" s="162"/>
      <c r="F31" s="162"/>
      <c r="G31" s="162"/>
      <c r="H31" s="162"/>
      <c r="I31" s="162"/>
      <c r="J31" s="162"/>
      <c r="K31" s="162"/>
      <c r="L31" s="162"/>
      <c r="M31" s="222" t="str">
        <f t="shared" si="0"/>
        <v/>
      </c>
      <c r="N31" s="154"/>
    </row>
    <row r="32" spans="1:14" ht="15">
      <c r="A32" s="162">
        <v>24</v>
      </c>
      <c r="B32" s="163"/>
      <c r="C32" s="221"/>
      <c r="D32" s="162"/>
      <c r="E32" s="162"/>
      <c r="F32" s="162"/>
      <c r="G32" s="162"/>
      <c r="H32" s="162"/>
      <c r="I32" s="162"/>
      <c r="J32" s="162"/>
      <c r="K32" s="162"/>
      <c r="L32" s="162"/>
      <c r="M32" s="222" t="str">
        <f t="shared" si="0"/>
        <v/>
      </c>
      <c r="N32" s="154"/>
    </row>
    <row r="33" spans="1:14" ht="15">
      <c r="A33" s="223" t="s">
        <v>264</v>
      </c>
      <c r="B33" s="163"/>
      <c r="C33" s="221"/>
      <c r="D33" s="162"/>
      <c r="E33" s="162"/>
      <c r="F33" s="162"/>
      <c r="G33" s="162"/>
      <c r="H33" s="162"/>
      <c r="I33" s="162"/>
      <c r="J33" s="162"/>
      <c r="K33" s="162"/>
      <c r="L33" s="162"/>
      <c r="M33" s="222" t="str">
        <f t="shared" si="0"/>
        <v/>
      </c>
      <c r="N33" s="154"/>
    </row>
    <row r="34" spans="1:14" s="169" customFormat="1"/>
    <row r="37" spans="1:14" s="16" customFormat="1" ht="15">
      <c r="B37" s="164" t="s">
        <v>94</v>
      </c>
    </row>
    <row r="38" spans="1:14" s="16" customFormat="1" ht="15">
      <c r="B38" s="164"/>
    </row>
    <row r="39" spans="1:14" s="16" customFormat="1" ht="15">
      <c r="C39" s="166"/>
      <c r="D39" s="165"/>
      <c r="E39" s="165"/>
      <c r="H39" s="166"/>
      <c r="I39" s="166"/>
      <c r="J39" s="165"/>
      <c r="K39" s="165"/>
      <c r="L39" s="165"/>
    </row>
    <row r="40" spans="1:14" s="16" customFormat="1" ht="15">
      <c r="C40" s="167" t="s">
        <v>254</v>
      </c>
      <c r="D40" s="165"/>
      <c r="E40" s="165"/>
      <c r="H40" s="164" t="s">
        <v>303</v>
      </c>
      <c r="M40" s="165"/>
    </row>
    <row r="41" spans="1:14" s="16" customFormat="1" ht="15">
      <c r="C41" s="167" t="s">
        <v>125</v>
      </c>
      <c r="D41" s="165"/>
      <c r="E41" s="165"/>
      <c r="H41" s="168" t="s">
        <v>255</v>
      </c>
      <c r="M41" s="165"/>
    </row>
    <row r="42" spans="1:14" ht="15">
      <c r="C42" s="167"/>
      <c r="F42" s="168"/>
      <c r="J42" s="170"/>
      <c r="K42" s="170"/>
      <c r="L42" s="170"/>
      <c r="M42" s="170"/>
    </row>
    <row r="43" spans="1:14" ht="15">
      <c r="C43" s="167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205</v>
      </c>
      <c r="C1" t="s">
        <v>185</v>
      </c>
      <c r="E1" t="s">
        <v>212</v>
      </c>
      <c r="G1" t="s">
        <v>222</v>
      </c>
    </row>
    <row r="2" spans="1:7" ht="15">
      <c r="A2" s="31">
        <v>40907</v>
      </c>
      <c r="C2" t="s">
        <v>186</v>
      </c>
      <c r="E2" t="s">
        <v>217</v>
      </c>
      <c r="G2" s="33" t="s">
        <v>223</v>
      </c>
    </row>
    <row r="3" spans="1:7" ht="15">
      <c r="A3" s="31">
        <v>40908</v>
      </c>
      <c r="C3" t="s">
        <v>187</v>
      </c>
      <c r="E3" t="s">
        <v>218</v>
      </c>
      <c r="G3" s="33" t="s">
        <v>224</v>
      </c>
    </row>
    <row r="4" spans="1:7" ht="15">
      <c r="A4" s="31">
        <v>40909</v>
      </c>
      <c r="C4" t="s">
        <v>188</v>
      </c>
      <c r="E4" t="s">
        <v>219</v>
      </c>
      <c r="G4" s="33" t="s">
        <v>225</v>
      </c>
    </row>
    <row r="5" spans="1:7">
      <c r="A5" s="31">
        <v>40910</v>
      </c>
      <c r="C5" t="s">
        <v>189</v>
      </c>
      <c r="E5" t="s">
        <v>220</v>
      </c>
    </row>
    <row r="6" spans="1:7">
      <c r="A6" s="31">
        <v>40911</v>
      </c>
      <c r="C6" t="s">
        <v>190</v>
      </c>
    </row>
    <row r="7" spans="1:7">
      <c r="A7" s="31">
        <v>40912</v>
      </c>
      <c r="C7" t="s">
        <v>191</v>
      </c>
    </row>
    <row r="8" spans="1:7">
      <c r="A8" s="31">
        <v>40913</v>
      </c>
      <c r="C8" t="s">
        <v>192</v>
      </c>
    </row>
    <row r="9" spans="1:7">
      <c r="A9" s="31">
        <v>40914</v>
      </c>
      <c r="C9" t="s">
        <v>193</v>
      </c>
    </row>
    <row r="10" spans="1:7">
      <c r="A10" s="31">
        <v>40915</v>
      </c>
      <c r="C10" t="s">
        <v>194</v>
      </c>
    </row>
    <row r="11" spans="1:7">
      <c r="A11" s="31">
        <v>40916</v>
      </c>
      <c r="C11" t="s">
        <v>195</v>
      </c>
    </row>
    <row r="12" spans="1:7">
      <c r="A12" s="31">
        <v>40917</v>
      </c>
      <c r="C12" t="s">
        <v>196</v>
      </c>
    </row>
    <row r="13" spans="1:7">
      <c r="A13" s="31">
        <v>40918</v>
      </c>
      <c r="C13" t="s">
        <v>197</v>
      </c>
    </row>
    <row r="14" spans="1:7">
      <c r="A14" s="31">
        <v>40919</v>
      </c>
      <c r="C14" t="s">
        <v>198</v>
      </c>
    </row>
    <row r="15" spans="1:7">
      <c r="A15" s="31">
        <v>40920</v>
      </c>
      <c r="C15" t="s">
        <v>199</v>
      </c>
    </row>
    <row r="16" spans="1:7">
      <c r="A16" s="31">
        <v>40921</v>
      </c>
      <c r="C16" t="s">
        <v>200</v>
      </c>
    </row>
    <row r="17" spans="1:3">
      <c r="A17" s="31">
        <v>40922</v>
      </c>
      <c r="C17" t="s">
        <v>201</v>
      </c>
    </row>
    <row r="18" spans="1:3">
      <c r="A18" s="31">
        <v>40923</v>
      </c>
      <c r="C18" t="s">
        <v>202</v>
      </c>
    </row>
    <row r="19" spans="1:3">
      <c r="A19" s="31">
        <v>40924</v>
      </c>
      <c r="C19" t="s">
        <v>203</v>
      </c>
    </row>
    <row r="20" spans="1:3">
      <c r="A20" s="31">
        <v>40925</v>
      </c>
      <c r="C20" t="s">
        <v>204</v>
      </c>
    </row>
    <row r="21" spans="1:3">
      <c r="A21" s="31">
        <v>40926</v>
      </c>
    </row>
    <row r="22" spans="1:3">
      <c r="A22" s="31">
        <v>40927</v>
      </c>
    </row>
    <row r="23" spans="1:3">
      <c r="A23" s="31">
        <v>40928</v>
      </c>
    </row>
    <row r="24" spans="1:3">
      <c r="A24" s="31">
        <v>40929</v>
      </c>
    </row>
    <row r="25" spans="1:3">
      <c r="A25" s="31">
        <v>40930</v>
      </c>
    </row>
    <row r="26" spans="1:3">
      <c r="A26" s="31">
        <v>40931</v>
      </c>
    </row>
    <row r="27" spans="1:3">
      <c r="A27" s="31">
        <v>40932</v>
      </c>
    </row>
    <row r="28" spans="1:3">
      <c r="A28" s="31">
        <v>40933</v>
      </c>
    </row>
    <row r="29" spans="1:3">
      <c r="A29" s="31">
        <v>40934</v>
      </c>
    </row>
    <row r="30" spans="1:3">
      <c r="A30" s="31">
        <v>40935</v>
      </c>
    </row>
    <row r="31" spans="1:3">
      <c r="A31" s="31">
        <v>40936</v>
      </c>
    </row>
    <row r="32" spans="1:3">
      <c r="A32" s="31">
        <v>40937</v>
      </c>
    </row>
    <row r="33" spans="1:1">
      <c r="A33" s="31">
        <v>40938</v>
      </c>
    </row>
    <row r="34" spans="1:1">
      <c r="A34" s="31">
        <v>40939</v>
      </c>
    </row>
    <row r="35" spans="1:1">
      <c r="A35" s="31">
        <v>40941</v>
      </c>
    </row>
    <row r="36" spans="1:1">
      <c r="A36" s="31">
        <v>40942</v>
      </c>
    </row>
    <row r="37" spans="1:1">
      <c r="A37" s="31">
        <v>40943</v>
      </c>
    </row>
    <row r="38" spans="1:1">
      <c r="A38" s="31">
        <v>40944</v>
      </c>
    </row>
    <row r="39" spans="1:1">
      <c r="A39" s="31">
        <v>40945</v>
      </c>
    </row>
    <row r="40" spans="1:1">
      <c r="A40" s="31">
        <v>40946</v>
      </c>
    </row>
    <row r="41" spans="1:1">
      <c r="A41" s="31">
        <v>40947</v>
      </c>
    </row>
    <row r="42" spans="1:1">
      <c r="A42" s="31">
        <v>40948</v>
      </c>
    </row>
    <row r="43" spans="1:1">
      <c r="A43" s="31">
        <v>40949</v>
      </c>
    </row>
    <row r="44" spans="1:1">
      <c r="A44" s="31">
        <v>40950</v>
      </c>
    </row>
    <row r="45" spans="1:1">
      <c r="A45" s="31">
        <v>40951</v>
      </c>
    </row>
    <row r="46" spans="1:1">
      <c r="A46" s="31">
        <v>40952</v>
      </c>
    </row>
    <row r="47" spans="1:1">
      <c r="A47" s="31">
        <v>40953</v>
      </c>
    </row>
    <row r="48" spans="1:1">
      <c r="A48" s="31">
        <v>40954</v>
      </c>
    </row>
    <row r="49" spans="1:1">
      <c r="A49" s="31">
        <v>40955</v>
      </c>
    </row>
    <row r="50" spans="1:1">
      <c r="A50" s="31">
        <v>40956</v>
      </c>
    </row>
    <row r="51" spans="1:1">
      <c r="A51" s="31">
        <v>40957</v>
      </c>
    </row>
    <row r="52" spans="1:1">
      <c r="A52" s="31">
        <v>40958</v>
      </c>
    </row>
    <row r="53" spans="1:1">
      <c r="A53" s="31">
        <v>40959</v>
      </c>
    </row>
    <row r="54" spans="1:1">
      <c r="A54" s="31">
        <v>40960</v>
      </c>
    </row>
    <row r="55" spans="1:1">
      <c r="A55" s="31">
        <v>40961</v>
      </c>
    </row>
    <row r="56" spans="1:1">
      <c r="A56" s="31">
        <v>40962</v>
      </c>
    </row>
    <row r="57" spans="1:1">
      <c r="A57" s="31">
        <v>40963</v>
      </c>
    </row>
    <row r="58" spans="1:1">
      <c r="A58" s="31">
        <v>40964</v>
      </c>
    </row>
    <row r="59" spans="1:1">
      <c r="A59" s="31">
        <v>40965</v>
      </c>
    </row>
    <row r="60" spans="1:1">
      <c r="A60" s="31">
        <v>40966</v>
      </c>
    </row>
    <row r="61" spans="1:1">
      <c r="A61" s="31">
        <v>40967</v>
      </c>
    </row>
    <row r="62" spans="1:1">
      <c r="A62" s="31">
        <v>40968</v>
      </c>
    </row>
    <row r="63" spans="1:1">
      <c r="A63" s="31">
        <v>40969</v>
      </c>
    </row>
    <row r="64" spans="1:1">
      <c r="A64" s="31">
        <v>40970</v>
      </c>
    </row>
    <row r="65" spans="1:1">
      <c r="A65" s="31">
        <v>40971</v>
      </c>
    </row>
    <row r="66" spans="1:1">
      <c r="A66" s="31">
        <v>40972</v>
      </c>
    </row>
    <row r="67" spans="1:1">
      <c r="A67" s="31">
        <v>40973</v>
      </c>
    </row>
    <row r="68" spans="1:1">
      <c r="A68" s="31">
        <v>40974</v>
      </c>
    </row>
    <row r="69" spans="1:1">
      <c r="A69" s="31">
        <v>40975</v>
      </c>
    </row>
    <row r="70" spans="1:1">
      <c r="A70" s="31">
        <v>40976</v>
      </c>
    </row>
    <row r="71" spans="1:1">
      <c r="A71" s="31">
        <v>40977</v>
      </c>
    </row>
    <row r="72" spans="1:1">
      <c r="A72" s="31">
        <v>40978</v>
      </c>
    </row>
    <row r="73" spans="1:1">
      <c r="A73" s="31">
        <v>40979</v>
      </c>
    </row>
    <row r="74" spans="1:1">
      <c r="A74" s="31">
        <v>40980</v>
      </c>
    </row>
    <row r="75" spans="1:1">
      <c r="A75" s="31">
        <v>40981</v>
      </c>
    </row>
    <row r="76" spans="1:1">
      <c r="A76" s="31">
        <v>40982</v>
      </c>
    </row>
    <row r="77" spans="1:1">
      <c r="A77" s="31">
        <v>40983</v>
      </c>
    </row>
    <row r="78" spans="1:1">
      <c r="A78" s="31">
        <v>40984</v>
      </c>
    </row>
    <row r="79" spans="1:1">
      <c r="A79" s="31">
        <v>40985</v>
      </c>
    </row>
    <row r="80" spans="1:1">
      <c r="A80" s="31">
        <v>40986</v>
      </c>
    </row>
    <row r="81" spans="1:1">
      <c r="A81" s="31">
        <v>40987</v>
      </c>
    </row>
    <row r="82" spans="1:1">
      <c r="A82" s="31">
        <v>40988</v>
      </c>
    </row>
    <row r="83" spans="1:1">
      <c r="A83" s="31">
        <v>40989</v>
      </c>
    </row>
    <row r="84" spans="1:1">
      <c r="A84" s="31">
        <v>40990</v>
      </c>
    </row>
    <row r="85" spans="1:1">
      <c r="A85" s="31">
        <v>40991</v>
      </c>
    </row>
    <row r="86" spans="1:1">
      <c r="A86" s="31">
        <v>40992</v>
      </c>
    </row>
    <row r="87" spans="1:1">
      <c r="A87" s="31">
        <v>40993</v>
      </c>
    </row>
    <row r="88" spans="1:1">
      <c r="A88" s="31">
        <v>40994</v>
      </c>
    </row>
    <row r="89" spans="1:1">
      <c r="A89" s="31">
        <v>40995</v>
      </c>
    </row>
    <row r="90" spans="1:1">
      <c r="A90" s="31">
        <v>40996</v>
      </c>
    </row>
    <row r="91" spans="1:1">
      <c r="A91" s="31">
        <v>40997</v>
      </c>
    </row>
    <row r="92" spans="1:1">
      <c r="A92" s="31">
        <v>40998</v>
      </c>
    </row>
    <row r="93" spans="1:1">
      <c r="A93" s="31">
        <v>40999</v>
      </c>
    </row>
    <row r="94" spans="1:1">
      <c r="A94" s="31">
        <v>41000</v>
      </c>
    </row>
    <row r="95" spans="1:1">
      <c r="A95" s="31">
        <v>41001</v>
      </c>
    </row>
    <row r="96" spans="1:1">
      <c r="A96" s="31">
        <v>41002</v>
      </c>
    </row>
    <row r="97" spans="1:1">
      <c r="A97" s="31">
        <v>41003</v>
      </c>
    </row>
    <row r="98" spans="1:1">
      <c r="A98" s="31">
        <v>41004</v>
      </c>
    </row>
    <row r="99" spans="1:1">
      <c r="A99" s="31">
        <v>41005</v>
      </c>
    </row>
    <row r="100" spans="1:1">
      <c r="A100" s="31">
        <v>41006</v>
      </c>
    </row>
    <row r="101" spans="1:1">
      <c r="A101" s="31">
        <v>41007</v>
      </c>
    </row>
    <row r="102" spans="1:1">
      <c r="A102" s="31">
        <v>41008</v>
      </c>
    </row>
    <row r="103" spans="1:1">
      <c r="A103" s="31">
        <v>41009</v>
      </c>
    </row>
    <row r="104" spans="1:1">
      <c r="A104" s="31">
        <v>41010</v>
      </c>
    </row>
    <row r="105" spans="1:1">
      <c r="A105" s="31">
        <v>41011</v>
      </c>
    </row>
    <row r="106" spans="1:1">
      <c r="A106" s="31">
        <v>41012</v>
      </c>
    </row>
    <row r="107" spans="1:1">
      <c r="A107" s="31">
        <v>41013</v>
      </c>
    </row>
    <row r="108" spans="1:1">
      <c r="A108" s="31">
        <v>41014</v>
      </c>
    </row>
    <row r="109" spans="1:1">
      <c r="A109" s="31">
        <v>41015</v>
      </c>
    </row>
    <row r="110" spans="1:1">
      <c r="A110" s="31">
        <v>41016</v>
      </c>
    </row>
    <row r="111" spans="1:1">
      <c r="A111" s="31">
        <v>41017</v>
      </c>
    </row>
    <row r="112" spans="1:1">
      <c r="A112" s="31">
        <v>41018</v>
      </c>
    </row>
    <row r="113" spans="1:1">
      <c r="A113" s="31">
        <v>41019</v>
      </c>
    </row>
    <row r="114" spans="1:1">
      <c r="A114" s="31">
        <v>41020</v>
      </c>
    </row>
    <row r="115" spans="1:1">
      <c r="A115" s="31">
        <v>41021</v>
      </c>
    </row>
    <row r="116" spans="1:1">
      <c r="A116" s="31">
        <v>41022</v>
      </c>
    </row>
    <row r="117" spans="1:1">
      <c r="A117" s="31">
        <v>41023</v>
      </c>
    </row>
    <row r="118" spans="1:1">
      <c r="A118" s="31">
        <v>41024</v>
      </c>
    </row>
    <row r="119" spans="1:1">
      <c r="A119" s="31">
        <v>41025</v>
      </c>
    </row>
    <row r="120" spans="1:1">
      <c r="A120" s="31">
        <v>41026</v>
      </c>
    </row>
    <row r="121" spans="1:1">
      <c r="A121" s="31">
        <v>41027</v>
      </c>
    </row>
    <row r="122" spans="1:1">
      <c r="A122" s="31">
        <v>41028</v>
      </c>
    </row>
    <row r="123" spans="1:1">
      <c r="A123" s="31">
        <v>41029</v>
      </c>
    </row>
    <row r="124" spans="1:1">
      <c r="A124" s="31">
        <v>41030</v>
      </c>
    </row>
    <row r="125" spans="1:1">
      <c r="A125" s="31">
        <v>41031</v>
      </c>
    </row>
    <row r="126" spans="1:1">
      <c r="A126" s="31">
        <v>41032</v>
      </c>
    </row>
    <row r="127" spans="1:1">
      <c r="A127" s="31">
        <v>41033</v>
      </c>
    </row>
    <row r="128" spans="1:1">
      <c r="A128" s="31">
        <v>41034</v>
      </c>
    </row>
    <row r="129" spans="1:1">
      <c r="A129" s="31">
        <v>41035</v>
      </c>
    </row>
    <row r="130" spans="1:1">
      <c r="A130" s="31">
        <v>41036</v>
      </c>
    </row>
    <row r="131" spans="1:1">
      <c r="A131" s="31">
        <v>41037</v>
      </c>
    </row>
    <row r="132" spans="1:1">
      <c r="A132" s="31">
        <v>41038</v>
      </c>
    </row>
    <row r="133" spans="1:1">
      <c r="A133" s="31">
        <v>41039</v>
      </c>
    </row>
    <row r="134" spans="1:1">
      <c r="A134" s="31">
        <v>41040</v>
      </c>
    </row>
    <row r="135" spans="1:1">
      <c r="A135" s="31">
        <v>41041</v>
      </c>
    </row>
    <row r="136" spans="1:1">
      <c r="A136" s="31">
        <v>41042</v>
      </c>
    </row>
    <row r="137" spans="1:1">
      <c r="A137" s="31">
        <v>41043</v>
      </c>
    </row>
    <row r="138" spans="1:1">
      <c r="A138" s="31">
        <v>41044</v>
      </c>
    </row>
    <row r="139" spans="1:1">
      <c r="A139" s="31">
        <v>41045</v>
      </c>
    </row>
    <row r="140" spans="1:1">
      <c r="A140" s="31">
        <v>41046</v>
      </c>
    </row>
    <row r="141" spans="1:1">
      <c r="A141" s="31">
        <v>41047</v>
      </c>
    </row>
    <row r="142" spans="1:1">
      <c r="A142" s="31">
        <v>41048</v>
      </c>
    </row>
    <row r="143" spans="1:1">
      <c r="A143" s="31">
        <v>41049</v>
      </c>
    </row>
    <row r="144" spans="1:1">
      <c r="A144" s="31">
        <v>41050</v>
      </c>
    </row>
    <row r="145" spans="1:1">
      <c r="A145" s="31">
        <v>41051</v>
      </c>
    </row>
    <row r="146" spans="1:1">
      <c r="A146" s="31">
        <v>41052</v>
      </c>
    </row>
    <row r="147" spans="1:1">
      <c r="A147" s="31">
        <v>41053</v>
      </c>
    </row>
    <row r="148" spans="1:1">
      <c r="A148" s="31">
        <v>41054</v>
      </c>
    </row>
    <row r="149" spans="1:1">
      <c r="A149" s="31">
        <v>41055</v>
      </c>
    </row>
    <row r="150" spans="1:1">
      <c r="A150" s="31">
        <v>41056</v>
      </c>
    </row>
    <row r="151" spans="1:1">
      <c r="A151" s="31">
        <v>41057</v>
      </c>
    </row>
    <row r="152" spans="1:1">
      <c r="A152" s="31">
        <v>41058</v>
      </c>
    </row>
    <row r="153" spans="1:1">
      <c r="A153" s="31">
        <v>41059</v>
      </c>
    </row>
    <row r="154" spans="1:1">
      <c r="A154" s="31">
        <v>41060</v>
      </c>
    </row>
    <row r="155" spans="1:1">
      <c r="A155" s="31">
        <v>41061</v>
      </c>
    </row>
    <row r="156" spans="1:1">
      <c r="A156" s="31">
        <v>41062</v>
      </c>
    </row>
    <row r="157" spans="1:1">
      <c r="A157" s="31">
        <v>41063</v>
      </c>
    </row>
    <row r="158" spans="1:1">
      <c r="A158" s="31">
        <v>41064</v>
      </c>
    </row>
    <row r="159" spans="1:1">
      <c r="A159" s="31">
        <v>41065</v>
      </c>
    </row>
    <row r="160" spans="1:1">
      <c r="A160" s="31">
        <v>41066</v>
      </c>
    </row>
    <row r="161" spans="1:1">
      <c r="A161" s="31">
        <v>41067</v>
      </c>
    </row>
    <row r="162" spans="1:1">
      <c r="A162" s="31">
        <v>41068</v>
      </c>
    </row>
    <row r="163" spans="1:1">
      <c r="A163" s="31">
        <v>41069</v>
      </c>
    </row>
    <row r="164" spans="1:1">
      <c r="A164" s="31">
        <v>41070</v>
      </c>
    </row>
    <row r="165" spans="1:1">
      <c r="A165" s="31">
        <v>41071</v>
      </c>
    </row>
    <row r="166" spans="1:1">
      <c r="A166" s="31">
        <v>41072</v>
      </c>
    </row>
    <row r="167" spans="1:1">
      <c r="A167" s="31">
        <v>41073</v>
      </c>
    </row>
    <row r="168" spans="1:1">
      <c r="A168" s="31">
        <v>41074</v>
      </c>
    </row>
    <row r="169" spans="1:1">
      <c r="A169" s="31">
        <v>41075</v>
      </c>
    </row>
    <row r="170" spans="1:1">
      <c r="A170" s="31">
        <v>41076</v>
      </c>
    </row>
    <row r="171" spans="1:1">
      <c r="A171" s="31">
        <v>41077</v>
      </c>
    </row>
    <row r="172" spans="1:1">
      <c r="A172" s="31">
        <v>41078</v>
      </c>
    </row>
    <row r="173" spans="1:1">
      <c r="A173" s="31">
        <v>41079</v>
      </c>
    </row>
    <row r="174" spans="1:1">
      <c r="A174" s="31">
        <v>41080</v>
      </c>
    </row>
    <row r="175" spans="1:1">
      <c r="A175" s="31">
        <v>41081</v>
      </c>
    </row>
    <row r="176" spans="1:1">
      <c r="A176" s="31">
        <v>41082</v>
      </c>
    </row>
    <row r="177" spans="1:1">
      <c r="A177" s="31">
        <v>41083</v>
      </c>
    </row>
    <row r="178" spans="1:1">
      <c r="A178" s="31">
        <v>41084</v>
      </c>
    </row>
    <row r="179" spans="1:1">
      <c r="A179" s="31">
        <v>41085</v>
      </c>
    </row>
    <row r="180" spans="1:1">
      <c r="A180" s="31">
        <v>41086</v>
      </c>
    </row>
    <row r="181" spans="1:1">
      <c r="A181" s="31">
        <v>41087</v>
      </c>
    </row>
    <row r="182" spans="1:1">
      <c r="A182" s="31">
        <v>41088</v>
      </c>
    </row>
    <row r="183" spans="1:1">
      <c r="A183" s="31">
        <v>41089</v>
      </c>
    </row>
    <row r="184" spans="1:1">
      <c r="A184" s="31">
        <v>41090</v>
      </c>
    </row>
    <row r="185" spans="1:1">
      <c r="A185" s="31">
        <v>41091</v>
      </c>
    </row>
    <row r="186" spans="1:1">
      <c r="A186" s="31">
        <v>41092</v>
      </c>
    </row>
    <row r="187" spans="1:1">
      <c r="A187" s="31">
        <v>41093</v>
      </c>
    </row>
    <row r="188" spans="1:1">
      <c r="A188" s="31">
        <v>41094</v>
      </c>
    </row>
    <row r="189" spans="1:1">
      <c r="A189" s="31">
        <v>41095</v>
      </c>
    </row>
    <row r="190" spans="1:1">
      <c r="A190" s="31">
        <v>41096</v>
      </c>
    </row>
    <row r="191" spans="1:1">
      <c r="A191" s="31">
        <v>41097</v>
      </c>
    </row>
    <row r="192" spans="1:1">
      <c r="A192" s="31">
        <v>41098</v>
      </c>
    </row>
    <row r="193" spans="1:1">
      <c r="A193" s="31">
        <v>41099</v>
      </c>
    </row>
    <row r="194" spans="1:1">
      <c r="A194" s="31">
        <v>41100</v>
      </c>
    </row>
    <row r="195" spans="1:1">
      <c r="A195" s="31">
        <v>41101</v>
      </c>
    </row>
    <row r="196" spans="1:1">
      <c r="A196" s="31">
        <v>41102</v>
      </c>
    </row>
    <row r="197" spans="1:1">
      <c r="A197" s="31">
        <v>41103</v>
      </c>
    </row>
    <row r="198" spans="1:1">
      <c r="A198" s="31">
        <v>41104</v>
      </c>
    </row>
    <row r="199" spans="1:1">
      <c r="A199" s="31">
        <v>41105</v>
      </c>
    </row>
    <row r="200" spans="1:1">
      <c r="A200" s="31">
        <v>41106</v>
      </c>
    </row>
    <row r="201" spans="1:1">
      <c r="A201" s="31">
        <v>41107</v>
      </c>
    </row>
    <row r="202" spans="1:1">
      <c r="A202" s="31">
        <v>41108</v>
      </c>
    </row>
    <row r="203" spans="1:1">
      <c r="A203" s="31">
        <v>41109</v>
      </c>
    </row>
    <row r="204" spans="1:1">
      <c r="A204" s="31">
        <v>41110</v>
      </c>
    </row>
    <row r="205" spans="1:1">
      <c r="A205" s="31">
        <v>41111</v>
      </c>
    </row>
    <row r="206" spans="1:1">
      <c r="A206" s="31">
        <v>41112</v>
      </c>
    </row>
    <row r="207" spans="1:1">
      <c r="A207" s="31">
        <v>41113</v>
      </c>
    </row>
    <row r="208" spans="1:1">
      <c r="A208" s="31">
        <v>41114</v>
      </c>
    </row>
    <row r="209" spans="1:1">
      <c r="A209" s="31">
        <v>41115</v>
      </c>
    </row>
    <row r="210" spans="1:1">
      <c r="A210" s="31">
        <v>41116</v>
      </c>
    </row>
    <row r="211" spans="1:1">
      <c r="A211" s="31">
        <v>41117</v>
      </c>
    </row>
    <row r="212" spans="1:1">
      <c r="A212" s="31">
        <v>41118</v>
      </c>
    </row>
    <row r="213" spans="1:1">
      <c r="A213" s="31">
        <v>41119</v>
      </c>
    </row>
    <row r="214" spans="1:1">
      <c r="A214" s="31">
        <v>41120</v>
      </c>
    </row>
    <row r="215" spans="1:1">
      <c r="A215" s="31">
        <v>41121</v>
      </c>
    </row>
    <row r="216" spans="1:1">
      <c r="A216" s="31">
        <v>41122</v>
      </c>
    </row>
    <row r="217" spans="1:1">
      <c r="A217" s="31">
        <v>41123</v>
      </c>
    </row>
    <row r="218" spans="1:1">
      <c r="A218" s="31">
        <v>41124</v>
      </c>
    </row>
    <row r="219" spans="1:1">
      <c r="A219" s="31">
        <v>41125</v>
      </c>
    </row>
    <row r="220" spans="1:1">
      <c r="A220" s="31">
        <v>41126</v>
      </c>
    </row>
    <row r="221" spans="1:1">
      <c r="A221" s="31">
        <v>41127</v>
      </c>
    </row>
    <row r="222" spans="1:1">
      <c r="A222" s="31">
        <v>41128</v>
      </c>
    </row>
    <row r="223" spans="1:1">
      <c r="A223" s="31">
        <v>41129</v>
      </c>
    </row>
    <row r="224" spans="1:1">
      <c r="A224" s="31">
        <v>41130</v>
      </c>
    </row>
    <row r="225" spans="1:1">
      <c r="A225" s="31">
        <v>41131</v>
      </c>
    </row>
    <row r="226" spans="1:1">
      <c r="A226" s="31">
        <v>41132</v>
      </c>
    </row>
    <row r="227" spans="1:1">
      <c r="A227" s="31">
        <v>41133</v>
      </c>
    </row>
    <row r="228" spans="1:1">
      <c r="A228" s="31">
        <v>41134</v>
      </c>
    </row>
    <row r="229" spans="1:1">
      <c r="A229" s="31">
        <v>41135</v>
      </c>
    </row>
    <row r="230" spans="1:1">
      <c r="A230" s="31">
        <v>41136</v>
      </c>
    </row>
    <row r="231" spans="1:1">
      <c r="A231" s="31">
        <v>41137</v>
      </c>
    </row>
    <row r="232" spans="1:1">
      <c r="A232" s="31">
        <v>41138</v>
      </c>
    </row>
    <row r="233" spans="1:1">
      <c r="A233" s="31">
        <v>41139</v>
      </c>
    </row>
    <row r="234" spans="1:1">
      <c r="A234" s="31">
        <v>41140</v>
      </c>
    </row>
    <row r="235" spans="1:1">
      <c r="A235" s="31">
        <v>41141</v>
      </c>
    </row>
    <row r="236" spans="1:1">
      <c r="A236" s="31">
        <v>41142</v>
      </c>
    </row>
    <row r="237" spans="1:1">
      <c r="A237" s="31">
        <v>41143</v>
      </c>
    </row>
    <row r="238" spans="1:1">
      <c r="A238" s="31">
        <v>41144</v>
      </c>
    </row>
    <row r="239" spans="1:1">
      <c r="A239" s="31">
        <v>41145</v>
      </c>
    </row>
    <row r="240" spans="1:1">
      <c r="A240" s="31">
        <v>41146</v>
      </c>
    </row>
    <row r="241" spans="1:1">
      <c r="A241" s="31">
        <v>41147</v>
      </c>
    </row>
    <row r="242" spans="1:1">
      <c r="A242" s="31">
        <v>41148</v>
      </c>
    </row>
    <row r="243" spans="1:1">
      <c r="A243" s="31">
        <v>41149</v>
      </c>
    </row>
    <row r="244" spans="1:1">
      <c r="A244" s="31">
        <v>41150</v>
      </c>
    </row>
    <row r="245" spans="1:1">
      <c r="A245" s="31">
        <v>41151</v>
      </c>
    </row>
    <row r="246" spans="1:1">
      <c r="A246" s="31">
        <v>41152</v>
      </c>
    </row>
    <row r="247" spans="1:1">
      <c r="A247" s="31">
        <v>41153</v>
      </c>
    </row>
    <row r="248" spans="1:1">
      <c r="A248" s="31">
        <v>41154</v>
      </c>
    </row>
    <row r="249" spans="1:1">
      <c r="A249" s="31">
        <v>41155</v>
      </c>
    </row>
    <row r="250" spans="1:1">
      <c r="A250" s="31">
        <v>41156</v>
      </c>
    </row>
    <row r="251" spans="1:1">
      <c r="A251" s="31">
        <v>41157</v>
      </c>
    </row>
    <row r="252" spans="1:1">
      <c r="A252" s="31">
        <v>41158</v>
      </c>
    </row>
    <row r="253" spans="1:1">
      <c r="A253" s="31">
        <v>41159</v>
      </c>
    </row>
    <row r="254" spans="1:1">
      <c r="A254" s="31">
        <v>41160</v>
      </c>
    </row>
    <row r="255" spans="1:1">
      <c r="A255" s="31">
        <v>41161</v>
      </c>
    </row>
    <row r="256" spans="1:1">
      <c r="A256" s="31">
        <v>41162</v>
      </c>
    </row>
    <row r="257" spans="1:1">
      <c r="A257" s="31">
        <v>41163</v>
      </c>
    </row>
    <row r="258" spans="1:1">
      <c r="A258" s="31">
        <v>41164</v>
      </c>
    </row>
    <row r="259" spans="1:1">
      <c r="A259" s="31">
        <v>41165</v>
      </c>
    </row>
    <row r="260" spans="1:1">
      <c r="A260" s="31">
        <v>41166</v>
      </c>
    </row>
    <row r="261" spans="1:1">
      <c r="A261" s="31">
        <v>41167</v>
      </c>
    </row>
    <row r="262" spans="1:1">
      <c r="A262" s="31">
        <v>41168</v>
      </c>
    </row>
    <row r="263" spans="1:1">
      <c r="A263" s="31">
        <v>41169</v>
      </c>
    </row>
    <row r="264" spans="1:1">
      <c r="A264" s="31">
        <v>41170</v>
      </c>
    </row>
    <row r="265" spans="1:1">
      <c r="A265" s="31">
        <v>41171</v>
      </c>
    </row>
    <row r="266" spans="1:1">
      <c r="A266" s="31">
        <v>41172</v>
      </c>
    </row>
    <row r="267" spans="1:1">
      <c r="A267" s="31">
        <v>41173</v>
      </c>
    </row>
    <row r="268" spans="1:1">
      <c r="A268" s="31">
        <v>41174</v>
      </c>
    </row>
    <row r="269" spans="1:1">
      <c r="A269" s="31">
        <v>41175</v>
      </c>
    </row>
    <row r="270" spans="1:1">
      <c r="A270" s="31">
        <v>41176</v>
      </c>
    </row>
    <row r="271" spans="1:1">
      <c r="A271" s="31">
        <v>41177</v>
      </c>
    </row>
    <row r="272" spans="1:1">
      <c r="A272" s="31">
        <v>41178</v>
      </c>
    </row>
    <row r="273" spans="1:1">
      <c r="A273" s="31">
        <v>41179</v>
      </c>
    </row>
    <row r="274" spans="1:1">
      <c r="A274" s="31">
        <v>41180</v>
      </c>
    </row>
    <row r="275" spans="1:1">
      <c r="A275" s="31">
        <v>41181</v>
      </c>
    </row>
    <row r="276" spans="1:1">
      <c r="A276" s="31">
        <v>41182</v>
      </c>
    </row>
    <row r="277" spans="1:1">
      <c r="A277" s="31">
        <v>41183</v>
      </c>
    </row>
    <row r="278" spans="1:1">
      <c r="A278" s="31">
        <v>41184</v>
      </c>
    </row>
    <row r="279" spans="1:1">
      <c r="A279" s="31">
        <v>41185</v>
      </c>
    </row>
    <row r="280" spans="1:1">
      <c r="A280" s="31">
        <v>41186</v>
      </c>
    </row>
    <row r="281" spans="1:1">
      <c r="A281" s="31">
        <v>41187</v>
      </c>
    </row>
    <row r="282" spans="1:1">
      <c r="A282" s="31">
        <v>41188</v>
      </c>
    </row>
    <row r="283" spans="1:1">
      <c r="A283" s="31">
        <v>41189</v>
      </c>
    </row>
    <row r="284" spans="1:1">
      <c r="A284" s="31">
        <v>41190</v>
      </c>
    </row>
    <row r="285" spans="1:1">
      <c r="A285" s="31">
        <v>41191</v>
      </c>
    </row>
    <row r="286" spans="1:1">
      <c r="A286" s="31">
        <v>41192</v>
      </c>
    </row>
    <row r="287" spans="1:1">
      <c r="A287" s="31">
        <v>41193</v>
      </c>
    </row>
    <row r="288" spans="1:1">
      <c r="A288" s="31">
        <v>41194</v>
      </c>
    </row>
    <row r="289" spans="1:1">
      <c r="A289" s="31">
        <v>41195</v>
      </c>
    </row>
    <row r="290" spans="1:1">
      <c r="A290" s="31">
        <v>41196</v>
      </c>
    </row>
    <row r="291" spans="1:1">
      <c r="A291" s="31">
        <v>41197</v>
      </c>
    </row>
    <row r="292" spans="1:1">
      <c r="A292" s="31">
        <v>41198</v>
      </c>
    </row>
    <row r="293" spans="1:1">
      <c r="A293" s="31">
        <v>41199</v>
      </c>
    </row>
    <row r="294" spans="1:1">
      <c r="A294" s="31">
        <v>41200</v>
      </c>
    </row>
    <row r="295" spans="1:1">
      <c r="A295" s="31">
        <v>41201</v>
      </c>
    </row>
    <row r="296" spans="1:1">
      <c r="A296" s="31">
        <v>41202</v>
      </c>
    </row>
    <row r="297" spans="1:1">
      <c r="A297" s="31">
        <v>41203</v>
      </c>
    </row>
    <row r="298" spans="1:1">
      <c r="A298" s="31">
        <v>41204</v>
      </c>
    </row>
    <row r="299" spans="1:1">
      <c r="A299" s="31">
        <v>41205</v>
      </c>
    </row>
    <row r="300" spans="1:1">
      <c r="A300" s="31">
        <v>41206</v>
      </c>
    </row>
    <row r="301" spans="1:1">
      <c r="A301" s="31">
        <v>41207</v>
      </c>
    </row>
    <row r="302" spans="1:1">
      <c r="A302" s="31">
        <v>41208</v>
      </c>
    </row>
    <row r="303" spans="1:1">
      <c r="A303" s="31">
        <v>41209</v>
      </c>
    </row>
    <row r="304" spans="1:1">
      <c r="A304" s="31">
        <v>41210</v>
      </c>
    </row>
    <row r="305" spans="1:1">
      <c r="A305" s="31">
        <v>41211</v>
      </c>
    </row>
    <row r="306" spans="1:1">
      <c r="A306" s="31">
        <v>41212</v>
      </c>
    </row>
    <row r="307" spans="1:1">
      <c r="A307" s="31">
        <v>41213</v>
      </c>
    </row>
    <row r="308" spans="1:1">
      <c r="A308" s="31">
        <v>41214</v>
      </c>
    </row>
    <row r="309" spans="1:1">
      <c r="A309" s="31">
        <v>41215</v>
      </c>
    </row>
    <row r="310" spans="1:1">
      <c r="A310" s="31">
        <v>41216</v>
      </c>
    </row>
    <row r="311" spans="1:1">
      <c r="A311" s="31">
        <v>41217</v>
      </c>
    </row>
    <row r="312" spans="1:1">
      <c r="A312" s="31">
        <v>41218</v>
      </c>
    </row>
    <row r="313" spans="1:1">
      <c r="A313" s="31">
        <v>41219</v>
      </c>
    </row>
    <row r="314" spans="1:1">
      <c r="A314" s="31">
        <v>41220</v>
      </c>
    </row>
    <row r="315" spans="1:1">
      <c r="A315" s="31">
        <v>41221</v>
      </c>
    </row>
    <row r="316" spans="1:1">
      <c r="A316" s="31">
        <v>41222</v>
      </c>
    </row>
    <row r="317" spans="1:1">
      <c r="A317" s="31">
        <v>41223</v>
      </c>
    </row>
    <row r="318" spans="1:1">
      <c r="A318" s="31">
        <v>41224</v>
      </c>
    </row>
    <row r="319" spans="1:1">
      <c r="A319" s="31">
        <v>41225</v>
      </c>
    </row>
    <row r="320" spans="1:1">
      <c r="A320" s="31">
        <v>41226</v>
      </c>
    </row>
    <row r="321" spans="1:1">
      <c r="A321" s="31">
        <v>41227</v>
      </c>
    </row>
    <row r="322" spans="1:1">
      <c r="A322" s="31">
        <v>41228</v>
      </c>
    </row>
    <row r="323" spans="1:1">
      <c r="A323" s="31">
        <v>41229</v>
      </c>
    </row>
    <row r="324" spans="1:1">
      <c r="A324" s="31">
        <v>41230</v>
      </c>
    </row>
    <row r="325" spans="1:1">
      <c r="A325" s="31">
        <v>41231</v>
      </c>
    </row>
    <row r="326" spans="1:1">
      <c r="A326" s="31">
        <v>41232</v>
      </c>
    </row>
    <row r="327" spans="1:1">
      <c r="A327" s="31">
        <v>41233</v>
      </c>
    </row>
    <row r="328" spans="1:1">
      <c r="A328" s="31">
        <v>41234</v>
      </c>
    </row>
    <row r="329" spans="1:1">
      <c r="A329" s="31">
        <v>41235</v>
      </c>
    </row>
    <row r="330" spans="1:1">
      <c r="A330" s="31">
        <v>41236</v>
      </c>
    </row>
    <row r="331" spans="1:1">
      <c r="A331" s="31">
        <v>41237</v>
      </c>
    </row>
    <row r="332" spans="1:1">
      <c r="A332" s="31">
        <v>41238</v>
      </c>
    </row>
    <row r="333" spans="1:1">
      <c r="A333" s="31">
        <v>41239</v>
      </c>
    </row>
    <row r="334" spans="1:1">
      <c r="A334" s="31">
        <v>41240</v>
      </c>
    </row>
    <row r="335" spans="1:1">
      <c r="A335" s="31">
        <v>41241</v>
      </c>
    </row>
    <row r="336" spans="1:1">
      <c r="A336" s="31">
        <v>41242</v>
      </c>
    </row>
    <row r="337" spans="1:1">
      <c r="A337" s="31">
        <v>41243</v>
      </c>
    </row>
    <row r="338" spans="1:1">
      <c r="A338" s="31">
        <v>41244</v>
      </c>
    </row>
    <row r="339" spans="1:1">
      <c r="A339" s="31">
        <v>41245</v>
      </c>
    </row>
    <row r="340" spans="1:1">
      <c r="A340" s="31">
        <v>41246</v>
      </c>
    </row>
    <row r="341" spans="1:1">
      <c r="A341" s="31">
        <v>41247</v>
      </c>
    </row>
    <row r="342" spans="1:1">
      <c r="A342" s="31">
        <v>41248</v>
      </c>
    </row>
    <row r="343" spans="1:1">
      <c r="A343" s="31">
        <v>41249</v>
      </c>
    </row>
    <row r="344" spans="1:1">
      <c r="A344" s="31">
        <v>41250</v>
      </c>
    </row>
    <row r="345" spans="1:1">
      <c r="A345" s="31">
        <v>41251</v>
      </c>
    </row>
    <row r="346" spans="1:1">
      <c r="A346" s="31">
        <v>41252</v>
      </c>
    </row>
    <row r="347" spans="1:1">
      <c r="A347" s="31">
        <v>41253</v>
      </c>
    </row>
    <row r="348" spans="1:1">
      <c r="A348" s="31">
        <v>41254</v>
      </c>
    </row>
    <row r="349" spans="1:1">
      <c r="A349" s="31">
        <v>41255</v>
      </c>
    </row>
    <row r="350" spans="1:1">
      <c r="A350" s="31">
        <v>41256</v>
      </c>
    </row>
    <row r="351" spans="1:1">
      <c r="A351" s="31">
        <v>41257</v>
      </c>
    </row>
    <row r="352" spans="1:1">
      <c r="A352" s="31">
        <v>41258</v>
      </c>
    </row>
    <row r="353" spans="1:1">
      <c r="A353" s="31">
        <v>41259</v>
      </c>
    </row>
    <row r="354" spans="1:1">
      <c r="A354" s="31">
        <v>41260</v>
      </c>
    </row>
    <row r="355" spans="1:1">
      <c r="A355" s="31">
        <v>41261</v>
      </c>
    </row>
    <row r="356" spans="1:1">
      <c r="A356" s="31">
        <v>41262</v>
      </c>
    </row>
    <row r="357" spans="1:1">
      <c r="A357" s="31">
        <v>41263</v>
      </c>
    </row>
    <row r="358" spans="1:1">
      <c r="A358" s="31">
        <v>41264</v>
      </c>
    </row>
    <row r="359" spans="1:1">
      <c r="A359" s="31">
        <v>41265</v>
      </c>
    </row>
    <row r="360" spans="1:1">
      <c r="A360" s="31">
        <v>41266</v>
      </c>
    </row>
    <row r="361" spans="1:1">
      <c r="A361" s="31">
        <v>41267</v>
      </c>
    </row>
    <row r="362" spans="1:1">
      <c r="A362" s="31">
        <v>41268</v>
      </c>
    </row>
    <row r="363" spans="1:1">
      <c r="A363" s="31">
        <v>41269</v>
      </c>
    </row>
    <row r="364" spans="1:1">
      <c r="A364" s="31">
        <v>41270</v>
      </c>
    </row>
    <row r="365" spans="1:1">
      <c r="A365" s="31">
        <v>41271</v>
      </c>
    </row>
    <row r="366" spans="1:1">
      <c r="A366" s="31">
        <v>41272</v>
      </c>
    </row>
    <row r="367" spans="1:1">
      <c r="A367" s="31">
        <v>41273</v>
      </c>
    </row>
    <row r="368" spans="1:1">
      <c r="A368" s="31">
        <v>41274</v>
      </c>
    </row>
    <row r="369" spans="1:1">
      <c r="A369" s="31">
        <v>41275</v>
      </c>
    </row>
    <row r="370" spans="1:1">
      <c r="A370" s="31">
        <v>41276</v>
      </c>
    </row>
    <row r="371" spans="1:1">
      <c r="A371" s="31">
        <v>41277</v>
      </c>
    </row>
    <row r="372" spans="1:1">
      <c r="A372" s="31">
        <v>41278</v>
      </c>
    </row>
    <row r="373" spans="1:1">
      <c r="A373" s="31">
        <v>41279</v>
      </c>
    </row>
    <row r="374" spans="1:1">
      <c r="A374" s="31">
        <v>41280</v>
      </c>
    </row>
    <row r="375" spans="1:1">
      <c r="A375" s="31">
        <v>41281</v>
      </c>
    </row>
    <row r="376" spans="1:1">
      <c r="A376" s="31">
        <v>41282</v>
      </c>
    </row>
    <row r="377" spans="1:1">
      <c r="A377" s="31">
        <v>41283</v>
      </c>
    </row>
    <row r="378" spans="1:1">
      <c r="A378" s="31">
        <v>41284</v>
      </c>
    </row>
    <row r="379" spans="1:1">
      <c r="A379" s="31">
        <v>41285</v>
      </c>
    </row>
    <row r="380" spans="1:1">
      <c r="A380" s="31">
        <v>41286</v>
      </c>
    </row>
    <row r="381" spans="1:1">
      <c r="A381" s="31">
        <v>41287</v>
      </c>
    </row>
    <row r="382" spans="1:1">
      <c r="A382" s="31">
        <v>41288</v>
      </c>
    </row>
    <row r="383" spans="1:1">
      <c r="A383" s="31">
        <v>41289</v>
      </c>
    </row>
    <row r="384" spans="1:1">
      <c r="A384" s="31">
        <v>41290</v>
      </c>
    </row>
    <row r="385" spans="1:1">
      <c r="A385" s="31">
        <v>41291</v>
      </c>
    </row>
    <row r="386" spans="1:1">
      <c r="A386" s="31">
        <v>41292</v>
      </c>
    </row>
    <row r="387" spans="1:1">
      <c r="A387" s="31">
        <v>41293</v>
      </c>
    </row>
    <row r="388" spans="1:1">
      <c r="A388" s="31">
        <v>41294</v>
      </c>
    </row>
    <row r="389" spans="1:1">
      <c r="A389" s="31">
        <v>41295</v>
      </c>
    </row>
    <row r="390" spans="1:1">
      <c r="A390" s="31">
        <v>41296</v>
      </c>
    </row>
    <row r="391" spans="1:1">
      <c r="A391" s="31">
        <v>41297</v>
      </c>
    </row>
    <row r="392" spans="1:1">
      <c r="A392" s="31">
        <v>41298</v>
      </c>
    </row>
    <row r="393" spans="1:1">
      <c r="A393" s="31">
        <v>41299</v>
      </c>
    </row>
    <row r="394" spans="1:1">
      <c r="A394" s="31">
        <v>41300</v>
      </c>
    </row>
    <row r="395" spans="1:1">
      <c r="A395" s="31">
        <v>41301</v>
      </c>
    </row>
    <row r="396" spans="1:1">
      <c r="A396" s="31">
        <v>41302</v>
      </c>
    </row>
    <row r="397" spans="1:1">
      <c r="A397" s="31">
        <v>41303</v>
      </c>
    </row>
    <row r="398" spans="1:1">
      <c r="A398" s="31">
        <v>41304</v>
      </c>
    </row>
    <row r="399" spans="1:1">
      <c r="A399" s="31">
        <v>41305</v>
      </c>
    </row>
    <row r="400" spans="1:1">
      <c r="A400" s="31">
        <v>41306</v>
      </c>
    </row>
    <row r="401" spans="1:1">
      <c r="A401" s="31">
        <v>41307</v>
      </c>
    </row>
    <row r="402" spans="1:1">
      <c r="A402" s="31">
        <v>41308</v>
      </c>
    </row>
    <row r="403" spans="1:1">
      <c r="A403" s="31">
        <v>41309</v>
      </c>
    </row>
    <row r="404" spans="1:1">
      <c r="A404" s="31">
        <v>41310</v>
      </c>
    </row>
    <row r="405" spans="1:1">
      <c r="A405" s="31">
        <v>41311</v>
      </c>
    </row>
    <row r="406" spans="1:1">
      <c r="A406" s="31">
        <v>41312</v>
      </c>
    </row>
    <row r="407" spans="1:1">
      <c r="A407" s="31">
        <v>41313</v>
      </c>
    </row>
    <row r="408" spans="1:1">
      <c r="A408" s="31">
        <v>41314</v>
      </c>
    </row>
    <row r="409" spans="1:1">
      <c r="A409" s="31">
        <v>41315</v>
      </c>
    </row>
    <row r="410" spans="1:1">
      <c r="A410" s="31">
        <v>41316</v>
      </c>
    </row>
    <row r="411" spans="1:1">
      <c r="A411" s="31">
        <v>41317</v>
      </c>
    </row>
    <row r="412" spans="1:1">
      <c r="A412" s="31">
        <v>41318</v>
      </c>
    </row>
    <row r="413" spans="1:1">
      <c r="A413" s="31">
        <v>41319</v>
      </c>
    </row>
    <row r="414" spans="1:1">
      <c r="A414" s="31">
        <v>41320</v>
      </c>
    </row>
    <row r="415" spans="1:1">
      <c r="A415" s="31">
        <v>41321</v>
      </c>
    </row>
    <row r="416" spans="1:1">
      <c r="A416" s="31">
        <v>41322</v>
      </c>
    </row>
    <row r="417" spans="1:1">
      <c r="A417" s="31">
        <v>41323</v>
      </c>
    </row>
    <row r="418" spans="1:1">
      <c r="A418" s="31">
        <v>41324</v>
      </c>
    </row>
    <row r="419" spans="1:1">
      <c r="A419" s="31">
        <v>41325</v>
      </c>
    </row>
    <row r="420" spans="1:1">
      <c r="A420" s="31">
        <v>41326</v>
      </c>
    </row>
    <row r="421" spans="1:1">
      <c r="A421" s="31">
        <v>41327</v>
      </c>
    </row>
    <row r="422" spans="1:1">
      <c r="A422" s="31">
        <v>41328</v>
      </c>
    </row>
    <row r="423" spans="1:1">
      <c r="A423" s="31">
        <v>41329</v>
      </c>
    </row>
    <row r="424" spans="1:1">
      <c r="A424" s="31">
        <v>41330</v>
      </c>
    </row>
    <row r="425" spans="1:1">
      <c r="A425" s="31">
        <v>41331</v>
      </c>
    </row>
    <row r="426" spans="1:1">
      <c r="A426" s="31">
        <v>41332</v>
      </c>
    </row>
    <row r="427" spans="1:1">
      <c r="A427" s="31">
        <v>41333</v>
      </c>
    </row>
    <row r="428" spans="1:1">
      <c r="A428" s="31">
        <v>41334</v>
      </c>
    </row>
    <row r="429" spans="1:1">
      <c r="A429" s="31">
        <v>41335</v>
      </c>
    </row>
    <row r="430" spans="1:1">
      <c r="A430" s="31">
        <v>41336</v>
      </c>
    </row>
    <row r="431" spans="1:1">
      <c r="A431" s="31">
        <v>41337</v>
      </c>
    </row>
    <row r="432" spans="1:1">
      <c r="A432" s="31">
        <v>41338</v>
      </c>
    </row>
    <row r="433" spans="1:1">
      <c r="A433" s="31">
        <v>41339</v>
      </c>
    </row>
    <row r="434" spans="1:1">
      <c r="A434" s="31">
        <v>41340</v>
      </c>
    </row>
    <row r="435" spans="1:1">
      <c r="A435" s="31">
        <v>41341</v>
      </c>
    </row>
    <row r="436" spans="1:1">
      <c r="A436" s="31">
        <v>41342</v>
      </c>
    </row>
    <row r="437" spans="1:1">
      <c r="A437" s="31">
        <v>41343</v>
      </c>
    </row>
    <row r="438" spans="1:1">
      <c r="A438" s="31">
        <v>41344</v>
      </c>
    </row>
    <row r="439" spans="1:1">
      <c r="A439" s="31">
        <v>41345</v>
      </c>
    </row>
    <row r="440" spans="1:1">
      <c r="A440" s="31">
        <v>41346</v>
      </c>
    </row>
    <row r="441" spans="1:1">
      <c r="A441" s="31">
        <v>41347</v>
      </c>
    </row>
    <row r="442" spans="1:1">
      <c r="A442" s="31">
        <v>41348</v>
      </c>
    </row>
    <row r="443" spans="1:1">
      <c r="A443" s="31">
        <v>41349</v>
      </c>
    </row>
    <row r="444" spans="1:1">
      <c r="A444" s="31">
        <v>41350</v>
      </c>
    </row>
    <row r="445" spans="1:1">
      <c r="A445" s="31">
        <v>41351</v>
      </c>
    </row>
    <row r="446" spans="1:1">
      <c r="A446" s="31">
        <v>41352</v>
      </c>
    </row>
    <row r="447" spans="1:1">
      <c r="A447" s="31">
        <v>41353</v>
      </c>
    </row>
    <row r="448" spans="1:1">
      <c r="A448" s="31">
        <v>41354</v>
      </c>
    </row>
    <row r="449" spans="1:1">
      <c r="A449" s="31">
        <v>41355</v>
      </c>
    </row>
    <row r="450" spans="1:1">
      <c r="A450" s="31">
        <v>41356</v>
      </c>
    </row>
    <row r="451" spans="1:1">
      <c r="A451" s="31">
        <v>41357</v>
      </c>
    </row>
    <row r="452" spans="1:1">
      <c r="A452" s="31">
        <v>41358</v>
      </c>
    </row>
    <row r="453" spans="1:1">
      <c r="A453" s="31">
        <v>41359</v>
      </c>
    </row>
    <row r="454" spans="1:1">
      <c r="A454" s="31">
        <v>41360</v>
      </c>
    </row>
    <row r="455" spans="1:1">
      <c r="A455" s="31">
        <v>41361</v>
      </c>
    </row>
    <row r="456" spans="1:1">
      <c r="A456" s="31">
        <v>41362</v>
      </c>
    </row>
    <row r="457" spans="1:1">
      <c r="A457" s="31">
        <v>41363</v>
      </c>
    </row>
    <row r="458" spans="1:1">
      <c r="A458" s="31">
        <v>41364</v>
      </c>
    </row>
    <row r="459" spans="1:1">
      <c r="A459" s="31">
        <v>41365</v>
      </c>
    </row>
    <row r="460" spans="1:1">
      <c r="A460" s="31">
        <v>41366</v>
      </c>
    </row>
    <row r="461" spans="1:1">
      <c r="A461" s="31">
        <v>41367</v>
      </c>
    </row>
    <row r="462" spans="1:1">
      <c r="A462" s="31">
        <v>41368</v>
      </c>
    </row>
    <row r="463" spans="1:1">
      <c r="A463" s="31">
        <v>41369</v>
      </c>
    </row>
    <row r="464" spans="1:1">
      <c r="A464" s="31">
        <v>41370</v>
      </c>
    </row>
    <row r="465" spans="1:1">
      <c r="A465" s="31">
        <v>41371</v>
      </c>
    </row>
    <row r="466" spans="1:1">
      <c r="A466" s="31">
        <v>41372</v>
      </c>
    </row>
    <row r="467" spans="1:1">
      <c r="A467" s="31">
        <v>41373</v>
      </c>
    </row>
    <row r="468" spans="1:1">
      <c r="A468" s="31">
        <v>41374</v>
      </c>
    </row>
    <row r="469" spans="1:1">
      <c r="A469" s="31">
        <v>41375</v>
      </c>
    </row>
    <row r="470" spans="1:1">
      <c r="A470" s="31">
        <v>41376</v>
      </c>
    </row>
    <row r="471" spans="1:1">
      <c r="A471" s="31">
        <v>41377</v>
      </c>
    </row>
    <row r="472" spans="1:1">
      <c r="A472" s="31">
        <v>41378</v>
      </c>
    </row>
    <row r="473" spans="1:1">
      <c r="A473" s="31">
        <v>41379</v>
      </c>
    </row>
    <row r="474" spans="1:1">
      <c r="A474" s="31">
        <v>41380</v>
      </c>
    </row>
    <row r="475" spans="1:1">
      <c r="A475" s="31">
        <v>41381</v>
      </c>
    </row>
    <row r="476" spans="1:1">
      <c r="A476" s="31">
        <v>41382</v>
      </c>
    </row>
    <row r="477" spans="1:1">
      <c r="A477" s="31">
        <v>41383</v>
      </c>
    </row>
    <row r="478" spans="1:1">
      <c r="A478" s="31">
        <v>41384</v>
      </c>
    </row>
    <row r="479" spans="1:1">
      <c r="A479" s="31">
        <v>41385</v>
      </c>
    </row>
    <row r="480" spans="1:1">
      <c r="A480" s="31">
        <v>41386</v>
      </c>
    </row>
    <row r="481" spans="1:1">
      <c r="A481" s="31">
        <v>41387</v>
      </c>
    </row>
    <row r="482" spans="1:1">
      <c r="A482" s="31">
        <v>41388</v>
      </c>
    </row>
    <row r="483" spans="1:1">
      <c r="A483" s="31">
        <v>41389</v>
      </c>
    </row>
    <row r="484" spans="1:1">
      <c r="A484" s="31">
        <v>41390</v>
      </c>
    </row>
    <row r="485" spans="1:1">
      <c r="A485" s="31">
        <v>41391</v>
      </c>
    </row>
    <row r="486" spans="1:1">
      <c r="A486" s="31">
        <v>41392</v>
      </c>
    </row>
    <row r="487" spans="1:1">
      <c r="A487" s="31">
        <v>41393</v>
      </c>
    </row>
    <row r="488" spans="1:1">
      <c r="A488" s="31">
        <v>41394</v>
      </c>
    </row>
    <row r="489" spans="1:1">
      <c r="A489" s="31">
        <v>41395</v>
      </c>
    </row>
    <row r="490" spans="1:1">
      <c r="A490" s="31">
        <v>41396</v>
      </c>
    </row>
    <row r="491" spans="1:1">
      <c r="A491" s="31">
        <v>41397</v>
      </c>
    </row>
    <row r="492" spans="1:1">
      <c r="A492" s="31">
        <v>41398</v>
      </c>
    </row>
    <row r="493" spans="1:1">
      <c r="A493" s="31">
        <v>41399</v>
      </c>
    </row>
    <row r="494" spans="1:1">
      <c r="A494" s="31">
        <v>41400</v>
      </c>
    </row>
    <row r="495" spans="1:1">
      <c r="A495" s="31">
        <v>41401</v>
      </c>
    </row>
    <row r="496" spans="1:1">
      <c r="A496" s="31">
        <v>41402</v>
      </c>
    </row>
    <row r="497" spans="1:1">
      <c r="A497" s="31">
        <v>41403</v>
      </c>
    </row>
    <row r="498" spans="1:1">
      <c r="A498" s="31">
        <v>41404</v>
      </c>
    </row>
    <row r="499" spans="1:1">
      <c r="A499" s="31">
        <v>41405</v>
      </c>
    </row>
    <row r="500" spans="1:1">
      <c r="A500" s="31">
        <v>41406</v>
      </c>
    </row>
    <row r="501" spans="1:1">
      <c r="A501" s="31">
        <v>41407</v>
      </c>
    </row>
    <row r="502" spans="1:1">
      <c r="A502" s="31">
        <v>41408</v>
      </c>
    </row>
    <row r="503" spans="1:1">
      <c r="A503" s="31">
        <v>41409</v>
      </c>
    </row>
    <row r="504" spans="1:1">
      <c r="A504" s="31">
        <v>41410</v>
      </c>
    </row>
    <row r="505" spans="1:1">
      <c r="A505" s="31">
        <v>41411</v>
      </c>
    </row>
    <row r="506" spans="1:1">
      <c r="A506" s="31">
        <v>41412</v>
      </c>
    </row>
    <row r="507" spans="1:1">
      <c r="A507" s="31">
        <v>41413</v>
      </c>
    </row>
    <row r="508" spans="1:1">
      <c r="A508" s="31">
        <v>41414</v>
      </c>
    </row>
    <row r="509" spans="1:1">
      <c r="A509" s="31">
        <v>41415</v>
      </c>
    </row>
    <row r="510" spans="1:1">
      <c r="A510" s="31">
        <v>41416</v>
      </c>
    </row>
    <row r="511" spans="1:1">
      <c r="A511" s="31">
        <v>41417</v>
      </c>
    </row>
    <row r="512" spans="1:1">
      <c r="A512" s="31">
        <v>41418</v>
      </c>
    </row>
    <row r="513" spans="1:1">
      <c r="A513" s="31">
        <v>41419</v>
      </c>
    </row>
    <row r="514" spans="1:1">
      <c r="A514" s="31">
        <v>41420</v>
      </c>
    </row>
    <row r="515" spans="1:1">
      <c r="A515" s="31">
        <v>41421</v>
      </c>
    </row>
    <row r="516" spans="1:1">
      <c r="A516" s="31">
        <v>41422</v>
      </c>
    </row>
    <row r="517" spans="1:1">
      <c r="A517" s="31">
        <v>41423</v>
      </c>
    </row>
    <row r="518" spans="1:1">
      <c r="A518" s="31">
        <v>41424</v>
      </c>
    </row>
    <row r="519" spans="1:1">
      <c r="A519" s="31">
        <v>41425</v>
      </c>
    </row>
    <row r="520" spans="1:1">
      <c r="A520" s="31">
        <v>41426</v>
      </c>
    </row>
    <row r="521" spans="1:1">
      <c r="A521" s="31">
        <v>41427</v>
      </c>
    </row>
    <row r="522" spans="1:1">
      <c r="A522" s="31">
        <v>41428</v>
      </c>
    </row>
    <row r="523" spans="1:1">
      <c r="A523" s="31">
        <v>41429</v>
      </c>
    </row>
    <row r="524" spans="1:1">
      <c r="A524" s="31">
        <v>41430</v>
      </c>
    </row>
    <row r="525" spans="1:1">
      <c r="A525" s="31">
        <v>41431</v>
      </c>
    </row>
    <row r="526" spans="1:1">
      <c r="A526" s="31">
        <v>41432</v>
      </c>
    </row>
    <row r="527" spans="1:1">
      <c r="A527" s="31">
        <v>41433</v>
      </c>
    </row>
    <row r="528" spans="1:1">
      <c r="A528" s="31">
        <v>41434</v>
      </c>
    </row>
    <row r="529" spans="1:1">
      <c r="A529" s="31">
        <v>41435</v>
      </c>
    </row>
    <row r="530" spans="1:1">
      <c r="A530" s="31">
        <v>41436</v>
      </c>
    </row>
    <row r="531" spans="1:1">
      <c r="A531" s="31">
        <v>41437</v>
      </c>
    </row>
    <row r="532" spans="1:1">
      <c r="A532" s="31">
        <v>41438</v>
      </c>
    </row>
    <row r="533" spans="1:1">
      <c r="A533" s="31">
        <v>41439</v>
      </c>
    </row>
    <row r="534" spans="1:1">
      <c r="A534" s="31">
        <v>41440</v>
      </c>
    </row>
    <row r="535" spans="1:1">
      <c r="A535" s="31">
        <v>41441</v>
      </c>
    </row>
    <row r="536" spans="1:1">
      <c r="A536" s="31">
        <v>41442</v>
      </c>
    </row>
    <row r="537" spans="1:1">
      <c r="A537" s="31">
        <v>41443</v>
      </c>
    </row>
    <row r="538" spans="1:1">
      <c r="A538" s="31">
        <v>41444</v>
      </c>
    </row>
    <row r="539" spans="1:1">
      <c r="A539" s="31">
        <v>41445</v>
      </c>
    </row>
    <row r="540" spans="1:1">
      <c r="A540" s="31">
        <v>41446</v>
      </c>
    </row>
    <row r="541" spans="1:1">
      <c r="A541" s="31">
        <v>41447</v>
      </c>
    </row>
    <row r="542" spans="1:1">
      <c r="A542" s="31">
        <v>41448</v>
      </c>
    </row>
    <row r="543" spans="1:1">
      <c r="A543" s="31">
        <v>41449</v>
      </c>
    </row>
    <row r="544" spans="1:1">
      <c r="A544" s="31">
        <v>41450</v>
      </c>
    </row>
    <row r="545" spans="1:1">
      <c r="A545" s="31">
        <v>41451</v>
      </c>
    </row>
    <row r="546" spans="1:1">
      <c r="A546" s="31">
        <v>41452</v>
      </c>
    </row>
    <row r="547" spans="1:1">
      <c r="A547" s="31">
        <v>41453</v>
      </c>
    </row>
    <row r="548" spans="1:1">
      <c r="A548" s="31">
        <v>41454</v>
      </c>
    </row>
    <row r="549" spans="1:1">
      <c r="A549" s="31">
        <v>41455</v>
      </c>
    </row>
    <row r="550" spans="1:1">
      <c r="A550" s="31">
        <v>41456</v>
      </c>
    </row>
    <row r="551" spans="1:1">
      <c r="A551" s="31">
        <v>41457</v>
      </c>
    </row>
    <row r="552" spans="1:1">
      <c r="A552" s="31">
        <v>41458</v>
      </c>
    </row>
    <row r="553" spans="1:1">
      <c r="A553" s="31">
        <v>41459</v>
      </c>
    </row>
    <row r="554" spans="1:1">
      <c r="A554" s="31">
        <v>41460</v>
      </c>
    </row>
    <row r="555" spans="1:1">
      <c r="A555" s="31">
        <v>41461</v>
      </c>
    </row>
    <row r="556" spans="1:1">
      <c r="A556" s="31">
        <v>41462</v>
      </c>
    </row>
    <row r="557" spans="1:1">
      <c r="A557" s="31">
        <v>41463</v>
      </c>
    </row>
    <row r="558" spans="1:1">
      <c r="A558" s="31">
        <v>41464</v>
      </c>
    </row>
    <row r="559" spans="1:1">
      <c r="A559" s="31">
        <v>41465</v>
      </c>
    </row>
    <row r="560" spans="1:1">
      <c r="A560" s="31">
        <v>41466</v>
      </c>
    </row>
    <row r="561" spans="1:1">
      <c r="A561" s="31">
        <v>41467</v>
      </c>
    </row>
    <row r="562" spans="1:1">
      <c r="A562" s="31">
        <v>41468</v>
      </c>
    </row>
    <row r="563" spans="1:1">
      <c r="A563" s="31">
        <v>41469</v>
      </c>
    </row>
    <row r="564" spans="1:1">
      <c r="A564" s="31">
        <v>41470</v>
      </c>
    </row>
    <row r="565" spans="1:1">
      <c r="A565" s="31">
        <v>41471</v>
      </c>
    </row>
    <row r="566" spans="1:1">
      <c r="A566" s="31">
        <v>41472</v>
      </c>
    </row>
    <row r="567" spans="1:1">
      <c r="A567" s="31">
        <v>41473</v>
      </c>
    </row>
    <row r="568" spans="1:1">
      <c r="A568" s="31">
        <v>41474</v>
      </c>
    </row>
    <row r="569" spans="1:1">
      <c r="A569" s="31">
        <v>41475</v>
      </c>
    </row>
    <row r="570" spans="1:1">
      <c r="A570" s="31">
        <v>41476</v>
      </c>
    </row>
    <row r="571" spans="1:1">
      <c r="A571" s="31">
        <v>41477</v>
      </c>
    </row>
    <row r="572" spans="1:1">
      <c r="A572" s="31">
        <v>41478</v>
      </c>
    </row>
    <row r="573" spans="1:1">
      <c r="A573" s="31">
        <v>41479</v>
      </c>
    </row>
    <row r="574" spans="1:1">
      <c r="A574" s="31">
        <v>41480</v>
      </c>
    </row>
    <row r="575" spans="1:1">
      <c r="A575" s="31">
        <v>41481</v>
      </c>
    </row>
    <row r="576" spans="1:1">
      <c r="A576" s="31">
        <v>41482</v>
      </c>
    </row>
    <row r="577" spans="1:1">
      <c r="A577" s="31">
        <v>41483</v>
      </c>
    </row>
    <row r="578" spans="1:1">
      <c r="A578" s="31">
        <v>41484</v>
      </c>
    </row>
    <row r="579" spans="1:1">
      <c r="A579" s="31">
        <v>41485</v>
      </c>
    </row>
    <row r="580" spans="1:1">
      <c r="A580" s="31">
        <v>41486</v>
      </c>
    </row>
    <row r="581" spans="1:1">
      <c r="A581" s="31">
        <v>41487</v>
      </c>
    </row>
    <row r="582" spans="1:1">
      <c r="A582" s="31">
        <v>41488</v>
      </c>
    </row>
    <row r="583" spans="1:1">
      <c r="A583" s="31">
        <v>41489</v>
      </c>
    </row>
    <row r="584" spans="1:1">
      <c r="A584" s="31">
        <v>41490</v>
      </c>
    </row>
    <row r="585" spans="1:1">
      <c r="A585" s="31">
        <v>41491</v>
      </c>
    </row>
    <row r="586" spans="1:1">
      <c r="A586" s="31">
        <v>41492</v>
      </c>
    </row>
    <row r="587" spans="1:1">
      <c r="A587" s="31">
        <v>41493</v>
      </c>
    </row>
    <row r="588" spans="1:1">
      <c r="A588" s="31">
        <v>41494</v>
      </c>
    </row>
    <row r="589" spans="1:1">
      <c r="A589" s="31">
        <v>41495</v>
      </c>
    </row>
    <row r="590" spans="1:1">
      <c r="A590" s="31">
        <v>41496</v>
      </c>
    </row>
    <row r="591" spans="1:1">
      <c r="A591" s="31">
        <v>41497</v>
      </c>
    </row>
    <row r="592" spans="1:1">
      <c r="A592" s="31">
        <v>41498</v>
      </c>
    </row>
    <row r="593" spans="1:1">
      <c r="A593" s="31">
        <v>41499</v>
      </c>
    </row>
    <row r="594" spans="1:1">
      <c r="A594" s="31">
        <v>41500</v>
      </c>
    </row>
    <row r="595" spans="1:1">
      <c r="A595" s="31">
        <v>41501</v>
      </c>
    </row>
    <row r="596" spans="1:1">
      <c r="A596" s="31">
        <v>41502</v>
      </c>
    </row>
    <row r="597" spans="1:1">
      <c r="A597" s="31">
        <v>41503</v>
      </c>
    </row>
    <row r="598" spans="1:1">
      <c r="A598" s="31">
        <v>41504</v>
      </c>
    </row>
    <row r="599" spans="1:1">
      <c r="A599" s="31">
        <v>41505</v>
      </c>
    </row>
    <row r="600" spans="1:1">
      <c r="A600" s="31">
        <v>41506</v>
      </c>
    </row>
    <row r="601" spans="1:1">
      <c r="A601" s="31">
        <v>41507</v>
      </c>
    </row>
    <row r="602" spans="1:1">
      <c r="A602" s="31">
        <v>41508</v>
      </c>
    </row>
    <row r="603" spans="1:1">
      <c r="A603" s="31">
        <v>41509</v>
      </c>
    </row>
    <row r="604" spans="1:1">
      <c r="A604" s="31">
        <v>41510</v>
      </c>
    </row>
    <row r="605" spans="1:1">
      <c r="A605" s="31">
        <v>41511</v>
      </c>
    </row>
    <row r="606" spans="1:1">
      <c r="A606" s="31">
        <v>41512</v>
      </c>
    </row>
    <row r="607" spans="1:1">
      <c r="A607" s="31">
        <v>41513</v>
      </c>
    </row>
    <row r="608" spans="1:1">
      <c r="A608" s="31">
        <v>41514</v>
      </c>
    </row>
    <row r="609" spans="1:1">
      <c r="A609" s="31">
        <v>41515</v>
      </c>
    </row>
    <row r="610" spans="1:1">
      <c r="A610" s="31">
        <v>41516</v>
      </c>
    </row>
    <row r="611" spans="1:1">
      <c r="A611" s="31">
        <v>41517</v>
      </c>
    </row>
    <row r="612" spans="1:1">
      <c r="A612" s="31">
        <v>41518</v>
      </c>
    </row>
    <row r="613" spans="1:1">
      <c r="A613" s="31">
        <v>41519</v>
      </c>
    </row>
    <row r="614" spans="1:1">
      <c r="A614" s="31">
        <v>41520</v>
      </c>
    </row>
    <row r="615" spans="1:1">
      <c r="A615" s="31">
        <v>41521</v>
      </c>
    </row>
    <row r="616" spans="1:1">
      <c r="A616" s="31">
        <v>41522</v>
      </c>
    </row>
    <row r="617" spans="1:1">
      <c r="A617" s="31">
        <v>41523</v>
      </c>
    </row>
    <row r="618" spans="1:1">
      <c r="A618" s="31">
        <v>41524</v>
      </c>
    </row>
    <row r="619" spans="1:1">
      <c r="A619" s="31">
        <v>41525</v>
      </c>
    </row>
    <row r="620" spans="1:1">
      <c r="A620" s="31">
        <v>41526</v>
      </c>
    </row>
    <row r="621" spans="1:1">
      <c r="A621" s="31">
        <v>41527</v>
      </c>
    </row>
    <row r="622" spans="1:1">
      <c r="A622" s="31">
        <v>41528</v>
      </c>
    </row>
    <row r="623" spans="1:1">
      <c r="A623" s="31">
        <v>41529</v>
      </c>
    </row>
    <row r="624" spans="1:1">
      <c r="A624" s="31">
        <v>41530</v>
      </c>
    </row>
    <row r="625" spans="1:1">
      <c r="A625" s="31">
        <v>41531</v>
      </c>
    </row>
    <row r="626" spans="1:1">
      <c r="A626" s="31">
        <v>41532</v>
      </c>
    </row>
    <row r="627" spans="1:1">
      <c r="A627" s="31">
        <v>41533</v>
      </c>
    </row>
    <row r="628" spans="1:1">
      <c r="A628" s="31">
        <v>41534</v>
      </c>
    </row>
    <row r="629" spans="1:1">
      <c r="A629" s="31">
        <v>41535</v>
      </c>
    </row>
    <row r="630" spans="1:1">
      <c r="A630" s="31">
        <v>41536</v>
      </c>
    </row>
    <row r="631" spans="1:1">
      <c r="A631" s="31">
        <v>41537</v>
      </c>
    </row>
    <row r="632" spans="1:1">
      <c r="A632" s="31">
        <v>41538</v>
      </c>
    </row>
    <row r="633" spans="1:1">
      <c r="A633" s="31">
        <v>41539</v>
      </c>
    </row>
    <row r="634" spans="1:1">
      <c r="A634" s="31">
        <v>41540</v>
      </c>
    </row>
    <row r="635" spans="1:1">
      <c r="A635" s="31">
        <v>41541</v>
      </c>
    </row>
    <row r="636" spans="1:1">
      <c r="A636" s="31">
        <v>41542</v>
      </c>
    </row>
    <row r="637" spans="1:1">
      <c r="A637" s="31">
        <v>41543</v>
      </c>
    </row>
    <row r="638" spans="1:1">
      <c r="A638" s="31">
        <v>41544</v>
      </c>
    </row>
    <row r="639" spans="1:1">
      <c r="A639" s="31">
        <v>41545</v>
      </c>
    </row>
    <row r="640" spans="1:1">
      <c r="A640" s="31">
        <v>41546</v>
      </c>
    </row>
    <row r="641" spans="1:1">
      <c r="A641" s="31">
        <v>41547</v>
      </c>
    </row>
    <row r="642" spans="1:1">
      <c r="A642" s="31">
        <v>41548</v>
      </c>
    </row>
    <row r="643" spans="1:1">
      <c r="A643" s="31">
        <v>41549</v>
      </c>
    </row>
    <row r="644" spans="1:1">
      <c r="A644" s="31">
        <v>41550</v>
      </c>
    </row>
    <row r="645" spans="1:1">
      <c r="A645" s="31">
        <v>41551</v>
      </c>
    </row>
    <row r="646" spans="1:1">
      <c r="A646" s="31">
        <v>41552</v>
      </c>
    </row>
    <row r="647" spans="1:1">
      <c r="A647" s="31">
        <v>41553</v>
      </c>
    </row>
    <row r="648" spans="1:1">
      <c r="A648" s="31">
        <v>41554</v>
      </c>
    </row>
    <row r="649" spans="1:1">
      <c r="A649" s="31">
        <v>41555</v>
      </c>
    </row>
    <row r="650" spans="1:1">
      <c r="A650" s="31">
        <v>41556</v>
      </c>
    </row>
    <row r="651" spans="1:1">
      <c r="A651" s="31">
        <v>41557</v>
      </c>
    </row>
    <row r="652" spans="1:1">
      <c r="A652" s="31">
        <v>41558</v>
      </c>
    </row>
    <row r="653" spans="1:1">
      <c r="A653" s="31">
        <v>41559</v>
      </c>
    </row>
    <row r="654" spans="1:1">
      <c r="A654" s="31">
        <v>41560</v>
      </c>
    </row>
    <row r="655" spans="1:1">
      <c r="A655" s="31">
        <v>41561</v>
      </c>
    </row>
    <row r="656" spans="1:1">
      <c r="A656" s="31">
        <v>41562</v>
      </c>
    </row>
    <row r="657" spans="1:1">
      <c r="A657" s="31">
        <v>41563</v>
      </c>
    </row>
    <row r="658" spans="1:1">
      <c r="A658" s="31">
        <v>41564</v>
      </c>
    </row>
    <row r="659" spans="1:1">
      <c r="A659" s="31">
        <v>41565</v>
      </c>
    </row>
    <row r="660" spans="1:1">
      <c r="A660" s="31">
        <v>41566</v>
      </c>
    </row>
    <row r="661" spans="1:1">
      <c r="A661" s="31">
        <v>41567</v>
      </c>
    </row>
    <row r="662" spans="1:1">
      <c r="A662" s="31">
        <v>41568</v>
      </c>
    </row>
    <row r="663" spans="1:1">
      <c r="A663" s="31">
        <v>41569</v>
      </c>
    </row>
    <row r="664" spans="1:1">
      <c r="A664" s="31">
        <v>41570</v>
      </c>
    </row>
    <row r="665" spans="1:1">
      <c r="A665" s="31">
        <v>41571</v>
      </c>
    </row>
    <row r="666" spans="1:1">
      <c r="A666" s="31">
        <v>41572</v>
      </c>
    </row>
    <row r="667" spans="1:1">
      <c r="A667" s="31">
        <v>41573</v>
      </c>
    </row>
    <row r="668" spans="1:1">
      <c r="A668" s="31">
        <v>41574</v>
      </c>
    </row>
    <row r="669" spans="1:1">
      <c r="A669" s="31">
        <v>41575</v>
      </c>
    </row>
    <row r="670" spans="1:1">
      <c r="A670" s="31">
        <v>41576</v>
      </c>
    </row>
    <row r="671" spans="1:1">
      <c r="A671" s="31">
        <v>41577</v>
      </c>
    </row>
    <row r="672" spans="1:1">
      <c r="A672" s="31">
        <v>41578</v>
      </c>
    </row>
    <row r="673" spans="1:1">
      <c r="A673" s="31">
        <v>41579</v>
      </c>
    </row>
    <row r="674" spans="1:1">
      <c r="A674" s="31">
        <v>41580</v>
      </c>
    </row>
    <row r="675" spans="1:1">
      <c r="A675" s="31">
        <v>41581</v>
      </c>
    </row>
    <row r="676" spans="1:1">
      <c r="A676" s="31">
        <v>41582</v>
      </c>
    </row>
    <row r="677" spans="1:1">
      <c r="A677" s="31">
        <v>41583</v>
      </c>
    </row>
    <row r="678" spans="1:1">
      <c r="A678" s="31">
        <v>41584</v>
      </c>
    </row>
    <row r="679" spans="1:1">
      <c r="A679" s="31">
        <v>41585</v>
      </c>
    </row>
    <row r="680" spans="1:1">
      <c r="A680" s="31">
        <v>41586</v>
      </c>
    </row>
    <row r="681" spans="1:1">
      <c r="A681" s="31">
        <v>41587</v>
      </c>
    </row>
    <row r="682" spans="1:1">
      <c r="A682" s="31">
        <v>41588</v>
      </c>
    </row>
    <row r="683" spans="1:1">
      <c r="A683" s="31">
        <v>41589</v>
      </c>
    </row>
    <row r="684" spans="1:1">
      <c r="A684" s="31">
        <v>41590</v>
      </c>
    </row>
    <row r="685" spans="1:1">
      <c r="A685" s="31">
        <v>41591</v>
      </c>
    </row>
    <row r="686" spans="1:1">
      <c r="A686" s="31">
        <v>41592</v>
      </c>
    </row>
    <row r="687" spans="1:1">
      <c r="A687" s="31">
        <v>41593</v>
      </c>
    </row>
    <row r="688" spans="1:1">
      <c r="A688" s="31">
        <v>41594</v>
      </c>
    </row>
    <row r="689" spans="1:1">
      <c r="A689" s="31">
        <v>41595</v>
      </c>
    </row>
    <row r="690" spans="1:1">
      <c r="A690" s="31">
        <v>41596</v>
      </c>
    </row>
    <row r="691" spans="1:1">
      <c r="A691" s="31">
        <v>41597</v>
      </c>
    </row>
    <row r="692" spans="1:1">
      <c r="A692" s="31">
        <v>41598</v>
      </c>
    </row>
    <row r="693" spans="1:1">
      <c r="A693" s="31">
        <v>41599</v>
      </c>
    </row>
    <row r="694" spans="1:1">
      <c r="A694" s="31">
        <v>41600</v>
      </c>
    </row>
    <row r="695" spans="1:1">
      <c r="A695" s="31">
        <v>41601</v>
      </c>
    </row>
    <row r="696" spans="1:1">
      <c r="A696" s="31">
        <v>41602</v>
      </c>
    </row>
    <row r="697" spans="1:1">
      <c r="A697" s="31">
        <v>41603</v>
      </c>
    </row>
    <row r="698" spans="1:1">
      <c r="A698" s="31">
        <v>41604</v>
      </c>
    </row>
    <row r="699" spans="1:1">
      <c r="A699" s="31">
        <v>41605</v>
      </c>
    </row>
    <row r="700" spans="1:1">
      <c r="A700" s="31">
        <v>41606</v>
      </c>
    </row>
    <row r="701" spans="1:1">
      <c r="A701" s="31">
        <v>41607</v>
      </c>
    </row>
    <row r="702" spans="1:1">
      <c r="A702" s="31">
        <v>41608</v>
      </c>
    </row>
    <row r="703" spans="1:1">
      <c r="A703" s="31">
        <v>41609</v>
      </c>
    </row>
    <row r="704" spans="1:1">
      <c r="A704" s="31">
        <v>41610</v>
      </c>
    </row>
    <row r="705" spans="1:1">
      <c r="A705" s="31">
        <v>41611</v>
      </c>
    </row>
    <row r="706" spans="1:1">
      <c r="A706" s="31">
        <v>41612</v>
      </c>
    </row>
    <row r="707" spans="1:1">
      <c r="A707" s="31">
        <v>41613</v>
      </c>
    </row>
    <row r="708" spans="1:1">
      <c r="A708" s="31">
        <v>41614</v>
      </c>
    </row>
    <row r="709" spans="1:1">
      <c r="A709" s="31">
        <v>41615</v>
      </c>
    </row>
    <row r="710" spans="1:1">
      <c r="A710" s="31">
        <v>41616</v>
      </c>
    </row>
    <row r="711" spans="1:1">
      <c r="A711" s="31">
        <v>41617</v>
      </c>
    </row>
    <row r="712" spans="1:1">
      <c r="A712" s="31">
        <v>41618</v>
      </c>
    </row>
    <row r="713" spans="1:1">
      <c r="A713" s="31">
        <v>41619</v>
      </c>
    </row>
    <row r="714" spans="1:1">
      <c r="A714" s="31">
        <v>41620</v>
      </c>
    </row>
    <row r="715" spans="1:1">
      <c r="A715" s="31">
        <v>41621</v>
      </c>
    </row>
    <row r="716" spans="1:1">
      <c r="A716" s="31">
        <v>41622</v>
      </c>
    </row>
    <row r="717" spans="1:1">
      <c r="A717" s="31">
        <v>41623</v>
      </c>
    </row>
    <row r="718" spans="1:1">
      <c r="A718" s="31">
        <v>41624</v>
      </c>
    </row>
    <row r="719" spans="1:1">
      <c r="A719" s="31">
        <v>41625</v>
      </c>
    </row>
    <row r="720" spans="1:1">
      <c r="A720" s="31">
        <v>41626</v>
      </c>
    </row>
    <row r="721" spans="1:1">
      <c r="A721" s="31">
        <v>41627</v>
      </c>
    </row>
    <row r="722" spans="1:1">
      <c r="A722" s="31">
        <v>41628</v>
      </c>
    </row>
    <row r="723" spans="1:1">
      <c r="A723" s="31">
        <v>41629</v>
      </c>
    </row>
    <row r="724" spans="1:1">
      <c r="A724" s="31">
        <v>41630</v>
      </c>
    </row>
    <row r="725" spans="1:1">
      <c r="A725" s="31">
        <v>41631</v>
      </c>
    </row>
    <row r="726" spans="1:1">
      <c r="A726" s="31">
        <v>41632</v>
      </c>
    </row>
    <row r="727" spans="1:1">
      <c r="A727" s="31">
        <v>41633</v>
      </c>
    </row>
    <row r="728" spans="1:1">
      <c r="A728" s="31">
        <v>41634</v>
      </c>
    </row>
    <row r="729" spans="1:1">
      <c r="A729" s="31">
        <v>41635</v>
      </c>
    </row>
    <row r="730" spans="1:1">
      <c r="A730" s="31">
        <v>41636</v>
      </c>
    </row>
    <row r="731" spans="1:1">
      <c r="A731" s="31">
        <v>41637</v>
      </c>
    </row>
    <row r="732" spans="1:1">
      <c r="A732" s="31">
        <v>41638</v>
      </c>
    </row>
    <row r="733" spans="1:1">
      <c r="A733" s="3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B37" sqref="B37"/>
    </sheetView>
  </sheetViews>
  <sheetFormatPr defaultRowHeight="15"/>
  <cols>
    <col min="1" max="1" width="14.28515625" style="16" bestFit="1" customWidth="1"/>
    <col min="2" max="2" width="80" style="208" customWidth="1"/>
    <col min="3" max="3" width="16.5703125" style="16" customWidth="1"/>
    <col min="4" max="4" width="14.28515625" style="16" customWidth="1"/>
    <col min="5" max="5" width="0.42578125" style="14" customWidth="1"/>
    <col min="6" max="16384" width="9.140625" style="16"/>
  </cols>
  <sheetData>
    <row r="1" spans="1:12" s="6" customFormat="1">
      <c r="A1" s="45" t="s">
        <v>258</v>
      </c>
      <c r="B1" s="204"/>
      <c r="C1" s="407" t="s">
        <v>95</v>
      </c>
      <c r="D1" s="407"/>
      <c r="E1" s="84"/>
    </row>
    <row r="2" spans="1:12" s="6" customFormat="1">
      <c r="A2" s="47" t="s">
        <v>126</v>
      </c>
      <c r="B2" s="204"/>
      <c r="C2" s="401" t="s">
        <v>549</v>
      </c>
      <c r="D2" s="402"/>
      <c r="E2" s="84"/>
    </row>
    <row r="3" spans="1:12" s="6" customFormat="1">
      <c r="A3" s="47"/>
      <c r="B3" s="204"/>
      <c r="C3" s="46"/>
      <c r="D3" s="46"/>
      <c r="E3" s="84"/>
    </row>
    <row r="4" spans="1:12" s="2" customFormat="1">
      <c r="A4" s="48" t="str">
        <f>'ფორმა N2'!A4</f>
        <v>ანგარიშვალდებული პირის დასახელება:</v>
      </c>
      <c r="B4" s="205"/>
      <c r="C4" s="47"/>
      <c r="D4" s="47"/>
      <c r="E4" s="79"/>
      <c r="L4" s="6"/>
    </row>
    <row r="5" spans="1:12" s="2" customFormat="1">
      <c r="A5" s="86" t="str">
        <f>'ფორმა N2'!A5</f>
        <v>"საქართველოს ქრისტიან-კონსერვატიული პარტია"</v>
      </c>
      <c r="B5" s="206"/>
      <c r="C5" s="30"/>
      <c r="D5" s="30"/>
      <c r="E5" s="79"/>
    </row>
    <row r="6" spans="1:12" s="2" customFormat="1">
      <c r="A6" s="48"/>
      <c r="B6" s="205"/>
      <c r="C6" s="47"/>
      <c r="D6" s="47"/>
      <c r="E6" s="79"/>
    </row>
    <row r="7" spans="1:12" s="6" customFormat="1" ht="18">
      <c r="A7" s="71"/>
      <c r="B7" s="83"/>
      <c r="C7" s="49"/>
      <c r="D7" s="49"/>
      <c r="E7" s="84"/>
    </row>
    <row r="8" spans="1:12" s="6" customFormat="1" ht="30">
      <c r="A8" s="77" t="s">
        <v>64</v>
      </c>
      <c r="B8" s="50" t="s">
        <v>235</v>
      </c>
      <c r="C8" s="50" t="s">
        <v>66</v>
      </c>
      <c r="D8" s="50" t="s">
        <v>67</v>
      </c>
      <c r="E8" s="84"/>
      <c r="F8" s="15"/>
    </row>
    <row r="9" spans="1:12" s="7" customFormat="1">
      <c r="A9" s="191">
        <v>1</v>
      </c>
      <c r="B9" s="191" t="s">
        <v>65</v>
      </c>
      <c r="C9" s="56">
        <f>SUM(C10,C26)</f>
        <v>0</v>
      </c>
      <c r="D9" s="56">
        <f>SUM(D10,D26)</f>
        <v>0</v>
      </c>
      <c r="E9" s="84"/>
    </row>
    <row r="10" spans="1:12" s="7" customFormat="1">
      <c r="A10" s="58">
        <v>1.1000000000000001</v>
      </c>
      <c r="B10" s="58" t="s">
        <v>69</v>
      </c>
      <c r="C10" s="56">
        <f>SUM(C11,C12,C16,C19,C25,C26)</f>
        <v>0</v>
      </c>
      <c r="D10" s="56">
        <f>SUM(D11,D12,D16,D19,D24,D25)</f>
        <v>0</v>
      </c>
      <c r="E10" s="84"/>
    </row>
    <row r="11" spans="1:12" s="9" customFormat="1" ht="18">
      <c r="A11" s="59" t="s">
        <v>30</v>
      </c>
      <c r="B11" s="59" t="s">
        <v>68</v>
      </c>
      <c r="C11" s="8"/>
      <c r="D11" s="8"/>
      <c r="E11" s="84"/>
    </row>
    <row r="12" spans="1:12" s="10" customFormat="1">
      <c r="A12" s="59" t="s">
        <v>31</v>
      </c>
      <c r="B12" s="59" t="s">
        <v>292</v>
      </c>
      <c r="C12" s="78">
        <f>SUM(C14:C15)</f>
        <v>0</v>
      </c>
      <c r="D12" s="78">
        <f>SUM(D14:D15)</f>
        <v>0</v>
      </c>
      <c r="E12" s="84"/>
    </row>
    <row r="13" spans="1:12" s="3" customFormat="1">
      <c r="A13" s="68" t="s">
        <v>70</v>
      </c>
      <c r="B13" s="68" t="s">
        <v>295</v>
      </c>
      <c r="C13" s="8"/>
      <c r="D13" s="8"/>
      <c r="E13" s="84"/>
    </row>
    <row r="14" spans="1:12" s="3" customFormat="1">
      <c r="A14" s="68" t="s">
        <v>465</v>
      </c>
      <c r="B14" s="68" t="s">
        <v>464</v>
      </c>
      <c r="C14" s="8"/>
      <c r="D14" s="8"/>
      <c r="E14" s="84"/>
    </row>
    <row r="15" spans="1:12" s="3" customFormat="1">
      <c r="A15" s="68" t="s">
        <v>466</v>
      </c>
      <c r="B15" s="68" t="s">
        <v>86</v>
      </c>
      <c r="C15" s="8"/>
      <c r="D15" s="8"/>
      <c r="E15" s="84"/>
    </row>
    <row r="16" spans="1:12" s="3" customFormat="1">
      <c r="A16" s="59" t="s">
        <v>71</v>
      </c>
      <c r="B16" s="59" t="s">
        <v>72</v>
      </c>
      <c r="C16" s="78">
        <f>SUM(C17:C18)</f>
        <v>0</v>
      </c>
      <c r="D16" s="78">
        <f>SUM(D17:D18)</f>
        <v>0</v>
      </c>
      <c r="E16" s="84"/>
    </row>
    <row r="17" spans="1:5" s="3" customFormat="1">
      <c r="A17" s="68" t="s">
        <v>73</v>
      </c>
      <c r="B17" s="68" t="s">
        <v>75</v>
      </c>
      <c r="C17" s="8"/>
      <c r="D17" s="8"/>
      <c r="E17" s="84"/>
    </row>
    <row r="18" spans="1:5" s="3" customFormat="1" ht="30">
      <c r="A18" s="68" t="s">
        <v>74</v>
      </c>
      <c r="B18" s="68" t="s">
        <v>96</v>
      </c>
      <c r="C18" s="8"/>
      <c r="D18" s="8"/>
      <c r="E18" s="84"/>
    </row>
    <row r="19" spans="1:5" s="3" customFormat="1">
      <c r="A19" s="59" t="s">
        <v>76</v>
      </c>
      <c r="B19" s="59" t="s">
        <v>389</v>
      </c>
      <c r="C19" s="78">
        <f>SUM(C20:C23)</f>
        <v>0</v>
      </c>
      <c r="D19" s="78">
        <f>SUM(D20:D23)</f>
        <v>0</v>
      </c>
      <c r="E19" s="84"/>
    </row>
    <row r="20" spans="1:5" s="3" customFormat="1">
      <c r="A20" s="68" t="s">
        <v>77</v>
      </c>
      <c r="B20" s="68" t="s">
        <v>78</v>
      </c>
      <c r="C20" s="8"/>
      <c r="D20" s="8"/>
      <c r="E20" s="84"/>
    </row>
    <row r="21" spans="1:5" s="3" customFormat="1" ht="30">
      <c r="A21" s="68" t="s">
        <v>81</v>
      </c>
      <c r="B21" s="68" t="s">
        <v>79</v>
      </c>
      <c r="C21" s="8"/>
      <c r="D21" s="8"/>
      <c r="E21" s="84"/>
    </row>
    <row r="22" spans="1:5" s="3" customFormat="1">
      <c r="A22" s="68" t="s">
        <v>82</v>
      </c>
      <c r="B22" s="68" t="s">
        <v>80</v>
      </c>
      <c r="C22" s="8"/>
      <c r="D22" s="8"/>
      <c r="E22" s="84"/>
    </row>
    <row r="23" spans="1:5" s="3" customFormat="1">
      <c r="A23" s="68" t="s">
        <v>83</v>
      </c>
      <c r="B23" s="68" t="s">
        <v>413</v>
      </c>
      <c r="C23" s="8"/>
      <c r="D23" s="8"/>
      <c r="E23" s="84"/>
    </row>
    <row r="24" spans="1:5" s="3" customFormat="1">
      <c r="A24" s="59" t="s">
        <v>84</v>
      </c>
      <c r="B24" s="59" t="s">
        <v>414</v>
      </c>
      <c r="C24" s="225"/>
      <c r="D24" s="8"/>
      <c r="E24" s="84"/>
    </row>
    <row r="25" spans="1:5" s="3" customFormat="1">
      <c r="A25" s="59" t="s">
        <v>237</v>
      </c>
      <c r="B25" s="59" t="s">
        <v>420</v>
      </c>
      <c r="C25" s="8"/>
      <c r="D25" s="8"/>
      <c r="E25" s="84"/>
    </row>
    <row r="26" spans="1:5">
      <c r="A26" s="58">
        <v>1.2</v>
      </c>
      <c r="B26" s="58" t="s">
        <v>85</v>
      </c>
      <c r="C26" s="56">
        <f>SUM(C27,C35)</f>
        <v>0</v>
      </c>
      <c r="D26" s="56">
        <f>SUM(D27,D35)</f>
        <v>0</v>
      </c>
      <c r="E26" s="84"/>
    </row>
    <row r="27" spans="1:5">
      <c r="A27" s="59" t="s">
        <v>32</v>
      </c>
      <c r="B27" s="59" t="s">
        <v>295</v>
      </c>
      <c r="C27" s="78">
        <f>SUM(C28:C30)</f>
        <v>0</v>
      </c>
      <c r="D27" s="78">
        <f>SUM(D28:D30)</f>
        <v>0</v>
      </c>
      <c r="E27" s="84"/>
    </row>
    <row r="28" spans="1:5">
      <c r="A28" s="199" t="s">
        <v>87</v>
      </c>
      <c r="B28" s="199" t="s">
        <v>293</v>
      </c>
      <c r="C28" s="8"/>
      <c r="D28" s="8"/>
      <c r="E28" s="84"/>
    </row>
    <row r="29" spans="1:5">
      <c r="A29" s="199" t="s">
        <v>88</v>
      </c>
      <c r="B29" s="199" t="s">
        <v>296</v>
      </c>
      <c r="C29" s="8"/>
      <c r="D29" s="8"/>
      <c r="E29" s="84"/>
    </row>
    <row r="30" spans="1:5">
      <c r="A30" s="199" t="s">
        <v>422</v>
      </c>
      <c r="B30" s="199" t="s">
        <v>294</v>
      </c>
      <c r="C30" s="8"/>
      <c r="D30" s="8"/>
      <c r="E30" s="84"/>
    </row>
    <row r="31" spans="1:5">
      <c r="A31" s="59" t="s">
        <v>33</v>
      </c>
      <c r="B31" s="59" t="s">
        <v>464</v>
      </c>
      <c r="C31" s="78">
        <f>SUM(C32:C34)</f>
        <v>0</v>
      </c>
      <c r="D31" s="78">
        <f>SUM(D32:D34)</f>
        <v>0</v>
      </c>
      <c r="E31" s="84"/>
    </row>
    <row r="32" spans="1:5">
      <c r="A32" s="199" t="s">
        <v>12</v>
      </c>
      <c r="B32" s="199" t="s">
        <v>467</v>
      </c>
      <c r="C32" s="8"/>
      <c r="D32" s="8"/>
      <c r="E32" s="84"/>
    </row>
    <row r="33" spans="1:9">
      <c r="A33" s="199" t="s">
        <v>13</v>
      </c>
      <c r="B33" s="199" t="s">
        <v>468</v>
      </c>
      <c r="C33" s="8"/>
      <c r="D33" s="8"/>
      <c r="E33" s="84"/>
    </row>
    <row r="34" spans="1:9">
      <c r="A34" s="199" t="s">
        <v>267</v>
      </c>
      <c r="B34" s="199" t="s">
        <v>469</v>
      </c>
      <c r="C34" s="8"/>
      <c r="D34" s="8"/>
      <c r="E34" s="84"/>
    </row>
    <row r="35" spans="1:9" s="18" customFormat="1">
      <c r="A35" s="59" t="s">
        <v>34</v>
      </c>
      <c r="B35" s="212" t="s">
        <v>419</v>
      </c>
      <c r="C35" s="8"/>
      <c r="D35" s="8"/>
    </row>
    <row r="36" spans="1:9" s="2" customFormat="1">
      <c r="A36" s="1"/>
      <c r="B36" s="207"/>
      <c r="E36" s="5"/>
    </row>
    <row r="37" spans="1:9" s="2" customFormat="1">
      <c r="B37" s="207"/>
      <c r="E37" s="5"/>
    </row>
    <row r="38" spans="1:9">
      <c r="A38" s="1"/>
    </row>
    <row r="39" spans="1:9">
      <c r="A39" s="2"/>
    </row>
    <row r="40" spans="1:9" s="2" customFormat="1">
      <c r="A40" s="40" t="s">
        <v>94</v>
      </c>
      <c r="B40" s="207"/>
      <c r="E40" s="5"/>
    </row>
    <row r="41" spans="1:9" s="2" customFormat="1">
      <c r="B41" s="207"/>
      <c r="E41"/>
      <c r="F41"/>
      <c r="G41"/>
      <c r="H41"/>
      <c r="I41"/>
    </row>
    <row r="42" spans="1:9" s="2" customFormat="1">
      <c r="B42" s="207"/>
      <c r="D42" s="12"/>
      <c r="E42"/>
      <c r="F42"/>
      <c r="G42"/>
      <c r="H42"/>
      <c r="I42"/>
    </row>
    <row r="43" spans="1:9" s="2" customFormat="1">
      <c r="A43"/>
      <c r="B43" s="209" t="s">
        <v>417</v>
      </c>
      <c r="D43" s="12"/>
      <c r="E43"/>
      <c r="F43"/>
      <c r="G43"/>
      <c r="H43"/>
      <c r="I43"/>
    </row>
    <row r="44" spans="1:9" s="2" customFormat="1">
      <c r="A44"/>
      <c r="B44" s="207" t="s">
        <v>256</v>
      </c>
      <c r="D44" s="12"/>
      <c r="E44"/>
      <c r="F44"/>
      <c r="G44"/>
      <c r="H44"/>
      <c r="I44"/>
    </row>
    <row r="45" spans="1:9" customFormat="1" ht="12.75">
      <c r="B45" s="210" t="s">
        <v>125</v>
      </c>
    </row>
    <row r="46" spans="1:9" customFormat="1" ht="12.75">
      <c r="B46" s="21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89"/>
  <sheetViews>
    <sheetView showGridLines="0" zoomScaleNormal="100" zoomScaleSheetLayoutView="80" workbookViewId="0">
      <selection activeCell="B11" sqref="B11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45" t="s">
        <v>378</v>
      </c>
      <c r="B1" s="394"/>
      <c r="C1" s="407" t="s">
        <v>95</v>
      </c>
      <c r="D1" s="407"/>
      <c r="E1" s="62"/>
    </row>
    <row r="2" spans="1:5" s="6" customFormat="1">
      <c r="A2" s="45" t="s">
        <v>379</v>
      </c>
      <c r="B2" s="394"/>
      <c r="C2" s="408" t="s">
        <v>549</v>
      </c>
      <c r="D2" s="409"/>
      <c r="E2" s="62"/>
    </row>
    <row r="3" spans="1:5" s="6" customFormat="1">
      <c r="A3" s="45" t="s">
        <v>380</v>
      </c>
      <c r="B3" s="394"/>
      <c r="C3" s="396"/>
      <c r="D3" s="396"/>
      <c r="E3" s="62"/>
    </row>
    <row r="4" spans="1:5" s="6" customFormat="1">
      <c r="A4" s="47" t="s">
        <v>126</v>
      </c>
      <c r="B4" s="394"/>
      <c r="C4" s="396"/>
      <c r="D4" s="396"/>
      <c r="E4" s="62"/>
    </row>
    <row r="5" spans="1:5" s="6" customFormat="1">
      <c r="A5" s="47"/>
      <c r="B5" s="394"/>
      <c r="C5" s="396"/>
      <c r="D5" s="396"/>
      <c r="E5" s="62"/>
    </row>
    <row r="6" spans="1:5">
      <c r="A6" s="48" t="str">
        <f>'[1]ფორმა N2'!A4</f>
        <v>ანგარიშვალდებული პირის დასახელება:</v>
      </c>
      <c r="B6" s="48"/>
      <c r="C6" s="47"/>
      <c r="D6" s="47"/>
      <c r="E6" s="63"/>
    </row>
    <row r="7" spans="1:5">
      <c r="A7" s="280" t="s">
        <v>471</v>
      </c>
      <c r="B7" s="51"/>
      <c r="C7" s="52"/>
      <c r="D7" s="52"/>
      <c r="E7" s="63"/>
    </row>
    <row r="8" spans="1:5">
      <c r="A8" s="48"/>
      <c r="B8" s="48"/>
      <c r="C8" s="47"/>
      <c r="D8" s="47"/>
      <c r="E8" s="63"/>
    </row>
    <row r="9" spans="1:5" s="6" customFormat="1">
      <c r="A9" s="394"/>
      <c r="B9" s="394"/>
      <c r="C9" s="49"/>
      <c r="D9" s="49"/>
      <c r="E9" s="62"/>
    </row>
    <row r="10" spans="1:5" s="6" customFormat="1" ht="30">
      <c r="A10" s="60" t="s">
        <v>64</v>
      </c>
      <c r="B10" s="61" t="s">
        <v>11</v>
      </c>
      <c r="C10" s="50" t="s">
        <v>10</v>
      </c>
      <c r="D10" s="50" t="s">
        <v>9</v>
      </c>
      <c r="E10" s="62"/>
    </row>
    <row r="11" spans="1:5" s="7" customFormat="1">
      <c r="A11" s="191">
        <v>1</v>
      </c>
      <c r="B11" s="191" t="s">
        <v>57</v>
      </c>
      <c r="C11" s="53">
        <f>SUM(C12,C15,C55,C58,C59,C60,C78)</f>
        <v>0</v>
      </c>
      <c r="D11" s="53">
        <f>SUM(D12,D15,D55,D58,D59,D60,D66,D74,D75)</f>
        <v>0</v>
      </c>
      <c r="E11" s="192"/>
    </row>
    <row r="12" spans="1:5" s="9" customFormat="1" ht="18">
      <c r="A12" s="58">
        <v>1.1000000000000001</v>
      </c>
      <c r="B12" s="58" t="s">
        <v>58</v>
      </c>
      <c r="C12" s="54">
        <f>SUM(C13:C14)</f>
        <v>0</v>
      </c>
      <c r="D12" s="54">
        <f>SUM(D13:D14)</f>
        <v>0</v>
      </c>
      <c r="E12" s="64"/>
    </row>
    <row r="13" spans="1:5" s="10" customFormat="1">
      <c r="A13" s="59" t="s">
        <v>30</v>
      </c>
      <c r="B13" s="59" t="s">
        <v>59</v>
      </c>
      <c r="C13" s="4"/>
      <c r="D13" s="4"/>
      <c r="E13" s="65"/>
    </row>
    <row r="14" spans="1:5" s="3" customFormat="1">
      <c r="A14" s="59" t="s">
        <v>31</v>
      </c>
      <c r="B14" s="59" t="s">
        <v>0</v>
      </c>
      <c r="C14" s="4"/>
      <c r="D14" s="4"/>
      <c r="E14" s="66"/>
    </row>
    <row r="15" spans="1:5" s="7" customFormat="1">
      <c r="A15" s="58">
        <v>1.2</v>
      </c>
      <c r="B15" s="58" t="s">
        <v>60</v>
      </c>
      <c r="C15" s="55">
        <f>SUM(C16,C19,C31,C32,C33,C34,C37,C38,C45:C49,C53,C54)</f>
        <v>0</v>
      </c>
      <c r="D15" s="55">
        <f>SUM(D16,D19,D31,D32,D33,D34,D37,D38,D45:D49,D53,D54)</f>
        <v>0</v>
      </c>
      <c r="E15" s="192"/>
    </row>
    <row r="16" spans="1:5" s="3" customFormat="1">
      <c r="A16" s="59" t="s">
        <v>32</v>
      </c>
      <c r="B16" s="59" t="s">
        <v>1</v>
      </c>
      <c r="C16" s="54">
        <f>SUM(C17:C18)</f>
        <v>0</v>
      </c>
      <c r="D16" s="54">
        <f>SUM(D17:D18)</f>
        <v>0</v>
      </c>
      <c r="E16" s="66"/>
    </row>
    <row r="17" spans="1:6" s="3" customFormat="1">
      <c r="A17" s="68" t="s">
        <v>87</v>
      </c>
      <c r="B17" s="68" t="s">
        <v>61</v>
      </c>
      <c r="C17" s="4"/>
      <c r="D17" s="193"/>
      <c r="E17" s="66"/>
    </row>
    <row r="18" spans="1:6" s="3" customFormat="1">
      <c r="A18" s="68" t="s">
        <v>88</v>
      </c>
      <c r="B18" s="68" t="s">
        <v>62</v>
      </c>
      <c r="C18" s="4"/>
      <c r="D18" s="193"/>
      <c r="E18" s="66"/>
    </row>
    <row r="19" spans="1:6" s="3" customFormat="1">
      <c r="A19" s="59" t="s">
        <v>33</v>
      </c>
      <c r="B19" s="59" t="s">
        <v>2</v>
      </c>
      <c r="C19" s="54">
        <f>SUM(C20:C25,C30)</f>
        <v>0</v>
      </c>
      <c r="D19" s="54">
        <f>SUM(D20:D25,D30)</f>
        <v>0</v>
      </c>
      <c r="E19" s="194"/>
      <c r="F19" s="195"/>
    </row>
    <row r="20" spans="1:6" s="198" customFormat="1" ht="30">
      <c r="A20" s="68" t="s">
        <v>12</v>
      </c>
      <c r="B20" s="68" t="s">
        <v>236</v>
      </c>
      <c r="C20" s="196"/>
      <c r="D20" s="23"/>
      <c r="E20" s="197"/>
    </row>
    <row r="21" spans="1:6" s="198" customFormat="1">
      <c r="A21" s="68" t="s">
        <v>13</v>
      </c>
      <c r="B21" s="68" t="s">
        <v>14</v>
      </c>
      <c r="C21" s="196"/>
      <c r="D21" s="24"/>
      <c r="E21" s="197"/>
    </row>
    <row r="22" spans="1:6" s="198" customFormat="1" ht="30">
      <c r="A22" s="68" t="s">
        <v>267</v>
      </c>
      <c r="B22" s="68" t="s">
        <v>22</v>
      </c>
      <c r="C22" s="196"/>
      <c r="D22" s="25"/>
      <c r="E22" s="197"/>
    </row>
    <row r="23" spans="1:6" s="198" customFormat="1" ht="16.5" customHeight="1">
      <c r="A23" s="68" t="s">
        <v>268</v>
      </c>
      <c r="B23" s="68" t="s">
        <v>15</v>
      </c>
      <c r="C23" s="196"/>
      <c r="D23" s="25"/>
      <c r="E23" s="197"/>
    </row>
    <row r="24" spans="1:6" s="198" customFormat="1" ht="16.5" customHeight="1">
      <c r="A24" s="68" t="s">
        <v>269</v>
      </c>
      <c r="B24" s="68" t="s">
        <v>16</v>
      </c>
      <c r="C24" s="196"/>
      <c r="D24" s="25"/>
      <c r="E24" s="197"/>
    </row>
    <row r="25" spans="1:6" s="198" customFormat="1" ht="16.5" customHeight="1">
      <c r="A25" s="68" t="s">
        <v>270</v>
      </c>
      <c r="B25" s="68" t="s">
        <v>17</v>
      </c>
      <c r="C25" s="54">
        <f>SUM(C26:C29)</f>
        <v>0</v>
      </c>
      <c r="D25" s="54">
        <f>SUM(D26:D29)</f>
        <v>0</v>
      </c>
      <c r="E25" s="197"/>
    </row>
    <row r="26" spans="1:6" s="198" customFormat="1" ht="16.5" customHeight="1">
      <c r="A26" s="199" t="s">
        <v>271</v>
      </c>
      <c r="B26" s="199" t="s">
        <v>18</v>
      </c>
      <c r="C26" s="196"/>
      <c r="D26" s="25"/>
      <c r="E26" s="197"/>
    </row>
    <row r="27" spans="1:6" s="198" customFormat="1" ht="16.5" customHeight="1">
      <c r="A27" s="199" t="s">
        <v>272</v>
      </c>
      <c r="B27" s="199" t="s">
        <v>19</v>
      </c>
      <c r="C27" s="196"/>
      <c r="D27" s="25"/>
      <c r="E27" s="197"/>
    </row>
    <row r="28" spans="1:6" s="198" customFormat="1" ht="16.5" customHeight="1">
      <c r="A28" s="199" t="s">
        <v>273</v>
      </c>
      <c r="B28" s="199" t="s">
        <v>20</v>
      </c>
      <c r="C28" s="196"/>
      <c r="D28" s="25"/>
      <c r="E28" s="197"/>
    </row>
    <row r="29" spans="1:6" s="198" customFormat="1" ht="16.5" customHeight="1">
      <c r="A29" s="199" t="s">
        <v>274</v>
      </c>
      <c r="B29" s="199" t="s">
        <v>23</v>
      </c>
      <c r="C29" s="196"/>
      <c r="D29" s="26"/>
      <c r="E29" s="197"/>
    </row>
    <row r="30" spans="1:6" s="198" customFormat="1" ht="16.5" customHeight="1">
      <c r="A30" s="68" t="s">
        <v>275</v>
      </c>
      <c r="B30" s="68" t="s">
        <v>21</v>
      </c>
      <c r="C30" s="196"/>
      <c r="D30" s="26"/>
      <c r="E30" s="197"/>
    </row>
    <row r="31" spans="1:6" s="3" customFormat="1" ht="16.5" customHeight="1">
      <c r="A31" s="59" t="s">
        <v>34</v>
      </c>
      <c r="B31" s="59" t="s">
        <v>3</v>
      </c>
      <c r="C31" s="4"/>
      <c r="D31" s="193"/>
      <c r="E31" s="194"/>
    </row>
    <row r="32" spans="1:6" s="3" customFormat="1" ht="16.5" customHeight="1">
      <c r="A32" s="59" t="s">
        <v>35</v>
      </c>
      <c r="B32" s="59" t="s">
        <v>4</v>
      </c>
      <c r="C32" s="4"/>
      <c r="D32" s="193"/>
      <c r="E32" s="66"/>
    </row>
    <row r="33" spans="1:5" s="3" customFormat="1" ht="16.5" customHeight="1">
      <c r="A33" s="59" t="s">
        <v>36</v>
      </c>
      <c r="B33" s="59" t="s">
        <v>5</v>
      </c>
      <c r="C33" s="4"/>
      <c r="D33" s="193"/>
      <c r="E33" s="66"/>
    </row>
    <row r="34" spans="1:5" s="3" customFormat="1">
      <c r="A34" s="59" t="s">
        <v>37</v>
      </c>
      <c r="B34" s="59" t="s">
        <v>63</v>
      </c>
      <c r="C34" s="54">
        <f>SUM(C35:C36)</f>
        <v>0</v>
      </c>
      <c r="D34" s="54">
        <f>SUM(D35:D36)</f>
        <v>0</v>
      </c>
      <c r="E34" s="66"/>
    </row>
    <row r="35" spans="1:5" s="3" customFormat="1" ht="16.5" customHeight="1">
      <c r="A35" s="68" t="s">
        <v>276</v>
      </c>
      <c r="B35" s="68" t="s">
        <v>56</v>
      </c>
      <c r="C35" s="4"/>
      <c r="D35" s="193"/>
      <c r="E35" s="66"/>
    </row>
    <row r="36" spans="1:5" s="3" customFormat="1" ht="16.5" customHeight="1">
      <c r="A36" s="68" t="s">
        <v>277</v>
      </c>
      <c r="B36" s="68" t="s">
        <v>55</v>
      </c>
      <c r="C36" s="4"/>
      <c r="D36" s="193"/>
      <c r="E36" s="66"/>
    </row>
    <row r="37" spans="1:5" s="3" customFormat="1" ht="16.5" customHeight="1">
      <c r="A37" s="59" t="s">
        <v>38</v>
      </c>
      <c r="B37" s="59" t="s">
        <v>49</v>
      </c>
      <c r="C37" s="4"/>
      <c r="D37" s="193"/>
      <c r="E37" s="66"/>
    </row>
    <row r="38" spans="1:5" s="3" customFormat="1" ht="16.5" customHeight="1">
      <c r="A38" s="59" t="s">
        <v>39</v>
      </c>
      <c r="B38" s="59" t="s">
        <v>381</v>
      </c>
      <c r="C38" s="54">
        <f>SUM(C39:C44)</f>
        <v>0</v>
      </c>
      <c r="D38" s="54">
        <f>SUM(D39:D44)</f>
        <v>0</v>
      </c>
      <c r="E38" s="66"/>
    </row>
    <row r="39" spans="1:5" s="3" customFormat="1" ht="16.5" customHeight="1">
      <c r="A39" s="13" t="s">
        <v>333</v>
      </c>
      <c r="B39" s="13" t="s">
        <v>336</v>
      </c>
      <c r="C39" s="4"/>
      <c r="D39" s="193"/>
      <c r="E39" s="66"/>
    </row>
    <row r="40" spans="1:5" s="3" customFormat="1" ht="16.5" customHeight="1">
      <c r="A40" s="13" t="s">
        <v>334</v>
      </c>
      <c r="B40" s="13" t="s">
        <v>337</v>
      </c>
      <c r="C40" s="4"/>
      <c r="D40" s="193"/>
      <c r="E40" s="66"/>
    </row>
    <row r="41" spans="1:5" s="3" customFormat="1" ht="16.5" customHeight="1">
      <c r="A41" s="13" t="s">
        <v>335</v>
      </c>
      <c r="B41" s="13" t="s">
        <v>340</v>
      </c>
      <c r="C41" s="4"/>
      <c r="D41" s="193"/>
      <c r="E41" s="66"/>
    </row>
    <row r="42" spans="1:5" s="3" customFormat="1" ht="16.5" customHeight="1">
      <c r="A42" s="13" t="s">
        <v>339</v>
      </c>
      <c r="B42" s="13" t="s">
        <v>341</v>
      </c>
      <c r="C42" s="4"/>
      <c r="D42" s="193"/>
      <c r="E42" s="66"/>
    </row>
    <row r="43" spans="1:5" s="3" customFormat="1" ht="16.5" customHeight="1">
      <c r="A43" s="13" t="s">
        <v>342</v>
      </c>
      <c r="B43" s="13" t="s">
        <v>461</v>
      </c>
      <c r="C43" s="4"/>
      <c r="D43" s="193"/>
      <c r="E43" s="66"/>
    </row>
    <row r="44" spans="1:5" s="3" customFormat="1" ht="16.5" customHeight="1">
      <c r="A44" s="13" t="s">
        <v>462</v>
      </c>
      <c r="B44" s="13" t="s">
        <v>338</v>
      </c>
      <c r="C44" s="4"/>
      <c r="D44" s="193"/>
      <c r="E44" s="66"/>
    </row>
    <row r="45" spans="1:5" s="3" customFormat="1" ht="30">
      <c r="A45" s="59" t="s">
        <v>40</v>
      </c>
      <c r="B45" s="59" t="s">
        <v>28</v>
      </c>
      <c r="C45" s="4"/>
      <c r="D45" s="193"/>
      <c r="E45" s="66"/>
    </row>
    <row r="46" spans="1:5" s="3" customFormat="1" ht="16.5" customHeight="1">
      <c r="A46" s="59" t="s">
        <v>41</v>
      </c>
      <c r="B46" s="59" t="s">
        <v>24</v>
      </c>
      <c r="C46" s="4"/>
      <c r="D46" s="193"/>
      <c r="E46" s="66"/>
    </row>
    <row r="47" spans="1:5" s="3" customFormat="1" ht="16.5" customHeight="1">
      <c r="A47" s="59" t="s">
        <v>42</v>
      </c>
      <c r="B47" s="59" t="s">
        <v>25</v>
      </c>
      <c r="C47" s="4"/>
      <c r="D47" s="193"/>
      <c r="E47" s="66"/>
    </row>
    <row r="48" spans="1:5" s="3" customFormat="1" ht="16.5" customHeight="1">
      <c r="A48" s="59" t="s">
        <v>43</v>
      </c>
      <c r="B48" s="59" t="s">
        <v>26</v>
      </c>
      <c r="C48" s="4"/>
      <c r="D48" s="193"/>
      <c r="E48" s="66"/>
    </row>
    <row r="49" spans="1:6" s="3" customFormat="1" ht="16.5" customHeight="1">
      <c r="A49" s="59" t="s">
        <v>44</v>
      </c>
      <c r="B49" s="59" t="s">
        <v>382</v>
      </c>
      <c r="C49" s="54">
        <f>SUM(C50:C52)</f>
        <v>0</v>
      </c>
      <c r="D49" s="54">
        <f>SUM(D50:D52)</f>
        <v>0</v>
      </c>
      <c r="E49" s="66"/>
    </row>
    <row r="50" spans="1:6" s="3" customFormat="1" ht="16.5" customHeight="1">
      <c r="A50" s="68" t="s">
        <v>347</v>
      </c>
      <c r="B50" s="68" t="s">
        <v>350</v>
      </c>
      <c r="C50" s="4"/>
      <c r="D50" s="193"/>
      <c r="E50" s="66"/>
    </row>
    <row r="51" spans="1:6" s="3" customFormat="1" ht="16.5" customHeight="1">
      <c r="A51" s="68" t="s">
        <v>348</v>
      </c>
      <c r="B51" s="68" t="s">
        <v>349</v>
      </c>
      <c r="C51" s="4"/>
      <c r="D51" s="193"/>
      <c r="E51" s="66"/>
    </row>
    <row r="52" spans="1:6" s="3" customFormat="1" ht="16.5" customHeight="1">
      <c r="A52" s="68" t="s">
        <v>351</v>
      </c>
      <c r="B52" s="68" t="s">
        <v>352</v>
      </c>
      <c r="C52" s="4"/>
      <c r="D52" s="193"/>
      <c r="E52" s="66"/>
    </row>
    <row r="53" spans="1:6" s="3" customFormat="1">
      <c r="A53" s="59" t="s">
        <v>45</v>
      </c>
      <c r="B53" s="59" t="s">
        <v>29</v>
      </c>
      <c r="C53" s="4"/>
      <c r="D53" s="193"/>
      <c r="E53" s="66"/>
    </row>
    <row r="54" spans="1:6" s="3" customFormat="1" ht="16.5" customHeight="1">
      <c r="A54" s="59" t="s">
        <v>46</v>
      </c>
      <c r="B54" s="59" t="s">
        <v>6</v>
      </c>
      <c r="C54" s="4"/>
      <c r="D54" s="193"/>
      <c r="E54" s="194"/>
      <c r="F54" s="195"/>
    </row>
    <row r="55" spans="1:6" s="3" customFormat="1" ht="30">
      <c r="A55" s="58">
        <v>1.3</v>
      </c>
      <c r="B55" s="58" t="s">
        <v>386</v>
      </c>
      <c r="C55" s="55">
        <f>SUM(C56:C57)</f>
        <v>0</v>
      </c>
      <c r="D55" s="55">
        <f>SUM(D56:D57)</f>
        <v>0</v>
      </c>
      <c r="E55" s="194"/>
      <c r="F55" s="195"/>
    </row>
    <row r="56" spans="1:6" s="3" customFormat="1" ht="30">
      <c r="A56" s="59" t="s">
        <v>50</v>
      </c>
      <c r="B56" s="59" t="s">
        <v>48</v>
      </c>
      <c r="C56" s="4"/>
      <c r="D56" s="193"/>
      <c r="E56" s="194"/>
      <c r="F56" s="195"/>
    </row>
    <row r="57" spans="1:6" s="3" customFormat="1" ht="16.5" customHeight="1">
      <c r="A57" s="59" t="s">
        <v>51</v>
      </c>
      <c r="B57" s="59" t="s">
        <v>47</v>
      </c>
      <c r="C57" s="4"/>
      <c r="D57" s="193"/>
      <c r="E57" s="194"/>
      <c r="F57" s="195"/>
    </row>
    <row r="58" spans="1:6" s="3" customFormat="1">
      <c r="A58" s="58">
        <v>1.4</v>
      </c>
      <c r="B58" s="58" t="s">
        <v>388</v>
      </c>
      <c r="C58" s="4"/>
      <c r="D58" s="193"/>
      <c r="E58" s="194"/>
      <c r="F58" s="195"/>
    </row>
    <row r="59" spans="1:6" s="198" customFormat="1">
      <c r="A59" s="58">
        <v>1.5</v>
      </c>
      <c r="B59" s="58" t="s">
        <v>7</v>
      </c>
      <c r="C59" s="196"/>
      <c r="D59" s="25"/>
      <c r="E59" s="197"/>
    </row>
    <row r="60" spans="1:6" s="198" customFormat="1">
      <c r="A60" s="58">
        <v>1.6</v>
      </c>
      <c r="B60" s="28" t="s">
        <v>8</v>
      </c>
      <c r="C60" s="56">
        <f>SUM(C61:C65)</f>
        <v>0</v>
      </c>
      <c r="D60" s="57">
        <f>SUM(D61:D65)</f>
        <v>0</v>
      </c>
      <c r="E60" s="197"/>
    </row>
    <row r="61" spans="1:6" s="198" customFormat="1">
      <c r="A61" s="59" t="s">
        <v>282</v>
      </c>
      <c r="B61" s="29" t="s">
        <v>52</v>
      </c>
      <c r="C61" s="196"/>
      <c r="D61" s="25"/>
      <c r="E61" s="197"/>
    </row>
    <row r="62" spans="1:6" s="198" customFormat="1" ht="30">
      <c r="A62" s="59" t="s">
        <v>283</v>
      </c>
      <c r="B62" s="29" t="s">
        <v>54</v>
      </c>
      <c r="C62" s="196"/>
      <c r="D62" s="25"/>
      <c r="E62" s="197"/>
    </row>
    <row r="63" spans="1:6" s="198" customFormat="1">
      <c r="A63" s="59" t="s">
        <v>284</v>
      </c>
      <c r="B63" s="29" t="s">
        <v>53</v>
      </c>
      <c r="C63" s="25"/>
      <c r="D63" s="25"/>
      <c r="E63" s="197"/>
    </row>
    <row r="64" spans="1:6" s="198" customFormat="1">
      <c r="A64" s="59" t="s">
        <v>285</v>
      </c>
      <c r="B64" s="29" t="s">
        <v>27</v>
      </c>
      <c r="C64" s="196"/>
      <c r="D64" s="25"/>
      <c r="E64" s="197"/>
    </row>
    <row r="65" spans="1:5" s="198" customFormat="1">
      <c r="A65" s="59" t="s">
        <v>319</v>
      </c>
      <c r="B65" s="29" t="s">
        <v>320</v>
      </c>
      <c r="C65" s="196"/>
      <c r="D65" s="25"/>
      <c r="E65" s="197"/>
    </row>
    <row r="66" spans="1:5">
      <c r="A66" s="191">
        <v>2</v>
      </c>
      <c r="B66" s="191" t="s">
        <v>383</v>
      </c>
      <c r="C66" s="200"/>
      <c r="D66" s="56">
        <f>SUM(D67:D73)</f>
        <v>0</v>
      </c>
      <c r="E66" s="67"/>
    </row>
    <row r="67" spans="1:5">
      <c r="A67" s="69">
        <v>2.1</v>
      </c>
      <c r="B67" s="201" t="s">
        <v>89</v>
      </c>
      <c r="C67" s="202"/>
      <c r="D67" s="17"/>
      <c r="E67" s="67"/>
    </row>
    <row r="68" spans="1:5">
      <c r="A68" s="69">
        <v>2.2000000000000002</v>
      </c>
      <c r="B68" s="201" t="s">
        <v>384</v>
      </c>
      <c r="C68" s="202"/>
      <c r="D68" s="17"/>
      <c r="E68" s="67"/>
    </row>
    <row r="69" spans="1:5">
      <c r="A69" s="69">
        <v>2.2999999999999998</v>
      </c>
      <c r="B69" s="201" t="s">
        <v>93</v>
      </c>
      <c r="C69" s="202"/>
      <c r="D69" s="17"/>
      <c r="E69" s="67"/>
    </row>
    <row r="70" spans="1:5">
      <c r="A70" s="69">
        <v>2.4</v>
      </c>
      <c r="B70" s="201" t="s">
        <v>92</v>
      </c>
      <c r="C70" s="202"/>
      <c r="D70" s="17"/>
      <c r="E70" s="67"/>
    </row>
    <row r="71" spans="1:5">
      <c r="A71" s="69">
        <v>2.5</v>
      </c>
      <c r="B71" s="201" t="s">
        <v>385</v>
      </c>
      <c r="C71" s="202"/>
      <c r="D71" s="17"/>
      <c r="E71" s="67"/>
    </row>
    <row r="72" spans="1:5">
      <c r="A72" s="69">
        <v>2.6</v>
      </c>
      <c r="B72" s="201" t="s">
        <v>90</v>
      </c>
      <c r="C72" s="202"/>
      <c r="D72" s="17"/>
      <c r="E72" s="67"/>
    </row>
    <row r="73" spans="1:5">
      <c r="A73" s="69">
        <v>2.7</v>
      </c>
      <c r="B73" s="201" t="s">
        <v>91</v>
      </c>
      <c r="C73" s="203"/>
      <c r="D73" s="17"/>
      <c r="E73" s="67"/>
    </row>
    <row r="74" spans="1:5">
      <c r="A74" s="191">
        <v>3</v>
      </c>
      <c r="B74" s="191" t="s">
        <v>418</v>
      </c>
      <c r="C74" s="56"/>
      <c r="D74" s="17"/>
      <c r="E74" s="67"/>
    </row>
    <row r="75" spans="1:5">
      <c r="A75" s="191">
        <v>4</v>
      </c>
      <c r="B75" s="191" t="s">
        <v>238</v>
      </c>
      <c r="C75" s="56"/>
      <c r="D75" s="56">
        <f>SUM(D76:D77)</f>
        <v>0</v>
      </c>
      <c r="E75" s="67"/>
    </row>
    <row r="76" spans="1:5">
      <c r="A76" s="69">
        <v>4.0999999999999996</v>
      </c>
      <c r="B76" s="69" t="s">
        <v>239</v>
      </c>
      <c r="C76" s="202"/>
      <c r="D76" s="8"/>
      <c r="E76" s="67"/>
    </row>
    <row r="77" spans="1:5">
      <c r="A77" s="69">
        <v>4.2</v>
      </c>
      <c r="B77" s="69" t="s">
        <v>240</v>
      </c>
      <c r="C77" s="203"/>
      <c r="D77" s="8"/>
      <c r="E77" s="67"/>
    </row>
    <row r="78" spans="1:5">
      <c r="A78" s="191">
        <v>5</v>
      </c>
      <c r="B78" s="191" t="s">
        <v>265</v>
      </c>
      <c r="C78" s="226"/>
      <c r="D78" s="203"/>
      <c r="E78" s="67"/>
    </row>
    <row r="79" spans="1:5">
      <c r="B79" s="27"/>
    </row>
    <row r="80" spans="1:5">
      <c r="A80" s="410" t="s">
        <v>463</v>
      </c>
      <c r="B80" s="410"/>
      <c r="C80" s="410"/>
      <c r="D80" s="410"/>
      <c r="E80" s="395"/>
    </row>
    <row r="81" spans="1:9">
      <c r="B81" s="27"/>
    </row>
    <row r="82" spans="1:9" s="18" customFormat="1" ht="12.75"/>
    <row r="83" spans="1:9">
      <c r="A83" s="40" t="s">
        <v>94</v>
      </c>
      <c r="E83" s="39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40" t="s">
        <v>415</v>
      </c>
      <c r="D86" s="12"/>
      <c r="E86"/>
      <c r="F86"/>
      <c r="G86"/>
      <c r="H86"/>
      <c r="I86"/>
    </row>
    <row r="87" spans="1:9">
      <c r="A87"/>
      <c r="B87" s="2" t="s">
        <v>416</v>
      </c>
      <c r="D87" s="12"/>
      <c r="E87"/>
      <c r="F87"/>
      <c r="G87"/>
      <c r="H87"/>
      <c r="I87"/>
    </row>
    <row r="88" spans="1:9" customFormat="1" ht="12.75">
      <c r="B88" s="36" t="s">
        <v>125</v>
      </c>
    </row>
    <row r="89" spans="1:9" s="18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87"/>
  <sheetViews>
    <sheetView showGridLines="0" zoomScaleNormal="100" zoomScaleSheetLayoutView="80" workbookViewId="0"/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45" t="s">
        <v>562</v>
      </c>
      <c r="B1" s="188"/>
      <c r="C1" s="407" t="s">
        <v>95</v>
      </c>
      <c r="D1" s="407"/>
      <c r="E1" s="62"/>
    </row>
    <row r="2" spans="1:5" s="6" customFormat="1">
      <c r="A2" s="47" t="s">
        <v>126</v>
      </c>
      <c r="B2" s="188"/>
      <c r="C2" s="401" t="s">
        <v>549</v>
      </c>
      <c r="D2" s="402"/>
      <c r="E2" s="62"/>
    </row>
    <row r="3" spans="1:5" s="6" customFormat="1">
      <c r="A3" s="47"/>
      <c r="B3" s="188"/>
      <c r="C3" s="189"/>
      <c r="D3" s="189"/>
      <c r="E3" s="62"/>
    </row>
    <row r="4" spans="1:5">
      <c r="A4" s="48" t="str">
        <f>'[1]ფორმა N2'!A4</f>
        <v>ანგარიშვალდებული პირის დასახელება:</v>
      </c>
      <c r="B4" s="48"/>
      <c r="C4" s="47"/>
      <c r="D4" s="47"/>
      <c r="E4" s="63"/>
    </row>
    <row r="5" spans="1:5">
      <c r="A5" s="190" t="str">
        <f>'ფორმა N3'!A5</f>
        <v>"საქართველოს ქრისტიან-კონსერვატიული პარტია"</v>
      </c>
      <c r="B5" s="51"/>
      <c r="C5" s="52"/>
      <c r="D5" s="52"/>
      <c r="E5" s="63"/>
    </row>
    <row r="6" spans="1:5">
      <c r="A6" s="48"/>
      <c r="B6" s="48"/>
      <c r="C6" s="47"/>
      <c r="D6" s="47"/>
      <c r="E6" s="63"/>
    </row>
    <row r="7" spans="1:5" s="6" customFormat="1">
      <c r="A7" s="188"/>
      <c r="B7" s="188"/>
      <c r="C7" s="49"/>
      <c r="D7" s="49"/>
      <c r="E7" s="62"/>
    </row>
    <row r="8" spans="1:5" s="6" customFormat="1" ht="30">
      <c r="A8" s="60" t="s">
        <v>64</v>
      </c>
      <c r="B8" s="61" t="s">
        <v>11</v>
      </c>
      <c r="C8" s="50" t="s">
        <v>10</v>
      </c>
      <c r="D8" s="50" t="s">
        <v>9</v>
      </c>
      <c r="E8" s="62"/>
    </row>
    <row r="9" spans="1:5" s="7" customFormat="1">
      <c r="A9" s="191">
        <v>1</v>
      </c>
      <c r="B9" s="191" t="s">
        <v>57</v>
      </c>
      <c r="C9" s="53">
        <f>SUM(C10,C13,C53,C56,C57,C58,C76)</f>
        <v>17881.21</v>
      </c>
      <c r="D9" s="53">
        <f>SUM(D10,D13,D53,D56,D57,D58,D64,D72,D73)</f>
        <v>17881.21</v>
      </c>
      <c r="E9" s="192"/>
    </row>
    <row r="10" spans="1:5" s="9" customFormat="1" ht="18">
      <c r="A10" s="58">
        <v>1.1000000000000001</v>
      </c>
      <c r="B10" s="58" t="s">
        <v>58</v>
      </c>
      <c r="C10" s="54">
        <f>SUM(C11:C12)</f>
        <v>12750</v>
      </c>
      <c r="D10" s="54">
        <f>SUM(D11:D12)</f>
        <v>12750</v>
      </c>
      <c r="E10" s="64"/>
    </row>
    <row r="11" spans="1:5" s="10" customFormat="1">
      <c r="A11" s="59" t="s">
        <v>30</v>
      </c>
      <c r="B11" s="59" t="s">
        <v>59</v>
      </c>
      <c r="C11" s="4">
        <v>12750</v>
      </c>
      <c r="D11" s="4">
        <v>12750</v>
      </c>
      <c r="E11" s="65"/>
    </row>
    <row r="12" spans="1:5" s="3" customFormat="1">
      <c r="A12" s="59" t="s">
        <v>31</v>
      </c>
      <c r="B12" s="59" t="s">
        <v>0</v>
      </c>
      <c r="C12" s="4"/>
      <c r="D12" s="4"/>
      <c r="E12" s="66"/>
    </row>
    <row r="13" spans="1:5" s="7" customFormat="1">
      <c r="A13" s="58">
        <v>1.2</v>
      </c>
      <c r="B13" s="58" t="s">
        <v>60</v>
      </c>
      <c r="C13" s="55">
        <f>SUM(C14,C17,C29,C30,C31,C32,C35,C36,C43:C47,C51,C52)</f>
        <v>5067.87</v>
      </c>
      <c r="D13" s="55">
        <f>SUM(D14,D17,D29,D30,D31,D32,D35,D36,D43:D47,D51,D52)</f>
        <v>5067.87</v>
      </c>
      <c r="E13" s="192"/>
    </row>
    <row r="14" spans="1:5" s="3" customFormat="1">
      <c r="A14" s="59" t="s">
        <v>32</v>
      </c>
      <c r="B14" s="59" t="s">
        <v>1</v>
      </c>
      <c r="C14" s="54">
        <f>SUM(C15:C16)</f>
        <v>0</v>
      </c>
      <c r="D14" s="54">
        <f>SUM(D15:D16)</f>
        <v>0</v>
      </c>
      <c r="E14" s="66"/>
    </row>
    <row r="15" spans="1:5" s="3" customFormat="1">
      <c r="A15" s="68" t="s">
        <v>87</v>
      </c>
      <c r="B15" s="68" t="s">
        <v>61</v>
      </c>
      <c r="C15" s="4"/>
      <c r="D15" s="193"/>
      <c r="E15" s="66"/>
    </row>
    <row r="16" spans="1:5" s="3" customFormat="1">
      <c r="A16" s="68" t="s">
        <v>88</v>
      </c>
      <c r="B16" s="68" t="s">
        <v>62</v>
      </c>
      <c r="C16" s="4"/>
      <c r="D16" s="193"/>
      <c r="E16" s="66"/>
    </row>
    <row r="17" spans="1:6" s="3" customFormat="1">
      <c r="A17" s="59" t="s">
        <v>33</v>
      </c>
      <c r="B17" s="59" t="s">
        <v>2</v>
      </c>
      <c r="C17" s="54">
        <f>SUM(C18:C23,C28)</f>
        <v>5060.67</v>
      </c>
      <c r="D17" s="54">
        <f>SUM(D18:D23,D28)</f>
        <v>5060.67</v>
      </c>
      <c r="E17" s="194"/>
      <c r="F17" s="195"/>
    </row>
    <row r="18" spans="1:6" s="198" customFormat="1" ht="30">
      <c r="A18" s="68" t="s">
        <v>12</v>
      </c>
      <c r="B18" s="68" t="s">
        <v>236</v>
      </c>
      <c r="C18" s="23">
        <v>1052.0999999999999</v>
      </c>
      <c r="D18" s="23">
        <v>1052.0999999999999</v>
      </c>
      <c r="E18" s="197"/>
    </row>
    <row r="19" spans="1:6" s="198" customFormat="1">
      <c r="A19" s="68" t="s">
        <v>13</v>
      </c>
      <c r="B19" s="68" t="s">
        <v>14</v>
      </c>
      <c r="C19" s="352">
        <v>3680</v>
      </c>
      <c r="D19" s="351">
        <v>3680</v>
      </c>
      <c r="E19" s="197"/>
    </row>
    <row r="20" spans="1:6" s="198" customFormat="1" ht="30">
      <c r="A20" s="68" t="s">
        <v>267</v>
      </c>
      <c r="B20" s="68" t="s">
        <v>22</v>
      </c>
      <c r="C20" s="25"/>
      <c r="D20" s="25"/>
      <c r="E20" s="197"/>
    </row>
    <row r="21" spans="1:6" s="198" customFormat="1" ht="16.5" customHeight="1">
      <c r="A21" s="68" t="s">
        <v>268</v>
      </c>
      <c r="B21" s="68" t="s">
        <v>15</v>
      </c>
      <c r="C21" s="25"/>
      <c r="D21" s="25"/>
      <c r="E21" s="197"/>
    </row>
    <row r="22" spans="1:6" s="198" customFormat="1" ht="16.5" customHeight="1">
      <c r="A22" s="68" t="s">
        <v>269</v>
      </c>
      <c r="B22" s="68" t="s">
        <v>16</v>
      </c>
      <c r="C22" s="196"/>
      <c r="D22" s="25"/>
      <c r="E22" s="197"/>
    </row>
    <row r="23" spans="1:6" s="198" customFormat="1" ht="16.5" customHeight="1">
      <c r="A23" s="68" t="s">
        <v>270</v>
      </c>
      <c r="B23" s="68" t="s">
        <v>17</v>
      </c>
      <c r="C23" s="54">
        <f>SUM(C24:C27)</f>
        <v>328.57</v>
      </c>
      <c r="D23" s="54">
        <f>SUM(D24:D27)</f>
        <v>328.57</v>
      </c>
      <c r="E23" s="197"/>
    </row>
    <row r="24" spans="1:6" s="198" customFormat="1" ht="16.5" customHeight="1">
      <c r="A24" s="199" t="s">
        <v>271</v>
      </c>
      <c r="B24" s="199" t="s">
        <v>18</v>
      </c>
      <c r="C24" s="25">
        <v>326.07</v>
      </c>
      <c r="D24" s="25">
        <v>326.07</v>
      </c>
      <c r="E24" s="197"/>
    </row>
    <row r="25" spans="1:6" s="198" customFormat="1" ht="16.5" customHeight="1">
      <c r="A25" s="199" t="s">
        <v>272</v>
      </c>
      <c r="B25" s="199" t="s">
        <v>19</v>
      </c>
      <c r="C25" s="25"/>
      <c r="D25" s="25"/>
      <c r="E25" s="197"/>
    </row>
    <row r="26" spans="1:6" s="198" customFormat="1" ht="16.5" customHeight="1">
      <c r="A26" s="199" t="s">
        <v>273</v>
      </c>
      <c r="B26" s="199" t="s">
        <v>20</v>
      </c>
      <c r="C26" s="25"/>
      <c r="D26" s="25"/>
      <c r="E26" s="197"/>
    </row>
    <row r="27" spans="1:6" s="198" customFormat="1" ht="16.5" customHeight="1">
      <c r="A27" s="199" t="s">
        <v>274</v>
      </c>
      <c r="B27" s="199" t="s">
        <v>23</v>
      </c>
      <c r="C27" s="25">
        <v>2.5</v>
      </c>
      <c r="D27" s="25">
        <v>2.5</v>
      </c>
      <c r="E27" s="197"/>
    </row>
    <row r="28" spans="1:6" s="198" customFormat="1" ht="16.5" customHeight="1">
      <c r="A28" s="68" t="s">
        <v>275</v>
      </c>
      <c r="B28" s="68" t="s">
        <v>21</v>
      </c>
      <c r="C28" s="196"/>
      <c r="D28" s="26"/>
      <c r="E28" s="197"/>
    </row>
    <row r="29" spans="1:6" s="3" customFormat="1" ht="16.5" customHeight="1">
      <c r="A29" s="59" t="s">
        <v>34</v>
      </c>
      <c r="B29" s="59" t="s">
        <v>3</v>
      </c>
      <c r="C29" s="193"/>
      <c r="D29" s="193"/>
      <c r="E29" s="194"/>
    </row>
    <row r="30" spans="1:6" s="3" customFormat="1" ht="16.5" customHeight="1">
      <c r="A30" s="59" t="s">
        <v>35</v>
      </c>
      <c r="B30" s="59" t="s">
        <v>4</v>
      </c>
      <c r="C30" s="4"/>
      <c r="D30" s="193"/>
      <c r="E30" s="66"/>
    </row>
    <row r="31" spans="1:6" s="3" customFormat="1" ht="16.5" customHeight="1">
      <c r="A31" s="59" t="s">
        <v>36</v>
      </c>
      <c r="B31" s="59" t="s">
        <v>5</v>
      </c>
      <c r="C31" s="4"/>
      <c r="D31" s="193"/>
      <c r="E31" s="66"/>
    </row>
    <row r="32" spans="1:6" s="3" customFormat="1">
      <c r="A32" s="59" t="s">
        <v>37</v>
      </c>
      <c r="B32" s="59" t="s">
        <v>63</v>
      </c>
      <c r="C32" s="54">
        <f>SUM(C33:C34)</f>
        <v>0</v>
      </c>
      <c r="D32" s="54">
        <f>SUM(D33:D34)</f>
        <v>0</v>
      </c>
      <c r="E32" s="66"/>
    </row>
    <row r="33" spans="1:5" s="3" customFormat="1" ht="16.5" customHeight="1">
      <c r="A33" s="68" t="s">
        <v>276</v>
      </c>
      <c r="B33" s="68" t="s">
        <v>56</v>
      </c>
      <c r="C33" s="4"/>
      <c r="D33" s="193"/>
      <c r="E33" s="66"/>
    </row>
    <row r="34" spans="1:5" s="3" customFormat="1" ht="16.5" customHeight="1">
      <c r="A34" s="68" t="s">
        <v>277</v>
      </c>
      <c r="B34" s="68" t="s">
        <v>55</v>
      </c>
      <c r="C34" s="193"/>
      <c r="D34" s="193"/>
      <c r="E34" s="66"/>
    </row>
    <row r="35" spans="1:5" s="3" customFormat="1" ht="16.5" customHeight="1">
      <c r="A35" s="59" t="s">
        <v>38</v>
      </c>
      <c r="B35" s="59" t="s">
        <v>49</v>
      </c>
      <c r="C35" s="193">
        <v>7.2</v>
      </c>
      <c r="D35" s="193">
        <v>7.2</v>
      </c>
      <c r="E35" s="66"/>
    </row>
    <row r="36" spans="1:5" s="3" customFormat="1" ht="16.5" customHeight="1">
      <c r="A36" s="59" t="s">
        <v>39</v>
      </c>
      <c r="B36" s="59" t="s">
        <v>381</v>
      </c>
      <c r="C36" s="54">
        <f>SUM(C37:C42)</f>
        <v>0</v>
      </c>
      <c r="D36" s="54">
        <f>SUM(D37:D42)</f>
        <v>0</v>
      </c>
      <c r="E36" s="66"/>
    </row>
    <row r="37" spans="1:5" s="3" customFormat="1" ht="16.5" customHeight="1">
      <c r="A37" s="13" t="s">
        <v>333</v>
      </c>
      <c r="B37" s="13" t="s">
        <v>336</v>
      </c>
      <c r="C37" s="4"/>
      <c r="D37" s="193"/>
      <c r="E37" s="66"/>
    </row>
    <row r="38" spans="1:5" s="3" customFormat="1" ht="16.5" customHeight="1">
      <c r="A38" s="13" t="s">
        <v>334</v>
      </c>
      <c r="B38" s="13" t="s">
        <v>337</v>
      </c>
      <c r="C38" s="4"/>
      <c r="D38" s="193"/>
      <c r="E38" s="66"/>
    </row>
    <row r="39" spans="1:5" s="3" customFormat="1" ht="16.5" customHeight="1">
      <c r="A39" s="13" t="s">
        <v>335</v>
      </c>
      <c r="B39" s="13" t="s">
        <v>340</v>
      </c>
      <c r="C39" s="4"/>
      <c r="D39" s="193"/>
      <c r="E39" s="66"/>
    </row>
    <row r="40" spans="1:5" s="3" customFormat="1" ht="16.5" customHeight="1">
      <c r="A40" s="13" t="s">
        <v>339</v>
      </c>
      <c r="B40" s="13" t="s">
        <v>341</v>
      </c>
      <c r="C40" s="4"/>
      <c r="D40" s="193"/>
      <c r="E40" s="66"/>
    </row>
    <row r="41" spans="1:5" s="3" customFormat="1" ht="16.5" customHeight="1">
      <c r="A41" s="13" t="s">
        <v>342</v>
      </c>
      <c r="B41" s="13" t="s">
        <v>461</v>
      </c>
      <c r="C41" s="4"/>
      <c r="D41" s="193"/>
      <c r="E41" s="66"/>
    </row>
    <row r="42" spans="1:5" s="3" customFormat="1" ht="16.5" customHeight="1">
      <c r="A42" s="13" t="s">
        <v>462</v>
      </c>
      <c r="B42" s="13" t="s">
        <v>338</v>
      </c>
      <c r="C42" s="4"/>
      <c r="D42" s="193"/>
      <c r="E42" s="66"/>
    </row>
    <row r="43" spans="1:5" s="3" customFormat="1" ht="30">
      <c r="A43" s="59" t="s">
        <v>40</v>
      </c>
      <c r="B43" s="59" t="s">
        <v>28</v>
      </c>
      <c r="C43" s="193"/>
      <c r="D43" s="193"/>
      <c r="E43" s="66"/>
    </row>
    <row r="44" spans="1:5" s="3" customFormat="1" ht="16.5" customHeight="1">
      <c r="A44" s="59" t="s">
        <v>41</v>
      </c>
      <c r="B44" s="59" t="s">
        <v>24</v>
      </c>
      <c r="C44" s="4"/>
      <c r="D44" s="193"/>
      <c r="E44" s="66"/>
    </row>
    <row r="45" spans="1:5" s="3" customFormat="1" ht="16.5" customHeight="1">
      <c r="A45" s="59" t="s">
        <v>42</v>
      </c>
      <c r="B45" s="59" t="s">
        <v>25</v>
      </c>
      <c r="C45" s="4"/>
      <c r="D45" s="193"/>
      <c r="E45" s="66"/>
    </row>
    <row r="46" spans="1:5" s="3" customFormat="1" ht="16.5" customHeight="1">
      <c r="A46" s="59" t="s">
        <v>43</v>
      </c>
      <c r="B46" s="59" t="s">
        <v>26</v>
      </c>
      <c r="C46" s="4"/>
      <c r="D46" s="193"/>
      <c r="E46" s="66"/>
    </row>
    <row r="47" spans="1:5" s="3" customFormat="1" ht="16.5" customHeight="1">
      <c r="A47" s="59" t="s">
        <v>44</v>
      </c>
      <c r="B47" s="59" t="s">
        <v>382</v>
      </c>
      <c r="C47" s="54">
        <f>SUM(C48:C50)</f>
        <v>0</v>
      </c>
      <c r="D47" s="54">
        <f>SUM(D48:D50)</f>
        <v>0</v>
      </c>
      <c r="E47" s="66"/>
    </row>
    <row r="48" spans="1:5" s="3" customFormat="1" ht="16.5" customHeight="1">
      <c r="A48" s="68" t="s">
        <v>347</v>
      </c>
      <c r="B48" s="68" t="s">
        <v>350</v>
      </c>
      <c r="C48" s="193"/>
      <c r="D48" s="193"/>
      <c r="E48" s="66"/>
    </row>
    <row r="49" spans="1:6" s="3" customFormat="1" ht="16.5" customHeight="1">
      <c r="A49" s="68" t="s">
        <v>348</v>
      </c>
      <c r="B49" s="68" t="s">
        <v>349</v>
      </c>
      <c r="C49" s="193"/>
      <c r="D49" s="193"/>
      <c r="E49" s="66"/>
    </row>
    <row r="50" spans="1:6" s="3" customFormat="1" ht="16.5" customHeight="1">
      <c r="A50" s="68" t="s">
        <v>351</v>
      </c>
      <c r="B50" s="68" t="s">
        <v>352</v>
      </c>
      <c r="C50" s="4"/>
      <c r="D50" s="193"/>
      <c r="E50" s="66"/>
    </row>
    <row r="51" spans="1:6" s="3" customFormat="1">
      <c r="A51" s="59" t="s">
        <v>45</v>
      </c>
      <c r="B51" s="59" t="s">
        <v>29</v>
      </c>
      <c r="C51" s="4"/>
      <c r="D51" s="193"/>
      <c r="E51" s="66"/>
    </row>
    <row r="52" spans="1:6" s="3" customFormat="1" ht="16.5" customHeight="1">
      <c r="A52" s="59" t="s">
        <v>46</v>
      </c>
      <c r="B52" s="59" t="s">
        <v>6</v>
      </c>
      <c r="C52" s="4"/>
      <c r="D52" s="193"/>
      <c r="E52" s="194"/>
      <c r="F52" s="195"/>
    </row>
    <row r="53" spans="1:6" s="3" customFormat="1" ht="30">
      <c r="A53" s="58">
        <v>1.3</v>
      </c>
      <c r="B53" s="58" t="s">
        <v>386</v>
      </c>
      <c r="C53" s="55">
        <f>SUM(C54:C55)</f>
        <v>0</v>
      </c>
      <c r="D53" s="55">
        <f>SUM(D54:D55)</f>
        <v>0</v>
      </c>
      <c r="E53" s="194"/>
      <c r="F53" s="195"/>
    </row>
    <row r="54" spans="1:6" s="3" customFormat="1" ht="30">
      <c r="A54" s="59" t="s">
        <v>50</v>
      </c>
      <c r="B54" s="59" t="s">
        <v>48</v>
      </c>
      <c r="C54" s="4"/>
      <c r="D54" s="193"/>
      <c r="E54" s="194"/>
      <c r="F54" s="195"/>
    </row>
    <row r="55" spans="1:6" s="3" customFormat="1" ht="16.5" customHeight="1">
      <c r="A55" s="59" t="s">
        <v>51</v>
      </c>
      <c r="B55" s="59" t="s">
        <v>47</v>
      </c>
      <c r="C55" s="4"/>
      <c r="D55" s="193"/>
      <c r="E55" s="194"/>
      <c r="F55" s="195"/>
    </row>
    <row r="56" spans="1:6" s="3" customFormat="1">
      <c r="A56" s="58">
        <v>1.4</v>
      </c>
      <c r="B56" s="58" t="s">
        <v>388</v>
      </c>
      <c r="C56" s="4"/>
      <c r="D56" s="193"/>
      <c r="E56" s="194"/>
      <c r="F56" s="195"/>
    </row>
    <row r="57" spans="1:6" s="198" customFormat="1">
      <c r="A57" s="58">
        <v>1.5</v>
      </c>
      <c r="B57" s="58" t="s">
        <v>7</v>
      </c>
      <c r="C57" s="196"/>
      <c r="D57" s="25"/>
      <c r="E57" s="197"/>
    </row>
    <row r="58" spans="1:6" s="198" customFormat="1">
      <c r="A58" s="58">
        <v>1.6</v>
      </c>
      <c r="B58" s="28" t="s">
        <v>8</v>
      </c>
      <c r="C58" s="56">
        <f>SUM(C59:C63)</f>
        <v>63.34</v>
      </c>
      <c r="D58" s="57">
        <f>SUM(D59:D63)</f>
        <v>63.34</v>
      </c>
      <c r="E58" s="197"/>
    </row>
    <row r="59" spans="1:6" s="198" customFormat="1">
      <c r="A59" s="59" t="s">
        <v>282</v>
      </c>
      <c r="B59" s="29" t="s">
        <v>52</v>
      </c>
      <c r="C59" s="25">
        <v>63.34</v>
      </c>
      <c r="D59" s="25">
        <v>63.34</v>
      </c>
      <c r="E59" s="197"/>
    </row>
    <row r="60" spans="1:6" s="198" customFormat="1" ht="30">
      <c r="A60" s="59" t="s">
        <v>283</v>
      </c>
      <c r="B60" s="29" t="s">
        <v>54</v>
      </c>
      <c r="C60" s="196"/>
      <c r="D60" s="25"/>
      <c r="E60" s="197"/>
    </row>
    <row r="61" spans="1:6" s="198" customFormat="1">
      <c r="A61" s="59" t="s">
        <v>284</v>
      </c>
      <c r="B61" s="29" t="s">
        <v>53</v>
      </c>
      <c r="C61" s="25"/>
      <c r="D61" s="25"/>
      <c r="E61" s="197"/>
    </row>
    <row r="62" spans="1:6" s="198" customFormat="1">
      <c r="A62" s="59" t="s">
        <v>285</v>
      </c>
      <c r="B62" s="29" t="s">
        <v>27</v>
      </c>
      <c r="C62" s="196"/>
      <c r="D62" s="25"/>
      <c r="E62" s="197"/>
    </row>
    <row r="63" spans="1:6" s="198" customFormat="1">
      <c r="A63" s="59" t="s">
        <v>319</v>
      </c>
      <c r="B63" s="29" t="s">
        <v>320</v>
      </c>
      <c r="C63" s="25"/>
      <c r="D63" s="25"/>
      <c r="E63" s="197"/>
    </row>
    <row r="64" spans="1:6">
      <c r="A64" s="191">
        <v>2</v>
      </c>
      <c r="B64" s="191" t="s">
        <v>383</v>
      </c>
      <c r="C64" s="200"/>
      <c r="D64" s="56">
        <f>SUM(D65:D71)</f>
        <v>0</v>
      </c>
      <c r="E64" s="67"/>
    </row>
    <row r="65" spans="1:5">
      <c r="A65" s="69">
        <v>2.1</v>
      </c>
      <c r="B65" s="201" t="s">
        <v>89</v>
      </c>
      <c r="C65" s="202"/>
      <c r="D65" s="17"/>
      <c r="E65" s="67"/>
    </row>
    <row r="66" spans="1:5">
      <c r="A66" s="69">
        <v>2.2000000000000002</v>
      </c>
      <c r="B66" s="201" t="s">
        <v>384</v>
      </c>
      <c r="C66" s="202"/>
      <c r="D66" s="17"/>
      <c r="E66" s="67"/>
    </row>
    <row r="67" spans="1:5">
      <c r="A67" s="69">
        <v>2.2999999999999998</v>
      </c>
      <c r="B67" s="201" t="s">
        <v>93</v>
      </c>
      <c r="C67" s="202"/>
      <c r="D67" s="17"/>
      <c r="E67" s="67"/>
    </row>
    <row r="68" spans="1:5">
      <c r="A68" s="69">
        <v>2.4</v>
      </c>
      <c r="B68" s="201" t="s">
        <v>92</v>
      </c>
      <c r="C68" s="202"/>
      <c r="D68" s="17"/>
      <c r="E68" s="67"/>
    </row>
    <row r="69" spans="1:5">
      <c r="A69" s="69">
        <v>2.5</v>
      </c>
      <c r="B69" s="201" t="s">
        <v>385</v>
      </c>
      <c r="C69" s="202"/>
      <c r="D69" s="17"/>
      <c r="E69" s="67"/>
    </row>
    <row r="70" spans="1:5">
      <c r="A70" s="69">
        <v>2.6</v>
      </c>
      <c r="B70" s="201" t="s">
        <v>90</v>
      </c>
      <c r="C70" s="202"/>
      <c r="D70" s="17"/>
      <c r="E70" s="67"/>
    </row>
    <row r="71" spans="1:5">
      <c r="A71" s="69">
        <v>2.7</v>
      </c>
      <c r="B71" s="201" t="s">
        <v>91</v>
      </c>
      <c r="C71" s="203"/>
      <c r="D71" s="17"/>
      <c r="E71" s="67"/>
    </row>
    <row r="72" spans="1:5">
      <c r="A72" s="191">
        <v>3</v>
      </c>
      <c r="B72" s="191" t="s">
        <v>418</v>
      </c>
      <c r="C72" s="56"/>
      <c r="D72" s="17"/>
      <c r="E72" s="67"/>
    </row>
    <row r="73" spans="1:5">
      <c r="A73" s="191">
        <v>4</v>
      </c>
      <c r="B73" s="191" t="s">
        <v>238</v>
      </c>
      <c r="C73" s="56"/>
      <c r="D73" s="56">
        <f>SUM(D74:D75)</f>
        <v>0</v>
      </c>
      <c r="E73" s="67"/>
    </row>
    <row r="74" spans="1:5">
      <c r="A74" s="69">
        <v>4.0999999999999996</v>
      </c>
      <c r="B74" s="69" t="s">
        <v>239</v>
      </c>
      <c r="C74" s="202"/>
      <c r="D74" s="8"/>
      <c r="E74" s="67"/>
    </row>
    <row r="75" spans="1:5">
      <c r="A75" s="69">
        <v>4.2</v>
      </c>
      <c r="B75" s="69" t="s">
        <v>240</v>
      </c>
      <c r="C75" s="203"/>
      <c r="D75" s="8"/>
      <c r="E75" s="67"/>
    </row>
    <row r="76" spans="1:5">
      <c r="A76" s="191">
        <v>5</v>
      </c>
      <c r="B76" s="191" t="s">
        <v>265</v>
      </c>
      <c r="C76" s="226"/>
      <c r="D76" s="203"/>
      <c r="E76" s="67"/>
    </row>
    <row r="77" spans="1:5">
      <c r="B77" s="27"/>
    </row>
    <row r="78" spans="1:5">
      <c r="A78" s="410" t="s">
        <v>463</v>
      </c>
      <c r="B78" s="410"/>
      <c r="C78" s="410"/>
      <c r="D78" s="410"/>
      <c r="E78" s="5"/>
    </row>
    <row r="79" spans="1:5">
      <c r="B79" s="27"/>
    </row>
    <row r="80" spans="1:5" s="18" customFormat="1" ht="12.75"/>
    <row r="81" spans="1:9">
      <c r="A81" s="40" t="s">
        <v>94</v>
      </c>
      <c r="E81" s="5"/>
    </row>
    <row r="82" spans="1:9">
      <c r="E82"/>
      <c r="F82"/>
      <c r="G82"/>
      <c r="H82"/>
      <c r="I82"/>
    </row>
    <row r="83" spans="1:9">
      <c r="D83" s="12"/>
      <c r="E83"/>
      <c r="F83"/>
      <c r="G83"/>
      <c r="H83"/>
      <c r="I83"/>
    </row>
    <row r="84" spans="1:9">
      <c r="A84"/>
      <c r="B84" s="40" t="s">
        <v>415</v>
      </c>
      <c r="D84" s="12"/>
      <c r="E84"/>
      <c r="F84"/>
      <c r="G84"/>
      <c r="H84"/>
      <c r="I84"/>
    </row>
    <row r="85" spans="1:9">
      <c r="A85"/>
      <c r="B85" s="2" t="s">
        <v>416</v>
      </c>
      <c r="D85" s="12"/>
      <c r="E85"/>
      <c r="F85"/>
      <c r="G85"/>
      <c r="H85"/>
      <c r="I85"/>
    </row>
    <row r="86" spans="1:9" customFormat="1" ht="12.75">
      <c r="B86" s="36" t="s">
        <v>125</v>
      </c>
    </row>
    <row r="87" spans="1:9" s="18" customFormat="1" ht="12.75"/>
  </sheetData>
  <mergeCells count="3">
    <mergeCell ref="C1:D1"/>
    <mergeCell ref="C2:D2"/>
    <mergeCell ref="A78:D78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2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Normal="100" zoomScaleSheetLayoutView="80" workbookViewId="0">
      <selection activeCell="C1" sqref="C1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45" t="s">
        <v>317</v>
      </c>
      <c r="B1" s="48"/>
      <c r="C1" s="407" t="s">
        <v>95</v>
      </c>
      <c r="D1" s="407"/>
      <c r="E1" s="62"/>
    </row>
    <row r="2" spans="1:5" s="6" customFormat="1">
      <c r="A2" s="45" t="s">
        <v>311</v>
      </c>
      <c r="B2" s="48"/>
      <c r="C2" s="401" t="s">
        <v>549</v>
      </c>
      <c r="D2" s="402"/>
      <c r="E2" s="62"/>
    </row>
    <row r="3" spans="1:5" s="6" customFormat="1">
      <c r="A3" s="47" t="s">
        <v>126</v>
      </c>
      <c r="B3" s="45"/>
      <c r="C3" s="120"/>
      <c r="D3" s="120"/>
      <c r="E3" s="62"/>
    </row>
    <row r="4" spans="1:5" s="6" customFormat="1">
      <c r="A4" s="47"/>
      <c r="B4" s="47"/>
      <c r="C4" s="120"/>
      <c r="D4" s="120"/>
      <c r="E4" s="62"/>
    </row>
    <row r="5" spans="1:5">
      <c r="A5" s="48" t="str">
        <f>'ფორმა N2'!A4</f>
        <v>ანგარიშვალდებული პირის დასახელება:</v>
      </c>
      <c r="B5" s="48"/>
      <c r="C5" s="47"/>
      <c r="D5" s="47"/>
      <c r="E5" s="63"/>
    </row>
    <row r="6" spans="1:5">
      <c r="A6" s="348" t="e">
        <f>#REF!</f>
        <v>#REF!</v>
      </c>
      <c r="B6" s="51"/>
      <c r="C6" s="52"/>
      <c r="D6" s="52"/>
      <c r="E6" s="63"/>
    </row>
    <row r="7" spans="1:5">
      <c r="A7" s="48"/>
      <c r="B7" s="48"/>
      <c r="C7" s="47"/>
      <c r="D7" s="47"/>
      <c r="E7" s="63"/>
    </row>
    <row r="8" spans="1:5" s="6" customFormat="1">
      <c r="A8" s="119"/>
      <c r="B8" s="119"/>
      <c r="C8" s="49"/>
      <c r="D8" s="49"/>
      <c r="E8" s="62"/>
    </row>
    <row r="9" spans="1:5" s="6" customFormat="1" ht="30">
      <c r="A9" s="60" t="s">
        <v>64</v>
      </c>
      <c r="B9" s="60" t="s">
        <v>316</v>
      </c>
      <c r="C9" s="50" t="s">
        <v>10</v>
      </c>
      <c r="D9" s="50" t="s">
        <v>9</v>
      </c>
      <c r="E9" s="62"/>
    </row>
    <row r="10" spans="1:5" s="9" customFormat="1" ht="18">
      <c r="A10" s="69" t="s">
        <v>312</v>
      </c>
      <c r="B10" s="69"/>
      <c r="C10" s="4"/>
      <c r="D10" s="4"/>
      <c r="E10" s="64"/>
    </row>
    <row r="11" spans="1:5" s="10" customFormat="1">
      <c r="A11" s="69" t="s">
        <v>313</v>
      </c>
      <c r="B11" s="69"/>
      <c r="C11" s="4"/>
      <c r="D11" s="4"/>
      <c r="E11" s="65"/>
    </row>
    <row r="12" spans="1:5" s="10" customFormat="1">
      <c r="A12" s="58" t="s">
        <v>264</v>
      </c>
      <c r="B12" s="58"/>
      <c r="C12" s="4"/>
      <c r="D12" s="4"/>
      <c r="E12" s="65"/>
    </row>
    <row r="13" spans="1:5" s="10" customFormat="1">
      <c r="A13" s="58" t="s">
        <v>264</v>
      </c>
      <c r="B13" s="58"/>
      <c r="C13" s="4"/>
      <c r="D13" s="4"/>
      <c r="E13" s="65"/>
    </row>
    <row r="14" spans="1:5" s="10" customFormat="1">
      <c r="A14" s="58" t="s">
        <v>264</v>
      </c>
      <c r="B14" s="58"/>
      <c r="C14" s="4"/>
      <c r="D14" s="4"/>
      <c r="E14" s="65"/>
    </row>
    <row r="15" spans="1:5" s="10" customFormat="1">
      <c r="A15" s="58" t="s">
        <v>264</v>
      </c>
      <c r="B15" s="58"/>
      <c r="C15" s="4"/>
      <c r="D15" s="4"/>
      <c r="E15" s="65"/>
    </row>
    <row r="16" spans="1:5" s="10" customFormat="1">
      <c r="A16" s="58" t="s">
        <v>264</v>
      </c>
      <c r="B16" s="58"/>
      <c r="C16" s="4"/>
      <c r="D16" s="4"/>
      <c r="E16" s="65"/>
    </row>
    <row r="17" spans="1:5" s="10" customFormat="1" ht="17.25" customHeight="1">
      <c r="A17" s="69" t="s">
        <v>314</v>
      </c>
      <c r="B17" s="58"/>
      <c r="C17" s="4"/>
      <c r="D17" s="4"/>
      <c r="E17" s="65"/>
    </row>
    <row r="18" spans="1:5" s="10" customFormat="1" ht="18" customHeight="1">
      <c r="A18" s="69" t="s">
        <v>315</v>
      </c>
      <c r="B18" s="58"/>
      <c r="C18" s="4"/>
      <c r="D18" s="4"/>
      <c r="E18" s="65"/>
    </row>
    <row r="19" spans="1:5" s="10" customFormat="1">
      <c r="A19" s="58" t="s">
        <v>264</v>
      </c>
      <c r="B19" s="58"/>
      <c r="C19" s="4"/>
      <c r="D19" s="4"/>
      <c r="E19" s="65"/>
    </row>
    <row r="20" spans="1:5" s="10" customFormat="1">
      <c r="A20" s="58" t="s">
        <v>264</v>
      </c>
      <c r="B20" s="58"/>
      <c r="C20" s="4"/>
      <c r="D20" s="4"/>
      <c r="E20" s="65"/>
    </row>
    <row r="21" spans="1:5" s="10" customFormat="1">
      <c r="A21" s="58" t="s">
        <v>264</v>
      </c>
      <c r="B21" s="58"/>
      <c r="C21" s="4"/>
      <c r="D21" s="4"/>
      <c r="E21" s="65"/>
    </row>
    <row r="22" spans="1:5" s="10" customFormat="1">
      <c r="A22" s="58" t="s">
        <v>264</v>
      </c>
      <c r="B22" s="58"/>
      <c r="C22" s="4"/>
      <c r="D22" s="4"/>
      <c r="E22" s="65"/>
    </row>
    <row r="23" spans="1:5" s="10" customFormat="1">
      <c r="A23" s="58" t="s">
        <v>264</v>
      </c>
      <c r="B23" s="58"/>
      <c r="C23" s="4"/>
      <c r="D23" s="4"/>
      <c r="E23" s="65"/>
    </row>
    <row r="24" spans="1:5" s="3" customFormat="1">
      <c r="A24" s="59"/>
      <c r="B24" s="59"/>
      <c r="C24" s="4"/>
      <c r="D24" s="4"/>
      <c r="E24" s="66"/>
    </row>
    <row r="25" spans="1:5">
      <c r="A25" s="70"/>
      <c r="B25" s="70" t="s">
        <v>318</v>
      </c>
      <c r="C25" s="57">
        <f>SUM(C10:C24)</f>
        <v>0</v>
      </c>
      <c r="D25" s="57">
        <f>SUM(D10:D24)</f>
        <v>0</v>
      </c>
      <c r="E25" s="67"/>
    </row>
    <row r="26" spans="1:5">
      <c r="A26" s="27"/>
      <c r="B26" s="27"/>
    </row>
    <row r="27" spans="1:5">
      <c r="A27" s="2" t="s">
        <v>406</v>
      </c>
      <c r="E27" s="5"/>
    </row>
    <row r="28" spans="1:5">
      <c r="A28" s="2" t="s">
        <v>390</v>
      </c>
    </row>
    <row r="29" spans="1:5">
      <c r="A29" s="172" t="s">
        <v>391</v>
      </c>
    </row>
    <row r="30" spans="1:5">
      <c r="A30" s="172"/>
    </row>
    <row r="31" spans="1:5">
      <c r="A31" s="172" t="s">
        <v>331</v>
      </c>
    </row>
    <row r="32" spans="1:5" s="18" customFormat="1" ht="12.75"/>
    <row r="33" spans="1:9">
      <c r="A33" s="40" t="s">
        <v>94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40"/>
      <c r="B36" s="40" t="s">
        <v>257</v>
      </c>
      <c r="D36" s="12"/>
      <c r="E36"/>
      <c r="F36"/>
      <c r="G36"/>
      <c r="H36"/>
      <c r="I36"/>
    </row>
    <row r="37" spans="1:9">
      <c r="B37" s="2" t="s">
        <v>256</v>
      </c>
      <c r="D37" s="12"/>
      <c r="E37"/>
      <c r="F37"/>
      <c r="G37"/>
      <c r="H37"/>
      <c r="I37"/>
    </row>
    <row r="38" spans="1:9" customFormat="1" ht="12.75">
      <c r="A38" s="36"/>
      <c r="B38" s="36" t="s">
        <v>125</v>
      </c>
    </row>
    <row r="39" spans="1:9" s="18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3"/>
  <sheetViews>
    <sheetView view="pageBreakPreview" zoomScale="80" zoomScaleSheetLayoutView="80" workbookViewId="0">
      <selection activeCell="C12" sqref="C12"/>
    </sheetView>
  </sheetViews>
  <sheetFormatPr defaultRowHeight="12.75"/>
  <cols>
    <col min="1" max="1" width="5.42578125" style="142" customWidth="1"/>
    <col min="2" max="2" width="20.85546875" style="142" customWidth="1"/>
    <col min="3" max="3" width="26" style="142" customWidth="1"/>
    <col min="4" max="4" width="17" style="142" customWidth="1"/>
    <col min="5" max="5" width="18.140625" style="142" customWidth="1"/>
    <col min="6" max="6" width="14.7109375" style="142" customWidth="1"/>
    <col min="7" max="7" width="15.5703125" style="142" customWidth="1"/>
    <col min="8" max="8" width="14.7109375" style="142" customWidth="1"/>
    <col min="9" max="9" width="29.7109375" style="142" customWidth="1"/>
    <col min="10" max="10" width="0" style="142" hidden="1" customWidth="1"/>
    <col min="11" max="16384" width="9.140625" style="142"/>
  </cols>
  <sheetData>
    <row r="1" spans="1:10" ht="15">
      <c r="A1" s="45" t="s">
        <v>438</v>
      </c>
      <c r="B1" s="45"/>
      <c r="C1" s="48"/>
      <c r="D1" s="48"/>
      <c r="E1" s="48"/>
      <c r="F1" s="48"/>
      <c r="G1" s="231"/>
      <c r="H1" s="231"/>
      <c r="I1" s="407" t="s">
        <v>95</v>
      </c>
      <c r="J1" s="407"/>
    </row>
    <row r="2" spans="1:10" ht="15">
      <c r="A2" s="47" t="s">
        <v>126</v>
      </c>
      <c r="B2" s="45"/>
      <c r="C2" s="48"/>
      <c r="D2" s="48"/>
      <c r="E2" s="48"/>
      <c r="F2" s="48"/>
      <c r="G2" s="231"/>
      <c r="H2" s="231"/>
      <c r="I2" s="401" t="s">
        <v>549</v>
      </c>
      <c r="J2" s="402"/>
    </row>
    <row r="3" spans="1:10" ht="15">
      <c r="A3" s="47"/>
      <c r="B3" s="47"/>
      <c r="C3" s="45"/>
      <c r="D3" s="45"/>
      <c r="E3" s="45"/>
      <c r="F3" s="45"/>
      <c r="G3" s="231"/>
      <c r="H3" s="231"/>
      <c r="I3" s="231"/>
    </row>
    <row r="4" spans="1:10" ht="15">
      <c r="A4" s="48" t="s">
        <v>260</v>
      </c>
      <c r="B4" s="48"/>
      <c r="C4" s="48"/>
      <c r="D4" s="48"/>
      <c r="E4" s="48"/>
      <c r="F4" s="48"/>
      <c r="G4" s="47"/>
      <c r="H4" s="47"/>
      <c r="I4" s="47"/>
    </row>
    <row r="5" spans="1:10" ht="15">
      <c r="A5" s="280" t="s">
        <v>471</v>
      </c>
      <c r="B5" s="51"/>
      <c r="C5" s="51"/>
      <c r="D5" s="51"/>
      <c r="E5" s="51"/>
      <c r="F5" s="51"/>
      <c r="G5" s="52"/>
      <c r="H5" s="52"/>
      <c r="I5" s="52"/>
    </row>
    <row r="6" spans="1:10" ht="15">
      <c r="A6" s="48"/>
      <c r="B6" s="48"/>
      <c r="C6" s="48"/>
      <c r="D6" s="48"/>
      <c r="E6" s="48"/>
      <c r="F6" s="48"/>
      <c r="G6" s="47"/>
      <c r="H6" s="47"/>
      <c r="I6" s="47"/>
    </row>
    <row r="7" spans="1:10" ht="15">
      <c r="A7" s="230"/>
      <c r="B7" s="230"/>
      <c r="C7" s="230"/>
      <c r="D7" s="230"/>
      <c r="E7" s="230"/>
      <c r="F7" s="230"/>
      <c r="G7" s="49"/>
      <c r="H7" s="49"/>
      <c r="I7" s="49"/>
    </row>
    <row r="8" spans="1:10" ht="45">
      <c r="A8" s="61" t="s">
        <v>64</v>
      </c>
      <c r="B8" s="61" t="s">
        <v>322</v>
      </c>
      <c r="C8" s="61" t="s">
        <v>323</v>
      </c>
      <c r="D8" s="61" t="s">
        <v>213</v>
      </c>
      <c r="E8" s="61" t="s">
        <v>327</v>
      </c>
      <c r="F8" s="61" t="s">
        <v>330</v>
      </c>
      <c r="G8" s="50" t="s">
        <v>10</v>
      </c>
      <c r="H8" s="50" t="s">
        <v>9</v>
      </c>
      <c r="I8" s="50" t="s">
        <v>372</v>
      </c>
      <c r="J8" s="181" t="s">
        <v>329</v>
      </c>
    </row>
    <row r="9" spans="1:10" s="425" customFormat="1" ht="30">
      <c r="A9" s="58">
        <v>1</v>
      </c>
      <c r="B9" s="58" t="s">
        <v>598</v>
      </c>
      <c r="C9" s="58" t="s">
        <v>599</v>
      </c>
      <c r="D9" s="58" t="s">
        <v>600</v>
      </c>
      <c r="E9" s="58" t="s">
        <v>601</v>
      </c>
      <c r="F9" s="58" t="s">
        <v>329</v>
      </c>
      <c r="G9" s="423">
        <v>1250</v>
      </c>
      <c r="H9" s="423">
        <v>1250</v>
      </c>
      <c r="I9" s="423">
        <v>250</v>
      </c>
      <c r="J9" s="424" t="s">
        <v>0</v>
      </c>
    </row>
    <row r="10" spans="1:10" s="425" customFormat="1" ht="30">
      <c r="A10" s="58">
        <v>2</v>
      </c>
      <c r="B10" s="58" t="s">
        <v>602</v>
      </c>
      <c r="C10" s="58" t="s">
        <v>603</v>
      </c>
      <c r="D10" s="58" t="s">
        <v>604</v>
      </c>
      <c r="E10" s="58" t="s">
        <v>605</v>
      </c>
      <c r="F10" s="58" t="s">
        <v>329</v>
      </c>
      <c r="G10" s="423">
        <v>1250</v>
      </c>
      <c r="H10" s="423">
        <v>1250</v>
      </c>
      <c r="I10" s="423">
        <v>250</v>
      </c>
      <c r="J10" s="424"/>
    </row>
    <row r="11" spans="1:10" s="425" customFormat="1" ht="30">
      <c r="A11" s="58">
        <v>3</v>
      </c>
      <c r="B11" s="58" t="s">
        <v>606</v>
      </c>
      <c r="C11" s="58" t="s">
        <v>607</v>
      </c>
      <c r="D11" s="58" t="s">
        <v>608</v>
      </c>
      <c r="E11" s="58" t="s">
        <v>605</v>
      </c>
      <c r="F11" s="58" t="s">
        <v>329</v>
      </c>
      <c r="G11" s="423">
        <v>1250</v>
      </c>
      <c r="H11" s="423">
        <v>1250</v>
      </c>
      <c r="I11" s="423">
        <v>250</v>
      </c>
      <c r="J11" s="424"/>
    </row>
    <row r="12" spans="1:10" s="425" customFormat="1" ht="30">
      <c r="A12" s="58">
        <v>4</v>
      </c>
      <c r="B12" s="58" t="s">
        <v>609</v>
      </c>
      <c r="C12" s="58" t="s">
        <v>610</v>
      </c>
      <c r="D12" s="58" t="s">
        <v>611</v>
      </c>
      <c r="E12" s="58" t="s">
        <v>605</v>
      </c>
      <c r="F12" s="58" t="s">
        <v>329</v>
      </c>
      <c r="G12" s="423">
        <v>1250</v>
      </c>
      <c r="H12" s="423">
        <v>1250</v>
      </c>
      <c r="I12" s="423">
        <v>250</v>
      </c>
      <c r="J12" s="424"/>
    </row>
    <row r="13" spans="1:10" s="425" customFormat="1" ht="30">
      <c r="A13" s="58">
        <v>5</v>
      </c>
      <c r="B13" s="58" t="s">
        <v>612</v>
      </c>
      <c r="C13" s="58" t="s">
        <v>613</v>
      </c>
      <c r="D13" s="58" t="s">
        <v>614</v>
      </c>
      <c r="E13" s="58" t="s">
        <v>605</v>
      </c>
      <c r="F13" s="58" t="s">
        <v>329</v>
      </c>
      <c r="G13" s="423">
        <v>1250</v>
      </c>
      <c r="H13" s="423">
        <v>1250</v>
      </c>
      <c r="I13" s="423">
        <v>250</v>
      </c>
      <c r="J13" s="424"/>
    </row>
    <row r="14" spans="1:10" s="425" customFormat="1" ht="15">
      <c r="A14" s="58">
        <v>6</v>
      </c>
      <c r="B14" s="58" t="s">
        <v>473</v>
      </c>
      <c r="C14" s="58" t="s">
        <v>615</v>
      </c>
      <c r="D14" s="58" t="s">
        <v>616</v>
      </c>
      <c r="E14" s="58" t="s">
        <v>617</v>
      </c>
      <c r="F14" s="58" t="s">
        <v>329</v>
      </c>
      <c r="G14" s="423">
        <v>625</v>
      </c>
      <c r="H14" s="423">
        <v>625</v>
      </c>
      <c r="I14" s="423">
        <v>125</v>
      </c>
      <c r="J14" s="424"/>
    </row>
    <row r="15" spans="1:10" s="425" customFormat="1" ht="15">
      <c r="A15" s="58">
        <v>7</v>
      </c>
      <c r="B15" s="58" t="s">
        <v>618</v>
      </c>
      <c r="C15" s="58" t="s">
        <v>619</v>
      </c>
      <c r="D15" s="58" t="s">
        <v>620</v>
      </c>
      <c r="E15" s="58" t="s">
        <v>621</v>
      </c>
      <c r="F15" s="58" t="s">
        <v>329</v>
      </c>
      <c r="G15" s="423">
        <v>875</v>
      </c>
      <c r="H15" s="423">
        <v>875</v>
      </c>
      <c r="I15" s="423">
        <v>175</v>
      </c>
      <c r="J15" s="424"/>
    </row>
    <row r="16" spans="1:10" s="425" customFormat="1" ht="30">
      <c r="A16" s="58">
        <v>8</v>
      </c>
      <c r="B16" s="58" t="s">
        <v>606</v>
      </c>
      <c r="C16" s="58" t="s">
        <v>607</v>
      </c>
      <c r="D16" s="58" t="s">
        <v>608</v>
      </c>
      <c r="E16" s="58" t="s">
        <v>605</v>
      </c>
      <c r="F16" s="58" t="s">
        <v>0</v>
      </c>
      <c r="G16" s="423">
        <v>1250</v>
      </c>
      <c r="H16" s="423">
        <v>1250</v>
      </c>
      <c r="I16" s="423">
        <v>250</v>
      </c>
      <c r="J16" s="424"/>
    </row>
    <row r="17" spans="1:10" s="425" customFormat="1" ht="30">
      <c r="A17" s="58">
        <v>9</v>
      </c>
      <c r="B17" s="58" t="s">
        <v>598</v>
      </c>
      <c r="C17" s="58" t="s">
        <v>599</v>
      </c>
      <c r="D17" s="58" t="s">
        <v>600</v>
      </c>
      <c r="E17" s="58" t="s">
        <v>601</v>
      </c>
      <c r="F17" s="58" t="s">
        <v>0</v>
      </c>
      <c r="G17" s="423">
        <v>1250</v>
      </c>
      <c r="H17" s="423">
        <v>1250</v>
      </c>
      <c r="I17" s="423">
        <v>250</v>
      </c>
      <c r="J17" s="424" t="s">
        <v>0</v>
      </c>
    </row>
    <row r="18" spans="1:10" s="425" customFormat="1" ht="30">
      <c r="A18" s="58">
        <v>10</v>
      </c>
      <c r="B18" s="58" t="s">
        <v>609</v>
      </c>
      <c r="C18" s="58" t="s">
        <v>610</v>
      </c>
      <c r="D18" s="58" t="s">
        <v>611</v>
      </c>
      <c r="E18" s="58" t="s">
        <v>605</v>
      </c>
      <c r="F18" s="58" t="s">
        <v>0</v>
      </c>
      <c r="G18" s="423">
        <v>1250</v>
      </c>
      <c r="H18" s="423">
        <v>1250</v>
      </c>
      <c r="I18" s="423">
        <v>250</v>
      </c>
      <c r="J18" s="424"/>
    </row>
    <row r="19" spans="1:10" s="425" customFormat="1" ht="30">
      <c r="A19" s="58">
        <v>11</v>
      </c>
      <c r="B19" s="58" t="s">
        <v>612</v>
      </c>
      <c r="C19" s="58" t="s">
        <v>613</v>
      </c>
      <c r="D19" s="58" t="s">
        <v>614</v>
      </c>
      <c r="E19" s="58" t="s">
        <v>605</v>
      </c>
      <c r="F19" s="58" t="s">
        <v>0</v>
      </c>
      <c r="G19" s="423">
        <v>1250</v>
      </c>
      <c r="H19" s="423">
        <v>1250</v>
      </c>
      <c r="I19" s="423">
        <v>250</v>
      </c>
      <c r="J19" s="424"/>
    </row>
    <row r="20" spans="1:10" ht="15">
      <c r="A20" s="58" t="s">
        <v>262</v>
      </c>
      <c r="B20" s="58"/>
      <c r="C20" s="58"/>
      <c r="D20" s="58"/>
      <c r="E20" s="58"/>
      <c r="F20" s="69"/>
      <c r="G20" s="4"/>
      <c r="H20" s="4"/>
      <c r="I20" s="4"/>
    </row>
    <row r="21" spans="1:10" ht="15">
      <c r="A21" s="58"/>
      <c r="B21" s="70"/>
      <c r="C21" s="70"/>
      <c r="D21" s="70"/>
      <c r="E21" s="70"/>
      <c r="F21" s="58" t="s">
        <v>423</v>
      </c>
      <c r="G21" s="57">
        <f>SUM(G9:G20)</f>
        <v>12750</v>
      </c>
      <c r="H21" s="57">
        <f>SUM(H9:H20)</f>
        <v>12750</v>
      </c>
      <c r="I21" s="57">
        <f>SUM(I9:I20)</f>
        <v>2550</v>
      </c>
    </row>
    <row r="22" spans="1:10" ht="15">
      <c r="A22" s="179"/>
      <c r="B22" s="179"/>
      <c r="C22" s="179"/>
      <c r="D22" s="179"/>
      <c r="E22" s="179"/>
      <c r="F22" s="179"/>
      <c r="G22" s="179"/>
      <c r="H22" s="141"/>
      <c r="I22" s="141"/>
    </row>
    <row r="23" spans="1:10" ht="15">
      <c r="A23" s="180" t="s">
        <v>439</v>
      </c>
      <c r="B23" s="180"/>
      <c r="C23" s="179"/>
      <c r="D23" s="179"/>
      <c r="E23" s="179"/>
      <c r="F23" s="179"/>
      <c r="G23" s="179"/>
      <c r="H23" s="141"/>
      <c r="I23" s="141"/>
    </row>
    <row r="24" spans="1:10" ht="15">
      <c r="A24" s="180"/>
      <c r="B24" s="180"/>
      <c r="C24" s="179"/>
      <c r="D24" s="179"/>
      <c r="E24" s="179"/>
      <c r="F24" s="179"/>
      <c r="G24" s="179"/>
      <c r="H24" s="141"/>
      <c r="I24" s="141"/>
    </row>
    <row r="25" spans="1:10" ht="15">
      <c r="A25" s="180"/>
      <c r="B25" s="180"/>
      <c r="C25" s="141"/>
      <c r="D25" s="141"/>
      <c r="E25" s="141"/>
      <c r="F25" s="141"/>
      <c r="G25" s="141"/>
      <c r="H25" s="141"/>
      <c r="I25" s="141"/>
    </row>
    <row r="26" spans="1:10" ht="15">
      <c r="A26" s="180"/>
      <c r="B26" s="180"/>
      <c r="C26" s="141"/>
      <c r="D26" s="141"/>
      <c r="E26" s="141"/>
      <c r="F26" s="141"/>
      <c r="G26" s="141"/>
      <c r="H26" s="141"/>
      <c r="I26" s="141"/>
    </row>
    <row r="27" spans="1:10">
      <c r="A27" s="177"/>
      <c r="B27" s="177"/>
      <c r="C27" s="177"/>
      <c r="D27" s="177"/>
      <c r="E27" s="177"/>
      <c r="F27" s="177"/>
      <c r="G27" s="177"/>
      <c r="H27" s="177"/>
      <c r="I27" s="177"/>
    </row>
    <row r="28" spans="1:10" ht="15">
      <c r="A28" s="147" t="s">
        <v>94</v>
      </c>
      <c r="B28" s="147"/>
      <c r="C28" s="141"/>
      <c r="D28" s="141"/>
      <c r="E28" s="141"/>
      <c r="F28" s="141"/>
      <c r="G28" s="141"/>
      <c r="H28" s="141"/>
      <c r="I28" s="141"/>
    </row>
    <row r="29" spans="1:10" ht="15">
      <c r="A29" s="141"/>
      <c r="B29" s="141"/>
      <c r="C29" s="141"/>
      <c r="D29" s="141"/>
      <c r="E29" s="141"/>
      <c r="F29" s="141"/>
      <c r="G29" s="141"/>
      <c r="H29" s="141"/>
      <c r="I29" s="141"/>
    </row>
    <row r="30" spans="1:10" ht="15">
      <c r="A30" s="141"/>
      <c r="B30" s="141"/>
      <c r="C30" s="141"/>
      <c r="D30" s="141"/>
      <c r="E30" s="145"/>
      <c r="F30" s="145"/>
      <c r="G30" s="145"/>
      <c r="H30" s="141"/>
      <c r="I30" s="141"/>
    </row>
    <row r="31" spans="1:10" ht="15">
      <c r="A31" s="147"/>
      <c r="B31" s="147"/>
      <c r="C31" s="147" t="s">
        <v>371</v>
      </c>
      <c r="D31" s="147"/>
      <c r="E31" s="147"/>
      <c r="F31" s="147"/>
      <c r="G31" s="147"/>
      <c r="H31" s="141"/>
      <c r="I31" s="141"/>
    </row>
    <row r="32" spans="1:10" ht="15">
      <c r="A32" s="141"/>
      <c r="B32" s="141"/>
      <c r="C32" s="141" t="s">
        <v>370</v>
      </c>
      <c r="D32" s="141"/>
      <c r="E32" s="141"/>
      <c r="F32" s="141"/>
      <c r="G32" s="141"/>
      <c r="H32" s="141"/>
      <c r="I32" s="141"/>
    </row>
    <row r="33" spans="1:7">
      <c r="A33" s="149"/>
      <c r="B33" s="149"/>
      <c r="C33" s="149" t="s">
        <v>125</v>
      </c>
      <c r="D33" s="149"/>
      <c r="E33" s="149"/>
      <c r="F33" s="149"/>
      <c r="G33" s="149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9"/>
  <sheetViews>
    <sheetView view="pageBreakPreview" zoomScale="80" zoomScaleSheetLayoutView="80" workbookViewId="0">
      <selection activeCell="E9" sqref="E9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45" t="s">
        <v>440</v>
      </c>
      <c r="B1" s="48"/>
      <c r="C1" s="48"/>
      <c r="D1" s="48"/>
      <c r="E1" s="48"/>
      <c r="F1" s="48"/>
      <c r="G1" s="407" t="s">
        <v>95</v>
      </c>
      <c r="H1" s="407"/>
      <c r="I1" s="253"/>
    </row>
    <row r="2" spans="1:9" ht="15">
      <c r="A2" s="47" t="s">
        <v>126</v>
      </c>
      <c r="B2" s="48"/>
      <c r="C2" s="48"/>
      <c r="D2" s="48"/>
      <c r="E2" s="48"/>
      <c r="F2" s="48"/>
      <c r="G2" s="401" t="s">
        <v>549</v>
      </c>
      <c r="H2" s="402"/>
      <c r="I2" s="47"/>
    </row>
    <row r="3" spans="1:9" ht="15">
      <c r="A3" s="47"/>
      <c r="B3" s="47"/>
      <c r="C3" s="47"/>
      <c r="D3" s="47"/>
      <c r="E3" s="47"/>
      <c r="F3" s="47"/>
      <c r="G3" s="231"/>
      <c r="H3" s="231"/>
      <c r="I3" s="253"/>
    </row>
    <row r="4" spans="1:9" ht="15">
      <c r="A4" s="48" t="s">
        <v>260</v>
      </c>
      <c r="B4" s="48"/>
      <c r="C4" s="48"/>
      <c r="D4" s="48"/>
      <c r="E4" s="48"/>
      <c r="F4" s="48"/>
      <c r="G4" s="47"/>
      <c r="H4" s="47"/>
      <c r="I4" s="47"/>
    </row>
    <row r="5" spans="1:9" ht="15">
      <c r="A5" s="280" t="s">
        <v>471</v>
      </c>
      <c r="B5" s="51"/>
      <c r="C5" s="51"/>
      <c r="D5" s="51"/>
      <c r="E5" s="51"/>
      <c r="F5" s="51"/>
      <c r="G5" s="52"/>
      <c r="H5" s="52"/>
      <c r="I5" s="52"/>
    </row>
    <row r="6" spans="1:9" ht="15">
      <c r="A6" s="48"/>
      <c r="B6" s="48"/>
      <c r="C6" s="48"/>
      <c r="D6" s="48"/>
      <c r="E6" s="48"/>
      <c r="F6" s="48"/>
      <c r="G6" s="47"/>
      <c r="H6" s="47"/>
      <c r="I6" s="47"/>
    </row>
    <row r="7" spans="1:9" ht="15">
      <c r="A7" s="230"/>
      <c r="B7" s="230"/>
      <c r="C7" s="230"/>
      <c r="D7" s="230"/>
      <c r="E7" s="230"/>
      <c r="F7" s="230"/>
      <c r="G7" s="49"/>
      <c r="H7" s="49"/>
      <c r="I7" s="253"/>
    </row>
    <row r="8" spans="1:9" ht="45">
      <c r="A8" s="249" t="s">
        <v>64</v>
      </c>
      <c r="B8" s="50" t="s">
        <v>322</v>
      </c>
      <c r="C8" s="61" t="s">
        <v>323</v>
      </c>
      <c r="D8" s="61" t="s">
        <v>213</v>
      </c>
      <c r="E8" s="61" t="s">
        <v>326</v>
      </c>
      <c r="F8" s="61" t="s">
        <v>325</v>
      </c>
      <c r="G8" s="61" t="s">
        <v>366</v>
      </c>
      <c r="H8" s="50" t="s">
        <v>10</v>
      </c>
      <c r="I8" s="50" t="s">
        <v>9</v>
      </c>
    </row>
    <row r="9" spans="1:9" ht="15">
      <c r="A9" s="250">
        <v>1</v>
      </c>
      <c r="B9" s="251"/>
      <c r="C9" s="69"/>
      <c r="D9" s="69"/>
      <c r="E9" s="69"/>
      <c r="F9" s="69"/>
      <c r="G9" s="69"/>
      <c r="H9" s="4"/>
      <c r="I9" s="4"/>
    </row>
    <row r="10" spans="1:9" ht="15">
      <c r="A10" s="250">
        <v>2</v>
      </c>
      <c r="B10" s="251"/>
      <c r="C10" s="69"/>
      <c r="D10" s="69"/>
      <c r="E10" s="69"/>
      <c r="F10" s="69"/>
      <c r="G10" s="69"/>
      <c r="H10" s="4"/>
      <c r="I10" s="4"/>
    </row>
    <row r="11" spans="1:9" ht="15">
      <c r="A11" s="250">
        <v>3</v>
      </c>
      <c r="B11" s="251"/>
      <c r="C11" s="58"/>
      <c r="D11" s="58"/>
      <c r="E11" s="58"/>
      <c r="F11" s="58"/>
      <c r="G11" s="58"/>
      <c r="H11" s="4"/>
      <c r="I11" s="4"/>
    </row>
    <row r="12" spans="1:9" ht="15">
      <c r="A12" s="250">
        <v>4</v>
      </c>
      <c r="B12" s="251"/>
      <c r="C12" s="58"/>
      <c r="D12" s="58"/>
      <c r="E12" s="58"/>
      <c r="F12" s="58"/>
      <c r="G12" s="58"/>
      <c r="H12" s="4"/>
      <c r="I12" s="4"/>
    </row>
    <row r="13" spans="1:9" ht="15">
      <c r="A13" s="250">
        <v>5</v>
      </c>
      <c r="B13" s="251"/>
      <c r="C13" s="58"/>
      <c r="D13" s="58"/>
      <c r="E13" s="58"/>
      <c r="F13" s="58"/>
      <c r="G13" s="58"/>
      <c r="H13" s="4"/>
      <c r="I13" s="4"/>
    </row>
    <row r="14" spans="1:9" ht="15">
      <c r="A14" s="250">
        <v>6</v>
      </c>
      <c r="B14" s="251"/>
      <c r="C14" s="58"/>
      <c r="D14" s="58"/>
      <c r="E14" s="58"/>
      <c r="F14" s="58"/>
      <c r="G14" s="58"/>
      <c r="H14" s="4"/>
      <c r="I14" s="4"/>
    </row>
    <row r="15" spans="1:9" ht="15">
      <c r="A15" s="250">
        <v>7</v>
      </c>
      <c r="B15" s="251"/>
      <c r="C15" s="58"/>
      <c r="D15" s="58"/>
      <c r="E15" s="58"/>
      <c r="F15" s="58"/>
      <c r="G15" s="58"/>
      <c r="H15" s="4"/>
      <c r="I15" s="4"/>
    </row>
    <row r="16" spans="1:9" ht="15">
      <c r="A16" s="250"/>
      <c r="B16" s="251"/>
      <c r="C16" s="58"/>
      <c r="D16" s="58"/>
      <c r="E16" s="58"/>
      <c r="F16" s="58"/>
      <c r="G16" s="58"/>
      <c r="H16" s="4"/>
      <c r="I16" s="4"/>
    </row>
    <row r="17" spans="1:9" ht="15">
      <c r="A17" s="250"/>
      <c r="B17" s="252"/>
      <c r="C17" s="70"/>
      <c r="D17" s="70"/>
      <c r="E17" s="70"/>
      <c r="F17" s="70"/>
      <c r="G17" s="70" t="s">
        <v>321</v>
      </c>
      <c r="H17" s="57">
        <f>SUM(H9:H16)</f>
        <v>0</v>
      </c>
      <c r="I17" s="57">
        <f>SUM(I9:I16)</f>
        <v>0</v>
      </c>
    </row>
    <row r="18" spans="1:9" ht="15">
      <c r="A18" s="27"/>
      <c r="B18" s="27"/>
      <c r="C18" s="27"/>
      <c r="D18" s="27"/>
      <c r="E18" s="27"/>
      <c r="F18" s="27"/>
      <c r="G18" s="2"/>
      <c r="H18" s="2"/>
    </row>
    <row r="19" spans="1:9" ht="15">
      <c r="A19" s="172" t="s">
        <v>441</v>
      </c>
      <c r="B19" s="27"/>
      <c r="C19" s="27"/>
      <c r="D19" s="27"/>
      <c r="E19" s="27"/>
      <c r="F19" s="27"/>
      <c r="G19" s="2"/>
      <c r="H19" s="2"/>
    </row>
    <row r="20" spans="1:9" ht="15">
      <c r="A20" s="172"/>
      <c r="B20" s="27"/>
      <c r="C20" s="27"/>
      <c r="D20" s="27"/>
      <c r="E20" s="27"/>
      <c r="F20" s="27"/>
      <c r="G20" s="2"/>
      <c r="H20" s="2"/>
    </row>
    <row r="21" spans="1:9" ht="15">
      <c r="A21" s="172"/>
      <c r="B21" s="2"/>
      <c r="C21" s="2"/>
      <c r="D21" s="2"/>
      <c r="E21" s="2"/>
      <c r="F21" s="2"/>
      <c r="G21" s="2"/>
      <c r="H21" s="2"/>
    </row>
    <row r="22" spans="1:9" ht="15">
      <c r="A22" s="172"/>
      <c r="B22" s="2"/>
      <c r="C22" s="2"/>
      <c r="D22" s="2"/>
      <c r="E22" s="2"/>
      <c r="F22" s="2"/>
      <c r="G22" s="2"/>
      <c r="H22" s="2"/>
    </row>
    <row r="23" spans="1:9">
      <c r="A23" s="18"/>
      <c r="B23" s="18"/>
      <c r="C23" s="18"/>
      <c r="D23" s="18"/>
      <c r="E23" s="18"/>
      <c r="F23" s="18"/>
      <c r="G23" s="18"/>
      <c r="H23" s="18"/>
    </row>
    <row r="24" spans="1:9" ht="15">
      <c r="A24" s="40" t="s">
        <v>94</v>
      </c>
      <c r="B24" s="2"/>
      <c r="C24" s="2"/>
      <c r="D24" s="2"/>
      <c r="E24" s="2"/>
      <c r="F24" s="2"/>
      <c r="G24" s="2"/>
      <c r="H24" s="2"/>
    </row>
    <row r="25" spans="1:9" ht="15">
      <c r="A25" s="2"/>
      <c r="B25" s="2"/>
      <c r="C25" s="2"/>
      <c r="D25" s="2"/>
      <c r="E25" s="2"/>
      <c r="F25" s="2"/>
      <c r="G25" s="2"/>
      <c r="H25" s="2"/>
    </row>
    <row r="26" spans="1:9" ht="15">
      <c r="A26" s="2"/>
      <c r="B26" s="2"/>
      <c r="C26" s="2"/>
      <c r="D26" s="2"/>
      <c r="E26" s="2"/>
      <c r="F26" s="2"/>
      <c r="G26" s="2"/>
      <c r="H26" s="12"/>
    </row>
    <row r="27" spans="1:9" ht="15">
      <c r="A27" s="40"/>
      <c r="B27" s="40" t="s">
        <v>257</v>
      </c>
      <c r="C27" s="40"/>
      <c r="D27" s="40"/>
      <c r="E27" s="40"/>
      <c r="F27" s="40"/>
      <c r="G27" s="2"/>
      <c r="H27" s="12"/>
    </row>
    <row r="28" spans="1:9" ht="15">
      <c r="A28" s="2"/>
      <c r="B28" s="2" t="s">
        <v>256</v>
      </c>
      <c r="C28" s="2"/>
      <c r="D28" s="2"/>
      <c r="E28" s="2"/>
      <c r="F28" s="2"/>
      <c r="G28" s="2"/>
      <c r="H28" s="12"/>
    </row>
    <row r="29" spans="1:9">
      <c r="A29" s="36"/>
      <c r="B29" s="36" t="s">
        <v>125</v>
      </c>
      <c r="C29" s="36"/>
      <c r="D29" s="36"/>
      <c r="E29" s="36"/>
      <c r="F29" s="3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3"/>
  <sheetViews>
    <sheetView view="pageBreakPreview" zoomScale="80" zoomScaleSheetLayoutView="80" workbookViewId="0">
      <selection activeCell="B15" sqref="B15"/>
    </sheetView>
  </sheetViews>
  <sheetFormatPr defaultRowHeight="12.75"/>
  <cols>
    <col min="1" max="1" width="5.42578125" style="142" customWidth="1"/>
    <col min="2" max="2" width="13.140625" style="142" customWidth="1"/>
    <col min="3" max="3" width="15.140625" style="142" customWidth="1"/>
    <col min="4" max="4" width="18" style="142" customWidth="1"/>
    <col min="5" max="5" width="20.5703125" style="142" customWidth="1"/>
    <col min="6" max="6" width="21.28515625" style="142" customWidth="1"/>
    <col min="7" max="7" width="15.140625" style="142" customWidth="1"/>
    <col min="8" max="8" width="15.5703125" style="142" customWidth="1"/>
    <col min="9" max="9" width="13.42578125" style="142" customWidth="1"/>
    <col min="10" max="10" width="0" style="142" hidden="1" customWidth="1"/>
    <col min="11" max="16384" width="9.140625" style="142"/>
  </cols>
  <sheetData>
    <row r="1" spans="1:10" ht="15">
      <c r="A1" s="45" t="s">
        <v>442</v>
      </c>
      <c r="B1" s="45"/>
      <c r="C1" s="48"/>
      <c r="D1" s="48"/>
      <c r="E1" s="48"/>
      <c r="F1" s="48"/>
      <c r="G1" s="407" t="s">
        <v>95</v>
      </c>
      <c r="H1" s="407"/>
    </row>
    <row r="2" spans="1:10" ht="15">
      <c r="A2" s="47" t="s">
        <v>126</v>
      </c>
      <c r="B2" s="45"/>
      <c r="C2" s="48"/>
      <c r="D2" s="48"/>
      <c r="E2" s="48"/>
      <c r="F2" s="48"/>
      <c r="G2" s="401" t="s">
        <v>549</v>
      </c>
      <c r="H2" s="402"/>
    </row>
    <row r="3" spans="1:10" ht="15">
      <c r="A3" s="47"/>
      <c r="B3" s="47"/>
      <c r="C3" s="47"/>
      <c r="D3" s="47"/>
      <c r="E3" s="47"/>
      <c r="F3" s="47"/>
      <c r="G3" s="231"/>
      <c r="H3" s="231"/>
    </row>
    <row r="4" spans="1:10" ht="15">
      <c r="A4" s="48" t="s">
        <v>260</v>
      </c>
      <c r="B4" s="48"/>
      <c r="C4" s="48"/>
      <c r="D4" s="48"/>
      <c r="E4" s="48"/>
      <c r="F4" s="48"/>
      <c r="G4" s="47"/>
      <c r="H4" s="47"/>
    </row>
    <row r="5" spans="1:10" ht="15">
      <c r="A5" s="280" t="s">
        <v>471</v>
      </c>
      <c r="B5" s="51"/>
      <c r="C5" s="51"/>
      <c r="D5" s="51"/>
      <c r="E5" s="51"/>
      <c r="F5" s="51"/>
      <c r="G5" s="52"/>
      <c r="H5" s="52"/>
    </row>
    <row r="6" spans="1:10" ht="15">
      <c r="A6" s="48"/>
      <c r="B6" s="48"/>
      <c r="C6" s="48"/>
      <c r="D6" s="48"/>
      <c r="E6" s="48"/>
      <c r="F6" s="48"/>
      <c r="G6" s="47"/>
      <c r="H6" s="47"/>
    </row>
    <row r="7" spans="1:10" ht="15">
      <c r="A7" s="230"/>
      <c r="B7" s="230"/>
      <c r="C7" s="230"/>
      <c r="D7" s="230"/>
      <c r="E7" s="230"/>
      <c r="F7" s="230"/>
      <c r="G7" s="49"/>
      <c r="H7" s="49"/>
    </row>
    <row r="8" spans="1:10" ht="30">
      <c r="A8" s="61" t="s">
        <v>64</v>
      </c>
      <c r="B8" s="61" t="s">
        <v>322</v>
      </c>
      <c r="C8" s="61" t="s">
        <v>323</v>
      </c>
      <c r="D8" s="61" t="s">
        <v>213</v>
      </c>
      <c r="E8" s="61" t="s">
        <v>330</v>
      </c>
      <c r="F8" s="61" t="s">
        <v>324</v>
      </c>
      <c r="G8" s="50" t="s">
        <v>10</v>
      </c>
      <c r="H8" s="50" t="s">
        <v>9</v>
      </c>
      <c r="J8" s="181" t="s">
        <v>329</v>
      </c>
    </row>
    <row r="9" spans="1:10" ht="15">
      <c r="A9" s="69">
        <v>1</v>
      </c>
      <c r="B9" s="69"/>
      <c r="C9" s="69"/>
      <c r="D9" s="69"/>
      <c r="E9" s="69"/>
      <c r="F9" s="69"/>
      <c r="G9" s="4"/>
      <c r="H9" s="4"/>
      <c r="J9" s="181" t="s">
        <v>0</v>
      </c>
    </row>
    <row r="10" spans="1:10" ht="15">
      <c r="A10" s="69">
        <v>2</v>
      </c>
      <c r="B10" s="69"/>
      <c r="C10" s="69"/>
      <c r="D10" s="69"/>
      <c r="E10" s="69"/>
      <c r="F10" s="69"/>
      <c r="G10" s="4"/>
      <c r="H10" s="4"/>
    </row>
    <row r="11" spans="1:10" ht="15">
      <c r="A11" s="69">
        <v>3</v>
      </c>
      <c r="B11" s="69"/>
      <c r="C11" s="69"/>
      <c r="D11" s="69"/>
      <c r="E11" s="69"/>
      <c r="F11" s="69"/>
      <c r="G11" s="4"/>
      <c r="H11" s="4"/>
    </row>
    <row r="12" spans="1:10" ht="15">
      <c r="A12" s="69">
        <v>4</v>
      </c>
      <c r="B12" s="69"/>
      <c r="C12" s="69"/>
      <c r="D12" s="69"/>
      <c r="E12" s="69"/>
      <c r="F12" s="69"/>
      <c r="G12" s="4"/>
      <c r="H12" s="4"/>
    </row>
    <row r="13" spans="1:10" ht="15">
      <c r="A13" s="69">
        <v>5</v>
      </c>
      <c r="B13" s="69"/>
      <c r="C13" s="69"/>
      <c r="D13" s="69"/>
      <c r="E13" s="69"/>
      <c r="F13" s="69"/>
      <c r="G13" s="4"/>
      <c r="H13" s="4"/>
    </row>
    <row r="14" spans="1:10" ht="15">
      <c r="A14" s="69">
        <v>6</v>
      </c>
      <c r="B14" s="69"/>
      <c r="C14" s="69"/>
      <c r="D14" s="69"/>
      <c r="E14" s="69"/>
      <c r="F14" s="69"/>
      <c r="G14" s="4"/>
      <c r="H14" s="4"/>
    </row>
    <row r="15" spans="1:10" ht="15">
      <c r="A15" s="69">
        <v>7</v>
      </c>
      <c r="B15" s="69"/>
      <c r="C15" s="69"/>
      <c r="D15" s="69"/>
      <c r="E15" s="69"/>
      <c r="F15" s="69"/>
      <c r="G15" s="4"/>
      <c r="H15" s="4"/>
    </row>
    <row r="16" spans="1:10" ht="15">
      <c r="A16" s="69">
        <v>8</v>
      </c>
      <c r="B16" s="69"/>
      <c r="C16" s="69"/>
      <c r="D16" s="69"/>
      <c r="E16" s="69"/>
      <c r="F16" s="69"/>
      <c r="G16" s="4"/>
      <c r="H16" s="4"/>
    </row>
    <row r="17" spans="1:9" ht="15">
      <c r="A17" s="69">
        <v>9</v>
      </c>
      <c r="B17" s="69"/>
      <c r="C17" s="69"/>
      <c r="D17" s="69"/>
      <c r="E17" s="69"/>
      <c r="F17" s="69"/>
      <c r="G17" s="4"/>
      <c r="H17" s="4"/>
    </row>
    <row r="18" spans="1:9" ht="15">
      <c r="A18" s="69">
        <v>10</v>
      </c>
      <c r="B18" s="69"/>
      <c r="C18" s="69"/>
      <c r="D18" s="69"/>
      <c r="E18" s="69"/>
      <c r="F18" s="69"/>
      <c r="G18" s="4"/>
      <c r="H18" s="4"/>
    </row>
    <row r="19" spans="1:9" ht="15">
      <c r="A19" s="69">
        <v>11</v>
      </c>
      <c r="B19" s="69"/>
      <c r="C19" s="69"/>
      <c r="D19" s="69"/>
      <c r="E19" s="69"/>
      <c r="F19" s="69"/>
      <c r="G19" s="4"/>
      <c r="H19" s="4"/>
    </row>
    <row r="20" spans="1:9" ht="15">
      <c r="A20" s="58"/>
      <c r="B20" s="58"/>
      <c r="C20" s="58"/>
      <c r="D20" s="58"/>
      <c r="E20" s="58"/>
      <c r="F20" s="58"/>
      <c r="G20" s="4"/>
      <c r="H20" s="4"/>
    </row>
    <row r="21" spans="1:9" ht="15">
      <c r="A21" s="58"/>
      <c r="B21" s="70"/>
      <c r="C21" s="70"/>
      <c r="D21" s="70"/>
      <c r="E21" s="70"/>
      <c r="F21" s="70" t="s">
        <v>328</v>
      </c>
      <c r="G21" s="57">
        <f>SUM(G9:G20)</f>
        <v>0</v>
      </c>
      <c r="H21" s="57">
        <f>SUM(H9:H20)</f>
        <v>0</v>
      </c>
    </row>
    <row r="22" spans="1:9" ht="15">
      <c r="A22" s="179"/>
      <c r="B22" s="179"/>
      <c r="C22" s="179"/>
      <c r="D22" s="179"/>
      <c r="E22" s="179"/>
      <c r="F22" s="179"/>
      <c r="G22" s="179"/>
      <c r="H22" s="141"/>
      <c r="I22" s="141"/>
    </row>
    <row r="23" spans="1:9" ht="15">
      <c r="A23" s="180" t="s">
        <v>443</v>
      </c>
      <c r="B23" s="180"/>
      <c r="C23" s="179"/>
      <c r="D23" s="179"/>
      <c r="E23" s="179"/>
      <c r="F23" s="179"/>
      <c r="G23" s="179"/>
      <c r="H23" s="141"/>
      <c r="I23" s="141"/>
    </row>
    <row r="24" spans="1:9" ht="15">
      <c r="A24" s="180"/>
      <c r="B24" s="180"/>
      <c r="C24" s="179"/>
      <c r="D24" s="179"/>
      <c r="E24" s="179"/>
      <c r="F24" s="179"/>
      <c r="G24" s="179"/>
      <c r="H24" s="141"/>
      <c r="I24" s="141"/>
    </row>
    <row r="25" spans="1:9" ht="15">
      <c r="A25" s="180"/>
      <c r="B25" s="180"/>
      <c r="C25" s="141"/>
      <c r="D25" s="141"/>
      <c r="E25" s="141"/>
      <c r="F25" s="141"/>
      <c r="G25" s="141"/>
      <c r="H25" s="141"/>
      <c r="I25" s="141"/>
    </row>
    <row r="26" spans="1:9" ht="15">
      <c r="A26" s="180"/>
      <c r="B26" s="180"/>
      <c r="C26" s="141"/>
      <c r="D26" s="141"/>
      <c r="E26" s="141"/>
      <c r="F26" s="141"/>
      <c r="G26" s="141"/>
      <c r="H26" s="141"/>
      <c r="I26" s="141"/>
    </row>
    <row r="27" spans="1:9">
      <c r="A27" s="177"/>
      <c r="B27" s="177"/>
      <c r="C27" s="177"/>
      <c r="D27" s="177"/>
      <c r="E27" s="177"/>
      <c r="F27" s="177"/>
      <c r="G27" s="177"/>
      <c r="H27" s="177"/>
      <c r="I27" s="177"/>
    </row>
    <row r="28" spans="1:9" ht="15">
      <c r="A28" s="147" t="s">
        <v>94</v>
      </c>
      <c r="B28" s="147"/>
      <c r="C28" s="141"/>
      <c r="D28" s="141"/>
      <c r="E28" s="141"/>
      <c r="F28" s="141"/>
      <c r="G28" s="141"/>
      <c r="H28" s="141"/>
      <c r="I28" s="141"/>
    </row>
    <row r="29" spans="1:9" ht="15">
      <c r="A29" s="141"/>
      <c r="B29" s="141"/>
      <c r="C29" s="141"/>
      <c r="D29" s="141"/>
      <c r="E29" s="141"/>
      <c r="F29" s="141"/>
      <c r="G29" s="141"/>
      <c r="H29" s="141"/>
      <c r="I29" s="141"/>
    </row>
    <row r="30" spans="1:9" ht="15">
      <c r="A30" s="141"/>
      <c r="B30" s="141"/>
      <c r="C30" s="141"/>
      <c r="D30" s="141"/>
      <c r="E30" s="141"/>
      <c r="F30" s="141"/>
      <c r="G30" s="141"/>
      <c r="H30" s="141"/>
      <c r="I30" s="148"/>
    </row>
    <row r="31" spans="1:9" ht="15">
      <c r="A31" s="147"/>
      <c r="B31" s="147"/>
      <c r="C31" s="147" t="s">
        <v>405</v>
      </c>
      <c r="D31" s="147"/>
      <c r="E31" s="179"/>
      <c r="F31" s="147"/>
      <c r="G31" s="147"/>
      <c r="H31" s="141"/>
      <c r="I31" s="148"/>
    </row>
    <row r="32" spans="1:9" ht="15">
      <c r="A32" s="141"/>
      <c r="B32" s="141"/>
      <c r="C32" s="141" t="s">
        <v>256</v>
      </c>
      <c r="D32" s="141"/>
      <c r="E32" s="141"/>
      <c r="F32" s="141"/>
      <c r="G32" s="141"/>
      <c r="H32" s="141"/>
      <c r="I32" s="148"/>
    </row>
    <row r="33" spans="1:7">
      <c r="A33" s="149"/>
      <c r="B33" s="149"/>
      <c r="C33" s="149" t="s">
        <v>125</v>
      </c>
      <c r="D33" s="149"/>
      <c r="E33" s="149"/>
      <c r="F33" s="149"/>
      <c r="G33" s="14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m.maia</cp:lastModifiedBy>
  <cp:lastPrinted>2016-08-12T12:28:15Z</cp:lastPrinted>
  <dcterms:created xsi:type="dcterms:W3CDTF">2011-12-27T13:20:18Z</dcterms:created>
  <dcterms:modified xsi:type="dcterms:W3CDTF">2016-08-12T12:29:04Z</dcterms:modified>
</cp:coreProperties>
</file>