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activeTab="13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</workbook>
</file>

<file path=xl/calcChain.xml><?xml version="1.0" encoding="utf-8"?>
<calcChain xmlns="http://schemas.openxmlformats.org/spreadsheetml/2006/main">
  <c r="I17" i="10"/>
  <c r="H17"/>
  <c r="G17"/>
  <c r="F17"/>
  <c r="E17"/>
  <c r="D17"/>
  <c r="B17"/>
  <c r="A7" i="40" l="1"/>
  <c r="G10" i="18"/>
  <c r="H10" i="9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25" i="43"/>
  <c r="H25"/>
  <c r="G25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4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A4"/>
  <c r="H10" i="10" l="1"/>
  <c r="H9" s="1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4"/>
  <c r="I10"/>
  <c r="G39"/>
  <c r="G36" s="1"/>
  <c r="G32"/>
  <c r="G19"/>
  <c r="G14"/>
  <c r="G10"/>
  <c r="E39"/>
  <c r="E36" s="1"/>
  <c r="E32"/>
  <c r="E19"/>
  <c r="E14"/>
  <c r="E10"/>
  <c r="C39"/>
  <c r="C36" s="1"/>
  <c r="C32"/>
  <c r="C19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F19"/>
  <c r="D19"/>
  <c r="B19"/>
  <c r="J14"/>
  <c r="F14"/>
  <c r="D14"/>
  <c r="B14"/>
  <c r="J10"/>
  <c r="F10"/>
  <c r="D10"/>
  <c r="B10"/>
  <c r="D19" i="3"/>
  <c r="C19"/>
  <c r="D16"/>
  <c r="C16"/>
  <c r="D12"/>
  <c r="C10" l="1"/>
  <c r="C26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<sst xmlns="http://schemas.openxmlformats.org/spreadsheetml/2006/main" count="1018" uniqueCount="523">
  <si>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</si>
  <si>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</si>
  <si>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</si>
  <si>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</si>
  <si>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</si>
  <si>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</si>
  <si>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</si>
  <si>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</si>
  <si>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</si>
  <si>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</si>
  <si>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</si>
  <si>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</si>
  <si>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</si>
  <si>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</si>
  <si>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</si>
  <si>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</si>
  <si>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</si>
  <si>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</si>
  <si>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</si>
  <si>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</si>
  <si>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</si>
  <si>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</si>
  <si>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</si>
  <si>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</si>
  <si>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</si>
  <si>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</si>
  <si>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</si>
  <si>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</si>
  <si>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</si>
  <si>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</si>
  <si>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</si>
  <si>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</si>
  <si>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</si>
  <si>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</si>
  <si>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</si>
  <si>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</si>
  <si>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</si>
  <si>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</si>
  <si>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</si>
  <si>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</si>
  <si>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</si>
  <si>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</si>
  <si>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</si>
  <si>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</si>
  <si>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</si>
  <si>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</si>
  <si>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</si>
  <si>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</si>
  <si>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</si>
  <si>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</si>
  <si>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</si>
  <si>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</si>
  <si>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</si>
  <si>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</si>
  <si>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</si>
  <si>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</si>
  <si>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</si>
  <si>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</si>
  <si>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</si>
  <si>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</si>
  <si>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</si>
  <si>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</si>
  <si>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</si>
  <si>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</si>
  <si>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</si>
  <si>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</si>
  <si>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</si>
  <si>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</si>
  <si>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</si>
  <si>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</si>
  <si>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</si>
  <si>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</si>
  <si>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</si>
  <si>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</si>
  <si>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</si>
  <si>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</si>
  <si>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</si>
  <si>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</si>
  <si>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</si>
  <si>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</si>
  <si>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</si>
  <si>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</si>
  <si>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</si>
  <si>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</si>
  <si>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</si>
  <si>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</si>
  <si>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</si>
  <si>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</si>
  <si>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</si>
  <si>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</si>
  <si>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</si>
  <si>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</si>
  <si>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</si>
  <si>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</si>
  <si>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</si>
  <si>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</si>
  <si>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</si>
  <si>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</si>
  <si>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</si>
  <si>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</si>
  <si>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</si>
  <si>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</si>
  <si>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</si>
  <si>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</si>
  <si>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</si>
  <si>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</si>
  <si>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</si>
  <si>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</si>
  <si>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</si>
  <si>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</si>
  <si>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</si>
  <si>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</si>
  <si>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</si>
  <si>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</si>
  <si>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</si>
  <si>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</si>
  <si>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</si>
  <si>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</si>
  <si>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</si>
  <si>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</si>
  <si>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</si>
  <si>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</si>
  <si>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</si>
  <si>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</si>
  <si>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</si>
  <si>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</si>
  <si>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</si>
  <si>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</si>
  <si>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</si>
  <si>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</si>
  <si>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</si>
  <si>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</si>
  <si>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</si>
  <si>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</si>
  <si>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</si>
  <si>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</si>
  <si>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</si>
  <si>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</si>
  <si>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</si>
  <si>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</si>
  <si>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</si>
  <si>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</si>
  <si>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</si>
  <si>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</si>
  <si>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</si>
  <si>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</si>
  <si>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</si>
  <si>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</si>
  <si>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</si>
  <si>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</si>
  <si>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</si>
  <si>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</si>
  <si>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</si>
  <si>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</si>
  <si>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</si>
  <si>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</si>
  <si>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</si>
  <si>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</si>
  <si>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</si>
  <si>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</si>
  <si>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</si>
  <si>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</si>
  <si>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</si>
  <si>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</si>
  <si>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</si>
  <si>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</si>
  <si>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</si>
  <si>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</si>
  <si>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</si>
  <si>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</si>
  <si>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</si>
  <si>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</si>
  <si>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</si>
  <si>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</si>
  <si>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</si>
  <si>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</si>
  <si>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</si>
  <si>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</si>
  <si>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</si>
  <si>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</si>
  <si>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</si>
  <si>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</si>
  <si>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</si>
  <si>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</si>
  <si>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</si>
  <si>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</si>
  <si>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</si>
  <si>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</si>
  <si>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</si>
  <si>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</si>
  <si>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</si>
  <si>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</si>
  <si>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</si>
  <si>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</si>
  <si>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</si>
  <si>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</si>
  <si>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</si>
  <si>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</si>
  <si>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</si>
  <si>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</si>
  <si>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</si>
  <si>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</si>
  <si>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</si>
  <si>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</si>
  <si>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</si>
  <si>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</si>
  <si>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</si>
  <si>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</si>
  <si>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</si>
  <si>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</si>
  <si>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</si>
  <si>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</si>
  <si>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</si>
  <si>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</si>
  <si>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</si>
  <si>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</si>
  <si>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</si>
  <si>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</si>
  <si>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</si>
  <si>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</si>
  <si>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</si>
  <si>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</si>
  <si>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</si>
  <si>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</si>
  <si>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</si>
  <si>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</si>
  <si>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</si>
  <si>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</si>
  <si>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</si>
  <si>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</si>
  <si>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</si>
  <si>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</si>
  <si>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</si>
  <si>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</si>
  <si>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</si>
  <si>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</si>
  <si>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</si>
  <si>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</si>
  <si>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</si>
  <si>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</si>
  <si>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</si>
  <si>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</si>
  <si>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</si>
  <si>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</si>
  <si>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</si>
  <si>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</si>
  <si>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</si>
  <si>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</si>
  <si>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</si>
  <si>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</si>
  <si>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</si>
  <si>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</si>
  <si>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</si>
  <si>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</si>
  <si>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</si>
  <si>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</si>
  <si>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</si>
  <si>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</si>
  <si>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</si>
  <si>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</si>
  <si>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</si>
  <si>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</si>
  <si>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</si>
  <si>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</si>
  <si>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</si>
  <si>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</si>
  <si>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</si>
  <si>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</si>
  <si>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</si>
  <si>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</si>
  <si>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</si>
  <si>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</si>
  <si>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</si>
  <si>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</si>
  <si>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</si>
  <si>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</si>
  <si>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</si>
  <si>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</si>
  <si>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</si>
  <si>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</si>
  <si>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</si>
  <si>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</si>
  <si>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</si>
  <si>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</si>
  <si>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</si>
  <si>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</si>
  <si>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</si>
  <si>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</si>
  <si>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</si>
  <si>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</si>
  <si>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</si>
  <si>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</si>
  <si>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</si>
  <si>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</si>
  <si>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</si>
  <si>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</si>
  <si>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</si>
  <si>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</si>
  <si>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</si>
  <si>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</si>
  <si>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</si>
  <si>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</si>
  <si>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</si>
  <si>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</si>
  <si>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</si>
  <si>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</si>
  <si>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</si>
  <si>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</si>
  <si>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</si>
  <si>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</si>
  <si>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</si>
  <si>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</si>
  <si>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</si>
  <si>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</si>
  <si>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</si>
  <si>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</si>
  <si>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</si>
  <si>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</si>
  <si>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</si>
  <si>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</si>
  <si>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</si>
  <si>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</si>
  <si>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</si>
  <si>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</si>
  <si>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</si>
  <si>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</si>
  <si>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</si>
  <si>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</si>
  <si>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</si>
  <si>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</si>
  <si>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</si>
  <si>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</si>
  <si>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</si>
  <si>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</si>
  <si>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</si>
  <si>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</si>
  <si>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</si>
  <si>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</si>
  <si>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</si>
  <si>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</si>
  <si>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</si>
  <si>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</si>
  <si>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</si>
  <si>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</si>
  <si>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</si>
  <si>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</si>
  <si>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</si>
  <si>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</si>
  <si>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</si>
  <si>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</si>
  <si>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</si>
  <si>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</si>
  <si>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</si>
  <si>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</si>
  <si>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</si>
  <si>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</si>
  <si>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</si>
  <si>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</si>
  <si>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</si>
  <si>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</si>
  <si>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</si>
  <si>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</si>
  <si>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</si>
  <si>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</si>
  <si>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</si>
  <si>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</si>
  <si>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</si>
  <si>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</si>
  <si>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</si>
  <si>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</si>
  <si>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</si>
  <si>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</si>
  <si>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</si>
  <si>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</si>
  <si>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</si>
  <si>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</si>
  <si>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</si>
  <si>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</si>
  <si>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</si>
  <si>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</si>
  <si>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</si>
  <si>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</si>
  <si>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</si>
  <si>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</si>
  <si>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</si>
  <si>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</si>
  <si>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</si>
  <si>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</si>
  <si>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</si>
  <si>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</si>
  <si>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</si>
  <si>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</si>
  <si>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</si>
  <si>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</si>
  <si>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</si>
  <si>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</si>
  <si>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</si>
  <si>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</si>
  <si>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</si>
  <si>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</si>
  <si>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</si>
  <si>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</si>
  <si>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</si>
  <si>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</si>
  <si>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</si>
  <si>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</si>
  <si>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</si>
  <si>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</si>
  <si>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</si>
  <si>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</si>
  <si>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</si>
  <si>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</si>
  <si>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</si>
  <si>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</si>
  <si>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</si>
  <si>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</si>
  <si>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</si>
  <si>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</si>
  <si>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</si>
  <si>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</si>
  <si>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</si>
  <si>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</si>
  <si>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</si>
  <si>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</si>
  <si>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</si>
  <si>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</si>
  <si>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</si>
  <si>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</si>
  <si>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</si>
  <si>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</si>
  <si>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</si>
  <si>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</si>
  <si>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</si>
  <si>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</si>
  <si>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</si>
  <si>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</si>
  <si>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</si>
  <si>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</si>
  <si>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</si>
  <si>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</si>
  <si>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</si>
  <si>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</si>
  <si>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</si>
  <si>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</si>
  <si>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</si>
  <si>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</si>
  <si>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</si>
  <si>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</si>
  <si>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</si>
  <si>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</si>
  <si>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</si>
  <si>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</si>
  <si>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</si>
  <si>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</si>
  <si>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</si>
  <si>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</si>
  <si>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</si>
  <si>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</si>
  <si>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</si>
  <si>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</si>
  <si>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</si>
  <si>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</si>
  <si>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</si>
  <si>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</si>
  <si>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</si>
  <si>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</si>
  <si>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</si>
  <si>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</si>
  <si>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</si>
  <si>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</si>
  <si>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</si>
  <si>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</si>
  <si>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</si>
  <si>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</si>
  <si>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</si>
  <si>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</si>
  <si>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</si>
  <si>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</si>
  <si>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</si>
  <si>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</si>
  <si>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10.08.2016-31.08.2016</t>
  </si>
  <si>
    <t>მამუკა</t>
  </si>
  <si>
    <t>კაციტაძე</t>
  </si>
  <si>
    <t>01027009139</t>
  </si>
  <si>
    <t>საპ. არჩ. საორგ. სამუშ. გაწ. მიზნ.</t>
  </si>
  <si>
    <t>რეგიონები</t>
  </si>
  <si>
    <t>10.08.2016-30.08.2016</t>
  </si>
  <si>
    <t>მანანა</t>
  </si>
  <si>
    <t>ნაჭყებია</t>
  </si>
  <si>
    <t>01006007065</t>
  </si>
  <si>
    <t>გიორგი</t>
  </si>
  <si>
    <t>ასათიანი</t>
  </si>
  <si>
    <t>რუსუდან</t>
  </si>
  <si>
    <t>გურჩიანი</t>
  </si>
  <si>
    <t>01006003783</t>
  </si>
  <si>
    <t>დავით</t>
  </si>
  <si>
    <t>ტყეშელაშვილი</t>
  </si>
  <si>
    <t>01009009807</t>
  </si>
  <si>
    <t>იოსებ</t>
  </si>
  <si>
    <t>ბორცვაძე</t>
  </si>
  <si>
    <t>სიმონ</t>
  </si>
  <si>
    <t>ქამუშაძე</t>
  </si>
  <si>
    <t>01019077558</t>
  </si>
  <si>
    <t>მივლინება</t>
  </si>
  <si>
    <t>აგვისტო</t>
  </si>
  <si>
    <t>თიბისი</t>
  </si>
  <si>
    <t>GE13TB1183036080100001</t>
  </si>
  <si>
    <t>02,03,2009</t>
  </si>
  <si>
    <t>08,16,2016</t>
  </si>
  <si>
    <t>მივლინების თანხები</t>
  </si>
  <si>
    <t>ქ.თბილისი  აბაშიძის 16 ბ.3</t>
  </si>
  <si>
    <t>ოფისი</t>
  </si>
  <si>
    <t>01,12,2016</t>
  </si>
  <si>
    <t>ლაშა</t>
  </si>
  <si>
    <t>კანდელაკი</t>
  </si>
  <si>
    <t>უნივერსალი</t>
  </si>
  <si>
    <t>მერსედეს ბენცი</t>
  </si>
  <si>
    <t>E270CDI</t>
  </si>
  <si>
    <t>DHD734</t>
  </si>
  <si>
    <t xml:space="preserve">დავით </t>
  </si>
  <si>
    <t>პ/გ ახალი მემარჯვენეები</t>
  </si>
  <si>
    <t>01008004820</t>
  </si>
  <si>
    <t>08,31,2016</t>
  </si>
</sst>
</file>

<file path=xl/styles.xml><?xml version="1.0" encoding="utf-8"?>
<styleSheet xmlns="http://schemas.openxmlformats.org/spreadsheetml/2006/main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</numFmts>
  <fonts count="38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12"/>
      <color theme="1"/>
      <name val="Sylfaen"/>
      <family val="1"/>
      <charset val="204"/>
    </font>
    <font>
      <sz val="12"/>
      <color theme="1"/>
      <name val="AcadNusx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42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35" fillId="0" borderId="44" xfId="0" applyFont="1" applyBorder="1" applyAlignment="1">
      <alignment horizontal="center" vertical="top" wrapText="1"/>
    </xf>
    <xf numFmtId="49" fontId="36" fillId="0" borderId="44" xfId="0" applyNumberFormat="1" applyFont="1" applyBorder="1" applyAlignment="1">
      <alignment horizontal="center" vertical="top" wrapText="1"/>
    </xf>
    <xf numFmtId="0" fontId="35" fillId="0" borderId="45" xfId="0" applyFont="1" applyBorder="1" applyAlignment="1">
      <alignment horizontal="center" vertical="top" wrapText="1"/>
    </xf>
    <xf numFmtId="49" fontId="36" fillId="0" borderId="45" xfId="0" applyNumberFormat="1" applyFont="1" applyBorder="1" applyAlignment="1">
      <alignment horizontal="center" vertical="top" wrapText="1"/>
    </xf>
    <xf numFmtId="0" fontId="37" fillId="0" borderId="1" xfId="1" applyFont="1" applyFill="1" applyBorder="1" applyAlignment="1" applyProtection="1">
      <alignment horizontal="left" vertical="center" wrapText="1" indent="1"/>
    </xf>
    <xf numFmtId="0" fontId="26" fillId="0" borderId="2" xfId="14" applyFont="1" applyBorder="1" applyAlignment="1" applyProtection="1">
      <alignment wrapText="1"/>
      <protection locked="0"/>
    </xf>
    <xf numFmtId="14" fontId="26" fillId="0" borderId="2" xfId="14" applyNumberFormat="1" applyFont="1" applyBorder="1" applyAlignment="1" applyProtection="1">
      <alignment wrapText="1"/>
      <protection locked="0"/>
    </xf>
    <xf numFmtId="49" fontId="18" fillId="0" borderId="1" xfId="4" applyNumberFormat="1" applyFont="1" applyBorder="1" applyAlignment="1" applyProtection="1">
      <alignment vertical="center" wrapText="1"/>
      <protection locked="0"/>
    </xf>
    <xf numFmtId="0" fontId="37" fillId="2" borderId="0" xfId="0" applyFont="1" applyFill="1" applyBorder="1" applyProtection="1"/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169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169" fontId="21" fillId="2" borderId="1" xfId="1" applyNumberFormat="1" applyFont="1" applyFill="1" applyBorder="1" applyAlignment="1" applyProtection="1">
      <alignment horizontal="right" vertical="center"/>
      <protection locked="0"/>
    </xf>
    <xf numFmtId="4" fontId="21" fillId="5" borderId="1" xfId="1" applyNumberFormat="1" applyFont="1" applyFill="1" applyBorder="1" applyAlignment="1" applyProtection="1">
      <alignment horizontal="right" vertical="center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C54" sqref="C54"/>
    </sheetView>
  </sheetViews>
  <sheetFormatPr defaultRowHeight="15"/>
  <cols>
    <col min="1" max="1" width="6.28515625" style="292" bestFit="1" customWidth="1"/>
    <col min="2" max="2" width="13.140625" style="292" customWidth="1"/>
    <col min="3" max="3" width="17.85546875" style="292" customWidth="1"/>
    <col min="4" max="4" width="15.140625" style="292" customWidth="1"/>
    <col min="5" max="5" width="24.5703125" style="292" customWidth="1"/>
    <col min="6" max="8" width="19.140625" style="293" customWidth="1"/>
    <col min="9" max="9" width="16.42578125" style="292" bestFit="1" customWidth="1"/>
    <col min="10" max="10" width="17.42578125" style="292" customWidth="1"/>
    <col min="11" max="11" width="13.140625" style="292" bestFit="1" customWidth="1"/>
    <col min="12" max="12" width="15.28515625" style="292" customWidth="1"/>
    <col min="13" max="16384" width="9.140625" style="292"/>
  </cols>
  <sheetData>
    <row r="1" spans="1:12" s="303" customFormat="1">
      <c r="A1" s="372" t="s">
        <v>295</v>
      </c>
      <c r="B1" s="357"/>
      <c r="C1" s="357"/>
      <c r="D1" s="357"/>
      <c r="E1" s="358"/>
      <c r="F1" s="352"/>
      <c r="G1" s="358"/>
      <c r="H1" s="371"/>
      <c r="I1" s="357"/>
      <c r="J1" s="358"/>
      <c r="K1" s="358"/>
      <c r="L1" s="370" t="s">
        <v>97</v>
      </c>
    </row>
    <row r="2" spans="1:12" s="303" customFormat="1">
      <c r="A2" s="369" t="s">
        <v>128</v>
      </c>
      <c r="B2" s="357"/>
      <c r="C2" s="357"/>
      <c r="D2" s="357"/>
      <c r="E2" s="358"/>
      <c r="F2" s="352"/>
      <c r="G2" s="358"/>
      <c r="H2" s="368"/>
      <c r="I2" s="357"/>
      <c r="J2" s="358"/>
      <c r="K2" s="358" t="s">
        <v>480</v>
      </c>
      <c r="L2" s="367"/>
    </row>
    <row r="3" spans="1:12" s="303" customFormat="1">
      <c r="A3" s="366"/>
      <c r="B3" s="357"/>
      <c r="C3" s="365"/>
      <c r="D3" s="364"/>
      <c r="E3" s="358"/>
      <c r="F3" s="363"/>
      <c r="G3" s="358"/>
      <c r="H3" s="358"/>
      <c r="I3" s="352"/>
      <c r="J3" s="357"/>
      <c r="K3" s="357"/>
      <c r="L3" s="356"/>
    </row>
    <row r="4" spans="1:12" s="303" customFormat="1">
      <c r="A4" s="398" t="s">
        <v>262</v>
      </c>
      <c r="B4" s="352"/>
      <c r="C4" s="352"/>
      <c r="D4" s="400"/>
      <c r="E4" s="390"/>
      <c r="F4" s="302"/>
      <c r="G4" s="295"/>
      <c r="H4" s="391"/>
      <c r="I4" s="390"/>
      <c r="J4" s="392"/>
      <c r="K4" s="295"/>
      <c r="L4" s="393"/>
    </row>
    <row r="5" spans="1:12" s="303" customFormat="1" ht="15.75" thickBot="1">
      <c r="A5" s="362"/>
      <c r="B5" s="358"/>
      <c r="C5" s="361" t="s">
        <v>520</v>
      </c>
      <c r="D5" s="360"/>
      <c r="E5" s="358"/>
      <c r="F5" s="359"/>
      <c r="G5" s="359"/>
      <c r="H5" s="359"/>
      <c r="I5" s="358"/>
      <c r="J5" s="357"/>
      <c r="K5" s="357"/>
      <c r="L5" s="356"/>
    </row>
    <row r="6" spans="1:12" ht="15.75" thickBot="1">
      <c r="A6" s="355"/>
      <c r="B6" s="354"/>
      <c r="C6" s="353"/>
      <c r="D6" s="353"/>
      <c r="E6" s="353"/>
      <c r="F6" s="352"/>
      <c r="G6" s="352"/>
      <c r="H6" s="352"/>
      <c r="I6" s="415" t="s">
        <v>442</v>
      </c>
      <c r="J6" s="416"/>
      <c r="K6" s="417"/>
      <c r="L6" s="351"/>
    </row>
    <row r="7" spans="1:12" s="339" customFormat="1" ht="51.75" thickBot="1">
      <c r="A7" s="350" t="s">
        <v>64</v>
      </c>
      <c r="B7" s="349" t="s">
        <v>129</v>
      </c>
      <c r="C7" s="349" t="s">
        <v>441</v>
      </c>
      <c r="D7" s="348" t="s">
        <v>268</v>
      </c>
      <c r="E7" s="347" t="s">
        <v>440</v>
      </c>
      <c r="F7" s="346" t="s">
        <v>439</v>
      </c>
      <c r="G7" s="345" t="s">
        <v>216</v>
      </c>
      <c r="H7" s="344" t="s">
        <v>213</v>
      </c>
      <c r="I7" s="343" t="s">
        <v>438</v>
      </c>
      <c r="J7" s="342" t="s">
        <v>265</v>
      </c>
      <c r="K7" s="341" t="s">
        <v>217</v>
      </c>
      <c r="L7" s="340" t="s">
        <v>218</v>
      </c>
    </row>
    <row r="8" spans="1:12" s="333" customFormat="1" ht="15.75" thickBot="1">
      <c r="A8" s="337">
        <v>1</v>
      </c>
      <c r="B8" s="336">
        <v>2</v>
      </c>
      <c r="C8" s="338">
        <v>3</v>
      </c>
      <c r="D8" s="338">
        <v>4</v>
      </c>
      <c r="E8" s="337">
        <v>5</v>
      </c>
      <c r="F8" s="336">
        <v>6</v>
      </c>
      <c r="G8" s="338">
        <v>7</v>
      </c>
      <c r="H8" s="336">
        <v>8</v>
      </c>
      <c r="I8" s="337">
        <v>9</v>
      </c>
      <c r="J8" s="336">
        <v>10</v>
      </c>
      <c r="K8" s="335">
        <v>11</v>
      </c>
      <c r="L8" s="334">
        <v>12</v>
      </c>
    </row>
    <row r="9" spans="1:12">
      <c r="A9" s="332">
        <v>1</v>
      </c>
      <c r="B9" s="323"/>
      <c r="C9" s="322"/>
      <c r="D9" s="331"/>
      <c r="E9" s="330"/>
      <c r="F9" s="319"/>
      <c r="G9" s="329"/>
      <c r="H9" s="329"/>
      <c r="I9" s="328"/>
      <c r="J9" s="327"/>
      <c r="K9" s="326"/>
      <c r="L9" s="325"/>
    </row>
    <row r="10" spans="1:12">
      <c r="A10" s="324">
        <v>2</v>
      </c>
      <c r="B10" s="323"/>
      <c r="C10" s="322"/>
      <c r="D10" s="321"/>
      <c r="E10" s="320"/>
      <c r="F10" s="319"/>
      <c r="G10" s="319"/>
      <c r="H10" s="319"/>
      <c r="I10" s="318"/>
      <c r="J10" s="317"/>
      <c r="K10" s="316"/>
      <c r="L10" s="315"/>
    </row>
    <row r="11" spans="1:12">
      <c r="A11" s="324">
        <v>3</v>
      </c>
      <c r="B11" s="323"/>
      <c r="C11" s="322"/>
      <c r="D11" s="321"/>
      <c r="E11" s="320"/>
      <c r="F11" s="359"/>
      <c r="G11" s="319"/>
      <c r="H11" s="319"/>
      <c r="I11" s="318"/>
      <c r="J11" s="317"/>
      <c r="K11" s="316"/>
      <c r="L11" s="315"/>
    </row>
    <row r="12" spans="1:12">
      <c r="A12" s="324">
        <v>4</v>
      </c>
      <c r="B12" s="323"/>
      <c r="C12" s="322"/>
      <c r="D12" s="321"/>
      <c r="E12" s="320"/>
      <c r="F12" s="319"/>
      <c r="G12" s="319"/>
      <c r="H12" s="319"/>
      <c r="I12" s="318"/>
      <c r="J12" s="317"/>
      <c r="K12" s="316"/>
      <c r="L12" s="315"/>
    </row>
    <row r="13" spans="1:12">
      <c r="A13" s="324">
        <v>5</v>
      </c>
      <c r="B13" s="323"/>
      <c r="C13" s="322"/>
      <c r="D13" s="321"/>
      <c r="E13" s="320"/>
      <c r="F13" s="319"/>
      <c r="G13" s="319"/>
      <c r="H13" s="319"/>
      <c r="I13" s="318"/>
      <c r="J13" s="317"/>
      <c r="K13" s="316"/>
      <c r="L13" s="315"/>
    </row>
    <row r="14" spans="1:12">
      <c r="A14" s="324">
        <v>6</v>
      </c>
      <c r="B14" s="323"/>
      <c r="C14" s="322"/>
      <c r="D14" s="321"/>
      <c r="E14" s="320"/>
      <c r="F14" s="319"/>
      <c r="G14" s="319"/>
      <c r="H14" s="319"/>
      <c r="I14" s="318"/>
      <c r="J14" s="317"/>
      <c r="K14" s="316"/>
      <c r="L14" s="315"/>
    </row>
    <row r="15" spans="1:12">
      <c r="A15" s="324">
        <v>7</v>
      </c>
      <c r="B15" s="323"/>
      <c r="C15" s="322"/>
      <c r="D15" s="321"/>
      <c r="E15" s="320"/>
      <c r="F15" s="319"/>
      <c r="G15" s="319"/>
      <c r="H15" s="319"/>
      <c r="I15" s="318"/>
      <c r="J15" s="317"/>
      <c r="K15" s="316"/>
      <c r="L15" s="315"/>
    </row>
    <row r="16" spans="1:12">
      <c r="A16" s="324">
        <v>8</v>
      </c>
      <c r="B16" s="323"/>
      <c r="C16" s="322"/>
      <c r="D16" s="321"/>
      <c r="E16" s="320"/>
      <c r="F16" s="319"/>
      <c r="G16" s="319"/>
      <c r="H16" s="319"/>
      <c r="I16" s="318"/>
      <c r="J16" s="317"/>
      <c r="K16" s="316"/>
      <c r="L16" s="315"/>
    </row>
    <row r="17" spans="1:12">
      <c r="A17" s="324">
        <v>9</v>
      </c>
      <c r="B17" s="323"/>
      <c r="C17" s="322"/>
      <c r="D17" s="321"/>
      <c r="E17" s="320"/>
      <c r="F17" s="319"/>
      <c r="G17" s="319"/>
      <c r="H17" s="319"/>
      <c r="I17" s="318"/>
      <c r="J17" s="317"/>
      <c r="K17" s="316"/>
      <c r="L17" s="315"/>
    </row>
    <row r="18" spans="1:12">
      <c r="A18" s="324">
        <v>10</v>
      </c>
      <c r="B18" s="323"/>
      <c r="C18" s="322"/>
      <c r="D18" s="321"/>
      <c r="E18" s="320"/>
      <c r="F18" s="319"/>
      <c r="G18" s="319"/>
      <c r="H18" s="319"/>
      <c r="I18" s="318"/>
      <c r="J18" s="317"/>
      <c r="K18" s="316"/>
      <c r="L18" s="315"/>
    </row>
    <row r="19" spans="1:12">
      <c r="A19" s="324">
        <v>11</v>
      </c>
      <c r="B19" s="323"/>
      <c r="C19" s="322"/>
      <c r="D19" s="321"/>
      <c r="E19" s="320"/>
      <c r="F19" s="319"/>
      <c r="G19" s="319"/>
      <c r="H19" s="319"/>
      <c r="I19" s="318"/>
      <c r="J19" s="317"/>
      <c r="K19" s="316"/>
      <c r="L19" s="315"/>
    </row>
    <row r="20" spans="1:12">
      <c r="A20" s="324">
        <v>12</v>
      </c>
      <c r="B20" s="323"/>
      <c r="C20" s="322"/>
      <c r="D20" s="321"/>
      <c r="E20" s="320"/>
      <c r="F20" s="319"/>
      <c r="G20" s="319"/>
      <c r="H20" s="319"/>
      <c r="I20" s="318"/>
      <c r="J20" s="317"/>
      <c r="K20" s="316"/>
      <c r="L20" s="315"/>
    </row>
    <row r="21" spans="1:12">
      <c r="A21" s="324">
        <v>13</v>
      </c>
      <c r="B21" s="323"/>
      <c r="C21" s="322"/>
      <c r="D21" s="321"/>
      <c r="E21" s="320"/>
      <c r="F21" s="319"/>
      <c r="G21" s="319"/>
      <c r="H21" s="319"/>
      <c r="I21" s="318"/>
      <c r="J21" s="317"/>
      <c r="K21" s="316"/>
      <c r="L21" s="315"/>
    </row>
    <row r="22" spans="1:12">
      <c r="A22" s="324">
        <v>14</v>
      </c>
      <c r="B22" s="323"/>
      <c r="C22" s="322"/>
      <c r="D22" s="321"/>
      <c r="E22" s="320"/>
      <c r="F22" s="319"/>
      <c r="G22" s="319"/>
      <c r="H22" s="319"/>
      <c r="I22" s="318"/>
      <c r="J22" s="317"/>
      <c r="K22" s="316"/>
      <c r="L22" s="315"/>
    </row>
    <row r="23" spans="1:12">
      <c r="A23" s="324">
        <v>15</v>
      </c>
      <c r="B23" s="323"/>
      <c r="C23" s="322"/>
      <c r="D23" s="321"/>
      <c r="E23" s="320"/>
      <c r="F23" s="319"/>
      <c r="G23" s="319"/>
      <c r="H23" s="319"/>
      <c r="I23" s="318"/>
      <c r="J23" s="317"/>
      <c r="K23" s="316"/>
      <c r="L23" s="315"/>
    </row>
    <row r="24" spans="1:12">
      <c r="A24" s="324">
        <v>16</v>
      </c>
      <c r="B24" s="323"/>
      <c r="C24" s="322"/>
      <c r="D24" s="321"/>
      <c r="E24" s="320"/>
      <c r="F24" s="319"/>
      <c r="G24" s="319"/>
      <c r="H24" s="319"/>
      <c r="I24" s="318"/>
      <c r="J24" s="317"/>
      <c r="K24" s="316"/>
      <c r="L24" s="315"/>
    </row>
    <row r="25" spans="1:12">
      <c r="A25" s="324">
        <v>17</v>
      </c>
      <c r="B25" s="323"/>
      <c r="C25" s="322"/>
      <c r="D25" s="321"/>
      <c r="E25" s="320"/>
      <c r="F25" s="319"/>
      <c r="G25" s="319"/>
      <c r="H25" s="319"/>
      <c r="I25" s="318"/>
      <c r="J25" s="317"/>
      <c r="K25" s="316"/>
      <c r="L25" s="315"/>
    </row>
    <row r="26" spans="1:12">
      <c r="A26" s="324">
        <v>18</v>
      </c>
      <c r="B26" s="323"/>
      <c r="C26" s="322"/>
      <c r="D26" s="321"/>
      <c r="E26" s="320"/>
      <c r="F26" s="319"/>
      <c r="G26" s="319"/>
      <c r="H26" s="319"/>
      <c r="I26" s="318"/>
      <c r="J26" s="317"/>
      <c r="K26" s="316"/>
      <c r="L26" s="315"/>
    </row>
    <row r="27" spans="1:12">
      <c r="A27" s="324">
        <v>19</v>
      </c>
      <c r="B27" s="323"/>
      <c r="C27" s="322"/>
      <c r="D27" s="321"/>
      <c r="E27" s="320"/>
      <c r="F27" s="319"/>
      <c r="G27" s="319"/>
      <c r="H27" s="319"/>
      <c r="I27" s="318"/>
      <c r="J27" s="317"/>
      <c r="K27" s="316"/>
      <c r="L27" s="315"/>
    </row>
    <row r="28" spans="1:12" ht="15.75" thickBot="1">
      <c r="A28" s="314" t="s">
        <v>264</v>
      </c>
      <c r="B28" s="313"/>
      <c r="C28" s="312"/>
      <c r="D28" s="311"/>
      <c r="E28" s="310"/>
      <c r="F28" s="309"/>
      <c r="G28" s="309"/>
      <c r="H28" s="309"/>
      <c r="I28" s="308"/>
      <c r="J28" s="307"/>
      <c r="K28" s="306"/>
      <c r="L28" s="305"/>
    </row>
    <row r="29" spans="1:12">
      <c r="A29" s="295"/>
      <c r="B29" s="296"/>
      <c r="C29" s="295"/>
      <c r="D29" s="296"/>
      <c r="E29" s="295"/>
      <c r="F29" s="296"/>
      <c r="G29" s="295"/>
      <c r="H29" s="296"/>
      <c r="I29" s="295"/>
      <c r="J29" s="296"/>
      <c r="K29" s="295"/>
      <c r="L29" s="296"/>
    </row>
    <row r="30" spans="1:12">
      <c r="A30" s="295"/>
      <c r="B30" s="302"/>
      <c r="C30" s="295"/>
      <c r="D30" s="302"/>
      <c r="E30" s="295"/>
      <c r="F30" s="302"/>
      <c r="G30" s="295"/>
      <c r="H30" s="302"/>
      <c r="I30" s="295"/>
      <c r="J30" s="302"/>
      <c r="K30" s="295"/>
      <c r="L30" s="302"/>
    </row>
    <row r="31" spans="1:12" s="303" customFormat="1">
      <c r="A31" s="414" t="s">
        <v>409</v>
      </c>
      <c r="B31" s="414"/>
      <c r="C31" s="414"/>
      <c r="D31" s="414"/>
      <c r="E31" s="414"/>
      <c r="F31" s="414"/>
      <c r="G31" s="414"/>
      <c r="H31" s="414"/>
      <c r="I31" s="414"/>
      <c r="J31" s="414"/>
      <c r="K31" s="414"/>
      <c r="L31" s="414"/>
    </row>
    <row r="32" spans="1:12" s="304" customFormat="1" ht="12.75">
      <c r="A32" s="414" t="s">
        <v>437</v>
      </c>
      <c r="B32" s="414"/>
      <c r="C32" s="414"/>
      <c r="D32" s="414"/>
      <c r="E32" s="414"/>
      <c r="F32" s="414"/>
      <c r="G32" s="414"/>
      <c r="H32" s="414"/>
      <c r="I32" s="414"/>
      <c r="J32" s="414"/>
      <c r="K32" s="414"/>
      <c r="L32" s="414"/>
    </row>
    <row r="33" spans="1:12" s="304" customFormat="1" ht="12.75">
      <c r="A33" s="414"/>
      <c r="B33" s="414"/>
      <c r="C33" s="414"/>
      <c r="D33" s="414"/>
      <c r="E33" s="414"/>
      <c r="F33" s="414"/>
      <c r="G33" s="414"/>
      <c r="H33" s="414"/>
      <c r="I33" s="414"/>
      <c r="J33" s="414"/>
      <c r="K33" s="414"/>
      <c r="L33" s="414"/>
    </row>
    <row r="34" spans="1:12" s="303" customFormat="1">
      <c r="A34" s="414" t="s">
        <v>436</v>
      </c>
      <c r="B34" s="414"/>
      <c r="C34" s="414"/>
      <c r="D34" s="414"/>
      <c r="E34" s="414"/>
      <c r="F34" s="414"/>
      <c r="G34" s="414"/>
      <c r="H34" s="414"/>
      <c r="I34" s="414"/>
      <c r="J34" s="414"/>
      <c r="K34" s="414"/>
      <c r="L34" s="414"/>
    </row>
    <row r="35" spans="1:12" s="303" customFormat="1">
      <c r="A35" s="414"/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</row>
    <row r="36" spans="1:12" s="303" customFormat="1">
      <c r="A36" s="414" t="s">
        <v>435</v>
      </c>
      <c r="B36" s="414"/>
      <c r="C36" s="414"/>
      <c r="D36" s="414"/>
      <c r="E36" s="414"/>
      <c r="F36" s="414"/>
      <c r="G36" s="414"/>
      <c r="H36" s="414"/>
      <c r="I36" s="414"/>
      <c r="J36" s="414"/>
      <c r="K36" s="414"/>
      <c r="L36" s="414"/>
    </row>
    <row r="37" spans="1:12" s="303" customFormat="1">
      <c r="A37" s="295"/>
      <c r="B37" s="296"/>
      <c r="C37" s="295"/>
      <c r="D37" s="296"/>
      <c r="E37" s="295"/>
      <c r="F37" s="296"/>
      <c r="G37" s="295"/>
      <c r="H37" s="296"/>
      <c r="I37" s="295"/>
      <c r="J37" s="296"/>
      <c r="K37" s="295"/>
      <c r="L37" s="296"/>
    </row>
    <row r="38" spans="1:12" s="303" customFormat="1">
      <c r="A38" s="295"/>
      <c r="B38" s="302"/>
      <c r="C38" s="295"/>
      <c r="D38" s="302"/>
      <c r="E38" s="295"/>
      <c r="F38" s="302"/>
      <c r="G38" s="295"/>
      <c r="H38" s="302"/>
      <c r="I38" s="295"/>
      <c r="J38" s="302"/>
      <c r="K38" s="295"/>
      <c r="L38" s="302"/>
    </row>
    <row r="39" spans="1:12" s="303" customFormat="1">
      <c r="A39" s="295"/>
      <c r="B39" s="296"/>
      <c r="C39" s="295"/>
      <c r="D39" s="296"/>
      <c r="E39" s="295"/>
      <c r="F39" s="296"/>
      <c r="G39" s="295"/>
      <c r="H39" s="296"/>
      <c r="I39" s="295"/>
      <c r="J39" s="296"/>
      <c r="K39" s="295"/>
      <c r="L39" s="296"/>
    </row>
    <row r="40" spans="1:12">
      <c r="A40" s="295"/>
      <c r="B40" s="302"/>
      <c r="C40" s="295"/>
      <c r="D40" s="302"/>
      <c r="E40" s="295"/>
      <c r="F40" s="302"/>
      <c r="G40" s="295"/>
      <c r="H40" s="302"/>
      <c r="I40" s="295"/>
      <c r="J40" s="302"/>
      <c r="K40" s="295"/>
      <c r="L40" s="302"/>
    </row>
    <row r="41" spans="1:12" s="297" customFormat="1">
      <c r="A41" s="420" t="s">
        <v>96</v>
      </c>
      <c r="B41" s="420"/>
      <c r="C41" s="296"/>
      <c r="D41" s="295"/>
      <c r="E41" s="296"/>
      <c r="F41" s="296"/>
      <c r="G41" s="295"/>
      <c r="H41" s="296"/>
      <c r="I41" s="296"/>
      <c r="J41" s="295"/>
      <c r="K41" s="296"/>
      <c r="L41" s="295"/>
    </row>
    <row r="42" spans="1:12" s="297" customFormat="1">
      <c r="A42" s="296"/>
      <c r="B42" s="295"/>
      <c r="C42" s="300"/>
      <c r="D42" s="301"/>
      <c r="E42" s="300"/>
      <c r="F42" s="296"/>
      <c r="G42" s="295"/>
      <c r="H42" s="299"/>
      <c r="I42" s="296"/>
      <c r="J42" s="295"/>
      <c r="K42" s="296"/>
      <c r="L42" s="295"/>
    </row>
    <row r="43" spans="1:12" s="297" customFormat="1" ht="15" customHeight="1">
      <c r="A43" s="296"/>
      <c r="B43" s="295"/>
      <c r="C43" s="413" t="s">
        <v>256</v>
      </c>
      <c r="D43" s="413"/>
      <c r="E43" s="413"/>
      <c r="F43" s="296"/>
      <c r="G43" s="295"/>
      <c r="H43" s="418" t="s">
        <v>434</v>
      </c>
      <c r="I43" s="298"/>
      <c r="J43" s="295"/>
      <c r="K43" s="296"/>
      <c r="L43" s="295"/>
    </row>
    <row r="44" spans="1:12" s="297" customFormat="1">
      <c r="A44" s="296"/>
      <c r="B44" s="295"/>
      <c r="C44" s="296"/>
      <c r="D44" s="295"/>
      <c r="E44" s="296"/>
      <c r="F44" s="296"/>
      <c r="G44" s="295"/>
      <c r="H44" s="419"/>
      <c r="I44" s="298"/>
      <c r="J44" s="295"/>
      <c r="K44" s="296"/>
      <c r="L44" s="295"/>
    </row>
    <row r="45" spans="1:12" s="294" customFormat="1">
      <c r="A45" s="296"/>
      <c r="B45" s="295"/>
      <c r="C45" s="413" t="s">
        <v>127</v>
      </c>
      <c r="D45" s="413"/>
      <c r="E45" s="413"/>
      <c r="F45" s="296"/>
      <c r="G45" s="295"/>
      <c r="H45" s="296"/>
      <c r="I45" s="296"/>
      <c r="J45" s="295"/>
      <c r="K45" s="296"/>
      <c r="L45" s="295"/>
    </row>
    <row r="46" spans="1:12" s="294" customFormat="1">
      <c r="E46" s="292"/>
    </row>
    <row r="47" spans="1:12" s="294" customFormat="1">
      <c r="E47" s="292"/>
    </row>
    <row r="48" spans="1:12" s="294" customFormat="1">
      <c r="E48" s="292"/>
    </row>
    <row r="49" spans="5:5" s="294" customFormat="1">
      <c r="E49" s="292"/>
    </row>
    <row r="50" spans="5:5" s="294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B6" sqref="B6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429" t="s">
        <v>449</v>
      </c>
      <c r="B2" s="429"/>
      <c r="C2" s="429"/>
      <c r="D2" s="429"/>
      <c r="E2" s="375"/>
      <c r="F2" s="79"/>
      <c r="G2" s="79"/>
      <c r="H2" s="79"/>
      <c r="I2" s="79"/>
      <c r="J2" s="290"/>
      <c r="K2" s="291"/>
      <c r="L2" s="291" t="s">
        <v>97</v>
      </c>
    </row>
    <row r="3" spans="1:12" ht="15">
      <c r="A3" s="78" t="s">
        <v>128</v>
      </c>
      <c r="B3" s="76"/>
      <c r="C3" s="79"/>
      <c r="D3" s="79"/>
      <c r="E3" s="79"/>
      <c r="F3" s="79"/>
      <c r="G3" s="79"/>
      <c r="H3" s="79"/>
      <c r="I3" s="79"/>
      <c r="J3" s="290"/>
      <c r="K3" s="421" t="s">
        <v>480</v>
      </c>
      <c r="L3" s="421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290"/>
      <c r="K4" s="290"/>
      <c r="L4" s="290"/>
    </row>
    <row r="5" spans="1:12" ht="15">
      <c r="A5" s="79" t="s">
        <v>262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>
        <f>'ფორმა N1'!D4</f>
        <v>0</v>
      </c>
      <c r="B6" s="82" t="s">
        <v>520</v>
      </c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289"/>
      <c r="B8" s="289"/>
      <c r="C8" s="289"/>
      <c r="D8" s="289"/>
      <c r="E8" s="289"/>
      <c r="F8" s="289"/>
      <c r="G8" s="289"/>
      <c r="H8" s="289"/>
      <c r="I8" s="289"/>
      <c r="J8" s="80"/>
      <c r="K8" s="80"/>
      <c r="L8" s="80"/>
    </row>
    <row r="9" spans="1:12" ht="45">
      <c r="A9" s="92" t="s">
        <v>64</v>
      </c>
      <c r="B9" s="92" t="s">
        <v>450</v>
      </c>
      <c r="C9" s="92" t="s">
        <v>451</v>
      </c>
      <c r="D9" s="92" t="s">
        <v>452</v>
      </c>
      <c r="E9" s="92" t="s">
        <v>453</v>
      </c>
      <c r="F9" s="92" t="s">
        <v>454</v>
      </c>
      <c r="G9" s="92" t="s">
        <v>455</v>
      </c>
      <c r="H9" s="92" t="s">
        <v>456</v>
      </c>
      <c r="I9" s="92" t="s">
        <v>457</v>
      </c>
      <c r="J9" s="92" t="s">
        <v>458</v>
      </c>
      <c r="K9" s="92" t="s">
        <v>459</v>
      </c>
      <c r="L9" s="92" t="s">
        <v>306</v>
      </c>
    </row>
    <row r="10" spans="1:12" ht="15">
      <c r="A10" s="100">
        <v>1</v>
      </c>
      <c r="B10" s="376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76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76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76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76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76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76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76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76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76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76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76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76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76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76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76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76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76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76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76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76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76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76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76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264</v>
      </c>
      <c r="B34" s="376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76"/>
      <c r="C35" s="101"/>
      <c r="D35" s="101"/>
      <c r="E35" s="101"/>
      <c r="F35" s="101"/>
      <c r="G35" s="89"/>
      <c r="H35" s="89"/>
      <c r="I35" s="89"/>
      <c r="J35" s="89" t="s">
        <v>460</v>
      </c>
      <c r="K35" s="88">
        <f>SUM(K10:K34)</f>
        <v>0</v>
      </c>
      <c r="L35" s="89"/>
    </row>
    <row r="36" spans="1:12" ht="15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9"/>
    </row>
    <row r="37" spans="1:12" ht="15">
      <c r="A37" s="232" t="s">
        <v>461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9"/>
    </row>
    <row r="38" spans="1:12" ht="15">
      <c r="A38" s="232" t="s">
        <v>462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9"/>
    </row>
    <row r="39" spans="1:12" ht="15">
      <c r="A39" s="221" t="s">
        <v>463</v>
      </c>
      <c r="B39" s="232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>
      <c r="A40" s="221" t="s">
        <v>464</v>
      </c>
      <c r="B40" s="232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>
      <c r="A41" s="434" t="s">
        <v>479</v>
      </c>
      <c r="B41" s="434"/>
      <c r="C41" s="434"/>
      <c r="D41" s="434"/>
      <c r="E41" s="434"/>
      <c r="F41" s="434"/>
      <c r="G41" s="434"/>
      <c r="H41" s="434"/>
      <c r="I41" s="434"/>
      <c r="J41" s="434"/>
      <c r="K41" s="434"/>
    </row>
    <row r="42" spans="1:12" ht="15" customHeight="1">
      <c r="A42" s="434"/>
      <c r="B42" s="434"/>
      <c r="C42" s="434"/>
      <c r="D42" s="434"/>
      <c r="E42" s="434"/>
      <c r="F42" s="434"/>
      <c r="G42" s="434"/>
      <c r="H42" s="434"/>
      <c r="I42" s="434"/>
      <c r="J42" s="434"/>
      <c r="K42" s="434"/>
    </row>
    <row r="43" spans="1:12" ht="12.75" customHeight="1">
      <c r="A43" s="402"/>
      <c r="B43" s="402"/>
      <c r="C43" s="402"/>
      <c r="D43" s="402"/>
      <c r="E43" s="402"/>
      <c r="F43" s="402"/>
      <c r="G43" s="402"/>
      <c r="H43" s="402"/>
      <c r="I43" s="402"/>
      <c r="J43" s="402"/>
      <c r="K43" s="402"/>
    </row>
    <row r="44" spans="1:12" ht="15">
      <c r="A44" s="430" t="s">
        <v>96</v>
      </c>
      <c r="B44" s="430"/>
      <c r="C44" s="377"/>
      <c r="D44" s="378"/>
      <c r="E44" s="378"/>
      <c r="F44" s="377"/>
      <c r="G44" s="377"/>
      <c r="H44" s="377"/>
      <c r="I44" s="377"/>
      <c r="J44" s="377"/>
      <c r="K44" s="189"/>
    </row>
    <row r="45" spans="1:12" ht="15">
      <c r="A45" s="377"/>
      <c r="B45" s="378"/>
      <c r="C45" s="377"/>
      <c r="D45" s="378"/>
      <c r="E45" s="378"/>
      <c r="F45" s="377"/>
      <c r="G45" s="377"/>
      <c r="H45" s="377"/>
      <c r="I45" s="377"/>
      <c r="J45" s="379"/>
      <c r="K45" s="189"/>
    </row>
    <row r="46" spans="1:12" ht="15" customHeight="1">
      <c r="A46" s="377"/>
      <c r="B46" s="378"/>
      <c r="C46" s="431" t="s">
        <v>256</v>
      </c>
      <c r="D46" s="431"/>
      <c r="E46" s="380"/>
      <c r="F46" s="381"/>
      <c r="G46" s="432" t="s">
        <v>465</v>
      </c>
      <c r="H46" s="432"/>
      <c r="I46" s="432"/>
      <c r="J46" s="382"/>
      <c r="K46" s="189"/>
    </row>
    <row r="47" spans="1:12" ht="15">
      <c r="A47" s="377"/>
      <c r="B47" s="378"/>
      <c r="C47" s="377"/>
      <c r="D47" s="378"/>
      <c r="E47" s="378"/>
      <c r="F47" s="377"/>
      <c r="G47" s="433"/>
      <c r="H47" s="433"/>
      <c r="I47" s="433"/>
      <c r="J47" s="382"/>
      <c r="K47" s="189"/>
    </row>
    <row r="48" spans="1:12" ht="15">
      <c r="A48" s="377"/>
      <c r="B48" s="378"/>
      <c r="C48" s="428" t="s">
        <v>127</v>
      </c>
      <c r="D48" s="428"/>
      <c r="E48" s="380"/>
      <c r="F48" s="381"/>
      <c r="G48" s="377"/>
      <c r="H48" s="377"/>
      <c r="I48" s="377"/>
      <c r="J48" s="377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49" zoomScale="80" zoomScaleSheetLayoutView="80" workbookViewId="0">
      <selection activeCell="I71" sqref="I71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6" t="s">
        <v>212</v>
      </c>
      <c r="B1" s="123"/>
      <c r="C1" s="435" t="s">
        <v>186</v>
      </c>
      <c r="D1" s="435"/>
      <c r="E1" s="107"/>
    </row>
    <row r="2" spans="1:5">
      <c r="A2" s="78" t="s">
        <v>128</v>
      </c>
      <c r="B2" s="123"/>
      <c r="C2" s="79" t="s">
        <v>480</v>
      </c>
      <c r="D2" s="228"/>
      <c r="E2" s="107"/>
    </row>
    <row r="3" spans="1:5">
      <c r="A3" s="118"/>
      <c r="B3" s="123"/>
      <c r="C3" s="79"/>
      <c r="D3" s="79"/>
      <c r="E3" s="107"/>
    </row>
    <row r="4" spans="1: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>
      <c r="A5" s="121">
        <f>'ფორმა N1'!D4</f>
        <v>0</v>
      </c>
      <c r="B5" s="122" t="s">
        <v>520</v>
      </c>
      <c r="C5" s="122"/>
      <c r="D5" s="60"/>
      <c r="E5" s="110"/>
    </row>
    <row r="6" spans="1:5">
      <c r="A6" s="79"/>
      <c r="B6" s="78"/>
      <c r="C6" s="78"/>
      <c r="D6" s="78"/>
      <c r="E6" s="110"/>
    </row>
    <row r="7" spans="1:5">
      <c r="A7" s="117"/>
      <c r="B7" s="124"/>
      <c r="C7" s="125"/>
      <c r="D7" s="125"/>
      <c r="E7" s="107"/>
    </row>
    <row r="8" spans="1:5" ht="45">
      <c r="A8" s="126" t="s">
        <v>101</v>
      </c>
      <c r="B8" s="126" t="s">
        <v>178</v>
      </c>
      <c r="C8" s="126" t="s">
        <v>291</v>
      </c>
      <c r="D8" s="126" t="s">
        <v>245</v>
      </c>
      <c r="E8" s="107"/>
    </row>
    <row r="9" spans="1:5">
      <c r="A9" s="50"/>
      <c r="B9" s="51"/>
      <c r="C9" s="160"/>
      <c r="D9" s="160"/>
      <c r="E9" s="107"/>
    </row>
    <row r="10" spans="1:5">
      <c r="A10" s="52" t="s">
        <v>179</v>
      </c>
      <c r="B10" s="53"/>
      <c r="C10" s="127">
        <f>SUM(C11,C34)</f>
        <v>7904.8</v>
      </c>
      <c r="D10" s="127">
        <f>SUM(D11,D34)</f>
        <v>6276.7</v>
      </c>
      <c r="E10" s="107"/>
    </row>
    <row r="11" spans="1:5">
      <c r="A11" s="54" t="s">
        <v>180</v>
      </c>
      <c r="B11" s="55"/>
      <c r="C11" s="87">
        <f>SUM(C12:C32)</f>
        <v>2143.8000000000002</v>
      </c>
      <c r="D11" s="87">
        <f>SUM(D12:D32)</f>
        <v>515.70000000000005</v>
      </c>
      <c r="E11" s="107"/>
    </row>
    <row r="12" spans="1:5">
      <c r="A12" s="58">
        <v>1110</v>
      </c>
      <c r="B12" s="57" t="s">
        <v>130</v>
      </c>
      <c r="C12" s="8">
        <v>178</v>
      </c>
      <c r="D12" s="8">
        <v>178</v>
      </c>
      <c r="E12" s="107"/>
    </row>
    <row r="13" spans="1:5">
      <c r="A13" s="58">
        <v>1120</v>
      </c>
      <c r="B13" s="57" t="s">
        <v>131</v>
      </c>
      <c r="C13" s="8"/>
      <c r="D13" s="8"/>
      <c r="E13" s="107"/>
    </row>
    <row r="14" spans="1:5">
      <c r="A14" s="58">
        <v>1211</v>
      </c>
      <c r="B14" s="57" t="s">
        <v>132</v>
      </c>
      <c r="C14" s="8"/>
      <c r="D14" s="8"/>
      <c r="E14" s="107"/>
    </row>
    <row r="15" spans="1:5">
      <c r="A15" s="58">
        <v>1212</v>
      </c>
      <c r="B15" s="57" t="s">
        <v>133</v>
      </c>
      <c r="C15" s="8"/>
      <c r="D15" s="8"/>
      <c r="E15" s="107"/>
    </row>
    <row r="16" spans="1:5">
      <c r="A16" s="58">
        <v>1213</v>
      </c>
      <c r="B16" s="57" t="s">
        <v>134</v>
      </c>
      <c r="C16" s="8">
        <v>1965.8</v>
      </c>
      <c r="D16" s="8">
        <v>337.7</v>
      </c>
      <c r="E16" s="107"/>
    </row>
    <row r="17" spans="1:5">
      <c r="A17" s="58">
        <v>1214</v>
      </c>
      <c r="B17" s="57" t="s">
        <v>135</v>
      </c>
      <c r="C17" s="8"/>
      <c r="D17" s="8"/>
      <c r="E17" s="107"/>
    </row>
    <row r="18" spans="1:5">
      <c r="A18" s="58">
        <v>1215</v>
      </c>
      <c r="B18" s="57" t="s">
        <v>136</v>
      </c>
      <c r="C18" s="8"/>
      <c r="D18" s="8"/>
      <c r="E18" s="107"/>
    </row>
    <row r="19" spans="1:5">
      <c r="A19" s="58">
        <v>1300</v>
      </c>
      <c r="B19" s="57" t="s">
        <v>137</v>
      </c>
      <c r="C19" s="8"/>
      <c r="D19" s="8"/>
      <c r="E19" s="107"/>
    </row>
    <row r="20" spans="1:5">
      <c r="A20" s="58">
        <v>1410</v>
      </c>
      <c r="B20" s="57" t="s">
        <v>138</v>
      </c>
      <c r="C20" s="8"/>
      <c r="D20" s="8"/>
      <c r="E20" s="107"/>
    </row>
    <row r="21" spans="1:5">
      <c r="A21" s="58">
        <v>1421</v>
      </c>
      <c r="B21" s="57" t="s">
        <v>139</v>
      </c>
      <c r="C21" s="8"/>
      <c r="D21" s="8"/>
      <c r="E21" s="107"/>
    </row>
    <row r="22" spans="1:5">
      <c r="A22" s="58">
        <v>1422</v>
      </c>
      <c r="B22" s="57" t="s">
        <v>140</v>
      </c>
      <c r="C22" s="8"/>
      <c r="D22" s="8"/>
      <c r="E22" s="107"/>
    </row>
    <row r="23" spans="1:5">
      <c r="A23" s="58">
        <v>1423</v>
      </c>
      <c r="B23" s="57" t="s">
        <v>141</v>
      </c>
      <c r="C23" s="8"/>
      <c r="D23" s="8"/>
      <c r="E23" s="107"/>
    </row>
    <row r="24" spans="1:5">
      <c r="A24" s="58">
        <v>1431</v>
      </c>
      <c r="B24" s="57" t="s">
        <v>142</v>
      </c>
      <c r="C24" s="8"/>
      <c r="D24" s="8"/>
      <c r="E24" s="107"/>
    </row>
    <row r="25" spans="1:5">
      <c r="A25" s="58">
        <v>1432</v>
      </c>
      <c r="B25" s="57" t="s">
        <v>143</v>
      </c>
      <c r="C25" s="8"/>
      <c r="D25" s="8"/>
      <c r="E25" s="107"/>
    </row>
    <row r="26" spans="1:5">
      <c r="A26" s="58">
        <v>1433</v>
      </c>
      <c r="B26" s="57" t="s">
        <v>144</v>
      </c>
      <c r="C26" s="8"/>
      <c r="D26" s="8"/>
      <c r="E26" s="107"/>
    </row>
    <row r="27" spans="1:5">
      <c r="A27" s="58">
        <v>1441</v>
      </c>
      <c r="B27" s="57" t="s">
        <v>145</v>
      </c>
      <c r="C27" s="8"/>
      <c r="D27" s="8"/>
      <c r="E27" s="107"/>
    </row>
    <row r="28" spans="1:5">
      <c r="A28" s="58">
        <v>1442</v>
      </c>
      <c r="B28" s="57" t="s">
        <v>146</v>
      </c>
      <c r="C28" s="8"/>
      <c r="D28" s="8"/>
      <c r="E28" s="107"/>
    </row>
    <row r="29" spans="1:5">
      <c r="A29" s="58">
        <v>1443</v>
      </c>
      <c r="B29" s="57" t="s">
        <v>147</v>
      </c>
      <c r="C29" s="8"/>
      <c r="D29" s="8"/>
      <c r="E29" s="107"/>
    </row>
    <row r="30" spans="1:5">
      <c r="A30" s="58">
        <v>1444</v>
      </c>
      <c r="B30" s="57" t="s">
        <v>148</v>
      </c>
      <c r="C30" s="8"/>
      <c r="D30" s="8"/>
      <c r="E30" s="107"/>
    </row>
    <row r="31" spans="1:5">
      <c r="A31" s="58">
        <v>1445</v>
      </c>
      <c r="B31" s="57" t="s">
        <v>149</v>
      </c>
      <c r="C31" s="8"/>
      <c r="D31" s="8"/>
      <c r="E31" s="107"/>
    </row>
    <row r="32" spans="1:5">
      <c r="A32" s="58">
        <v>1446</v>
      </c>
      <c r="B32" s="57" t="s">
        <v>150</v>
      </c>
      <c r="C32" s="8"/>
      <c r="D32" s="8"/>
      <c r="E32" s="107"/>
    </row>
    <row r="33" spans="1:5">
      <c r="A33" s="31"/>
      <c r="E33" s="107"/>
    </row>
    <row r="34" spans="1:5">
      <c r="A34" s="59" t="s">
        <v>181</v>
      </c>
      <c r="B34" s="57"/>
      <c r="C34" s="87">
        <f>SUM(C35:C42)</f>
        <v>5761</v>
      </c>
      <c r="D34" s="87">
        <f>SUM(D35:D42)</f>
        <v>5761</v>
      </c>
      <c r="E34" s="107"/>
    </row>
    <row r="35" spans="1:5">
      <c r="A35" s="58">
        <v>2110</v>
      </c>
      <c r="B35" s="57" t="s">
        <v>89</v>
      </c>
      <c r="C35" s="8"/>
      <c r="D35" s="8"/>
      <c r="E35" s="107"/>
    </row>
    <row r="36" spans="1:5">
      <c r="A36" s="58">
        <v>2120</v>
      </c>
      <c r="B36" s="57" t="s">
        <v>151</v>
      </c>
      <c r="C36" s="8"/>
      <c r="D36" s="8"/>
      <c r="E36" s="107"/>
    </row>
    <row r="37" spans="1:5">
      <c r="A37" s="58">
        <v>2130</v>
      </c>
      <c r="B37" s="57" t="s">
        <v>90</v>
      </c>
      <c r="C37" s="8">
        <v>1761</v>
      </c>
      <c r="D37" s="8">
        <v>1761</v>
      </c>
      <c r="E37" s="107"/>
    </row>
    <row r="38" spans="1:5">
      <c r="A38" s="58">
        <v>2140</v>
      </c>
      <c r="B38" s="57" t="s">
        <v>389</v>
      </c>
      <c r="C38" s="8"/>
      <c r="D38" s="8"/>
      <c r="E38" s="107"/>
    </row>
    <row r="39" spans="1:5">
      <c r="A39" s="58">
        <v>2150</v>
      </c>
      <c r="B39" s="57" t="s">
        <v>392</v>
      </c>
      <c r="C39" s="8">
        <v>4000</v>
      </c>
      <c r="D39" s="8">
        <v>4000</v>
      </c>
      <c r="E39" s="107"/>
    </row>
    <row r="40" spans="1:5">
      <c r="A40" s="58">
        <v>2220</v>
      </c>
      <c r="B40" s="57" t="s">
        <v>91</v>
      </c>
      <c r="C40" s="8"/>
      <c r="D40" s="8"/>
      <c r="E40" s="107"/>
    </row>
    <row r="41" spans="1:5">
      <c r="A41" s="58">
        <v>2300</v>
      </c>
      <c r="B41" s="57" t="s">
        <v>152</v>
      </c>
      <c r="C41" s="8"/>
      <c r="D41" s="8"/>
      <c r="E41" s="107"/>
    </row>
    <row r="42" spans="1:5">
      <c r="A42" s="58">
        <v>2400</v>
      </c>
      <c r="B42" s="57" t="s">
        <v>153</v>
      </c>
      <c r="C42" s="8"/>
      <c r="D42" s="8"/>
      <c r="E42" s="107"/>
    </row>
    <row r="43" spans="1:5">
      <c r="A43" s="32"/>
      <c r="E43" s="107"/>
    </row>
    <row r="44" spans="1:5">
      <c r="A44" s="56" t="s">
        <v>185</v>
      </c>
      <c r="B44" s="57"/>
      <c r="C44" s="87">
        <f>SUM(C45,C64)</f>
        <v>-53480.979999999996</v>
      </c>
      <c r="D44" s="87">
        <f>SUM(D45,D64)</f>
        <v>-50180.979999999996</v>
      </c>
      <c r="E44" s="107"/>
    </row>
    <row r="45" spans="1:5">
      <c r="A45" s="59" t="s">
        <v>182</v>
      </c>
      <c r="B45" s="57"/>
      <c r="C45" s="87">
        <f>SUM(C46:C61)</f>
        <v>12960</v>
      </c>
      <c r="D45" s="87">
        <f>SUM(D46:D61)</f>
        <v>16260</v>
      </c>
      <c r="E45" s="107"/>
    </row>
    <row r="46" spans="1:5">
      <c r="A46" s="58">
        <v>3100</v>
      </c>
      <c r="B46" s="57" t="s">
        <v>154</v>
      </c>
      <c r="C46" s="8"/>
      <c r="D46" s="8"/>
      <c r="E46" s="107"/>
    </row>
    <row r="47" spans="1:5">
      <c r="A47" s="58">
        <v>3210</v>
      </c>
      <c r="B47" s="57" t="s">
        <v>155</v>
      </c>
      <c r="C47" s="8">
        <v>12960</v>
      </c>
      <c r="D47" s="8">
        <v>16260</v>
      </c>
      <c r="E47" s="107"/>
    </row>
    <row r="48" spans="1:5">
      <c r="A48" s="58">
        <v>3221</v>
      </c>
      <c r="B48" s="57" t="s">
        <v>156</v>
      </c>
      <c r="C48" s="8"/>
      <c r="D48" s="8"/>
      <c r="E48" s="107"/>
    </row>
    <row r="49" spans="1:5">
      <c r="A49" s="58">
        <v>3222</v>
      </c>
      <c r="B49" s="57" t="s">
        <v>157</v>
      </c>
      <c r="C49" s="8"/>
      <c r="D49" s="8"/>
      <c r="E49" s="107"/>
    </row>
    <row r="50" spans="1:5">
      <c r="A50" s="58">
        <v>3223</v>
      </c>
      <c r="B50" s="57" t="s">
        <v>158</v>
      </c>
      <c r="C50" s="8"/>
      <c r="D50" s="8"/>
      <c r="E50" s="107"/>
    </row>
    <row r="51" spans="1:5">
      <c r="A51" s="58">
        <v>3224</v>
      </c>
      <c r="B51" s="57" t="s">
        <v>159</v>
      </c>
      <c r="C51" s="8"/>
      <c r="D51" s="8"/>
      <c r="E51" s="107"/>
    </row>
    <row r="52" spans="1:5">
      <c r="A52" s="58">
        <v>3231</v>
      </c>
      <c r="B52" s="57" t="s">
        <v>160</v>
      </c>
      <c r="C52" s="8"/>
      <c r="D52" s="8"/>
      <c r="E52" s="107"/>
    </row>
    <row r="53" spans="1:5">
      <c r="A53" s="58">
        <v>3232</v>
      </c>
      <c r="B53" s="57" t="s">
        <v>161</v>
      </c>
      <c r="C53" s="8"/>
      <c r="D53" s="8"/>
      <c r="E53" s="107"/>
    </row>
    <row r="54" spans="1:5">
      <c r="A54" s="58">
        <v>3234</v>
      </c>
      <c r="B54" s="57" t="s">
        <v>162</v>
      </c>
      <c r="C54" s="8"/>
      <c r="D54" s="8"/>
      <c r="E54" s="107"/>
    </row>
    <row r="55" spans="1:5" ht="30">
      <c r="A55" s="58">
        <v>3236</v>
      </c>
      <c r="B55" s="57" t="s">
        <v>177</v>
      </c>
      <c r="C55" s="8"/>
      <c r="D55" s="8"/>
      <c r="E55" s="107"/>
    </row>
    <row r="56" spans="1:5" ht="45">
      <c r="A56" s="58">
        <v>3237</v>
      </c>
      <c r="B56" s="57" t="s">
        <v>163</v>
      </c>
      <c r="C56" s="8"/>
      <c r="D56" s="8"/>
      <c r="E56" s="107"/>
    </row>
    <row r="57" spans="1:5">
      <c r="A57" s="58">
        <v>3241</v>
      </c>
      <c r="B57" s="57" t="s">
        <v>164</v>
      </c>
      <c r="C57" s="8"/>
      <c r="D57" s="8"/>
      <c r="E57" s="107"/>
    </row>
    <row r="58" spans="1:5">
      <c r="A58" s="58">
        <v>3242</v>
      </c>
      <c r="B58" s="57" t="s">
        <v>165</v>
      </c>
      <c r="C58" s="8"/>
      <c r="D58" s="8"/>
      <c r="E58" s="107"/>
    </row>
    <row r="59" spans="1:5">
      <c r="A59" s="58">
        <v>3243</v>
      </c>
      <c r="B59" s="57" t="s">
        <v>166</v>
      </c>
      <c r="C59" s="8"/>
      <c r="D59" s="8"/>
      <c r="E59" s="107"/>
    </row>
    <row r="60" spans="1:5">
      <c r="A60" s="58">
        <v>3245</v>
      </c>
      <c r="B60" s="57" t="s">
        <v>167</v>
      </c>
      <c r="C60" s="8"/>
      <c r="D60" s="8"/>
      <c r="E60" s="107"/>
    </row>
    <row r="61" spans="1:5">
      <c r="A61" s="58">
        <v>3246</v>
      </c>
      <c r="B61" s="57" t="s">
        <v>168</v>
      </c>
      <c r="C61" s="8"/>
      <c r="D61" s="8"/>
      <c r="E61" s="107"/>
    </row>
    <row r="62" spans="1:5">
      <c r="A62" s="32"/>
      <c r="E62" s="107"/>
    </row>
    <row r="63" spans="1:5">
      <c r="A63" s="33"/>
      <c r="E63" s="107"/>
    </row>
    <row r="64" spans="1:5">
      <c r="A64" s="59" t="s">
        <v>183</v>
      </c>
      <c r="B64" s="57"/>
      <c r="C64" s="87">
        <v>-66440.98</v>
      </c>
      <c r="D64" s="87">
        <v>-66440.98</v>
      </c>
      <c r="E64" s="107"/>
    </row>
    <row r="65" spans="1:5">
      <c r="A65" s="58">
        <v>5100</v>
      </c>
      <c r="B65" s="57" t="s">
        <v>243</v>
      </c>
      <c r="C65" s="8"/>
      <c r="D65" s="8"/>
      <c r="E65" s="107"/>
    </row>
    <row r="66" spans="1:5">
      <c r="A66" s="58">
        <v>5220</v>
      </c>
      <c r="B66" s="57" t="s">
        <v>412</v>
      </c>
      <c r="C66" s="8"/>
      <c r="D66" s="8"/>
      <c r="E66" s="107"/>
    </row>
    <row r="67" spans="1:5">
      <c r="A67" s="58">
        <v>5230</v>
      </c>
      <c r="B67" s="57" t="s">
        <v>413</v>
      </c>
      <c r="C67" s="8"/>
      <c r="D67" s="8"/>
      <c r="E67" s="107"/>
    </row>
    <row r="68" spans="1:5">
      <c r="A68" s="32"/>
      <c r="E68" s="107"/>
    </row>
    <row r="69" spans="1:5">
      <c r="A69" s="2"/>
      <c r="E69" s="107"/>
    </row>
    <row r="70" spans="1:5">
      <c r="A70" s="56" t="s">
        <v>184</v>
      </c>
      <c r="B70" s="57"/>
      <c r="C70" s="8"/>
      <c r="D70" s="8"/>
      <c r="E70" s="107"/>
    </row>
    <row r="71" spans="1:5" ht="30">
      <c r="A71" s="58">
        <v>1</v>
      </c>
      <c r="B71" s="57" t="s">
        <v>169</v>
      </c>
      <c r="C71" s="8"/>
      <c r="D71" s="8"/>
      <c r="E71" s="107"/>
    </row>
    <row r="72" spans="1:5">
      <c r="A72" s="58">
        <v>2</v>
      </c>
      <c r="B72" s="57" t="s">
        <v>170</v>
      </c>
      <c r="C72" s="8"/>
      <c r="D72" s="8"/>
      <c r="E72" s="107"/>
    </row>
    <row r="73" spans="1:5">
      <c r="A73" s="58">
        <v>3</v>
      </c>
      <c r="B73" s="57" t="s">
        <v>171</v>
      </c>
      <c r="C73" s="8"/>
      <c r="D73" s="8"/>
      <c r="E73" s="107"/>
    </row>
    <row r="74" spans="1:5">
      <c r="A74" s="58">
        <v>4</v>
      </c>
      <c r="B74" s="57" t="s">
        <v>348</v>
      </c>
      <c r="C74" s="8"/>
      <c r="D74" s="8"/>
      <c r="E74" s="107"/>
    </row>
    <row r="75" spans="1:5">
      <c r="A75" s="58">
        <v>5</v>
      </c>
      <c r="B75" s="57" t="s">
        <v>172</v>
      </c>
      <c r="C75" s="8"/>
      <c r="D75" s="8"/>
      <c r="E75" s="107"/>
    </row>
    <row r="76" spans="1:5">
      <c r="A76" s="58">
        <v>6</v>
      </c>
      <c r="B76" s="57" t="s">
        <v>173</v>
      </c>
      <c r="C76" s="8"/>
      <c r="D76" s="8"/>
      <c r="E76" s="107"/>
    </row>
    <row r="77" spans="1:5">
      <c r="A77" s="58">
        <v>7</v>
      </c>
      <c r="B77" s="57" t="s">
        <v>174</v>
      </c>
      <c r="C77" s="8"/>
      <c r="D77" s="8"/>
      <c r="E77" s="107"/>
    </row>
    <row r="78" spans="1:5">
      <c r="A78" s="58">
        <v>8</v>
      </c>
      <c r="B78" s="57" t="s">
        <v>175</v>
      </c>
      <c r="C78" s="8">
        <v>1761</v>
      </c>
      <c r="D78" s="8">
        <v>1761</v>
      </c>
      <c r="E78" s="107"/>
    </row>
    <row r="79" spans="1:5">
      <c r="A79" s="58">
        <v>9</v>
      </c>
      <c r="B79" s="57" t="s">
        <v>176</v>
      </c>
      <c r="C79" s="8"/>
      <c r="D79" s="8"/>
      <c r="E79" s="107"/>
    </row>
    <row r="83" spans="1:9">
      <c r="A83" s="2"/>
      <c r="B83" s="2"/>
    </row>
    <row r="84" spans="1:9">
      <c r="A84" s="71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1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7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B5" sqref="B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426</v>
      </c>
      <c r="B1" s="78"/>
      <c r="C1" s="78"/>
      <c r="D1" s="78"/>
      <c r="E1" s="78"/>
      <c r="F1" s="78"/>
      <c r="G1" s="78"/>
      <c r="H1" s="78"/>
      <c r="I1" s="423" t="s">
        <v>97</v>
      </c>
      <c r="J1" s="423"/>
      <c r="K1" s="107"/>
    </row>
    <row r="2" spans="1:11">
      <c r="A2" s="78" t="s">
        <v>128</v>
      </c>
      <c r="B2" s="78"/>
      <c r="C2" s="78"/>
      <c r="D2" s="78"/>
      <c r="E2" s="78"/>
      <c r="F2" s="78"/>
      <c r="G2" s="78"/>
      <c r="H2" s="78"/>
      <c r="I2" s="421" t="s">
        <v>480</v>
      </c>
      <c r="J2" s="422"/>
      <c r="K2" s="107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>
      <c r="A5" s="225">
        <f>'ფორმა N1'!D4</f>
        <v>0</v>
      </c>
      <c r="B5" s="412" t="s">
        <v>520</v>
      </c>
      <c r="C5" s="396"/>
      <c r="D5" s="396"/>
      <c r="E5" s="396"/>
      <c r="F5" s="397"/>
      <c r="G5" s="396"/>
      <c r="H5" s="396"/>
      <c r="I5" s="396"/>
      <c r="J5" s="396"/>
      <c r="K5" s="107"/>
    </row>
    <row r="6" spans="1:11">
      <c r="A6" s="79"/>
      <c r="B6" s="122"/>
      <c r="C6" s="78"/>
      <c r="D6" s="78"/>
      <c r="E6" s="78"/>
      <c r="F6" s="128"/>
      <c r="G6" s="78"/>
      <c r="H6" s="78"/>
      <c r="I6" s="78"/>
      <c r="J6" s="78"/>
      <c r="K6" s="107"/>
    </row>
    <row r="7" spans="1:11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>
      <c r="A8" s="131" t="s">
        <v>64</v>
      </c>
      <c r="B8" s="131" t="s">
        <v>99</v>
      </c>
      <c r="C8" s="132" t="s">
        <v>101</v>
      </c>
      <c r="D8" s="132" t="s">
        <v>263</v>
      </c>
      <c r="E8" s="132" t="s">
        <v>100</v>
      </c>
      <c r="F8" s="130" t="s">
        <v>244</v>
      </c>
      <c r="G8" s="130" t="s">
        <v>282</v>
      </c>
      <c r="H8" s="130" t="s">
        <v>283</v>
      </c>
      <c r="I8" s="130" t="s">
        <v>245</v>
      </c>
      <c r="J8" s="133" t="s">
        <v>102</v>
      </c>
      <c r="K8" s="107"/>
    </row>
    <row r="9" spans="1:11" s="27" customFormat="1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7"/>
    </row>
    <row r="10" spans="1:11" s="27" customFormat="1" ht="30">
      <c r="A10" s="161">
        <v>1</v>
      </c>
      <c r="B10" s="409" t="s">
        <v>505</v>
      </c>
      <c r="C10" s="162" t="s">
        <v>506</v>
      </c>
      <c r="D10" s="163" t="s">
        <v>209</v>
      </c>
      <c r="E10" s="410" t="s">
        <v>507</v>
      </c>
      <c r="F10" s="28">
        <v>1965.8</v>
      </c>
      <c r="G10" s="28"/>
      <c r="H10" s="28">
        <f>F10-I10</f>
        <v>1628.1</v>
      </c>
      <c r="I10" s="28">
        <v>337.7</v>
      </c>
      <c r="J10" s="28"/>
      <c r="K10" s="107"/>
    </row>
    <row r="11" spans="1:11">
      <c r="A11" s="106"/>
      <c r="B11" s="106"/>
      <c r="C11" s="106"/>
      <c r="D11" s="106"/>
      <c r="E11" s="106"/>
      <c r="F11" s="106"/>
      <c r="G11" s="106"/>
      <c r="H11" s="106"/>
      <c r="I11" s="106"/>
      <c r="J11" s="106"/>
    </row>
    <row r="12" spans="1:11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>
      <c r="A15" s="106"/>
      <c r="B15" s="236" t="s">
        <v>96</v>
      </c>
      <c r="C15" s="106"/>
      <c r="D15" s="106"/>
      <c r="E15" s="106"/>
      <c r="F15" s="237"/>
      <c r="G15" s="106"/>
      <c r="H15" s="106"/>
      <c r="I15" s="106"/>
      <c r="J15" s="106"/>
    </row>
    <row r="16" spans="1:11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>
      <c r="A17" s="106"/>
      <c r="B17" s="106"/>
      <c r="C17" s="287"/>
      <c r="D17" s="106"/>
      <c r="E17" s="106"/>
      <c r="F17" s="287"/>
      <c r="G17" s="288"/>
      <c r="H17" s="288"/>
      <c r="I17" s="103"/>
      <c r="J17" s="103"/>
    </row>
    <row r="18" spans="1:10">
      <c r="A18" s="103"/>
      <c r="B18" s="106"/>
      <c r="C18" s="238" t="s">
        <v>256</v>
      </c>
      <c r="D18" s="238"/>
      <c r="E18" s="106"/>
      <c r="F18" s="106" t="s">
        <v>261</v>
      </c>
      <c r="G18" s="103"/>
      <c r="H18" s="103"/>
      <c r="I18" s="103"/>
      <c r="J18" s="103"/>
    </row>
    <row r="19" spans="1:10">
      <c r="A19" s="103"/>
      <c r="B19" s="106"/>
      <c r="C19" s="239" t="s">
        <v>127</v>
      </c>
      <c r="D19" s="106"/>
      <c r="E19" s="106"/>
      <c r="F19" s="106" t="s">
        <v>257</v>
      </c>
      <c r="G19" s="103"/>
      <c r="H19" s="103"/>
      <c r="I19" s="103"/>
      <c r="J19" s="103"/>
    </row>
    <row r="20" spans="1:10" customFormat="1">
      <c r="A20" s="103"/>
      <c r="B20" s="106"/>
      <c r="C20" s="106"/>
      <c r="D20" s="239"/>
      <c r="E20" s="103"/>
      <c r="F20" s="103"/>
      <c r="G20" s="103"/>
      <c r="H20" s="103"/>
      <c r="I20" s="103"/>
      <c r="J20" s="103"/>
    </row>
    <row r="21" spans="1:10" customFormat="1" ht="12.75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C6" sqref="C6"/>
    </sheetView>
  </sheetViews>
  <sheetFormatPr defaultRowHeight="15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>
      <c r="A1" s="76" t="s">
        <v>351</v>
      </c>
      <c r="B1" s="78"/>
      <c r="C1" s="78"/>
      <c r="D1" s="78"/>
      <c r="E1" s="78"/>
      <c r="F1" s="78"/>
      <c r="G1" s="168" t="s">
        <v>97</v>
      </c>
      <c r="H1" s="169"/>
    </row>
    <row r="2" spans="1:8">
      <c r="A2" s="78" t="s">
        <v>128</v>
      </c>
      <c r="B2" s="78"/>
      <c r="C2" s="78"/>
      <c r="D2" s="78"/>
      <c r="E2" s="78"/>
      <c r="F2" s="78"/>
      <c r="G2" s="170" t="s">
        <v>480</v>
      </c>
      <c r="H2" s="169"/>
    </row>
    <row r="3" spans="1:8">
      <c r="A3" s="78"/>
      <c r="B3" s="78"/>
      <c r="C3" s="78"/>
      <c r="D3" s="78"/>
      <c r="E3" s="78"/>
      <c r="F3" s="78"/>
      <c r="G3" s="104"/>
      <c r="H3" s="169"/>
    </row>
    <row r="4" spans="1:8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>
      <c r="A5" s="225">
        <f>'ფორმა N1'!D4</f>
        <v>0</v>
      </c>
      <c r="B5" s="225"/>
      <c r="C5" s="225" t="s">
        <v>520</v>
      </c>
      <c r="D5" s="225"/>
      <c r="E5" s="225"/>
      <c r="F5" s="225"/>
      <c r="G5" s="225"/>
      <c r="H5" s="106"/>
    </row>
    <row r="6" spans="1:8">
      <c r="A6" s="79"/>
      <c r="B6" s="78"/>
      <c r="C6" s="78"/>
      <c r="D6" s="78"/>
      <c r="E6" s="78"/>
      <c r="F6" s="78"/>
      <c r="G6" s="78"/>
      <c r="H6" s="106"/>
    </row>
    <row r="7" spans="1:8">
      <c r="A7" s="78"/>
      <c r="B7" s="78"/>
      <c r="C7" s="78"/>
      <c r="D7" s="78"/>
      <c r="E7" s="78"/>
      <c r="F7" s="78"/>
      <c r="G7" s="78"/>
      <c r="H7" s="107"/>
    </row>
    <row r="8" spans="1:8" ht="45.75" customHeight="1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7"/>
    </row>
    <row r="9" spans="1:8">
      <c r="A9" s="173" t="s">
        <v>303</v>
      </c>
      <c r="B9" s="174"/>
      <c r="C9" s="175"/>
      <c r="D9" s="176"/>
      <c r="E9" s="176"/>
      <c r="F9" s="176"/>
      <c r="G9" s="177">
        <v>178</v>
      </c>
      <c r="H9" s="107"/>
    </row>
    <row r="10" spans="1:8" ht="15.75">
      <c r="A10" s="174">
        <v>1</v>
      </c>
      <c r="B10" s="410" t="s">
        <v>508</v>
      </c>
      <c r="C10" s="178">
        <v>1050</v>
      </c>
      <c r="D10" s="179">
        <v>1050</v>
      </c>
      <c r="E10" s="179" t="s">
        <v>209</v>
      </c>
      <c r="F10" s="179" t="s">
        <v>509</v>
      </c>
      <c r="G10" s="180">
        <f>IF(ISBLANK(B10),"",G9+C10-D10)</f>
        <v>178</v>
      </c>
      <c r="H10" s="107"/>
    </row>
    <row r="11" spans="1:8" ht="15.75">
      <c r="A11" s="174">
        <v>2</v>
      </c>
      <c r="B11" s="159"/>
      <c r="C11" s="178"/>
      <c r="D11" s="179"/>
      <c r="E11" s="179"/>
      <c r="F11" s="179"/>
      <c r="G11" s="180" t="str">
        <f t="shared" ref="G11:G38" si="0">IF(ISBLANK(B11),"",G10+C11-D11)</f>
        <v/>
      </c>
      <c r="H11" s="107"/>
    </row>
    <row r="12" spans="1:8" ht="15.75">
      <c r="A12" s="174">
        <v>3</v>
      </c>
      <c r="B12" s="159"/>
      <c r="C12" s="178"/>
      <c r="D12" s="179"/>
      <c r="E12" s="179"/>
      <c r="F12" s="179"/>
      <c r="G12" s="180" t="str">
        <f t="shared" si="0"/>
        <v/>
      </c>
      <c r="H12" s="107"/>
    </row>
    <row r="13" spans="1:8" ht="15.75">
      <c r="A13" s="174">
        <v>4</v>
      </c>
      <c r="B13" s="159"/>
      <c r="C13" s="178"/>
      <c r="D13" s="179"/>
      <c r="E13" s="179"/>
      <c r="F13" s="179"/>
      <c r="G13" s="180" t="str">
        <f t="shared" si="0"/>
        <v/>
      </c>
      <c r="H13" s="107"/>
    </row>
    <row r="14" spans="1:8" ht="15.75">
      <c r="A14" s="174">
        <v>5</v>
      </c>
      <c r="B14" s="159"/>
      <c r="C14" s="178"/>
      <c r="D14" s="179"/>
      <c r="E14" s="179"/>
      <c r="F14" s="179"/>
      <c r="G14" s="180" t="str">
        <f t="shared" si="0"/>
        <v/>
      </c>
      <c r="H14" s="107"/>
    </row>
    <row r="15" spans="1:8" ht="15.75">
      <c r="A15" s="174">
        <v>6</v>
      </c>
      <c r="B15" s="159"/>
      <c r="C15" s="178"/>
      <c r="D15" s="179"/>
      <c r="E15" s="179"/>
      <c r="F15" s="179"/>
      <c r="G15" s="180" t="str">
        <f t="shared" si="0"/>
        <v/>
      </c>
      <c r="H15" s="107"/>
    </row>
    <row r="16" spans="1:8" ht="15.75">
      <c r="A16" s="174">
        <v>7</v>
      </c>
      <c r="B16" s="159"/>
      <c r="C16" s="178"/>
      <c r="D16" s="179"/>
      <c r="E16" s="179"/>
      <c r="F16" s="179"/>
      <c r="G16" s="180" t="str">
        <f t="shared" si="0"/>
        <v/>
      </c>
      <c r="H16" s="107"/>
    </row>
    <row r="17" spans="1:8" ht="15.75">
      <c r="A17" s="174">
        <v>8</v>
      </c>
      <c r="B17" s="159"/>
      <c r="C17" s="178"/>
      <c r="D17" s="179"/>
      <c r="E17" s="179"/>
      <c r="F17" s="179"/>
      <c r="G17" s="180" t="str">
        <f t="shared" si="0"/>
        <v/>
      </c>
      <c r="H17" s="107"/>
    </row>
    <row r="18" spans="1:8" ht="15.75">
      <c r="A18" s="174">
        <v>9</v>
      </c>
      <c r="B18" s="159"/>
      <c r="C18" s="178"/>
      <c r="D18" s="179"/>
      <c r="E18" s="179"/>
      <c r="F18" s="179"/>
      <c r="G18" s="180" t="str">
        <f t="shared" si="0"/>
        <v/>
      </c>
      <c r="H18" s="107"/>
    </row>
    <row r="19" spans="1:8" ht="15.75">
      <c r="A19" s="174">
        <v>10</v>
      </c>
      <c r="B19" s="159"/>
      <c r="C19" s="178"/>
      <c r="D19" s="179"/>
      <c r="E19" s="179"/>
      <c r="F19" s="179"/>
      <c r="G19" s="180" t="str">
        <f t="shared" si="0"/>
        <v/>
      </c>
      <c r="H19" s="107"/>
    </row>
    <row r="20" spans="1:8" ht="15.75">
      <c r="A20" s="174">
        <v>11</v>
      </c>
      <c r="B20" s="159"/>
      <c r="C20" s="178"/>
      <c r="D20" s="179"/>
      <c r="E20" s="179"/>
      <c r="F20" s="179"/>
      <c r="G20" s="180" t="str">
        <f t="shared" si="0"/>
        <v/>
      </c>
      <c r="H20" s="107"/>
    </row>
    <row r="21" spans="1:8" ht="15.75">
      <c r="A21" s="174">
        <v>12</v>
      </c>
      <c r="B21" s="159"/>
      <c r="C21" s="178"/>
      <c r="D21" s="179"/>
      <c r="E21" s="179"/>
      <c r="F21" s="179"/>
      <c r="G21" s="180" t="str">
        <f t="shared" si="0"/>
        <v/>
      </c>
      <c r="H21" s="107"/>
    </row>
    <row r="22" spans="1:8" ht="15.75">
      <c r="A22" s="174">
        <v>13</v>
      </c>
      <c r="B22" s="159"/>
      <c r="C22" s="178"/>
      <c r="D22" s="179"/>
      <c r="E22" s="179"/>
      <c r="F22" s="179"/>
      <c r="G22" s="180" t="str">
        <f t="shared" si="0"/>
        <v/>
      </c>
      <c r="H22" s="107"/>
    </row>
    <row r="23" spans="1:8" ht="15.75">
      <c r="A23" s="174">
        <v>14</v>
      </c>
      <c r="B23" s="159"/>
      <c r="C23" s="178"/>
      <c r="D23" s="179"/>
      <c r="E23" s="179"/>
      <c r="F23" s="179"/>
      <c r="G23" s="180" t="str">
        <f t="shared" si="0"/>
        <v/>
      </c>
      <c r="H23" s="107"/>
    </row>
    <row r="24" spans="1:8" ht="15.75">
      <c r="A24" s="174">
        <v>15</v>
      </c>
      <c r="B24" s="159"/>
      <c r="C24" s="178"/>
      <c r="D24" s="179"/>
      <c r="E24" s="179"/>
      <c r="F24" s="179"/>
      <c r="G24" s="180" t="str">
        <f t="shared" si="0"/>
        <v/>
      </c>
      <c r="H24" s="107"/>
    </row>
    <row r="25" spans="1:8" ht="15.75">
      <c r="A25" s="174">
        <v>16</v>
      </c>
      <c r="B25" s="159"/>
      <c r="C25" s="178"/>
      <c r="D25" s="179"/>
      <c r="E25" s="179"/>
      <c r="F25" s="179"/>
      <c r="G25" s="180" t="str">
        <f t="shared" si="0"/>
        <v/>
      </c>
      <c r="H25" s="107"/>
    </row>
    <row r="26" spans="1:8" ht="15.75">
      <c r="A26" s="174">
        <v>17</v>
      </c>
      <c r="B26" s="159"/>
      <c r="C26" s="178"/>
      <c r="D26" s="179"/>
      <c r="E26" s="179"/>
      <c r="F26" s="179"/>
      <c r="G26" s="180" t="str">
        <f t="shared" si="0"/>
        <v/>
      </c>
      <c r="H26" s="107"/>
    </row>
    <row r="27" spans="1:8" ht="15.75">
      <c r="A27" s="174">
        <v>18</v>
      </c>
      <c r="B27" s="159"/>
      <c r="C27" s="178"/>
      <c r="D27" s="179"/>
      <c r="E27" s="179"/>
      <c r="F27" s="179"/>
      <c r="G27" s="180" t="str">
        <f t="shared" si="0"/>
        <v/>
      </c>
      <c r="H27" s="107"/>
    </row>
    <row r="28" spans="1:8" ht="15.75">
      <c r="A28" s="174">
        <v>19</v>
      </c>
      <c r="B28" s="159"/>
      <c r="C28" s="178"/>
      <c r="D28" s="179"/>
      <c r="E28" s="179"/>
      <c r="F28" s="179"/>
      <c r="G28" s="180" t="str">
        <f t="shared" si="0"/>
        <v/>
      </c>
      <c r="H28" s="107"/>
    </row>
    <row r="29" spans="1:8" ht="15.75">
      <c r="A29" s="174">
        <v>20</v>
      </c>
      <c r="B29" s="159"/>
      <c r="C29" s="178"/>
      <c r="D29" s="179"/>
      <c r="E29" s="179"/>
      <c r="F29" s="179"/>
      <c r="G29" s="180" t="str">
        <f t="shared" si="0"/>
        <v/>
      </c>
      <c r="H29" s="107"/>
    </row>
    <row r="30" spans="1:8" ht="15.75">
      <c r="A30" s="174">
        <v>21</v>
      </c>
      <c r="B30" s="159"/>
      <c r="C30" s="181"/>
      <c r="D30" s="182"/>
      <c r="E30" s="182"/>
      <c r="F30" s="182"/>
      <c r="G30" s="180" t="str">
        <f t="shared" si="0"/>
        <v/>
      </c>
      <c r="H30" s="107"/>
    </row>
    <row r="31" spans="1:8" ht="15.75">
      <c r="A31" s="174">
        <v>22</v>
      </c>
      <c r="B31" s="159"/>
      <c r="C31" s="181"/>
      <c r="D31" s="182"/>
      <c r="E31" s="182"/>
      <c r="F31" s="182"/>
      <c r="G31" s="180" t="str">
        <f t="shared" si="0"/>
        <v/>
      </c>
      <c r="H31" s="107"/>
    </row>
    <row r="32" spans="1:8" ht="15.75">
      <c r="A32" s="174">
        <v>23</v>
      </c>
      <c r="B32" s="159"/>
      <c r="C32" s="181"/>
      <c r="D32" s="182"/>
      <c r="E32" s="182"/>
      <c r="F32" s="182"/>
      <c r="G32" s="180" t="str">
        <f t="shared" si="0"/>
        <v/>
      </c>
      <c r="H32" s="107"/>
    </row>
    <row r="33" spans="1:10" ht="15.75">
      <c r="A33" s="174">
        <v>24</v>
      </c>
      <c r="B33" s="159"/>
      <c r="C33" s="181"/>
      <c r="D33" s="182"/>
      <c r="E33" s="182"/>
      <c r="F33" s="182"/>
      <c r="G33" s="180" t="str">
        <f t="shared" si="0"/>
        <v/>
      </c>
      <c r="H33" s="107"/>
    </row>
    <row r="34" spans="1:10" ht="15.75">
      <c r="A34" s="174">
        <v>25</v>
      </c>
      <c r="B34" s="159"/>
      <c r="C34" s="181"/>
      <c r="D34" s="182"/>
      <c r="E34" s="182"/>
      <c r="F34" s="182"/>
      <c r="G34" s="180" t="str">
        <f t="shared" si="0"/>
        <v/>
      </c>
      <c r="H34" s="107"/>
    </row>
    <row r="35" spans="1:10" ht="15.75">
      <c r="A35" s="174">
        <v>26</v>
      </c>
      <c r="B35" s="159"/>
      <c r="C35" s="181"/>
      <c r="D35" s="182"/>
      <c r="E35" s="182"/>
      <c r="F35" s="182"/>
      <c r="G35" s="180" t="str">
        <f t="shared" si="0"/>
        <v/>
      </c>
      <c r="H35" s="107"/>
    </row>
    <row r="36" spans="1:10" ht="15.75">
      <c r="A36" s="174">
        <v>27</v>
      </c>
      <c r="B36" s="159"/>
      <c r="C36" s="181"/>
      <c r="D36" s="182"/>
      <c r="E36" s="182"/>
      <c r="F36" s="182"/>
      <c r="G36" s="180" t="str">
        <f t="shared" si="0"/>
        <v/>
      </c>
      <c r="H36" s="107"/>
    </row>
    <row r="37" spans="1:10" ht="15.75">
      <c r="A37" s="174">
        <v>28</v>
      </c>
      <c r="B37" s="159"/>
      <c r="C37" s="181"/>
      <c r="D37" s="182"/>
      <c r="E37" s="182"/>
      <c r="F37" s="182"/>
      <c r="G37" s="180" t="str">
        <f t="shared" si="0"/>
        <v/>
      </c>
      <c r="H37" s="107"/>
    </row>
    <row r="38" spans="1:10" ht="15.75">
      <c r="A38" s="174">
        <v>29</v>
      </c>
      <c r="B38" s="159"/>
      <c r="C38" s="181"/>
      <c r="D38" s="182"/>
      <c r="E38" s="182"/>
      <c r="F38" s="182"/>
      <c r="G38" s="180" t="str">
        <f t="shared" si="0"/>
        <v/>
      </c>
      <c r="H38" s="107"/>
    </row>
    <row r="39" spans="1:10" ht="15.75">
      <c r="A39" s="174" t="s">
        <v>266</v>
      </c>
      <c r="B39" s="159"/>
      <c r="C39" s="181"/>
      <c r="D39" s="182"/>
      <c r="E39" s="182"/>
      <c r="F39" s="182"/>
      <c r="G39" s="180" t="str">
        <f>IF(ISBLANK(B39),"",#REF!+C39-D39)</f>
        <v/>
      </c>
      <c r="H39" s="107"/>
    </row>
    <row r="40" spans="1:10">
      <c r="A40" s="183" t="s">
        <v>304</v>
      </c>
      <c r="B40" s="184"/>
      <c r="C40" s="185"/>
      <c r="D40" s="186"/>
      <c r="E40" s="186"/>
      <c r="F40" s="187"/>
      <c r="G40" s="188" t="str">
        <f>G39</f>
        <v/>
      </c>
      <c r="H40" s="107"/>
    </row>
    <row r="44" spans="1:10">
      <c r="B44" s="191" t="s">
        <v>96</v>
      </c>
      <c r="F44" s="192"/>
    </row>
    <row r="45" spans="1:10">
      <c r="F45" s="190"/>
      <c r="G45" s="190"/>
      <c r="H45" s="190"/>
      <c r="I45" s="190"/>
      <c r="J45" s="190"/>
    </row>
    <row r="46" spans="1:10">
      <c r="C46" s="193"/>
      <c r="F46" s="193"/>
      <c r="G46" s="194"/>
      <c r="H46" s="190"/>
      <c r="I46" s="190"/>
      <c r="J46" s="190"/>
    </row>
    <row r="47" spans="1:10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>
      <c r="B49" s="189"/>
    </row>
    <row r="50" spans="2:2" s="190" customFormat="1" ht="12.75"/>
    <row r="51" spans="2:2" s="190" customFormat="1" ht="12.75"/>
    <row r="52" spans="2:2" s="190" customFormat="1" ht="12.75"/>
    <row r="53" spans="2:2" s="190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tabSelected="1" view="pageBreakPreview" zoomScale="80" zoomScaleSheetLayoutView="80" workbookViewId="0">
      <selection activeCell="B17" sqref="B17:J17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9" t="s">
        <v>292</v>
      </c>
      <c r="B1" s="140"/>
      <c r="C1" s="140"/>
      <c r="D1" s="140"/>
      <c r="E1" s="140"/>
      <c r="F1" s="80"/>
      <c r="G1" s="80"/>
      <c r="H1" s="80"/>
      <c r="I1" s="437" t="s">
        <v>97</v>
      </c>
      <c r="J1" s="437"/>
      <c r="K1" s="146"/>
    </row>
    <row r="2" spans="1:12" s="23" customFormat="1" ht="15">
      <c r="A2" s="107" t="s">
        <v>128</v>
      </c>
      <c r="B2" s="140"/>
      <c r="C2" s="140"/>
      <c r="D2" s="140"/>
      <c r="E2" s="140"/>
      <c r="F2" s="141"/>
      <c r="G2" s="142"/>
      <c r="H2" s="142"/>
      <c r="I2" s="421" t="s">
        <v>480</v>
      </c>
      <c r="J2" s="422"/>
      <c r="K2" s="146"/>
    </row>
    <row r="3" spans="1:12" s="23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>
      <c r="A5" s="121">
        <f>'ფორმა N1'!D4</f>
        <v>0</v>
      </c>
      <c r="B5" s="122" t="s">
        <v>520</v>
      </c>
      <c r="C5" s="122"/>
      <c r="D5" s="122"/>
      <c r="E5" s="122"/>
      <c r="F5" s="60"/>
      <c r="G5" s="60"/>
      <c r="H5" s="60"/>
      <c r="I5" s="134"/>
      <c r="J5" s="60"/>
      <c r="K5" s="107"/>
    </row>
    <row r="6" spans="1:12" s="23" customFormat="1" ht="13.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436" t="s">
        <v>208</v>
      </c>
      <c r="C7" s="436"/>
      <c r="D7" s="436" t="s">
        <v>280</v>
      </c>
      <c r="E7" s="436"/>
      <c r="F7" s="436" t="s">
        <v>281</v>
      </c>
      <c r="G7" s="436"/>
      <c r="H7" s="158" t="s">
        <v>267</v>
      </c>
      <c r="I7" s="436" t="s">
        <v>211</v>
      </c>
      <c r="J7" s="436"/>
      <c r="K7" s="147"/>
    </row>
    <row r="8" spans="1:12" ht="15">
      <c r="A8" s="136" t="s">
        <v>103</v>
      </c>
      <c r="B8" s="137" t="s">
        <v>210</v>
      </c>
      <c r="C8" s="138" t="s">
        <v>209</v>
      </c>
      <c r="D8" s="137" t="s">
        <v>210</v>
      </c>
      <c r="E8" s="138" t="s">
        <v>209</v>
      </c>
      <c r="F8" s="137" t="s">
        <v>210</v>
      </c>
      <c r="G8" s="138" t="s">
        <v>209</v>
      </c>
      <c r="H8" s="138" t="s">
        <v>209</v>
      </c>
      <c r="I8" s="137" t="s">
        <v>210</v>
      </c>
      <c r="J8" s="138" t="s">
        <v>209</v>
      </c>
      <c r="K8" s="147"/>
    </row>
    <row r="9" spans="1:12" ht="15">
      <c r="A9" s="61" t="s">
        <v>104</v>
      </c>
      <c r="B9" s="84">
        <f>SUM(B10,B14,B17)</f>
        <v>0</v>
      </c>
      <c r="C9" s="84">
        <f>SUM(C10,C14,C17)</f>
        <v>1761</v>
      </c>
      <c r="D9" s="84">
        <f t="shared" ref="D9:J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84">
        <f t="shared" si="0"/>
        <v>1761</v>
      </c>
      <c r="K9" s="147"/>
    </row>
    <row r="10" spans="1:12" ht="15">
      <c r="A10" s="62" t="s">
        <v>105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>
      <c r="A14" s="62" t="s">
        <v>109</v>
      </c>
      <c r="B14" s="135">
        <f>SUM(B15:B16)</f>
        <v>0</v>
      </c>
      <c r="C14" s="135">
        <f>SUM(C15:C16)</f>
        <v>0</v>
      </c>
      <c r="D14" s="135">
        <f t="shared" ref="D14:J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135">
        <f t="shared" si="2"/>
        <v>0</v>
      </c>
      <c r="K14" s="147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7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7"/>
    </row>
    <row r="17" spans="1:11" ht="15">
      <c r="A17" s="62" t="s">
        <v>112</v>
      </c>
      <c r="B17" s="135">
        <f>SUM(B18:B19,B22,B23)</f>
        <v>0</v>
      </c>
      <c r="C17" s="135">
        <v>1761</v>
      </c>
      <c r="D17" s="135">
        <f t="shared" ref="D17:F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135">
        <v>1761</v>
      </c>
      <c r="K17" s="147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 ht="15">
      <c r="A19" s="62" t="s">
        <v>114</v>
      </c>
      <c r="B19" s="135">
        <f>SUM(B20:B21)</f>
        <v>0</v>
      </c>
      <c r="C19" s="135">
        <f>SUM(C20:C21)</f>
        <v>0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135">
        <f t="shared" si="4"/>
        <v>0</v>
      </c>
      <c r="K19" s="147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7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7"/>
    </row>
    <row r="24" spans="1:11" ht="15">
      <c r="A24" s="61" t="s">
        <v>119</v>
      </c>
      <c r="B24" s="84">
        <f>SUM(B25:B31)</f>
        <v>0</v>
      </c>
      <c r="C24" s="84">
        <f t="shared" ref="C24:J24" si="5">SUM(C25:C31)</f>
        <v>0</v>
      </c>
      <c r="D24" s="84">
        <f t="shared" si="5"/>
        <v>0</v>
      </c>
      <c r="E24" s="84">
        <f t="shared" si="5"/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147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>
      <c r="A32" s="61" t="s">
        <v>120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47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>
      <c r="A36" s="61" t="s">
        <v>121</v>
      </c>
      <c r="B36" s="84">
        <f t="shared" ref="B36:J36" si="7">SUM(B37:B39,B42)</f>
        <v>0</v>
      </c>
      <c r="C36" s="84">
        <f t="shared" si="7"/>
        <v>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0</v>
      </c>
      <c r="K36" s="147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>
      <c r="A39" s="62" t="s">
        <v>124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2"/>
      <c r="C48" s="72"/>
      <c r="F48" s="72"/>
      <c r="G48" s="75"/>
      <c r="H48" s="72"/>
      <c r="I48"/>
      <c r="J48"/>
    </row>
    <row r="49" spans="1:10" s="2" customFormat="1" ht="15">
      <c r="B49" s="71" t="s">
        <v>256</v>
      </c>
      <c r="F49" s="12" t="s">
        <v>261</v>
      </c>
      <c r="G49" s="74"/>
      <c r="I49"/>
      <c r="J49"/>
    </row>
    <row r="50" spans="1:10" s="2" customFormat="1" ht="15">
      <c r="B50" s="67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D5" sqref="D5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39" t="s">
        <v>293</v>
      </c>
      <c r="B1" s="140"/>
      <c r="C1" s="140"/>
      <c r="D1" s="140"/>
      <c r="E1" s="140"/>
      <c r="F1" s="140"/>
      <c r="G1" s="146"/>
      <c r="H1" s="102" t="s">
        <v>186</v>
      </c>
      <c r="I1" s="146"/>
      <c r="J1" s="68"/>
      <c r="K1" s="68"/>
      <c r="L1" s="68"/>
    </row>
    <row r="2" spans="1:12" s="23" customFormat="1" ht="15">
      <c r="A2" s="107" t="s">
        <v>128</v>
      </c>
      <c r="B2" s="140"/>
      <c r="C2" s="140"/>
      <c r="D2" s="140"/>
      <c r="E2" s="140"/>
      <c r="F2" s="140"/>
      <c r="G2" s="148"/>
      <c r="H2" s="403" t="s">
        <v>480</v>
      </c>
      <c r="I2" s="148"/>
      <c r="J2" s="68"/>
      <c r="K2" s="68"/>
      <c r="L2" s="68"/>
    </row>
    <row r="3" spans="1:12" s="23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>
      <c r="A5" s="121">
        <f>'ფორმა N1'!D4</f>
        <v>0</v>
      </c>
      <c r="B5" s="122"/>
      <c r="C5" s="122" t="s">
        <v>520</v>
      </c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>
      <c r="A7" s="136" t="s">
        <v>64</v>
      </c>
      <c r="B7" s="136" t="s">
        <v>360</v>
      </c>
      <c r="C7" s="138" t="s">
        <v>361</v>
      </c>
      <c r="D7" s="138" t="s">
        <v>223</v>
      </c>
      <c r="E7" s="138" t="s">
        <v>228</v>
      </c>
      <c r="F7" s="138" t="s">
        <v>229</v>
      </c>
      <c r="G7" s="138" t="s">
        <v>230</v>
      </c>
      <c r="H7" s="138" t="s">
        <v>231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>
      <c r="A9" s="69">
        <v>1</v>
      </c>
      <c r="B9" s="26"/>
      <c r="C9" s="26"/>
      <c r="D9" s="26"/>
      <c r="E9" s="26"/>
      <c r="F9" s="26"/>
      <c r="G9" s="159"/>
      <c r="H9" s="26"/>
      <c r="I9" s="146"/>
    </row>
    <row r="10" spans="1:12" ht="15">
      <c r="A10" s="69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>
      <c r="A11" s="69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>
      <c r="A12" s="69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>
      <c r="A13" s="69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>
      <c r="A14" s="69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159"/>
      <c r="H15" s="26"/>
      <c r="I15" s="146"/>
      <c r="J15" s="65"/>
      <c r="K15" s="65"/>
      <c r="L15" s="65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159"/>
      <c r="H16" s="26"/>
      <c r="I16" s="146"/>
      <c r="J16" s="65"/>
      <c r="K16" s="65"/>
      <c r="L16" s="65"/>
    </row>
    <row r="17" spans="1:12" s="23" customFormat="1" ht="15">
      <c r="A17" s="69">
        <v>9</v>
      </c>
      <c r="B17" s="26"/>
      <c r="C17" s="26"/>
      <c r="D17" s="26"/>
      <c r="E17" s="26"/>
      <c r="F17" s="26"/>
      <c r="G17" s="159"/>
      <c r="H17" s="26"/>
      <c r="I17" s="146"/>
      <c r="J17" s="65"/>
      <c r="K17" s="65"/>
      <c r="L17" s="65"/>
    </row>
    <row r="18" spans="1:12" s="23" customFormat="1" ht="15">
      <c r="A18" s="69">
        <v>10</v>
      </c>
      <c r="B18" s="26"/>
      <c r="C18" s="26"/>
      <c r="D18" s="26"/>
      <c r="E18" s="26"/>
      <c r="F18" s="26"/>
      <c r="G18" s="159"/>
      <c r="H18" s="26"/>
      <c r="I18" s="146"/>
      <c r="J18" s="65"/>
      <c r="K18" s="65"/>
      <c r="L18" s="65"/>
    </row>
    <row r="19" spans="1:12" s="23" customFormat="1" ht="15">
      <c r="A19" s="69">
        <v>11</v>
      </c>
      <c r="B19" s="26"/>
      <c r="C19" s="26"/>
      <c r="D19" s="26"/>
      <c r="E19" s="26"/>
      <c r="F19" s="26"/>
      <c r="G19" s="159"/>
      <c r="H19" s="26"/>
      <c r="I19" s="146"/>
      <c r="J19" s="65"/>
      <c r="K19" s="65"/>
      <c r="L19" s="65"/>
    </row>
    <row r="20" spans="1:12" s="23" customFormat="1" ht="15">
      <c r="A20" s="69">
        <v>12</v>
      </c>
      <c r="B20" s="26"/>
      <c r="C20" s="26"/>
      <c r="D20" s="26"/>
      <c r="E20" s="26"/>
      <c r="F20" s="26"/>
      <c r="G20" s="159"/>
      <c r="H20" s="26"/>
      <c r="I20" s="146"/>
      <c r="J20" s="65"/>
      <c r="K20" s="65"/>
      <c r="L20" s="65"/>
    </row>
    <row r="21" spans="1:12" s="23" customFormat="1" ht="15">
      <c r="A21" s="69">
        <v>13</v>
      </c>
      <c r="B21" s="26"/>
      <c r="C21" s="26"/>
      <c r="D21" s="26"/>
      <c r="E21" s="26"/>
      <c r="F21" s="26"/>
      <c r="G21" s="159"/>
      <c r="H21" s="26"/>
      <c r="I21" s="146"/>
      <c r="J21" s="65"/>
      <c r="K21" s="65"/>
      <c r="L21" s="65"/>
    </row>
    <row r="22" spans="1:12" s="23" customFormat="1" ht="15">
      <c r="A22" s="69">
        <v>14</v>
      </c>
      <c r="B22" s="26"/>
      <c r="C22" s="26"/>
      <c r="D22" s="26"/>
      <c r="E22" s="26"/>
      <c r="F22" s="26"/>
      <c r="G22" s="159"/>
      <c r="H22" s="26"/>
      <c r="I22" s="146"/>
      <c r="J22" s="65"/>
      <c r="K22" s="65"/>
      <c r="L22" s="65"/>
    </row>
    <row r="23" spans="1:12" s="23" customFormat="1" ht="15">
      <c r="A23" s="69">
        <v>15</v>
      </c>
      <c r="B23" s="26"/>
      <c r="C23" s="26"/>
      <c r="D23" s="26"/>
      <c r="E23" s="26"/>
      <c r="F23" s="26"/>
      <c r="G23" s="159"/>
      <c r="H23" s="26"/>
      <c r="I23" s="146"/>
      <c r="J23" s="65"/>
      <c r="K23" s="65"/>
      <c r="L23" s="65"/>
    </row>
    <row r="24" spans="1:12" s="23" customFormat="1" ht="15">
      <c r="A24" s="69">
        <v>16</v>
      </c>
      <c r="B24" s="26"/>
      <c r="C24" s="26"/>
      <c r="D24" s="26"/>
      <c r="E24" s="26"/>
      <c r="F24" s="26"/>
      <c r="G24" s="159"/>
      <c r="H24" s="26"/>
      <c r="I24" s="146"/>
      <c r="J24" s="65"/>
      <c r="K24" s="65"/>
      <c r="L24" s="65"/>
    </row>
    <row r="25" spans="1:12" s="23" customFormat="1" ht="15">
      <c r="A25" s="69">
        <v>17</v>
      </c>
      <c r="B25" s="26"/>
      <c r="C25" s="26"/>
      <c r="D25" s="26"/>
      <c r="E25" s="26"/>
      <c r="F25" s="26"/>
      <c r="G25" s="159"/>
      <c r="H25" s="26"/>
      <c r="I25" s="146"/>
      <c r="J25" s="65"/>
      <c r="K25" s="65"/>
      <c r="L25" s="65"/>
    </row>
    <row r="26" spans="1:12" s="23" customFormat="1" ht="15">
      <c r="A26" s="69">
        <v>18</v>
      </c>
      <c r="B26" s="26"/>
      <c r="C26" s="26"/>
      <c r="D26" s="26"/>
      <c r="E26" s="26"/>
      <c r="F26" s="26"/>
      <c r="G26" s="159"/>
      <c r="H26" s="26"/>
      <c r="I26" s="146"/>
      <c r="J26" s="65"/>
      <c r="K26" s="65"/>
      <c r="L26" s="65"/>
    </row>
    <row r="27" spans="1:12" s="23" customFormat="1" ht="15">
      <c r="A27" s="69" t="s">
        <v>266</v>
      </c>
      <c r="B27" s="26"/>
      <c r="C27" s="26"/>
      <c r="D27" s="26"/>
      <c r="E27" s="26"/>
      <c r="F27" s="26"/>
      <c r="G27" s="159"/>
      <c r="H27" s="26"/>
      <c r="I27" s="146"/>
      <c r="J27" s="65"/>
      <c r="K27" s="65"/>
      <c r="L27" s="65"/>
    </row>
    <row r="28" spans="1:12" s="23" customFormat="1">
      <c r="J28" s="65"/>
      <c r="K28" s="65"/>
      <c r="L28" s="65"/>
    </row>
    <row r="29" spans="1:12" s="23" customFormat="1"/>
    <row r="30" spans="1:12" s="23" customFormat="1">
      <c r="A30" s="25"/>
    </row>
    <row r="31" spans="1:12" s="2" customFormat="1" ht="15">
      <c r="B31" s="73" t="s">
        <v>96</v>
      </c>
      <c r="E31" s="5"/>
    </row>
    <row r="32" spans="1:12" s="2" customFormat="1" ht="15">
      <c r="C32" s="72"/>
      <c r="E32" s="72"/>
      <c r="F32" s="75"/>
      <c r="G32"/>
      <c r="H32"/>
      <c r="I32"/>
    </row>
    <row r="33" spans="1:9" s="2" customFormat="1" ht="15">
      <c r="A33"/>
      <c r="C33" s="71" t="s">
        <v>256</v>
      </c>
      <c r="E33" s="12" t="s">
        <v>261</v>
      </c>
      <c r="F33" s="74"/>
      <c r="G33"/>
      <c r="H33"/>
      <c r="I33"/>
    </row>
    <row r="34" spans="1:9" s="2" customFormat="1" ht="15">
      <c r="A34"/>
      <c r="C34" s="67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D5" sqref="D5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39" t="s">
        <v>294</v>
      </c>
      <c r="B1" s="140"/>
      <c r="C1" s="140"/>
      <c r="D1" s="140"/>
      <c r="E1" s="140"/>
      <c r="F1" s="140"/>
      <c r="G1" s="140"/>
      <c r="H1" s="146"/>
      <c r="I1" s="389" t="s">
        <v>186</v>
      </c>
      <c r="J1" s="153"/>
    </row>
    <row r="2" spans="1:12" s="23" customFormat="1" ht="15">
      <c r="A2" s="107" t="s">
        <v>128</v>
      </c>
      <c r="B2" s="140"/>
      <c r="C2" s="140"/>
      <c r="D2" s="140"/>
      <c r="E2" s="140"/>
      <c r="F2" s="140"/>
      <c r="G2" s="140"/>
      <c r="H2" s="146"/>
      <c r="I2" s="403" t="s">
        <v>480</v>
      </c>
      <c r="J2" s="153"/>
    </row>
    <row r="3" spans="1:12" s="23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>
      <c r="A5" s="121">
        <f>'ფორმა N1'!D4</f>
        <v>0</v>
      </c>
      <c r="B5" s="122"/>
      <c r="C5" s="122" t="s">
        <v>520</v>
      </c>
      <c r="D5" s="122"/>
      <c r="E5" s="150"/>
      <c r="F5" s="151"/>
      <c r="G5" s="151"/>
      <c r="H5" s="151"/>
      <c r="I5" s="150"/>
      <c r="J5" s="106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64</v>
      </c>
      <c r="B7" s="136" t="s">
        <v>236</v>
      </c>
      <c r="C7" s="138" t="s">
        <v>232</v>
      </c>
      <c r="D7" s="138" t="s">
        <v>233</v>
      </c>
      <c r="E7" s="138" t="s">
        <v>234</v>
      </c>
      <c r="F7" s="138" t="s">
        <v>235</v>
      </c>
      <c r="G7" s="138" t="s">
        <v>229</v>
      </c>
      <c r="H7" s="138" t="s">
        <v>230</v>
      </c>
      <c r="I7" s="138" t="s">
        <v>231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15">
      <c r="A9" s="69">
        <v>1</v>
      </c>
      <c r="B9" s="26"/>
      <c r="C9" s="26"/>
      <c r="D9" s="26"/>
      <c r="E9" s="26"/>
      <c r="F9" s="26"/>
      <c r="G9" s="26"/>
      <c r="H9" s="159"/>
      <c r="I9" s="26"/>
      <c r="J9" s="154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>
      <c r="A17" s="69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>
      <c r="A18" s="69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>
      <c r="A19" s="69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>
      <c r="A20" s="69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>
      <c r="A21" s="69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>
      <c r="A22" s="69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>
      <c r="A23" s="69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>
      <c r="A24" s="69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>
      <c r="A25" s="69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>
      <c r="A26" s="69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>
      <c r="A27" s="69" t="s">
        <v>266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>
      <c r="J28" s="65"/>
    </row>
    <row r="29" spans="1:10" s="23" customFormat="1"/>
    <row r="30" spans="1:10" s="23" customFormat="1">
      <c r="A30" s="25"/>
    </row>
    <row r="31" spans="1:10" s="2" customFormat="1" ht="15">
      <c r="B31" s="73" t="s">
        <v>96</v>
      </c>
      <c r="E31" s="5"/>
    </row>
    <row r="32" spans="1:10" s="2" customFormat="1" ht="15">
      <c r="C32" s="72"/>
      <c r="E32" s="72"/>
      <c r="F32" s="75"/>
      <c r="G32" s="75"/>
      <c r="H32"/>
      <c r="I32"/>
    </row>
    <row r="33" spans="1:10" s="2" customFormat="1" ht="15">
      <c r="A33"/>
      <c r="C33" s="71" t="s">
        <v>256</v>
      </c>
      <c r="E33" s="12" t="s">
        <v>261</v>
      </c>
      <c r="F33" s="74"/>
      <c r="G33"/>
      <c r="H33"/>
      <c r="I33"/>
    </row>
    <row r="34" spans="1:10" s="2" customFormat="1" ht="15">
      <c r="A34"/>
      <c r="C34" s="67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5"/>
    </row>
    <row r="38" spans="1:10" s="23" customFormat="1">
      <c r="J38" s="65"/>
    </row>
    <row r="39" spans="1:10" s="23" customFormat="1">
      <c r="J39" s="65"/>
    </row>
    <row r="40" spans="1:10" s="23" customFormat="1">
      <c r="J40" s="65"/>
    </row>
    <row r="41" spans="1:10" s="23" customFormat="1">
      <c r="J41" s="65"/>
    </row>
    <row r="42" spans="1:10" s="23" customFormat="1">
      <c r="J42" s="65"/>
    </row>
    <row r="43" spans="1:10" s="23" customFormat="1">
      <c r="J43" s="65"/>
    </row>
    <row r="44" spans="1:10" s="23" customFormat="1">
      <c r="J44" s="65"/>
    </row>
    <row r="45" spans="1:10" s="23" customFormat="1">
      <c r="J45" s="65"/>
    </row>
    <row r="46" spans="1:10" s="23" customFormat="1">
      <c r="J46" s="65"/>
    </row>
    <row r="47" spans="1:10" s="23" customFormat="1">
      <c r="J47" s="65"/>
    </row>
    <row r="48" spans="1:10" s="23" customFormat="1">
      <c r="J48" s="65"/>
    </row>
    <row r="49" spans="10:10" s="23" customFormat="1">
      <c r="J49" s="65"/>
    </row>
    <row r="50" spans="10:10" s="23" customFormat="1">
      <c r="J50" s="65"/>
    </row>
    <row r="51" spans="10:10" s="23" customFormat="1">
      <c r="J51" s="65"/>
    </row>
    <row r="52" spans="10:10" s="23" customFormat="1">
      <c r="J52" s="65"/>
    </row>
    <row r="53" spans="10:10" s="23" customFormat="1">
      <c r="J53" s="65"/>
    </row>
    <row r="54" spans="10:10" s="23" customFormat="1">
      <c r="J54" s="6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D5" sqref="D5"/>
    </sheetView>
  </sheetViews>
  <sheetFormatPr defaultRowHeight="12.75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>
      <c r="A1" s="198" t="s">
        <v>314</v>
      </c>
      <c r="B1" s="199"/>
      <c r="C1" s="199"/>
      <c r="D1" s="199"/>
      <c r="E1" s="199"/>
      <c r="F1" s="80"/>
      <c r="G1" s="80" t="s">
        <v>97</v>
      </c>
      <c r="H1" s="203"/>
    </row>
    <row r="2" spans="1:8" s="202" customFormat="1">
      <c r="A2" s="203" t="s">
        <v>305</v>
      </c>
      <c r="B2" s="199"/>
      <c r="C2" s="199"/>
      <c r="D2" s="199"/>
      <c r="E2" s="200"/>
      <c r="F2" s="200"/>
      <c r="G2" s="201" t="s">
        <v>480</v>
      </c>
      <c r="H2" s="203"/>
    </row>
    <row r="3" spans="1:8" s="202" customFormat="1">
      <c r="A3" s="203"/>
      <c r="B3" s="199"/>
      <c r="C3" s="199"/>
      <c r="D3" s="199"/>
      <c r="E3" s="200"/>
      <c r="F3" s="200"/>
      <c r="G3" s="200"/>
      <c r="H3" s="203"/>
    </row>
    <row r="4" spans="1:8" s="202" customFormat="1" ht="15">
      <c r="A4" s="116" t="s">
        <v>262</v>
      </c>
      <c r="B4" s="199"/>
      <c r="C4" s="199"/>
      <c r="D4" s="199"/>
      <c r="E4" s="204"/>
      <c r="F4" s="204"/>
      <c r="G4" s="200"/>
      <c r="H4" s="203"/>
    </row>
    <row r="5" spans="1:8" s="202" customFormat="1">
      <c r="A5" s="205">
        <f>'ფორმა N1'!D4</f>
        <v>0</v>
      </c>
      <c r="B5" s="205" t="s">
        <v>520</v>
      </c>
      <c r="C5" s="205"/>
      <c r="D5" s="205"/>
      <c r="E5" s="205"/>
      <c r="F5" s="205"/>
      <c r="G5" s="206"/>
      <c r="H5" s="203"/>
    </row>
    <row r="6" spans="1:8" s="219" customFormat="1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>
      <c r="A7" s="235" t="s">
        <v>64</v>
      </c>
      <c r="B7" s="210" t="s">
        <v>309</v>
      </c>
      <c r="C7" s="210" t="s">
        <v>310</v>
      </c>
      <c r="D7" s="210" t="s">
        <v>311</v>
      </c>
      <c r="E7" s="210" t="s">
        <v>312</v>
      </c>
      <c r="F7" s="210" t="s">
        <v>313</v>
      </c>
      <c r="G7" s="210" t="s">
        <v>306</v>
      </c>
      <c r="H7" s="203"/>
    </row>
    <row r="8" spans="1:8" s="202" customFormat="1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>
      <c r="A19" s="220" t="s">
        <v>264</v>
      </c>
      <c r="B19" s="211"/>
      <c r="C19" s="211"/>
      <c r="D19" s="212"/>
      <c r="E19" s="211"/>
      <c r="F19" s="211"/>
      <c r="G19" s="211"/>
      <c r="H19" s="203"/>
    </row>
    <row r="22" spans="1:11" s="202" customFormat="1"/>
    <row r="23" spans="1:11" s="202" customFormat="1"/>
    <row r="24" spans="1:11" s="21" customFormat="1" ht="15">
      <c r="B24" s="213" t="s">
        <v>96</v>
      </c>
      <c r="C24" s="213"/>
    </row>
    <row r="25" spans="1:11" s="21" customFormat="1" ht="15">
      <c r="B25" s="213"/>
      <c r="C25" s="213"/>
    </row>
    <row r="26" spans="1:11" s="21" customFormat="1" ht="15">
      <c r="C26" s="215"/>
      <c r="F26" s="215"/>
      <c r="G26" s="215"/>
      <c r="H26" s="214"/>
    </row>
    <row r="27" spans="1:11" s="21" customFormat="1" ht="15">
      <c r="C27" s="216" t="s">
        <v>256</v>
      </c>
      <c r="F27" s="213" t="s">
        <v>307</v>
      </c>
      <c r="J27" s="214"/>
      <c r="K27" s="214"/>
    </row>
    <row r="28" spans="1:11" s="21" customFormat="1" ht="15">
      <c r="C28" s="216" t="s">
        <v>127</v>
      </c>
      <c r="F28" s="217" t="s">
        <v>257</v>
      </c>
      <c r="J28" s="214"/>
      <c r="K28" s="214"/>
    </row>
    <row r="29" spans="1:11" s="202" customFormat="1" ht="15">
      <c r="C29" s="216"/>
      <c r="J29" s="219"/>
      <c r="K29" s="21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G25" sqref="G25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9" t="s">
        <v>429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97</v>
      </c>
    </row>
    <row r="2" spans="1:11" ht="15">
      <c r="A2" s="107" t="s">
        <v>128</v>
      </c>
      <c r="B2" s="140"/>
      <c r="C2" s="140"/>
      <c r="D2" s="140"/>
      <c r="E2" s="140"/>
      <c r="F2" s="140"/>
      <c r="G2" s="140"/>
      <c r="H2" s="140"/>
      <c r="I2" s="140"/>
      <c r="J2" s="140"/>
      <c r="K2" s="403" t="s">
        <v>480</v>
      </c>
    </row>
    <row r="3" spans="1:1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1" s="190" customFormat="1" ht="15">
      <c r="A5" s="225">
        <f>'ფორმა N1'!D4</f>
        <v>0</v>
      </c>
      <c r="B5" s="82"/>
      <c r="C5" s="82" t="s">
        <v>520</v>
      </c>
      <c r="D5" s="82"/>
      <c r="E5" s="226"/>
      <c r="F5" s="227"/>
      <c r="G5" s="227"/>
      <c r="H5" s="227"/>
      <c r="I5" s="227"/>
      <c r="J5" s="227"/>
      <c r="K5" s="226"/>
    </row>
    <row r="6" spans="1:11" ht="13.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1" ht="60">
      <c r="A7" s="152" t="s">
        <v>64</v>
      </c>
      <c r="B7" s="138" t="s">
        <v>362</v>
      </c>
      <c r="C7" s="138" t="s">
        <v>363</v>
      </c>
      <c r="D7" s="138" t="s">
        <v>365</v>
      </c>
      <c r="E7" s="138" t="s">
        <v>364</v>
      </c>
      <c r="F7" s="138" t="s">
        <v>373</v>
      </c>
      <c r="G7" s="138" t="s">
        <v>374</v>
      </c>
      <c r="H7" s="138" t="s">
        <v>368</v>
      </c>
      <c r="I7" s="138" t="s">
        <v>369</v>
      </c>
      <c r="J7" s="138" t="s">
        <v>381</v>
      </c>
      <c r="K7" s="138" t="s">
        <v>370</v>
      </c>
    </row>
    <row r="8" spans="1:1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1" ht="30">
      <c r="A9" s="69">
        <v>1</v>
      </c>
      <c r="B9" s="26" t="s">
        <v>510</v>
      </c>
      <c r="C9" s="26" t="s">
        <v>511</v>
      </c>
      <c r="D9" s="26" t="s">
        <v>512</v>
      </c>
      <c r="E9" s="26">
        <v>106.36</v>
      </c>
      <c r="F9" s="26">
        <v>1000</v>
      </c>
      <c r="G9" s="411" t="s">
        <v>521</v>
      </c>
      <c r="H9" s="224" t="s">
        <v>513</v>
      </c>
      <c r="I9" s="224" t="s">
        <v>514</v>
      </c>
      <c r="J9" s="224"/>
      <c r="K9" s="26"/>
    </row>
    <row r="10" spans="1:11" ht="15">
      <c r="A10" s="69">
        <v>2</v>
      </c>
      <c r="B10" s="26"/>
      <c r="C10" s="26"/>
      <c r="D10" s="26"/>
      <c r="E10" s="26"/>
      <c r="F10" s="26"/>
      <c r="G10" s="26"/>
      <c r="H10" s="224"/>
      <c r="I10" s="224"/>
      <c r="J10" s="224"/>
      <c r="K10" s="26"/>
    </row>
    <row r="11" spans="1:11" ht="15">
      <c r="A11" s="69">
        <v>3</v>
      </c>
      <c r="B11" s="26"/>
      <c r="C11" s="26"/>
      <c r="D11" s="26"/>
      <c r="E11" s="26"/>
      <c r="F11" s="26"/>
      <c r="G11" s="26"/>
      <c r="H11" s="224"/>
      <c r="I11" s="224"/>
      <c r="J11" s="224"/>
      <c r="K11" s="26"/>
    </row>
    <row r="12" spans="1:11" ht="15">
      <c r="A12" s="69">
        <v>4</v>
      </c>
      <c r="B12" s="26"/>
      <c r="C12" s="26"/>
      <c r="D12" s="26"/>
      <c r="E12" s="26"/>
      <c r="F12" s="26"/>
      <c r="G12" s="26"/>
      <c r="H12" s="224"/>
      <c r="I12" s="224"/>
      <c r="J12" s="224"/>
      <c r="K12" s="26"/>
    </row>
    <row r="13" spans="1:11" ht="15">
      <c r="A13" s="69">
        <v>5</v>
      </c>
      <c r="B13" s="26"/>
      <c r="C13" s="26"/>
      <c r="D13" s="26"/>
      <c r="E13" s="26"/>
      <c r="F13" s="26"/>
      <c r="G13" s="26"/>
      <c r="H13" s="224"/>
      <c r="I13" s="224"/>
      <c r="J13" s="224"/>
      <c r="K13" s="26"/>
    </row>
    <row r="14" spans="1:11" ht="15">
      <c r="A14" s="69">
        <v>6</v>
      </c>
      <c r="B14" s="26"/>
      <c r="C14" s="26"/>
      <c r="D14" s="26"/>
      <c r="E14" s="26"/>
      <c r="F14" s="26"/>
      <c r="G14" s="26"/>
      <c r="H14" s="224"/>
      <c r="I14" s="224"/>
      <c r="J14" s="224"/>
      <c r="K14" s="26"/>
    </row>
    <row r="15" spans="1:11" ht="15">
      <c r="A15" s="69">
        <v>7</v>
      </c>
      <c r="B15" s="26"/>
      <c r="C15" s="26"/>
      <c r="D15" s="26"/>
      <c r="E15" s="26"/>
      <c r="F15" s="26"/>
      <c r="G15" s="26"/>
      <c r="H15" s="224"/>
      <c r="I15" s="224"/>
      <c r="J15" s="224"/>
      <c r="K15" s="26"/>
    </row>
    <row r="16" spans="1:11" ht="15">
      <c r="A16" s="69">
        <v>8</v>
      </c>
      <c r="B16" s="26"/>
      <c r="C16" s="26"/>
      <c r="D16" s="26"/>
      <c r="E16" s="26"/>
      <c r="F16" s="26"/>
      <c r="G16" s="26"/>
      <c r="H16" s="224"/>
      <c r="I16" s="224"/>
      <c r="J16" s="224"/>
      <c r="K16" s="26"/>
    </row>
    <row r="17" spans="1:11" ht="15">
      <c r="A17" s="69">
        <v>9</v>
      </c>
      <c r="B17" s="26"/>
      <c r="C17" s="26"/>
      <c r="D17" s="26"/>
      <c r="E17" s="26"/>
      <c r="F17" s="26"/>
      <c r="G17" s="26"/>
      <c r="H17" s="224"/>
      <c r="I17" s="224"/>
      <c r="J17" s="224"/>
      <c r="K17" s="26"/>
    </row>
    <row r="18" spans="1:11" ht="15">
      <c r="A18" s="69">
        <v>10</v>
      </c>
      <c r="B18" s="26"/>
      <c r="C18" s="26"/>
      <c r="D18" s="26"/>
      <c r="E18" s="26"/>
      <c r="F18" s="26"/>
      <c r="G18" s="26"/>
      <c r="H18" s="224"/>
      <c r="I18" s="224"/>
      <c r="J18" s="224"/>
      <c r="K18" s="26"/>
    </row>
    <row r="19" spans="1:11" ht="15">
      <c r="A19" s="69">
        <v>11</v>
      </c>
      <c r="B19" s="26"/>
      <c r="C19" s="26"/>
      <c r="D19" s="26"/>
      <c r="E19" s="26"/>
      <c r="F19" s="26"/>
      <c r="G19" s="26"/>
      <c r="H19" s="224"/>
      <c r="I19" s="224"/>
      <c r="J19" s="224"/>
      <c r="K19" s="26"/>
    </row>
    <row r="20" spans="1:11" ht="15">
      <c r="A20" s="69">
        <v>12</v>
      </c>
      <c r="B20" s="26"/>
      <c r="C20" s="26"/>
      <c r="D20" s="26"/>
      <c r="E20" s="26"/>
      <c r="F20" s="26"/>
      <c r="G20" s="26"/>
      <c r="H20" s="224"/>
      <c r="I20" s="224"/>
      <c r="J20" s="224"/>
      <c r="K20" s="26"/>
    </row>
    <row r="21" spans="1:11" ht="15">
      <c r="A21" s="69">
        <v>13</v>
      </c>
      <c r="B21" s="26"/>
      <c r="C21" s="26"/>
      <c r="D21" s="26"/>
      <c r="E21" s="26"/>
      <c r="F21" s="26"/>
      <c r="G21" s="26"/>
      <c r="H21" s="224"/>
      <c r="I21" s="224"/>
      <c r="J21" s="224"/>
      <c r="K21" s="26"/>
    </row>
    <row r="22" spans="1:11" ht="15">
      <c r="A22" s="69">
        <v>14</v>
      </c>
      <c r="B22" s="26"/>
      <c r="C22" s="26"/>
      <c r="D22" s="26"/>
      <c r="E22" s="26"/>
      <c r="F22" s="26"/>
      <c r="G22" s="26"/>
      <c r="H22" s="224"/>
      <c r="I22" s="224"/>
      <c r="J22" s="224"/>
      <c r="K22" s="26"/>
    </row>
    <row r="23" spans="1:11" ht="15">
      <c r="A23" s="69">
        <v>15</v>
      </c>
      <c r="B23" s="26"/>
      <c r="C23" s="26"/>
      <c r="D23" s="26"/>
      <c r="E23" s="26"/>
      <c r="F23" s="26"/>
      <c r="G23" s="26"/>
      <c r="H23" s="224"/>
      <c r="I23" s="224"/>
      <c r="J23" s="224"/>
      <c r="K23" s="26"/>
    </row>
    <row r="24" spans="1:11" ht="15">
      <c r="A24" s="69">
        <v>16</v>
      </c>
      <c r="B24" s="26"/>
      <c r="C24" s="26"/>
      <c r="D24" s="26"/>
      <c r="E24" s="26"/>
      <c r="F24" s="26"/>
      <c r="G24" s="26"/>
      <c r="H24" s="224"/>
      <c r="I24" s="224"/>
      <c r="J24" s="224"/>
      <c r="K24" s="26"/>
    </row>
    <row r="25" spans="1:11" ht="15">
      <c r="A25" s="69">
        <v>17</v>
      </c>
      <c r="B25" s="26"/>
      <c r="C25" s="26"/>
      <c r="D25" s="26"/>
      <c r="E25" s="26"/>
      <c r="F25" s="26"/>
      <c r="G25" s="26"/>
      <c r="H25" s="224"/>
      <c r="I25" s="224"/>
      <c r="J25" s="224"/>
      <c r="K25" s="26"/>
    </row>
    <row r="26" spans="1:11" ht="15">
      <c r="A26" s="69">
        <v>18</v>
      </c>
      <c r="B26" s="26"/>
      <c r="C26" s="26"/>
      <c r="D26" s="26"/>
      <c r="E26" s="26"/>
      <c r="F26" s="26"/>
      <c r="G26" s="26"/>
      <c r="H26" s="224"/>
      <c r="I26" s="224"/>
      <c r="J26" s="224"/>
      <c r="K26" s="26"/>
    </row>
    <row r="27" spans="1:11" ht="15">
      <c r="A27" s="69" t="s">
        <v>266</v>
      </c>
      <c r="B27" s="26"/>
      <c r="C27" s="26"/>
      <c r="D27" s="26"/>
      <c r="E27" s="26"/>
      <c r="F27" s="26"/>
      <c r="G27" s="26"/>
      <c r="H27" s="224"/>
      <c r="I27" s="224"/>
      <c r="J27" s="224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3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38"/>
      <c r="D32" s="438"/>
      <c r="F32" s="72"/>
      <c r="G32" s="75"/>
    </row>
    <row r="33" spans="2:6" ht="15">
      <c r="B33" s="2"/>
      <c r="C33" s="71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7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D5" sqref="D5"/>
    </sheetView>
  </sheetViews>
  <sheetFormatPr defaultRowHeight="12.75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>
      <c r="A1" s="139" t="s">
        <v>430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97</v>
      </c>
    </row>
    <row r="2" spans="1:13" customFormat="1" ht="15">
      <c r="A2" s="107" t="s">
        <v>128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403" t="s">
        <v>480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0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>
      <c r="A5" s="225">
        <f>'ფორმა N1'!D4</f>
        <v>0</v>
      </c>
      <c r="B5" s="225"/>
      <c r="C5" s="82" t="s">
        <v>520</v>
      </c>
      <c r="D5" s="82"/>
      <c r="E5" s="82"/>
      <c r="F5" s="226"/>
      <c r="G5" s="227"/>
      <c r="H5" s="227"/>
      <c r="I5" s="227"/>
      <c r="J5" s="227"/>
      <c r="K5" s="227"/>
      <c r="L5" s="226"/>
    </row>
    <row r="6" spans="1:13" customFormat="1" ht="13.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64</v>
      </c>
      <c r="B7" s="136" t="s">
        <v>236</v>
      </c>
      <c r="C7" s="138" t="s">
        <v>232</v>
      </c>
      <c r="D7" s="138" t="s">
        <v>233</v>
      </c>
      <c r="E7" s="138" t="s">
        <v>336</v>
      </c>
      <c r="F7" s="138" t="s">
        <v>235</v>
      </c>
      <c r="G7" s="138" t="s">
        <v>372</v>
      </c>
      <c r="H7" s="138" t="s">
        <v>374</v>
      </c>
      <c r="I7" s="138" t="s">
        <v>368</v>
      </c>
      <c r="J7" s="138" t="s">
        <v>369</v>
      </c>
      <c r="K7" s="138" t="s">
        <v>381</v>
      </c>
      <c r="L7" s="138" t="s">
        <v>370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69">
        <v>1</v>
      </c>
      <c r="B9" s="69" t="s">
        <v>515</v>
      </c>
      <c r="C9" s="26" t="s">
        <v>516</v>
      </c>
      <c r="D9" s="26" t="s">
        <v>517</v>
      </c>
      <c r="E9" s="26">
        <v>2001</v>
      </c>
      <c r="F9" s="26" t="s">
        <v>518</v>
      </c>
      <c r="G9" s="26">
        <v>100</v>
      </c>
      <c r="H9" s="411" t="s">
        <v>497</v>
      </c>
      <c r="I9" s="224" t="s">
        <v>519</v>
      </c>
      <c r="J9" s="224" t="s">
        <v>496</v>
      </c>
      <c r="K9" s="224"/>
      <c r="L9" s="26"/>
    </row>
    <row r="10" spans="1:13" customFormat="1" ht="15">
      <c r="A10" s="69">
        <v>2</v>
      </c>
      <c r="B10" s="69"/>
      <c r="C10" s="26"/>
      <c r="D10" s="26"/>
      <c r="E10" s="26"/>
      <c r="F10" s="26"/>
      <c r="G10" s="26"/>
      <c r="H10" s="26"/>
      <c r="I10" s="224"/>
      <c r="J10" s="224"/>
      <c r="K10" s="224"/>
      <c r="L10" s="26"/>
    </row>
    <row r="11" spans="1:13" customFormat="1" ht="15">
      <c r="A11" s="69">
        <v>3</v>
      </c>
      <c r="B11" s="69"/>
      <c r="C11" s="26"/>
      <c r="D11" s="26"/>
      <c r="E11" s="26"/>
      <c r="F11" s="26"/>
      <c r="G11" s="26"/>
      <c r="H11" s="26"/>
      <c r="I11" s="224"/>
      <c r="J11" s="224"/>
      <c r="K11" s="224"/>
      <c r="L11" s="26"/>
    </row>
    <row r="12" spans="1:13" customFormat="1" ht="15">
      <c r="A12" s="69">
        <v>4</v>
      </c>
      <c r="B12" s="69"/>
      <c r="C12" s="26"/>
      <c r="D12" s="26"/>
      <c r="E12" s="26"/>
      <c r="F12" s="26"/>
      <c r="G12" s="26"/>
      <c r="H12" s="26"/>
      <c r="I12" s="224"/>
      <c r="J12" s="224"/>
      <c r="K12" s="224"/>
      <c r="L12" s="26"/>
    </row>
    <row r="13" spans="1:13" customFormat="1" ht="15">
      <c r="A13" s="69">
        <v>5</v>
      </c>
      <c r="B13" s="69"/>
      <c r="C13" s="26"/>
      <c r="D13" s="26"/>
      <c r="E13" s="26"/>
      <c r="F13" s="26"/>
      <c r="G13" s="26"/>
      <c r="H13" s="26"/>
      <c r="I13" s="224"/>
      <c r="J13" s="224"/>
      <c r="K13" s="224"/>
      <c r="L13" s="26"/>
    </row>
    <row r="14" spans="1:13" customFormat="1" ht="15">
      <c r="A14" s="69">
        <v>6</v>
      </c>
      <c r="B14" s="69"/>
      <c r="C14" s="26"/>
      <c r="D14" s="26"/>
      <c r="E14" s="26"/>
      <c r="F14" s="26"/>
      <c r="G14" s="26"/>
      <c r="H14" s="26"/>
      <c r="I14" s="224"/>
      <c r="J14" s="224"/>
      <c r="K14" s="224"/>
      <c r="L14" s="26"/>
    </row>
    <row r="15" spans="1:13" customFormat="1" ht="15">
      <c r="A15" s="69">
        <v>7</v>
      </c>
      <c r="B15" s="69"/>
      <c r="C15" s="26"/>
      <c r="D15" s="26"/>
      <c r="E15" s="26"/>
      <c r="F15" s="26"/>
      <c r="G15" s="26"/>
      <c r="H15" s="26"/>
      <c r="I15" s="224"/>
      <c r="J15" s="224"/>
      <c r="K15" s="224"/>
      <c r="L15" s="26"/>
    </row>
    <row r="16" spans="1:13" customFormat="1" ht="15">
      <c r="A16" s="69">
        <v>8</v>
      </c>
      <c r="B16" s="69"/>
      <c r="C16" s="26"/>
      <c r="D16" s="26"/>
      <c r="E16" s="26"/>
      <c r="F16" s="26"/>
      <c r="G16" s="26"/>
      <c r="H16" s="26"/>
      <c r="I16" s="224"/>
      <c r="J16" s="224"/>
      <c r="K16" s="224"/>
      <c r="L16" s="26"/>
    </row>
    <row r="17" spans="1:12" customFormat="1" ht="15">
      <c r="A17" s="69">
        <v>9</v>
      </c>
      <c r="B17" s="69"/>
      <c r="C17" s="26"/>
      <c r="D17" s="26"/>
      <c r="E17" s="26"/>
      <c r="F17" s="26"/>
      <c r="G17" s="26"/>
      <c r="H17" s="26"/>
      <c r="I17" s="224"/>
      <c r="J17" s="224"/>
      <c r="K17" s="224"/>
      <c r="L17" s="26"/>
    </row>
    <row r="18" spans="1:12" customFormat="1" ht="15">
      <c r="A18" s="69">
        <v>10</v>
      </c>
      <c r="B18" s="69"/>
      <c r="C18" s="26"/>
      <c r="D18" s="26"/>
      <c r="E18" s="26"/>
      <c r="F18" s="26"/>
      <c r="G18" s="26"/>
      <c r="H18" s="26"/>
      <c r="I18" s="224"/>
      <c r="J18" s="224"/>
      <c r="K18" s="224"/>
      <c r="L18" s="26"/>
    </row>
    <row r="19" spans="1:12" customFormat="1" ht="15">
      <c r="A19" s="69">
        <v>11</v>
      </c>
      <c r="B19" s="69"/>
      <c r="C19" s="26"/>
      <c r="D19" s="26"/>
      <c r="E19" s="26"/>
      <c r="F19" s="26"/>
      <c r="G19" s="26"/>
      <c r="H19" s="26"/>
      <c r="I19" s="224"/>
      <c r="J19" s="224"/>
      <c r="K19" s="224"/>
      <c r="L19" s="26"/>
    </row>
    <row r="20" spans="1:12" customFormat="1" ht="15">
      <c r="A20" s="69">
        <v>12</v>
      </c>
      <c r="B20" s="69"/>
      <c r="C20" s="26"/>
      <c r="D20" s="26"/>
      <c r="E20" s="26"/>
      <c r="F20" s="26"/>
      <c r="G20" s="26"/>
      <c r="H20" s="26"/>
      <c r="I20" s="224"/>
      <c r="J20" s="224"/>
      <c r="K20" s="224"/>
      <c r="L20" s="26"/>
    </row>
    <row r="21" spans="1:12" customFormat="1" ht="15">
      <c r="A21" s="69">
        <v>13</v>
      </c>
      <c r="B21" s="69"/>
      <c r="C21" s="26"/>
      <c r="D21" s="26"/>
      <c r="E21" s="26"/>
      <c r="F21" s="26"/>
      <c r="G21" s="26"/>
      <c r="H21" s="26"/>
      <c r="I21" s="224"/>
      <c r="J21" s="224"/>
      <c r="K21" s="224"/>
      <c r="L21" s="26"/>
    </row>
    <row r="22" spans="1:12" customFormat="1" ht="15">
      <c r="A22" s="69">
        <v>14</v>
      </c>
      <c r="B22" s="69"/>
      <c r="C22" s="26"/>
      <c r="D22" s="26"/>
      <c r="E22" s="26"/>
      <c r="F22" s="26"/>
      <c r="G22" s="26"/>
      <c r="H22" s="26"/>
      <c r="I22" s="224"/>
      <c r="J22" s="224"/>
      <c r="K22" s="224"/>
      <c r="L22" s="26"/>
    </row>
    <row r="23" spans="1:12" customFormat="1" ht="15">
      <c r="A23" s="69">
        <v>15</v>
      </c>
      <c r="B23" s="69"/>
      <c r="C23" s="26"/>
      <c r="D23" s="26"/>
      <c r="E23" s="26"/>
      <c r="F23" s="26"/>
      <c r="G23" s="26"/>
      <c r="H23" s="26"/>
      <c r="I23" s="224"/>
      <c r="J23" s="224"/>
      <c r="K23" s="224"/>
      <c r="L23" s="26"/>
    </row>
    <row r="24" spans="1:12" customFormat="1" ht="15">
      <c r="A24" s="69">
        <v>16</v>
      </c>
      <c r="B24" s="69"/>
      <c r="C24" s="26"/>
      <c r="D24" s="26"/>
      <c r="E24" s="26"/>
      <c r="F24" s="26"/>
      <c r="G24" s="26"/>
      <c r="H24" s="26"/>
      <c r="I24" s="224"/>
      <c r="J24" s="224"/>
      <c r="K24" s="224"/>
      <c r="L24" s="26"/>
    </row>
    <row r="25" spans="1:12" customFormat="1" ht="15">
      <c r="A25" s="69">
        <v>17</v>
      </c>
      <c r="B25" s="69"/>
      <c r="C25" s="26"/>
      <c r="D25" s="26"/>
      <c r="E25" s="26"/>
      <c r="F25" s="26"/>
      <c r="G25" s="26"/>
      <c r="H25" s="26"/>
      <c r="I25" s="224"/>
      <c r="J25" s="224"/>
      <c r="K25" s="224"/>
      <c r="L25" s="26"/>
    </row>
    <row r="26" spans="1:12" customFormat="1" ht="15">
      <c r="A26" s="69">
        <v>18</v>
      </c>
      <c r="B26" s="69"/>
      <c r="C26" s="26"/>
      <c r="D26" s="26"/>
      <c r="E26" s="26"/>
      <c r="F26" s="26"/>
      <c r="G26" s="26"/>
      <c r="H26" s="26"/>
      <c r="I26" s="224"/>
      <c r="J26" s="224"/>
      <c r="K26" s="224"/>
      <c r="L26" s="26"/>
    </row>
    <row r="27" spans="1:12" customFormat="1" ht="15">
      <c r="A27" s="69" t="s">
        <v>266</v>
      </c>
      <c r="B27" s="69"/>
      <c r="C27" s="26"/>
      <c r="D27" s="26"/>
      <c r="E27" s="26"/>
      <c r="F27" s="26"/>
      <c r="G27" s="26"/>
      <c r="H27" s="26"/>
      <c r="I27" s="224"/>
      <c r="J27" s="224"/>
      <c r="K27" s="224"/>
      <c r="L27" s="26"/>
    </row>
    <row r="28" spans="1:12">
      <c r="A28" s="229"/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</row>
    <row r="29" spans="1:12">
      <c r="A29" s="229"/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</row>
    <row r="30" spans="1:12">
      <c r="A30" s="230"/>
      <c r="B30" s="230"/>
      <c r="C30" s="229"/>
      <c r="D30" s="229"/>
      <c r="E30" s="229"/>
      <c r="F30" s="229"/>
      <c r="G30" s="229"/>
      <c r="H30" s="229"/>
      <c r="I30" s="229"/>
      <c r="J30" s="229"/>
      <c r="K30" s="229"/>
      <c r="L30" s="229"/>
    </row>
    <row r="31" spans="1:12" ht="15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>
      <c r="A32" s="189"/>
      <c r="B32" s="189"/>
      <c r="C32" s="189"/>
      <c r="D32" s="193"/>
      <c r="E32" s="189"/>
      <c r="G32" s="193"/>
      <c r="H32" s="234"/>
    </row>
    <row r="33" spans="3:7" ht="15">
      <c r="C33" s="189"/>
      <c r="D33" s="195" t="s">
        <v>256</v>
      </c>
      <c r="E33" s="189"/>
      <c r="G33" s="196" t="s">
        <v>261</v>
      </c>
    </row>
    <row r="34" spans="3:7" ht="15">
      <c r="C34" s="189"/>
      <c r="D34" s="197" t="s">
        <v>127</v>
      </c>
      <c r="E34" s="189"/>
      <c r="G34" s="189" t="s">
        <v>257</v>
      </c>
    </row>
    <row r="35" spans="3:7" ht="15">
      <c r="C35" s="189"/>
      <c r="D35" s="197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B42" sqref="B4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289</v>
      </c>
      <c r="B1" s="78"/>
      <c r="C1" s="423" t="s">
        <v>97</v>
      </c>
      <c r="D1" s="423"/>
      <c r="E1" s="110"/>
    </row>
    <row r="2" spans="1:7">
      <c r="A2" s="78" t="s">
        <v>128</v>
      </c>
      <c r="B2" s="78"/>
      <c r="C2" s="421" t="s">
        <v>480</v>
      </c>
      <c r="D2" s="422"/>
      <c r="E2" s="110"/>
    </row>
    <row r="3" spans="1:7">
      <c r="A3" s="76"/>
      <c r="B3" s="78"/>
      <c r="C3" s="77"/>
      <c r="D3" s="77"/>
      <c r="E3" s="110"/>
    </row>
    <row r="4" spans="1:7">
      <c r="A4" s="79" t="s">
        <v>262</v>
      </c>
      <c r="B4" s="104"/>
      <c r="C4" s="105"/>
      <c r="D4" s="78"/>
      <c r="E4" s="110"/>
    </row>
    <row r="5" spans="1:7">
      <c r="A5" s="399">
        <f>'ფორმა N1'!D4</f>
        <v>0</v>
      </c>
      <c r="B5" s="12" t="s">
        <v>520</v>
      </c>
      <c r="C5" s="12"/>
      <c r="E5" s="110"/>
    </row>
    <row r="6" spans="1:7">
      <c r="A6" s="106"/>
      <c r="B6" s="106"/>
      <c r="C6" s="106"/>
      <c r="D6" s="107"/>
      <c r="E6" s="110"/>
    </row>
    <row r="7" spans="1:7">
      <c r="A7" s="78"/>
      <c r="B7" s="78"/>
      <c r="C7" s="78"/>
      <c r="D7" s="78"/>
      <c r="E7" s="110"/>
    </row>
    <row r="8" spans="1:7" s="6" customFormat="1" ht="39" customHeight="1">
      <c r="A8" s="108" t="s">
        <v>64</v>
      </c>
      <c r="B8" s="81" t="s">
        <v>237</v>
      </c>
      <c r="C8" s="81" t="s">
        <v>66</v>
      </c>
      <c r="D8" s="81" t="s">
        <v>67</v>
      </c>
      <c r="E8" s="110"/>
    </row>
    <row r="9" spans="1:7" s="7" customFormat="1" ht="16.5" customHeight="1">
      <c r="A9" s="243">
        <v>1</v>
      </c>
      <c r="B9" s="243" t="s">
        <v>65</v>
      </c>
      <c r="C9" s="87">
        <f>SUM(C10,C26)</f>
        <v>0</v>
      </c>
      <c r="D9" s="87">
        <f>SUM(D10,D26)</f>
        <v>0</v>
      </c>
      <c r="E9" s="110"/>
    </row>
    <row r="10" spans="1:7" s="7" customFormat="1" ht="16.5" customHeight="1">
      <c r="A10" s="89">
        <v>1.1000000000000001</v>
      </c>
      <c r="B10" s="89" t="s">
        <v>69</v>
      </c>
      <c r="C10" s="87">
        <f>SUM(C11,C12,C16,C19,C25,C26)</f>
        <v>0</v>
      </c>
      <c r="D10" s="87">
        <f>SUM(D11,D12,D16,D19,D24,D25)</f>
        <v>0</v>
      </c>
      <c r="E10" s="110"/>
    </row>
    <row r="11" spans="1:7" s="9" customFormat="1" ht="16.5" customHeight="1">
      <c r="A11" s="90" t="s">
        <v>30</v>
      </c>
      <c r="B11" s="90" t="s">
        <v>68</v>
      </c>
      <c r="C11" s="8"/>
      <c r="D11" s="8"/>
      <c r="E11" s="110"/>
    </row>
    <row r="12" spans="1:7" s="10" customFormat="1" ht="16.5" customHeight="1">
      <c r="A12" s="90" t="s">
        <v>31</v>
      </c>
      <c r="B12" s="90" t="s">
        <v>296</v>
      </c>
      <c r="C12" s="109">
        <f>SUM(C14:C15)</f>
        <v>0</v>
      </c>
      <c r="D12" s="109">
        <f>SUM(D14:D15)</f>
        <v>0</v>
      </c>
      <c r="E12" s="110"/>
      <c r="G12" s="70"/>
    </row>
    <row r="13" spans="1:7" s="3" customFormat="1" ht="16.5" customHeight="1">
      <c r="A13" s="99" t="s">
        <v>70</v>
      </c>
      <c r="B13" s="99" t="s">
        <v>299</v>
      </c>
      <c r="C13" s="8"/>
      <c r="D13" s="8"/>
      <c r="E13" s="110"/>
    </row>
    <row r="14" spans="1:7" s="3" customFormat="1" ht="16.5" customHeight="1">
      <c r="A14" s="99" t="s">
        <v>474</v>
      </c>
      <c r="B14" s="99" t="s">
        <v>473</v>
      </c>
      <c r="C14" s="8"/>
      <c r="D14" s="8"/>
      <c r="E14" s="110"/>
    </row>
    <row r="15" spans="1:7" s="3" customFormat="1" ht="16.5" customHeight="1">
      <c r="A15" s="99" t="s">
        <v>475</v>
      </c>
      <c r="B15" s="99" t="s">
        <v>86</v>
      </c>
      <c r="C15" s="8"/>
      <c r="D15" s="8"/>
      <c r="E15" s="110"/>
    </row>
    <row r="16" spans="1:7" s="3" customFormat="1" ht="16.5" customHeight="1">
      <c r="A16" s="90" t="s">
        <v>71</v>
      </c>
      <c r="B16" s="90" t="s">
        <v>72</v>
      </c>
      <c r="C16" s="109">
        <f>SUM(C17:C18)</f>
        <v>0</v>
      </c>
      <c r="D16" s="109">
        <f>SUM(D17:D18)</f>
        <v>0</v>
      </c>
      <c r="E16" s="110"/>
    </row>
    <row r="17" spans="1:5" s="3" customFormat="1" ht="16.5" customHeight="1">
      <c r="A17" s="99" t="s">
        <v>73</v>
      </c>
      <c r="B17" s="99" t="s">
        <v>75</v>
      </c>
      <c r="C17" s="8"/>
      <c r="D17" s="8"/>
      <c r="E17" s="110"/>
    </row>
    <row r="18" spans="1:5" s="3" customFormat="1" ht="30">
      <c r="A18" s="99" t="s">
        <v>74</v>
      </c>
      <c r="B18" s="99" t="s">
        <v>98</v>
      </c>
      <c r="C18" s="8"/>
      <c r="D18" s="8"/>
      <c r="E18" s="110"/>
    </row>
    <row r="19" spans="1:5" s="3" customFormat="1" ht="16.5" customHeight="1">
      <c r="A19" s="90" t="s">
        <v>76</v>
      </c>
      <c r="B19" s="90" t="s">
        <v>394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>
      <c r="A20" s="99" t="s">
        <v>77</v>
      </c>
      <c r="B20" s="99" t="s">
        <v>78</v>
      </c>
      <c r="C20" s="8"/>
      <c r="D20" s="8"/>
      <c r="E20" s="110"/>
    </row>
    <row r="21" spans="1:5" s="3" customFormat="1" ht="30">
      <c r="A21" s="99" t="s">
        <v>81</v>
      </c>
      <c r="B21" s="99" t="s">
        <v>79</v>
      </c>
      <c r="C21" s="8"/>
      <c r="D21" s="8"/>
      <c r="E21" s="110"/>
    </row>
    <row r="22" spans="1:5" s="3" customFormat="1" ht="16.5" customHeight="1">
      <c r="A22" s="99" t="s">
        <v>82</v>
      </c>
      <c r="B22" s="99" t="s">
        <v>80</v>
      </c>
      <c r="C22" s="8"/>
      <c r="D22" s="8"/>
      <c r="E22" s="110"/>
    </row>
    <row r="23" spans="1:5" s="3" customFormat="1" ht="16.5" customHeight="1">
      <c r="A23" s="99" t="s">
        <v>83</v>
      </c>
      <c r="B23" s="99" t="s">
        <v>418</v>
      </c>
      <c r="C23" s="8"/>
      <c r="D23" s="8"/>
      <c r="E23" s="110"/>
    </row>
    <row r="24" spans="1:5" s="3" customFormat="1" ht="16.5" customHeight="1">
      <c r="A24" s="90" t="s">
        <v>84</v>
      </c>
      <c r="B24" s="90" t="s">
        <v>419</v>
      </c>
      <c r="C24" s="278"/>
      <c r="D24" s="8"/>
      <c r="E24" s="110"/>
    </row>
    <row r="25" spans="1:5" s="3" customFormat="1">
      <c r="A25" s="90" t="s">
        <v>239</v>
      </c>
      <c r="B25" s="90" t="s">
        <v>425</v>
      </c>
      <c r="C25" s="8"/>
      <c r="D25" s="8"/>
      <c r="E25" s="110"/>
    </row>
    <row r="26" spans="1:5" ht="16.5" customHeight="1">
      <c r="A26" s="89">
        <v>1.2</v>
      </c>
      <c r="B26" s="89" t="s">
        <v>85</v>
      </c>
      <c r="C26" s="87">
        <f>SUM(C27,C35)</f>
        <v>0</v>
      </c>
      <c r="D26" s="87">
        <f>SUM(D27,D35)</f>
        <v>0</v>
      </c>
      <c r="E26" s="110"/>
    </row>
    <row r="27" spans="1:5" ht="16.5" customHeight="1">
      <c r="A27" s="90" t="s">
        <v>32</v>
      </c>
      <c r="B27" s="90" t="s">
        <v>299</v>
      </c>
      <c r="C27" s="109">
        <f>SUM(C28:C30)</f>
        <v>0</v>
      </c>
      <c r="D27" s="109">
        <f>SUM(D28:D30)</f>
        <v>0</v>
      </c>
      <c r="E27" s="110"/>
    </row>
    <row r="28" spans="1:5">
      <c r="A28" s="251" t="s">
        <v>87</v>
      </c>
      <c r="B28" s="251" t="s">
        <v>297</v>
      </c>
      <c r="C28" s="8"/>
      <c r="D28" s="8"/>
      <c r="E28" s="110"/>
    </row>
    <row r="29" spans="1:5">
      <c r="A29" s="251" t="s">
        <v>88</v>
      </c>
      <c r="B29" s="251" t="s">
        <v>300</v>
      </c>
      <c r="C29" s="8"/>
      <c r="D29" s="8"/>
      <c r="E29" s="110"/>
    </row>
    <row r="30" spans="1:5">
      <c r="A30" s="251" t="s">
        <v>427</v>
      </c>
      <c r="B30" s="251" t="s">
        <v>298</v>
      </c>
      <c r="C30" s="8"/>
      <c r="D30" s="8"/>
      <c r="E30" s="110"/>
    </row>
    <row r="31" spans="1:5">
      <c r="A31" s="90" t="s">
        <v>33</v>
      </c>
      <c r="B31" s="90" t="s">
        <v>473</v>
      </c>
      <c r="C31" s="109">
        <f>SUM(C32:C34)</f>
        <v>0</v>
      </c>
      <c r="D31" s="109">
        <f>SUM(D32:D34)</f>
        <v>0</v>
      </c>
      <c r="E31" s="110"/>
    </row>
    <row r="32" spans="1:5">
      <c r="A32" s="251" t="s">
        <v>12</v>
      </c>
      <c r="B32" s="251" t="s">
        <v>476</v>
      </c>
      <c r="C32" s="8"/>
      <c r="D32" s="8"/>
      <c r="E32" s="110"/>
    </row>
    <row r="33" spans="1:9">
      <c r="A33" s="251" t="s">
        <v>13</v>
      </c>
      <c r="B33" s="251" t="s">
        <v>477</v>
      </c>
      <c r="C33" s="8"/>
      <c r="D33" s="8"/>
      <c r="E33" s="110"/>
    </row>
    <row r="34" spans="1:9">
      <c r="A34" s="251" t="s">
        <v>269</v>
      </c>
      <c r="B34" s="251" t="s">
        <v>478</v>
      </c>
      <c r="C34" s="8"/>
      <c r="D34" s="8"/>
      <c r="E34" s="110"/>
    </row>
    <row r="35" spans="1:9">
      <c r="A35" s="90" t="s">
        <v>34</v>
      </c>
      <c r="B35" s="264" t="s">
        <v>424</v>
      </c>
      <c r="C35" s="8"/>
      <c r="D35" s="8"/>
      <c r="E35" s="110"/>
    </row>
    <row r="36" spans="1:9">
      <c r="D36" s="27"/>
      <c r="E36" s="111"/>
      <c r="F36" s="27"/>
    </row>
    <row r="37" spans="1:9">
      <c r="A37" s="1"/>
      <c r="D37" s="27"/>
      <c r="E37" s="111"/>
      <c r="F37" s="27"/>
    </row>
    <row r="38" spans="1:9">
      <c r="D38" s="27"/>
      <c r="E38" s="111"/>
      <c r="F38" s="27"/>
    </row>
    <row r="39" spans="1:9">
      <c r="D39" s="27"/>
      <c r="E39" s="111"/>
      <c r="F39" s="27"/>
    </row>
    <row r="40" spans="1:9">
      <c r="A40" s="71" t="s">
        <v>96</v>
      </c>
      <c r="D40" s="27"/>
      <c r="E40" s="111"/>
      <c r="F40" s="27"/>
    </row>
    <row r="41" spans="1:9">
      <c r="D41" s="27"/>
      <c r="E41" s="112"/>
      <c r="F41" s="112"/>
      <c r="G41"/>
      <c r="H41"/>
      <c r="I41"/>
    </row>
    <row r="42" spans="1:9">
      <c r="D42" s="113"/>
      <c r="E42" s="112"/>
      <c r="F42" s="112"/>
      <c r="G42"/>
      <c r="H42"/>
      <c r="I42"/>
    </row>
    <row r="43" spans="1:9">
      <c r="A43"/>
      <c r="B43" s="71" t="s">
        <v>259</v>
      </c>
      <c r="D43" s="113"/>
      <c r="E43" s="112"/>
      <c r="F43" s="112"/>
      <c r="G43"/>
      <c r="H43"/>
      <c r="I43"/>
    </row>
    <row r="44" spans="1:9">
      <c r="A44"/>
      <c r="B44" s="2" t="s">
        <v>258</v>
      </c>
      <c r="D44" s="113"/>
      <c r="E44" s="112"/>
      <c r="F44" s="112"/>
      <c r="G44"/>
      <c r="H44"/>
      <c r="I44"/>
    </row>
    <row r="45" spans="1:9" customFormat="1" ht="12.75">
      <c r="B45" s="67" t="s">
        <v>127</v>
      </c>
      <c r="D45" s="112"/>
      <c r="E45" s="112"/>
      <c r="F45" s="112"/>
    </row>
    <row r="46" spans="1:9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D5" sqref="D5"/>
    </sheetView>
  </sheetViews>
  <sheetFormatPr defaultRowHeight="12.75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>
      <c r="A1" s="139" t="s">
        <v>431</v>
      </c>
      <c r="B1" s="140"/>
      <c r="C1" s="140"/>
      <c r="D1" s="140"/>
      <c r="E1" s="140"/>
      <c r="F1" s="140"/>
      <c r="G1" s="140"/>
      <c r="H1" s="146"/>
      <c r="I1" s="80" t="s">
        <v>97</v>
      </c>
    </row>
    <row r="2" spans="1:13" customFormat="1" ht="15">
      <c r="A2" s="107" t="s">
        <v>128</v>
      </c>
      <c r="B2" s="140"/>
      <c r="C2" s="140"/>
      <c r="D2" s="140"/>
      <c r="E2" s="140"/>
      <c r="F2" s="140"/>
      <c r="G2" s="140"/>
      <c r="H2" s="146"/>
      <c r="I2" s="403" t="s">
        <v>480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90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>
      <c r="A5" s="225">
        <f>'ფორმა N1'!D4</f>
        <v>0</v>
      </c>
      <c r="B5" s="82"/>
      <c r="C5" s="82" t="s">
        <v>520</v>
      </c>
      <c r="D5" s="227"/>
      <c r="E5" s="227"/>
      <c r="F5" s="227"/>
      <c r="G5" s="227"/>
      <c r="H5" s="227"/>
      <c r="I5" s="226"/>
    </row>
    <row r="6" spans="1:13" customFormat="1" ht="13.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>
      <c r="A7" s="152" t="s">
        <v>64</v>
      </c>
      <c r="B7" s="138" t="s">
        <v>366</v>
      </c>
      <c r="C7" s="138" t="s">
        <v>367</v>
      </c>
      <c r="D7" s="138" t="s">
        <v>372</v>
      </c>
      <c r="E7" s="138" t="s">
        <v>374</v>
      </c>
      <c r="F7" s="138" t="s">
        <v>368</v>
      </c>
      <c r="G7" s="138" t="s">
        <v>369</v>
      </c>
      <c r="H7" s="138" t="s">
        <v>381</v>
      </c>
      <c r="I7" s="138" t="s">
        <v>370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69">
        <v>1</v>
      </c>
      <c r="B9" s="26"/>
      <c r="C9" s="26"/>
      <c r="D9" s="26"/>
      <c r="E9" s="26"/>
      <c r="F9" s="224"/>
      <c r="G9" s="224"/>
      <c r="H9" s="224"/>
      <c r="I9" s="26"/>
    </row>
    <row r="10" spans="1:13" customFormat="1" ht="15">
      <c r="A10" s="69">
        <v>2</v>
      </c>
      <c r="B10" s="26"/>
      <c r="C10" s="26"/>
      <c r="D10" s="26"/>
      <c r="E10" s="26"/>
      <c r="F10" s="224"/>
      <c r="G10" s="224"/>
      <c r="H10" s="224"/>
      <c r="I10" s="26"/>
    </row>
    <row r="11" spans="1:13" customFormat="1" ht="15">
      <c r="A11" s="69">
        <v>3</v>
      </c>
      <c r="B11" s="26"/>
      <c r="C11" s="26"/>
      <c r="D11" s="26"/>
      <c r="E11" s="26"/>
      <c r="F11" s="224"/>
      <c r="G11" s="224"/>
      <c r="H11" s="224"/>
      <c r="I11" s="26"/>
    </row>
    <row r="12" spans="1:13" customFormat="1" ht="15">
      <c r="A12" s="69">
        <v>4</v>
      </c>
      <c r="B12" s="26"/>
      <c r="C12" s="26"/>
      <c r="D12" s="26"/>
      <c r="E12" s="26"/>
      <c r="F12" s="224"/>
      <c r="G12" s="224"/>
      <c r="H12" s="224"/>
      <c r="I12" s="26"/>
    </row>
    <row r="13" spans="1:13" customFormat="1" ht="15">
      <c r="A13" s="69">
        <v>5</v>
      </c>
      <c r="B13" s="26"/>
      <c r="C13" s="26"/>
      <c r="D13" s="26"/>
      <c r="E13" s="26"/>
      <c r="F13" s="224"/>
      <c r="G13" s="224"/>
      <c r="H13" s="224"/>
      <c r="I13" s="26"/>
    </row>
    <row r="14" spans="1:13" customFormat="1" ht="15">
      <c r="A14" s="69">
        <v>6</v>
      </c>
      <c r="B14" s="26"/>
      <c r="C14" s="26"/>
      <c r="D14" s="26"/>
      <c r="E14" s="26"/>
      <c r="F14" s="224"/>
      <c r="G14" s="224"/>
      <c r="H14" s="224"/>
      <c r="I14" s="26"/>
    </row>
    <row r="15" spans="1:13" customFormat="1" ht="15">
      <c r="A15" s="69">
        <v>7</v>
      </c>
      <c r="B15" s="26"/>
      <c r="C15" s="26"/>
      <c r="D15" s="26"/>
      <c r="E15" s="26"/>
      <c r="F15" s="224"/>
      <c r="G15" s="224"/>
      <c r="H15" s="224"/>
      <c r="I15" s="26"/>
    </row>
    <row r="16" spans="1:13" customFormat="1" ht="15">
      <c r="A16" s="69">
        <v>8</v>
      </c>
      <c r="B16" s="26"/>
      <c r="C16" s="26"/>
      <c r="D16" s="26"/>
      <c r="E16" s="26"/>
      <c r="F16" s="224"/>
      <c r="G16" s="224"/>
      <c r="H16" s="224"/>
      <c r="I16" s="26"/>
    </row>
    <row r="17" spans="1:9" customFormat="1" ht="15">
      <c r="A17" s="69">
        <v>9</v>
      </c>
      <c r="B17" s="26"/>
      <c r="C17" s="26"/>
      <c r="D17" s="26"/>
      <c r="E17" s="26"/>
      <c r="F17" s="224"/>
      <c r="G17" s="224"/>
      <c r="H17" s="224"/>
      <c r="I17" s="26"/>
    </row>
    <row r="18" spans="1:9" customFormat="1" ht="15">
      <c r="A18" s="69">
        <v>10</v>
      </c>
      <c r="B18" s="26"/>
      <c r="C18" s="26"/>
      <c r="D18" s="26"/>
      <c r="E18" s="26"/>
      <c r="F18" s="224"/>
      <c r="G18" s="224"/>
      <c r="H18" s="224"/>
      <c r="I18" s="26"/>
    </row>
    <row r="19" spans="1:9" customFormat="1" ht="15">
      <c r="A19" s="69">
        <v>11</v>
      </c>
      <c r="B19" s="26"/>
      <c r="C19" s="26"/>
      <c r="D19" s="26"/>
      <c r="E19" s="26"/>
      <c r="F19" s="224"/>
      <c r="G19" s="224"/>
      <c r="H19" s="224"/>
      <c r="I19" s="26"/>
    </row>
    <row r="20" spans="1:9" customFormat="1" ht="15">
      <c r="A20" s="69">
        <v>12</v>
      </c>
      <c r="B20" s="26"/>
      <c r="C20" s="26"/>
      <c r="D20" s="26"/>
      <c r="E20" s="26"/>
      <c r="F20" s="224"/>
      <c r="G20" s="224"/>
      <c r="H20" s="224"/>
      <c r="I20" s="26"/>
    </row>
    <row r="21" spans="1:9" customFormat="1" ht="15">
      <c r="A21" s="69">
        <v>13</v>
      </c>
      <c r="B21" s="26"/>
      <c r="C21" s="26"/>
      <c r="D21" s="26"/>
      <c r="E21" s="26"/>
      <c r="F21" s="224"/>
      <c r="G21" s="224"/>
      <c r="H21" s="224"/>
      <c r="I21" s="26"/>
    </row>
    <row r="22" spans="1:9" customFormat="1" ht="15">
      <c r="A22" s="69">
        <v>14</v>
      </c>
      <c r="B22" s="26"/>
      <c r="C22" s="26"/>
      <c r="D22" s="26"/>
      <c r="E22" s="26"/>
      <c r="F22" s="224"/>
      <c r="G22" s="224"/>
      <c r="H22" s="224"/>
      <c r="I22" s="26"/>
    </row>
    <row r="23" spans="1:9" customFormat="1" ht="15">
      <c r="A23" s="69">
        <v>15</v>
      </c>
      <c r="B23" s="26"/>
      <c r="C23" s="26"/>
      <c r="D23" s="26"/>
      <c r="E23" s="26"/>
      <c r="F23" s="224"/>
      <c r="G23" s="224"/>
      <c r="H23" s="224"/>
      <c r="I23" s="26"/>
    </row>
    <row r="24" spans="1:9" customFormat="1" ht="15">
      <c r="A24" s="69">
        <v>16</v>
      </c>
      <c r="B24" s="26"/>
      <c r="C24" s="26"/>
      <c r="D24" s="26"/>
      <c r="E24" s="26"/>
      <c r="F24" s="224"/>
      <c r="G24" s="224"/>
      <c r="H24" s="224"/>
      <c r="I24" s="26"/>
    </row>
    <row r="25" spans="1:9" customFormat="1" ht="15">
      <c r="A25" s="69">
        <v>17</v>
      </c>
      <c r="B25" s="26"/>
      <c r="C25" s="26"/>
      <c r="D25" s="26"/>
      <c r="E25" s="26"/>
      <c r="F25" s="224"/>
      <c r="G25" s="224"/>
      <c r="H25" s="224"/>
      <c r="I25" s="26"/>
    </row>
    <row r="26" spans="1:9" customFormat="1" ht="15">
      <c r="A26" s="69">
        <v>18</v>
      </c>
      <c r="B26" s="26"/>
      <c r="C26" s="26"/>
      <c r="D26" s="26"/>
      <c r="E26" s="26"/>
      <c r="F26" s="224"/>
      <c r="G26" s="224"/>
      <c r="H26" s="224"/>
      <c r="I26" s="26"/>
    </row>
    <row r="27" spans="1:9" customFormat="1" ht="15">
      <c r="A27" s="69" t="s">
        <v>266</v>
      </c>
      <c r="B27" s="26"/>
      <c r="C27" s="26"/>
      <c r="D27" s="26"/>
      <c r="E27" s="26"/>
      <c r="F27" s="224"/>
      <c r="G27" s="224"/>
      <c r="H27" s="224"/>
      <c r="I27" s="26"/>
    </row>
    <row r="28" spans="1:9">
      <c r="A28" s="229"/>
      <c r="B28" s="229"/>
      <c r="C28" s="229"/>
      <c r="D28" s="229"/>
      <c r="E28" s="229"/>
      <c r="F28" s="229"/>
      <c r="G28" s="229"/>
      <c r="H28" s="229"/>
      <c r="I28" s="229"/>
    </row>
    <row r="29" spans="1:9">
      <c r="A29" s="229"/>
      <c r="B29" s="229"/>
      <c r="C29" s="229"/>
      <c r="D29" s="229"/>
      <c r="E29" s="229"/>
      <c r="F29" s="229"/>
      <c r="G29" s="229"/>
      <c r="H29" s="229"/>
      <c r="I29" s="229"/>
    </row>
    <row r="30" spans="1:9">
      <c r="A30" s="230"/>
      <c r="B30" s="229"/>
      <c r="C30" s="229"/>
      <c r="D30" s="229"/>
      <c r="E30" s="229"/>
      <c r="F30" s="229"/>
      <c r="G30" s="229"/>
      <c r="H30" s="229"/>
      <c r="I30" s="229"/>
    </row>
    <row r="31" spans="1:9" ht="15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>
      <c r="A32" s="189"/>
      <c r="B32" s="189"/>
      <c r="C32" s="193"/>
      <c r="D32" s="189"/>
      <c r="F32" s="193"/>
      <c r="G32" s="234"/>
    </row>
    <row r="33" spans="2:6" ht="15">
      <c r="B33" s="189"/>
      <c r="C33" s="195" t="s">
        <v>256</v>
      </c>
      <c r="D33" s="189"/>
      <c r="F33" s="196" t="s">
        <v>261</v>
      </c>
    </row>
    <row r="34" spans="2:6" ht="15">
      <c r="B34" s="189"/>
      <c r="C34" s="197" t="s">
        <v>127</v>
      </c>
      <c r="D34" s="189"/>
      <c r="F34" s="189" t="s">
        <v>257</v>
      </c>
    </row>
    <row r="35" spans="2:6" ht="15">
      <c r="B35" s="189"/>
      <c r="C35" s="197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D5" sqref="D5"/>
    </sheetView>
  </sheetViews>
  <sheetFormatPr defaultRowHeight="15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>
      <c r="A1" s="76" t="s">
        <v>382</v>
      </c>
      <c r="B1" s="78"/>
      <c r="C1" s="78"/>
      <c r="D1" s="78"/>
      <c r="E1" s="78"/>
      <c r="F1" s="78"/>
      <c r="G1" s="78"/>
      <c r="H1" s="78"/>
      <c r="I1" s="168" t="s">
        <v>186</v>
      </c>
      <c r="J1" s="169"/>
    </row>
    <row r="2" spans="1:10">
      <c r="A2" s="78" t="s">
        <v>128</v>
      </c>
      <c r="B2" s="78"/>
      <c r="C2" s="78"/>
      <c r="D2" s="78"/>
      <c r="E2" s="78"/>
      <c r="F2" s="78"/>
      <c r="G2" s="78"/>
      <c r="H2" s="78"/>
      <c r="I2" s="170" t="s">
        <v>480</v>
      </c>
      <c r="J2" s="169"/>
    </row>
    <row r="3" spans="1:10">
      <c r="A3" s="78"/>
      <c r="B3" s="78"/>
      <c r="C3" s="78"/>
      <c r="D3" s="78"/>
      <c r="E3" s="78"/>
      <c r="F3" s="78"/>
      <c r="G3" s="78"/>
      <c r="H3" s="78"/>
      <c r="I3" s="104"/>
      <c r="J3" s="169"/>
    </row>
    <row r="4" spans="1:10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>
      <c r="A5" s="225">
        <f>'ფორმა N1'!D4</f>
        <v>0</v>
      </c>
      <c r="B5" s="225"/>
      <c r="C5" s="225" t="s">
        <v>520</v>
      </c>
      <c r="D5" s="225"/>
      <c r="E5" s="225"/>
      <c r="F5" s="225"/>
      <c r="G5" s="225"/>
      <c r="H5" s="225"/>
      <c r="I5" s="225"/>
      <c r="J5" s="196"/>
    </row>
    <row r="6" spans="1:10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>
      <c r="A8" s="171" t="s">
        <v>64</v>
      </c>
      <c r="B8" s="394" t="s">
        <v>358</v>
      </c>
      <c r="C8" s="395" t="s">
        <v>415</v>
      </c>
      <c r="D8" s="395" t="s">
        <v>416</v>
      </c>
      <c r="E8" s="395" t="s">
        <v>359</v>
      </c>
      <c r="F8" s="395" t="s">
        <v>378</v>
      </c>
      <c r="G8" s="395" t="s">
        <v>379</v>
      </c>
      <c r="H8" s="395" t="s">
        <v>417</v>
      </c>
      <c r="I8" s="172" t="s">
        <v>380</v>
      </c>
      <c r="J8" s="107"/>
    </row>
    <row r="9" spans="1:10">
      <c r="A9" s="174">
        <v>1</v>
      </c>
      <c r="B9" s="212"/>
      <c r="C9" s="179"/>
      <c r="D9" s="179"/>
      <c r="E9" s="178"/>
      <c r="F9" s="178"/>
      <c r="G9" s="178"/>
      <c r="H9" s="178"/>
      <c r="I9" s="178"/>
      <c r="J9" s="107"/>
    </row>
    <row r="10" spans="1:10">
      <c r="A10" s="174">
        <v>2</v>
      </c>
      <c r="B10" s="212"/>
      <c r="C10" s="179"/>
      <c r="D10" s="179"/>
      <c r="E10" s="178"/>
      <c r="F10" s="178"/>
      <c r="G10" s="178"/>
      <c r="H10" s="178"/>
      <c r="I10" s="178"/>
      <c r="J10" s="107"/>
    </row>
    <row r="11" spans="1:10">
      <c r="A11" s="174">
        <v>3</v>
      </c>
      <c r="B11" s="212"/>
      <c r="C11" s="179"/>
      <c r="D11" s="179"/>
      <c r="E11" s="178"/>
      <c r="F11" s="178"/>
      <c r="G11" s="178"/>
      <c r="H11" s="178"/>
      <c r="I11" s="178"/>
      <c r="J11" s="107"/>
    </row>
    <row r="12" spans="1:10">
      <c r="A12" s="174">
        <v>4</v>
      </c>
      <c r="B12" s="212"/>
      <c r="C12" s="179"/>
      <c r="D12" s="179"/>
      <c r="E12" s="178"/>
      <c r="F12" s="178"/>
      <c r="G12" s="178"/>
      <c r="H12" s="178"/>
      <c r="I12" s="178"/>
      <c r="J12" s="107"/>
    </row>
    <row r="13" spans="1:10">
      <c r="A13" s="174">
        <v>5</v>
      </c>
      <c r="B13" s="212"/>
      <c r="C13" s="179"/>
      <c r="D13" s="179"/>
      <c r="E13" s="178"/>
      <c r="F13" s="178"/>
      <c r="G13" s="178"/>
      <c r="H13" s="178"/>
      <c r="I13" s="178"/>
      <c r="J13" s="107"/>
    </row>
    <row r="14" spans="1:10">
      <c r="A14" s="174">
        <v>6</v>
      </c>
      <c r="B14" s="212"/>
      <c r="C14" s="179"/>
      <c r="D14" s="179"/>
      <c r="E14" s="178"/>
      <c r="F14" s="178"/>
      <c r="G14" s="178"/>
      <c r="H14" s="178"/>
      <c r="I14" s="178"/>
      <c r="J14" s="107"/>
    </row>
    <row r="15" spans="1:10">
      <c r="A15" s="174">
        <v>7</v>
      </c>
      <c r="B15" s="212"/>
      <c r="C15" s="179"/>
      <c r="D15" s="179"/>
      <c r="E15" s="178"/>
      <c r="F15" s="178"/>
      <c r="G15" s="178"/>
      <c r="H15" s="178"/>
      <c r="I15" s="178"/>
      <c r="J15" s="107"/>
    </row>
    <row r="16" spans="1:10">
      <c r="A16" s="174">
        <v>8</v>
      </c>
      <c r="B16" s="212"/>
      <c r="C16" s="179"/>
      <c r="D16" s="179"/>
      <c r="E16" s="178"/>
      <c r="F16" s="178"/>
      <c r="G16" s="178"/>
      <c r="H16" s="178"/>
      <c r="I16" s="178"/>
      <c r="J16" s="107"/>
    </row>
    <row r="17" spans="1:10">
      <c r="A17" s="174">
        <v>9</v>
      </c>
      <c r="B17" s="212"/>
      <c r="C17" s="179"/>
      <c r="D17" s="179"/>
      <c r="E17" s="178"/>
      <c r="F17" s="178"/>
      <c r="G17" s="178"/>
      <c r="H17" s="178"/>
      <c r="I17" s="178"/>
      <c r="J17" s="107"/>
    </row>
    <row r="18" spans="1:10">
      <c r="A18" s="174">
        <v>10</v>
      </c>
      <c r="B18" s="212"/>
      <c r="C18" s="179"/>
      <c r="D18" s="179"/>
      <c r="E18" s="178"/>
      <c r="F18" s="178"/>
      <c r="G18" s="178"/>
      <c r="H18" s="178"/>
      <c r="I18" s="178"/>
      <c r="J18" s="107"/>
    </row>
    <row r="19" spans="1:10">
      <c r="A19" s="174">
        <v>11</v>
      </c>
      <c r="B19" s="212"/>
      <c r="C19" s="179"/>
      <c r="D19" s="179"/>
      <c r="E19" s="178"/>
      <c r="F19" s="178"/>
      <c r="G19" s="178"/>
      <c r="H19" s="178"/>
      <c r="I19" s="178"/>
      <c r="J19" s="107"/>
    </row>
    <row r="20" spans="1:10">
      <c r="A20" s="174">
        <v>12</v>
      </c>
      <c r="B20" s="212"/>
      <c r="C20" s="179"/>
      <c r="D20" s="179"/>
      <c r="E20" s="178"/>
      <c r="F20" s="178"/>
      <c r="G20" s="178"/>
      <c r="H20" s="178"/>
      <c r="I20" s="178"/>
      <c r="J20" s="107"/>
    </row>
    <row r="21" spans="1:10">
      <c r="A21" s="174">
        <v>13</v>
      </c>
      <c r="B21" s="212"/>
      <c r="C21" s="179"/>
      <c r="D21" s="179"/>
      <c r="E21" s="178"/>
      <c r="F21" s="178"/>
      <c r="G21" s="178"/>
      <c r="H21" s="178"/>
      <c r="I21" s="178"/>
      <c r="J21" s="107"/>
    </row>
    <row r="22" spans="1:10">
      <c r="A22" s="174">
        <v>14</v>
      </c>
      <c r="B22" s="212"/>
      <c r="C22" s="179"/>
      <c r="D22" s="179"/>
      <c r="E22" s="178"/>
      <c r="F22" s="178"/>
      <c r="G22" s="178"/>
      <c r="H22" s="178"/>
      <c r="I22" s="178"/>
      <c r="J22" s="107"/>
    </row>
    <row r="23" spans="1:10">
      <c r="A23" s="174">
        <v>15</v>
      </c>
      <c r="B23" s="212"/>
      <c r="C23" s="179"/>
      <c r="D23" s="179"/>
      <c r="E23" s="178"/>
      <c r="F23" s="178"/>
      <c r="G23" s="178"/>
      <c r="H23" s="178"/>
      <c r="I23" s="178"/>
      <c r="J23" s="107"/>
    </row>
    <row r="24" spans="1:10">
      <c r="A24" s="174">
        <v>16</v>
      </c>
      <c r="B24" s="212"/>
      <c r="C24" s="179"/>
      <c r="D24" s="179"/>
      <c r="E24" s="178"/>
      <c r="F24" s="178"/>
      <c r="G24" s="178"/>
      <c r="H24" s="178"/>
      <c r="I24" s="178"/>
      <c r="J24" s="107"/>
    </row>
    <row r="25" spans="1:10">
      <c r="A25" s="174">
        <v>17</v>
      </c>
      <c r="B25" s="212"/>
      <c r="C25" s="179"/>
      <c r="D25" s="179"/>
      <c r="E25" s="178"/>
      <c r="F25" s="178"/>
      <c r="G25" s="178"/>
      <c r="H25" s="178"/>
      <c r="I25" s="178"/>
      <c r="J25" s="107"/>
    </row>
    <row r="26" spans="1:10">
      <c r="A26" s="174">
        <v>18</v>
      </c>
      <c r="B26" s="212"/>
      <c r="C26" s="179"/>
      <c r="D26" s="179"/>
      <c r="E26" s="178"/>
      <c r="F26" s="178"/>
      <c r="G26" s="178"/>
      <c r="H26" s="178"/>
      <c r="I26" s="178"/>
      <c r="J26" s="107"/>
    </row>
    <row r="27" spans="1:10">
      <c r="A27" s="174">
        <v>19</v>
      </c>
      <c r="B27" s="212"/>
      <c r="C27" s="179"/>
      <c r="D27" s="179"/>
      <c r="E27" s="178"/>
      <c r="F27" s="178"/>
      <c r="G27" s="178"/>
      <c r="H27" s="178"/>
      <c r="I27" s="178"/>
      <c r="J27" s="107"/>
    </row>
    <row r="28" spans="1:10">
      <c r="A28" s="174">
        <v>20</v>
      </c>
      <c r="B28" s="212"/>
      <c r="C28" s="179"/>
      <c r="D28" s="179"/>
      <c r="E28" s="178"/>
      <c r="F28" s="178"/>
      <c r="G28" s="178"/>
      <c r="H28" s="178"/>
      <c r="I28" s="178"/>
      <c r="J28" s="107"/>
    </row>
    <row r="29" spans="1:10">
      <c r="A29" s="174">
        <v>21</v>
      </c>
      <c r="B29" s="212"/>
      <c r="C29" s="182"/>
      <c r="D29" s="182"/>
      <c r="E29" s="181"/>
      <c r="F29" s="181"/>
      <c r="G29" s="181"/>
      <c r="H29" s="276"/>
      <c r="I29" s="178"/>
      <c r="J29" s="107"/>
    </row>
    <row r="30" spans="1:10">
      <c r="A30" s="174">
        <v>22</v>
      </c>
      <c r="B30" s="212"/>
      <c r="C30" s="182"/>
      <c r="D30" s="182"/>
      <c r="E30" s="181"/>
      <c r="F30" s="181"/>
      <c r="G30" s="181"/>
      <c r="H30" s="276"/>
      <c r="I30" s="178"/>
      <c r="J30" s="107"/>
    </row>
    <row r="31" spans="1:10">
      <c r="A31" s="174">
        <v>23</v>
      </c>
      <c r="B31" s="212"/>
      <c r="C31" s="182"/>
      <c r="D31" s="182"/>
      <c r="E31" s="181"/>
      <c r="F31" s="181"/>
      <c r="G31" s="181"/>
      <c r="H31" s="276"/>
      <c r="I31" s="178"/>
      <c r="J31" s="107"/>
    </row>
    <row r="32" spans="1:10">
      <c r="A32" s="174">
        <v>24</v>
      </c>
      <c r="B32" s="212"/>
      <c r="C32" s="182"/>
      <c r="D32" s="182"/>
      <c r="E32" s="181"/>
      <c r="F32" s="181"/>
      <c r="G32" s="181"/>
      <c r="H32" s="276"/>
      <c r="I32" s="178"/>
      <c r="J32" s="107"/>
    </row>
    <row r="33" spans="1:12">
      <c r="A33" s="174">
        <v>25</v>
      </c>
      <c r="B33" s="212"/>
      <c r="C33" s="182"/>
      <c r="D33" s="182"/>
      <c r="E33" s="181"/>
      <c r="F33" s="181"/>
      <c r="G33" s="181"/>
      <c r="H33" s="276"/>
      <c r="I33" s="178"/>
      <c r="J33" s="107"/>
    </row>
    <row r="34" spans="1:12">
      <c r="A34" s="174">
        <v>26</v>
      </c>
      <c r="B34" s="212"/>
      <c r="C34" s="182"/>
      <c r="D34" s="182"/>
      <c r="E34" s="181"/>
      <c r="F34" s="181"/>
      <c r="G34" s="181"/>
      <c r="H34" s="276"/>
      <c r="I34" s="178"/>
      <c r="J34" s="107"/>
    </row>
    <row r="35" spans="1:12">
      <c r="A35" s="174">
        <v>27</v>
      </c>
      <c r="B35" s="212"/>
      <c r="C35" s="182"/>
      <c r="D35" s="182"/>
      <c r="E35" s="181"/>
      <c r="F35" s="181"/>
      <c r="G35" s="181"/>
      <c r="H35" s="276"/>
      <c r="I35" s="178"/>
      <c r="J35" s="107"/>
    </row>
    <row r="36" spans="1:12">
      <c r="A36" s="174">
        <v>28</v>
      </c>
      <c r="B36" s="212"/>
      <c r="C36" s="182"/>
      <c r="D36" s="182"/>
      <c r="E36" s="181"/>
      <c r="F36" s="181"/>
      <c r="G36" s="181"/>
      <c r="H36" s="276"/>
      <c r="I36" s="178"/>
      <c r="J36" s="107"/>
    </row>
    <row r="37" spans="1:12">
      <c r="A37" s="174">
        <v>29</v>
      </c>
      <c r="B37" s="212"/>
      <c r="C37" s="182"/>
      <c r="D37" s="182"/>
      <c r="E37" s="181"/>
      <c r="F37" s="181"/>
      <c r="G37" s="181"/>
      <c r="H37" s="276"/>
      <c r="I37" s="178"/>
      <c r="J37" s="107"/>
    </row>
    <row r="38" spans="1:12">
      <c r="A38" s="174" t="s">
        <v>266</v>
      </c>
      <c r="B38" s="212"/>
      <c r="C38" s="182"/>
      <c r="D38" s="182"/>
      <c r="E38" s="181"/>
      <c r="F38" s="181"/>
      <c r="G38" s="277"/>
      <c r="H38" s="286" t="s">
        <v>408</v>
      </c>
      <c r="I38" s="401">
        <f>SUM(I9:I37)</f>
        <v>0</v>
      </c>
      <c r="J38" s="107"/>
    </row>
    <row r="40" spans="1:12">
      <c r="A40" s="189" t="s">
        <v>432</v>
      </c>
    </row>
    <row r="42" spans="1:12">
      <c r="B42" s="191" t="s">
        <v>96</v>
      </c>
      <c r="F42" s="192"/>
    </row>
    <row r="43" spans="1:12">
      <c r="F43" s="190"/>
      <c r="I43" s="190"/>
      <c r="J43" s="190"/>
      <c r="K43" s="190"/>
      <c r="L43" s="190"/>
    </row>
    <row r="44" spans="1:12">
      <c r="C44" s="193"/>
      <c r="F44" s="193"/>
      <c r="G44" s="193"/>
      <c r="H44" s="196"/>
      <c r="I44" s="194"/>
      <c r="J44" s="190"/>
      <c r="K44" s="190"/>
      <c r="L44" s="190"/>
    </row>
    <row r="45" spans="1:12">
      <c r="A45" s="190"/>
      <c r="C45" s="195" t="s">
        <v>256</v>
      </c>
      <c r="F45" s="196" t="s">
        <v>261</v>
      </c>
      <c r="G45" s="195"/>
      <c r="H45" s="195"/>
      <c r="I45" s="194"/>
      <c r="J45" s="190"/>
      <c r="K45" s="190"/>
      <c r="L45" s="190"/>
    </row>
    <row r="46" spans="1:12">
      <c r="A46" s="190"/>
      <c r="C46" s="197" t="s">
        <v>127</v>
      </c>
      <c r="F46" s="189" t="s">
        <v>257</v>
      </c>
      <c r="I46" s="190"/>
      <c r="J46" s="190"/>
      <c r="K46" s="190"/>
      <c r="L46" s="190"/>
    </row>
    <row r="47" spans="1:12" s="190" customFormat="1">
      <c r="B47" s="189"/>
      <c r="C47" s="197"/>
      <c r="G47" s="197"/>
      <c r="H47" s="197"/>
    </row>
    <row r="48" spans="1:12" s="190" customFormat="1" ht="12.75"/>
    <row r="49" s="190" customFormat="1" ht="12.75"/>
    <row r="50" s="190" customFormat="1" ht="12.75"/>
    <row r="51" s="190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L3" sqref="L3"/>
    </sheetView>
  </sheetViews>
  <sheetFormatPr defaultRowHeight="12.75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>
      <c r="A1" s="198" t="s">
        <v>433</v>
      </c>
      <c r="B1" s="199"/>
      <c r="C1" s="199"/>
      <c r="D1" s="199"/>
      <c r="E1" s="199"/>
      <c r="F1" s="199"/>
      <c r="G1" s="199"/>
      <c r="H1" s="199"/>
      <c r="I1" s="203"/>
      <c r="J1" s="265"/>
      <c r="K1" s="265"/>
      <c r="L1" s="265"/>
      <c r="M1" s="265" t="s">
        <v>397</v>
      </c>
      <c r="N1" s="203"/>
    </row>
    <row r="2" spans="1:14">
      <c r="A2" s="203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201" t="s">
        <v>522</v>
      </c>
      <c r="N2" s="203"/>
    </row>
    <row r="3" spans="1:14">
      <c r="A3" s="203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3"/>
    </row>
    <row r="4" spans="1:14" ht="15">
      <c r="A4" s="116" t="s">
        <v>262</v>
      </c>
      <c r="B4" s="199"/>
      <c r="C4" s="199"/>
      <c r="D4" s="204"/>
      <c r="E4" s="266"/>
      <c r="F4" s="204"/>
      <c r="G4" s="200"/>
      <c r="H4" s="200"/>
      <c r="I4" s="200"/>
      <c r="J4" s="200"/>
      <c r="K4" s="200"/>
      <c r="L4" s="199"/>
      <c r="M4" s="200"/>
      <c r="N4" s="203"/>
    </row>
    <row r="5" spans="1:14">
      <c r="A5" s="205">
        <f>'ფორმა N1'!D4</f>
        <v>0</v>
      </c>
      <c r="B5" s="205"/>
      <c r="C5" s="205" t="s">
        <v>520</v>
      </c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>
      <c r="A6" s="267"/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03"/>
    </row>
    <row r="7" spans="1:14" ht="51">
      <c r="A7" s="268" t="s">
        <v>64</v>
      </c>
      <c r="B7" s="269" t="s">
        <v>398</v>
      </c>
      <c r="C7" s="269" t="s">
        <v>399</v>
      </c>
      <c r="D7" s="270" t="s">
        <v>400</v>
      </c>
      <c r="E7" s="270" t="s">
        <v>263</v>
      </c>
      <c r="F7" s="270" t="s">
        <v>401</v>
      </c>
      <c r="G7" s="270" t="s">
        <v>402</v>
      </c>
      <c r="H7" s="269" t="s">
        <v>403</v>
      </c>
      <c r="I7" s="271" t="s">
        <v>404</v>
      </c>
      <c r="J7" s="271" t="s">
        <v>405</v>
      </c>
      <c r="K7" s="272" t="s">
        <v>406</v>
      </c>
      <c r="L7" s="272" t="s">
        <v>407</v>
      </c>
      <c r="M7" s="270" t="s">
        <v>397</v>
      </c>
      <c r="N7" s="203"/>
    </row>
    <row r="8" spans="1:14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>
      <c r="A9" s="211">
        <v>1</v>
      </c>
      <c r="B9" s="212"/>
      <c r="C9" s="273"/>
      <c r="D9" s="211"/>
      <c r="E9" s="211"/>
      <c r="F9" s="211"/>
      <c r="G9" s="211"/>
      <c r="H9" s="211"/>
      <c r="I9" s="211"/>
      <c r="J9" s="211"/>
      <c r="K9" s="211"/>
      <c r="L9" s="211"/>
      <c r="M9" s="274" t="str">
        <f t="shared" ref="M9:M33" si="0">IF(ISBLANK(B9),"",$M$2)</f>
        <v/>
      </c>
      <c r="N9" s="203"/>
    </row>
    <row r="10" spans="1:14" ht="15">
      <c r="A10" s="211">
        <v>2</v>
      </c>
      <c r="B10" s="212"/>
      <c r="C10" s="273"/>
      <c r="D10" s="211"/>
      <c r="E10" s="211"/>
      <c r="F10" s="211"/>
      <c r="G10" s="211"/>
      <c r="H10" s="211"/>
      <c r="I10" s="211"/>
      <c r="J10" s="211"/>
      <c r="K10" s="211"/>
      <c r="L10" s="211"/>
      <c r="M10" s="274" t="str">
        <f t="shared" si="0"/>
        <v/>
      </c>
      <c r="N10" s="203"/>
    </row>
    <row r="11" spans="1:14" ht="15">
      <c r="A11" s="211">
        <v>3</v>
      </c>
      <c r="B11" s="212"/>
      <c r="C11" s="273"/>
      <c r="D11" s="211"/>
      <c r="E11" s="211"/>
      <c r="F11" s="211"/>
      <c r="G11" s="211"/>
      <c r="H11" s="211"/>
      <c r="I11" s="211"/>
      <c r="J11" s="211"/>
      <c r="K11" s="211"/>
      <c r="L11" s="211"/>
      <c r="M11" s="274" t="str">
        <f t="shared" si="0"/>
        <v/>
      </c>
      <c r="N11" s="203"/>
    </row>
    <row r="12" spans="1:14" ht="15">
      <c r="A12" s="211">
        <v>4</v>
      </c>
      <c r="B12" s="212"/>
      <c r="C12" s="273"/>
      <c r="D12" s="211"/>
      <c r="E12" s="211"/>
      <c r="F12" s="211"/>
      <c r="G12" s="211"/>
      <c r="H12" s="211"/>
      <c r="I12" s="211"/>
      <c r="J12" s="211"/>
      <c r="K12" s="211"/>
      <c r="L12" s="211"/>
      <c r="M12" s="274" t="str">
        <f t="shared" si="0"/>
        <v/>
      </c>
      <c r="N12" s="203"/>
    </row>
    <row r="13" spans="1:14" ht="15">
      <c r="A13" s="211">
        <v>5</v>
      </c>
      <c r="B13" s="212"/>
      <c r="C13" s="273"/>
      <c r="D13" s="211"/>
      <c r="E13" s="211"/>
      <c r="F13" s="211"/>
      <c r="G13" s="211"/>
      <c r="H13" s="211"/>
      <c r="I13" s="211"/>
      <c r="J13" s="211"/>
      <c r="K13" s="211"/>
      <c r="L13" s="211"/>
      <c r="M13" s="274" t="str">
        <f t="shared" si="0"/>
        <v/>
      </c>
      <c r="N13" s="203"/>
    </row>
    <row r="14" spans="1:14" ht="15">
      <c r="A14" s="211">
        <v>6</v>
      </c>
      <c r="B14" s="212"/>
      <c r="C14" s="273"/>
      <c r="D14" s="211"/>
      <c r="E14" s="211"/>
      <c r="F14" s="211"/>
      <c r="G14" s="211"/>
      <c r="H14" s="211"/>
      <c r="I14" s="211"/>
      <c r="J14" s="211"/>
      <c r="K14" s="211"/>
      <c r="L14" s="211"/>
      <c r="M14" s="274" t="str">
        <f t="shared" si="0"/>
        <v/>
      </c>
      <c r="N14" s="203"/>
    </row>
    <row r="15" spans="1:14" ht="15">
      <c r="A15" s="211">
        <v>7</v>
      </c>
      <c r="B15" s="212"/>
      <c r="C15" s="273"/>
      <c r="D15" s="211"/>
      <c r="E15" s="211"/>
      <c r="F15" s="211"/>
      <c r="G15" s="211"/>
      <c r="H15" s="211"/>
      <c r="I15" s="211"/>
      <c r="J15" s="211"/>
      <c r="K15" s="211"/>
      <c r="L15" s="211"/>
      <c r="M15" s="274" t="str">
        <f t="shared" si="0"/>
        <v/>
      </c>
      <c r="N15" s="203"/>
    </row>
    <row r="16" spans="1:14" ht="15">
      <c r="A16" s="211">
        <v>8</v>
      </c>
      <c r="B16" s="212"/>
      <c r="C16" s="273"/>
      <c r="D16" s="211"/>
      <c r="E16" s="211"/>
      <c r="F16" s="211"/>
      <c r="G16" s="211"/>
      <c r="H16" s="211"/>
      <c r="I16" s="211"/>
      <c r="J16" s="211"/>
      <c r="K16" s="211"/>
      <c r="L16" s="211"/>
      <c r="M16" s="274" t="str">
        <f t="shared" si="0"/>
        <v/>
      </c>
      <c r="N16" s="203"/>
    </row>
    <row r="17" spans="1:14" ht="15">
      <c r="A17" s="211">
        <v>9</v>
      </c>
      <c r="B17" s="212"/>
      <c r="C17" s="273"/>
      <c r="D17" s="211"/>
      <c r="E17" s="211"/>
      <c r="F17" s="211"/>
      <c r="G17" s="211"/>
      <c r="H17" s="211"/>
      <c r="I17" s="211"/>
      <c r="J17" s="211"/>
      <c r="K17" s="211"/>
      <c r="L17" s="211"/>
      <c r="M17" s="274" t="str">
        <f t="shared" si="0"/>
        <v/>
      </c>
      <c r="N17" s="203"/>
    </row>
    <row r="18" spans="1:14" ht="15">
      <c r="A18" s="211">
        <v>10</v>
      </c>
      <c r="B18" s="212"/>
      <c r="C18" s="273"/>
      <c r="D18" s="211"/>
      <c r="E18" s="211"/>
      <c r="F18" s="211"/>
      <c r="G18" s="211"/>
      <c r="H18" s="211"/>
      <c r="I18" s="211"/>
      <c r="J18" s="211"/>
      <c r="K18" s="211"/>
      <c r="L18" s="211"/>
      <c r="M18" s="274" t="str">
        <f t="shared" si="0"/>
        <v/>
      </c>
      <c r="N18" s="203"/>
    </row>
    <row r="19" spans="1:14" ht="15">
      <c r="A19" s="211">
        <v>11</v>
      </c>
      <c r="B19" s="212"/>
      <c r="C19" s="273"/>
      <c r="D19" s="211"/>
      <c r="E19" s="211"/>
      <c r="F19" s="211"/>
      <c r="G19" s="211"/>
      <c r="H19" s="211"/>
      <c r="I19" s="211"/>
      <c r="J19" s="211"/>
      <c r="K19" s="211"/>
      <c r="L19" s="211"/>
      <c r="M19" s="274" t="str">
        <f t="shared" si="0"/>
        <v/>
      </c>
      <c r="N19" s="203"/>
    </row>
    <row r="20" spans="1:14" ht="15">
      <c r="A20" s="211">
        <v>12</v>
      </c>
      <c r="B20" s="212"/>
      <c r="C20" s="273"/>
      <c r="D20" s="211"/>
      <c r="E20" s="211"/>
      <c r="F20" s="211"/>
      <c r="G20" s="211"/>
      <c r="H20" s="211"/>
      <c r="I20" s="211"/>
      <c r="J20" s="211"/>
      <c r="K20" s="211"/>
      <c r="L20" s="211"/>
      <c r="M20" s="274" t="str">
        <f t="shared" si="0"/>
        <v/>
      </c>
      <c r="N20" s="203"/>
    </row>
    <row r="21" spans="1:14" ht="15">
      <c r="A21" s="211">
        <v>13</v>
      </c>
      <c r="B21" s="212"/>
      <c r="C21" s="273"/>
      <c r="D21" s="211"/>
      <c r="E21" s="211"/>
      <c r="F21" s="211"/>
      <c r="G21" s="211"/>
      <c r="H21" s="211"/>
      <c r="I21" s="211"/>
      <c r="J21" s="211"/>
      <c r="K21" s="211"/>
      <c r="L21" s="211"/>
      <c r="M21" s="274" t="str">
        <f t="shared" si="0"/>
        <v/>
      </c>
      <c r="N21" s="203"/>
    </row>
    <row r="22" spans="1:14" ht="15">
      <c r="A22" s="211">
        <v>14</v>
      </c>
      <c r="B22" s="212"/>
      <c r="C22" s="273"/>
      <c r="D22" s="211"/>
      <c r="E22" s="211"/>
      <c r="F22" s="211"/>
      <c r="G22" s="211"/>
      <c r="H22" s="211"/>
      <c r="I22" s="211"/>
      <c r="J22" s="211"/>
      <c r="K22" s="211"/>
      <c r="L22" s="211"/>
      <c r="M22" s="274" t="str">
        <f t="shared" si="0"/>
        <v/>
      </c>
      <c r="N22" s="203"/>
    </row>
    <row r="23" spans="1:14" ht="15">
      <c r="A23" s="211">
        <v>15</v>
      </c>
      <c r="B23" s="212"/>
      <c r="C23" s="273"/>
      <c r="D23" s="211"/>
      <c r="E23" s="211"/>
      <c r="F23" s="211"/>
      <c r="G23" s="211"/>
      <c r="H23" s="211"/>
      <c r="I23" s="211"/>
      <c r="J23" s="211"/>
      <c r="K23" s="211"/>
      <c r="L23" s="211"/>
      <c r="M23" s="274" t="str">
        <f t="shared" si="0"/>
        <v/>
      </c>
      <c r="N23" s="203"/>
    </row>
    <row r="24" spans="1:14" ht="15">
      <c r="A24" s="211">
        <v>16</v>
      </c>
      <c r="B24" s="212"/>
      <c r="C24" s="273"/>
      <c r="D24" s="211"/>
      <c r="E24" s="211"/>
      <c r="F24" s="211"/>
      <c r="G24" s="211"/>
      <c r="H24" s="211"/>
      <c r="I24" s="211"/>
      <c r="J24" s="211"/>
      <c r="K24" s="211"/>
      <c r="L24" s="211"/>
      <c r="M24" s="274" t="str">
        <f t="shared" si="0"/>
        <v/>
      </c>
      <c r="N24" s="203"/>
    </row>
    <row r="25" spans="1:14" ht="15">
      <c r="A25" s="211">
        <v>17</v>
      </c>
      <c r="B25" s="212"/>
      <c r="C25" s="273"/>
      <c r="D25" s="211"/>
      <c r="E25" s="211"/>
      <c r="F25" s="211"/>
      <c r="G25" s="211"/>
      <c r="H25" s="211"/>
      <c r="I25" s="211"/>
      <c r="J25" s="211"/>
      <c r="K25" s="211"/>
      <c r="L25" s="211"/>
      <c r="M25" s="274" t="str">
        <f t="shared" si="0"/>
        <v/>
      </c>
      <c r="N25" s="203"/>
    </row>
    <row r="26" spans="1:14" ht="15">
      <c r="A26" s="211">
        <v>18</v>
      </c>
      <c r="B26" s="212"/>
      <c r="C26" s="273"/>
      <c r="D26" s="211"/>
      <c r="E26" s="211"/>
      <c r="F26" s="211"/>
      <c r="G26" s="211"/>
      <c r="H26" s="211"/>
      <c r="I26" s="211"/>
      <c r="J26" s="211"/>
      <c r="K26" s="211"/>
      <c r="L26" s="211"/>
      <c r="M26" s="274" t="str">
        <f t="shared" si="0"/>
        <v/>
      </c>
      <c r="N26" s="203"/>
    </row>
    <row r="27" spans="1:14" ht="15">
      <c r="A27" s="211">
        <v>19</v>
      </c>
      <c r="B27" s="212"/>
      <c r="C27" s="273"/>
      <c r="D27" s="211"/>
      <c r="E27" s="211"/>
      <c r="F27" s="211"/>
      <c r="G27" s="211"/>
      <c r="H27" s="211"/>
      <c r="I27" s="211"/>
      <c r="J27" s="211"/>
      <c r="K27" s="211"/>
      <c r="L27" s="211"/>
      <c r="M27" s="274" t="str">
        <f t="shared" si="0"/>
        <v/>
      </c>
      <c r="N27" s="203"/>
    </row>
    <row r="28" spans="1:14" ht="15">
      <c r="A28" s="211">
        <v>20</v>
      </c>
      <c r="B28" s="212"/>
      <c r="C28" s="273"/>
      <c r="D28" s="211"/>
      <c r="E28" s="211"/>
      <c r="F28" s="211"/>
      <c r="G28" s="211"/>
      <c r="H28" s="211"/>
      <c r="I28" s="211"/>
      <c r="J28" s="211"/>
      <c r="K28" s="211"/>
      <c r="L28" s="211"/>
      <c r="M28" s="274" t="str">
        <f t="shared" si="0"/>
        <v/>
      </c>
      <c r="N28" s="203"/>
    </row>
    <row r="29" spans="1:14" ht="15">
      <c r="A29" s="211">
        <v>21</v>
      </c>
      <c r="B29" s="212"/>
      <c r="C29" s="273"/>
      <c r="D29" s="211"/>
      <c r="E29" s="211"/>
      <c r="F29" s="211"/>
      <c r="G29" s="211"/>
      <c r="H29" s="211"/>
      <c r="I29" s="211"/>
      <c r="J29" s="211"/>
      <c r="K29" s="211"/>
      <c r="L29" s="211"/>
      <c r="M29" s="274" t="str">
        <f t="shared" si="0"/>
        <v/>
      </c>
      <c r="N29" s="203"/>
    </row>
    <row r="30" spans="1:14" ht="15">
      <c r="A30" s="211">
        <v>22</v>
      </c>
      <c r="B30" s="212"/>
      <c r="C30" s="273"/>
      <c r="D30" s="211"/>
      <c r="E30" s="211"/>
      <c r="F30" s="211"/>
      <c r="G30" s="211"/>
      <c r="H30" s="211"/>
      <c r="I30" s="211"/>
      <c r="J30" s="211"/>
      <c r="K30" s="211"/>
      <c r="L30" s="211"/>
      <c r="M30" s="274" t="str">
        <f t="shared" si="0"/>
        <v/>
      </c>
      <c r="N30" s="203"/>
    </row>
    <row r="31" spans="1:14" ht="15">
      <c r="A31" s="211">
        <v>23</v>
      </c>
      <c r="B31" s="212"/>
      <c r="C31" s="273"/>
      <c r="D31" s="211"/>
      <c r="E31" s="211"/>
      <c r="F31" s="211"/>
      <c r="G31" s="211"/>
      <c r="H31" s="211"/>
      <c r="I31" s="211"/>
      <c r="J31" s="211"/>
      <c r="K31" s="211"/>
      <c r="L31" s="211"/>
      <c r="M31" s="274" t="str">
        <f t="shared" si="0"/>
        <v/>
      </c>
      <c r="N31" s="203"/>
    </row>
    <row r="32" spans="1:14" ht="15">
      <c r="A32" s="211">
        <v>24</v>
      </c>
      <c r="B32" s="212"/>
      <c r="C32" s="273"/>
      <c r="D32" s="211"/>
      <c r="E32" s="211"/>
      <c r="F32" s="211"/>
      <c r="G32" s="211"/>
      <c r="H32" s="211"/>
      <c r="I32" s="211"/>
      <c r="J32" s="211"/>
      <c r="K32" s="211"/>
      <c r="L32" s="211"/>
      <c r="M32" s="274" t="str">
        <f t="shared" si="0"/>
        <v/>
      </c>
      <c r="N32" s="203"/>
    </row>
    <row r="33" spans="1:14" ht="15">
      <c r="A33" s="275" t="s">
        <v>266</v>
      </c>
      <c r="B33" s="212"/>
      <c r="C33" s="273"/>
      <c r="D33" s="211"/>
      <c r="E33" s="211"/>
      <c r="F33" s="211"/>
      <c r="G33" s="211"/>
      <c r="H33" s="211"/>
      <c r="I33" s="211"/>
      <c r="J33" s="211"/>
      <c r="K33" s="211"/>
      <c r="L33" s="211"/>
      <c r="M33" s="274" t="str">
        <f t="shared" si="0"/>
        <v/>
      </c>
      <c r="N33" s="203"/>
    </row>
    <row r="34" spans="1:14" s="218" customFormat="1"/>
    <row r="37" spans="1:14" s="21" customFormat="1" ht="15">
      <c r="B37" s="213" t="s">
        <v>96</v>
      </c>
    </row>
    <row r="38" spans="1:14" s="21" customFormat="1" ht="15">
      <c r="B38" s="213"/>
    </row>
    <row r="39" spans="1:14" s="21" customFormat="1" ht="15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>
      <c r="C40" s="216" t="s">
        <v>256</v>
      </c>
      <c r="D40" s="214"/>
      <c r="E40" s="214"/>
      <c r="H40" s="213" t="s">
        <v>307</v>
      </c>
      <c r="M40" s="214"/>
    </row>
    <row r="41" spans="1:14" s="21" customFormat="1" ht="15">
      <c r="C41" s="216" t="s">
        <v>127</v>
      </c>
      <c r="D41" s="214"/>
      <c r="E41" s="214"/>
      <c r="H41" s="217" t="s">
        <v>257</v>
      </c>
      <c r="M41" s="214"/>
    </row>
    <row r="42" spans="1:14" ht="15">
      <c r="C42" s="216"/>
      <c r="F42" s="217"/>
      <c r="J42" s="219"/>
      <c r="K42" s="219"/>
      <c r="L42" s="219"/>
      <c r="M42" s="219"/>
    </row>
    <row r="43" spans="1:14" ht="15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4" t="s">
        <v>225</v>
      </c>
    </row>
    <row r="3" spans="1:7" ht="15">
      <c r="A3" s="63">
        <v>40908</v>
      </c>
      <c r="C3" t="s">
        <v>189</v>
      </c>
      <c r="E3" t="s">
        <v>220</v>
      </c>
      <c r="G3" s="64" t="s">
        <v>226</v>
      </c>
    </row>
    <row r="4" spans="1:7" ht="15">
      <c r="A4" s="63">
        <v>40909</v>
      </c>
      <c r="C4" t="s">
        <v>190</v>
      </c>
      <c r="E4" t="s">
        <v>221</v>
      </c>
      <c r="G4" s="64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B4" sqref="B4"/>
    </sheetView>
  </sheetViews>
  <sheetFormatPr defaultRowHeight="15"/>
  <cols>
    <col min="1" max="1" width="14.28515625" style="21" bestFit="1" customWidth="1"/>
    <col min="2" max="2" width="80" style="26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260</v>
      </c>
      <c r="B1" s="256"/>
      <c r="C1" s="423" t="s">
        <v>97</v>
      </c>
      <c r="D1" s="423"/>
      <c r="E1" s="115"/>
    </row>
    <row r="2" spans="1:12" s="6" customFormat="1">
      <c r="A2" s="78" t="s">
        <v>128</v>
      </c>
      <c r="B2" s="256"/>
      <c r="C2" s="424" t="s">
        <v>480</v>
      </c>
      <c r="D2" s="425"/>
      <c r="E2" s="115"/>
    </row>
    <row r="3" spans="1:12" s="6" customFormat="1">
      <c r="A3" s="78"/>
      <c r="B3" s="256"/>
      <c r="C3" s="77"/>
      <c r="D3" s="77"/>
      <c r="E3" s="115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257"/>
      <c r="C4" s="78"/>
      <c r="D4" s="78"/>
      <c r="E4" s="110"/>
      <c r="L4" s="6"/>
    </row>
    <row r="5" spans="1:12" s="2" customFormat="1">
      <c r="A5" s="121">
        <f>'ფორმა N1'!D4</f>
        <v>0</v>
      </c>
      <c r="B5" s="258" t="s">
        <v>520</v>
      </c>
      <c r="C5" s="60"/>
      <c r="D5" s="60"/>
      <c r="E5" s="110"/>
    </row>
    <row r="6" spans="1:12" s="2" customFormat="1">
      <c r="A6" s="79"/>
      <c r="B6" s="257"/>
      <c r="C6" s="78"/>
      <c r="D6" s="78"/>
      <c r="E6" s="110"/>
    </row>
    <row r="7" spans="1:12" s="6" customFormat="1" ht="18">
      <c r="A7" s="102"/>
      <c r="B7" s="114"/>
      <c r="C7" s="80"/>
      <c r="D7" s="80"/>
      <c r="E7" s="115"/>
    </row>
    <row r="8" spans="1:12" s="6" customFormat="1" ht="30">
      <c r="A8" s="108" t="s">
        <v>64</v>
      </c>
      <c r="B8" s="81" t="s">
        <v>237</v>
      </c>
      <c r="C8" s="81" t="s">
        <v>66</v>
      </c>
      <c r="D8" s="81" t="s">
        <v>67</v>
      </c>
      <c r="E8" s="115"/>
      <c r="F8" s="20"/>
    </row>
    <row r="9" spans="1:12" s="7" customFormat="1">
      <c r="A9" s="243">
        <v>1</v>
      </c>
      <c r="B9" s="243" t="s">
        <v>65</v>
      </c>
      <c r="C9" s="87">
        <f>SUM(C10,C26)</f>
        <v>0</v>
      </c>
      <c r="D9" s="87">
        <f>SUM(D10,D26)</f>
        <v>0</v>
      </c>
      <c r="E9" s="115"/>
    </row>
    <row r="10" spans="1:12" s="7" customFormat="1">
      <c r="A10" s="89">
        <v>1.1000000000000001</v>
      </c>
      <c r="B10" s="89" t="s">
        <v>69</v>
      </c>
      <c r="C10" s="87">
        <f>SUM(C11,C12,C16,C19,C25,C26)</f>
        <v>0</v>
      </c>
      <c r="D10" s="87">
        <f>SUM(D11,D12,D16,D19,D24,D25)</f>
        <v>0</v>
      </c>
      <c r="E10" s="115"/>
    </row>
    <row r="11" spans="1:12" s="9" customFormat="1" ht="18">
      <c r="A11" s="90" t="s">
        <v>30</v>
      </c>
      <c r="B11" s="90" t="s">
        <v>68</v>
      </c>
      <c r="C11" s="8"/>
      <c r="D11" s="8"/>
      <c r="E11" s="115"/>
    </row>
    <row r="12" spans="1:12" s="10" customFormat="1">
      <c r="A12" s="90" t="s">
        <v>31</v>
      </c>
      <c r="B12" s="90" t="s">
        <v>296</v>
      </c>
      <c r="C12" s="109">
        <f>SUM(C14:C15)</f>
        <v>0</v>
      </c>
      <c r="D12" s="109">
        <f>SUM(D14:D15)</f>
        <v>0</v>
      </c>
      <c r="E12" s="115"/>
    </row>
    <row r="13" spans="1:12" s="3" customFormat="1">
      <c r="A13" s="99" t="s">
        <v>70</v>
      </c>
      <c r="B13" s="99" t="s">
        <v>299</v>
      </c>
      <c r="C13" s="8"/>
      <c r="D13" s="8"/>
      <c r="E13" s="115"/>
    </row>
    <row r="14" spans="1:12" s="3" customFormat="1">
      <c r="A14" s="99" t="s">
        <v>474</v>
      </c>
      <c r="B14" s="99" t="s">
        <v>473</v>
      </c>
      <c r="C14" s="8"/>
      <c r="D14" s="8"/>
      <c r="E14" s="115"/>
    </row>
    <row r="15" spans="1:12" s="3" customFormat="1">
      <c r="A15" s="99" t="s">
        <v>475</v>
      </c>
      <c r="B15" s="99" t="s">
        <v>86</v>
      </c>
      <c r="C15" s="8"/>
      <c r="D15" s="8"/>
      <c r="E15" s="115"/>
    </row>
    <row r="16" spans="1:12" s="3" customFormat="1">
      <c r="A16" s="90" t="s">
        <v>71</v>
      </c>
      <c r="B16" s="90" t="s">
        <v>72</v>
      </c>
      <c r="C16" s="109">
        <f>SUM(C17:C18)</f>
        <v>0</v>
      </c>
      <c r="D16" s="109">
        <f>SUM(D17:D18)</f>
        <v>0</v>
      </c>
      <c r="E16" s="115"/>
    </row>
    <row r="17" spans="1:5" s="3" customFormat="1">
      <c r="A17" s="99" t="s">
        <v>73</v>
      </c>
      <c r="B17" s="99" t="s">
        <v>75</v>
      </c>
      <c r="C17" s="8"/>
      <c r="D17" s="8"/>
      <c r="E17" s="115"/>
    </row>
    <row r="18" spans="1:5" s="3" customFormat="1" ht="30">
      <c r="A18" s="99" t="s">
        <v>74</v>
      </c>
      <c r="B18" s="99" t="s">
        <v>98</v>
      </c>
      <c r="C18" s="8"/>
      <c r="D18" s="8"/>
      <c r="E18" s="115"/>
    </row>
    <row r="19" spans="1:5" s="3" customFormat="1">
      <c r="A19" s="90" t="s">
        <v>76</v>
      </c>
      <c r="B19" s="90" t="s">
        <v>394</v>
      </c>
      <c r="C19" s="109">
        <f>SUM(C20:C23)</f>
        <v>0</v>
      </c>
      <c r="D19" s="109">
        <f>SUM(D20:D23)</f>
        <v>0</v>
      </c>
      <c r="E19" s="115"/>
    </row>
    <row r="20" spans="1:5" s="3" customFormat="1">
      <c r="A20" s="99" t="s">
        <v>77</v>
      </c>
      <c r="B20" s="99" t="s">
        <v>78</v>
      </c>
      <c r="C20" s="8"/>
      <c r="D20" s="8"/>
      <c r="E20" s="115"/>
    </row>
    <row r="21" spans="1:5" s="3" customFormat="1" ht="30">
      <c r="A21" s="99" t="s">
        <v>81</v>
      </c>
      <c r="B21" s="99" t="s">
        <v>79</v>
      </c>
      <c r="C21" s="8"/>
      <c r="D21" s="8"/>
      <c r="E21" s="115"/>
    </row>
    <row r="22" spans="1:5" s="3" customFormat="1">
      <c r="A22" s="99" t="s">
        <v>82</v>
      </c>
      <c r="B22" s="99" t="s">
        <v>80</v>
      </c>
      <c r="C22" s="8"/>
      <c r="D22" s="8"/>
      <c r="E22" s="115"/>
    </row>
    <row r="23" spans="1:5" s="3" customFormat="1">
      <c r="A23" s="99" t="s">
        <v>83</v>
      </c>
      <c r="B23" s="99" t="s">
        <v>418</v>
      </c>
      <c r="C23" s="8"/>
      <c r="D23" s="8"/>
      <c r="E23" s="115"/>
    </row>
    <row r="24" spans="1:5" s="3" customFormat="1">
      <c r="A24" s="90" t="s">
        <v>84</v>
      </c>
      <c r="B24" s="90" t="s">
        <v>419</v>
      </c>
      <c r="C24" s="278"/>
      <c r="D24" s="8"/>
      <c r="E24" s="115"/>
    </row>
    <row r="25" spans="1:5" s="3" customFormat="1">
      <c r="A25" s="90" t="s">
        <v>239</v>
      </c>
      <c r="B25" s="90" t="s">
        <v>425</v>
      </c>
      <c r="C25" s="8"/>
      <c r="D25" s="8"/>
      <c r="E25" s="115"/>
    </row>
    <row r="26" spans="1:5">
      <c r="A26" s="89">
        <v>1.2</v>
      </c>
      <c r="B26" s="89" t="s">
        <v>85</v>
      </c>
      <c r="C26" s="87">
        <f>SUM(C27,C35)</f>
        <v>0</v>
      </c>
      <c r="D26" s="87">
        <f>SUM(D27,D35)</f>
        <v>0</v>
      </c>
      <c r="E26" s="115"/>
    </row>
    <row r="27" spans="1:5">
      <c r="A27" s="90" t="s">
        <v>32</v>
      </c>
      <c r="B27" s="90" t="s">
        <v>299</v>
      </c>
      <c r="C27" s="109">
        <f>SUM(C28:C30)</f>
        <v>0</v>
      </c>
      <c r="D27" s="109">
        <f>SUM(D28:D30)</f>
        <v>0</v>
      </c>
      <c r="E27" s="115"/>
    </row>
    <row r="28" spans="1:5">
      <c r="A28" s="251" t="s">
        <v>87</v>
      </c>
      <c r="B28" s="251" t="s">
        <v>297</v>
      </c>
      <c r="C28" s="8"/>
      <c r="D28" s="8"/>
      <c r="E28" s="115"/>
    </row>
    <row r="29" spans="1:5">
      <c r="A29" s="251" t="s">
        <v>88</v>
      </c>
      <c r="B29" s="251" t="s">
        <v>300</v>
      </c>
      <c r="C29" s="8"/>
      <c r="D29" s="8"/>
      <c r="E29" s="115"/>
    </row>
    <row r="30" spans="1:5">
      <c r="A30" s="251" t="s">
        <v>427</v>
      </c>
      <c r="B30" s="251" t="s">
        <v>298</v>
      </c>
      <c r="C30" s="8"/>
      <c r="D30" s="8"/>
      <c r="E30" s="115"/>
    </row>
    <row r="31" spans="1:5">
      <c r="A31" s="90" t="s">
        <v>33</v>
      </c>
      <c r="B31" s="90" t="s">
        <v>473</v>
      </c>
      <c r="C31" s="109">
        <f>SUM(C32:C34)</f>
        <v>0</v>
      </c>
      <c r="D31" s="109">
        <f>SUM(D32:D34)</f>
        <v>0</v>
      </c>
      <c r="E31" s="115"/>
    </row>
    <row r="32" spans="1:5">
      <c r="A32" s="251" t="s">
        <v>12</v>
      </c>
      <c r="B32" s="251" t="s">
        <v>476</v>
      </c>
      <c r="C32" s="8"/>
      <c r="D32" s="8"/>
      <c r="E32" s="115"/>
    </row>
    <row r="33" spans="1:9">
      <c r="A33" s="251" t="s">
        <v>13</v>
      </c>
      <c r="B33" s="251" t="s">
        <v>477</v>
      </c>
      <c r="C33" s="8"/>
      <c r="D33" s="8"/>
      <c r="E33" s="115"/>
    </row>
    <row r="34" spans="1:9">
      <c r="A34" s="251" t="s">
        <v>269</v>
      </c>
      <c r="B34" s="251" t="s">
        <v>478</v>
      </c>
      <c r="C34" s="8"/>
      <c r="D34" s="8"/>
      <c r="E34" s="115"/>
    </row>
    <row r="35" spans="1:9" s="23" customFormat="1">
      <c r="A35" s="90" t="s">
        <v>34</v>
      </c>
      <c r="B35" s="264" t="s">
        <v>424</v>
      </c>
      <c r="C35" s="8"/>
      <c r="D35" s="8"/>
    </row>
    <row r="36" spans="1:9" s="2" customFormat="1">
      <c r="A36" s="1"/>
      <c r="B36" s="259"/>
      <c r="E36" s="5"/>
    </row>
    <row r="37" spans="1:9" s="2" customFormat="1">
      <c r="B37" s="259"/>
      <c r="E37" s="5"/>
    </row>
    <row r="38" spans="1:9">
      <c r="A38" s="1"/>
    </row>
    <row r="39" spans="1:9">
      <c r="A39" s="2"/>
    </row>
    <row r="40" spans="1:9" s="2" customFormat="1">
      <c r="A40" s="71" t="s">
        <v>96</v>
      </c>
      <c r="B40" s="259"/>
      <c r="E40" s="5"/>
    </row>
    <row r="41" spans="1:9" s="2" customFormat="1">
      <c r="B41" s="259"/>
      <c r="E41"/>
      <c r="F41"/>
      <c r="G41"/>
      <c r="H41"/>
      <c r="I41"/>
    </row>
    <row r="42" spans="1:9" s="2" customFormat="1">
      <c r="B42" s="259"/>
      <c r="D42" s="12"/>
      <c r="E42"/>
      <c r="F42"/>
      <c r="G42"/>
      <c r="H42"/>
      <c r="I42"/>
    </row>
    <row r="43" spans="1:9" s="2" customFormat="1">
      <c r="A43"/>
      <c r="B43" s="261" t="s">
        <v>422</v>
      </c>
      <c r="D43" s="12"/>
      <c r="E43"/>
      <c r="F43"/>
      <c r="G43"/>
      <c r="H43"/>
      <c r="I43"/>
    </row>
    <row r="44" spans="1:9" s="2" customFormat="1">
      <c r="A44"/>
      <c r="B44" s="259" t="s">
        <v>258</v>
      </c>
      <c r="D44" s="12"/>
      <c r="E44"/>
      <c r="F44"/>
      <c r="G44"/>
      <c r="H44"/>
      <c r="I44"/>
    </row>
    <row r="45" spans="1:9" customFormat="1" ht="12.75">
      <c r="B45" s="262" t="s">
        <v>127</v>
      </c>
    </row>
    <row r="46" spans="1:9" customFormat="1" ht="12.75">
      <c r="B46" s="26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B7" sqref="B7"/>
    </sheetView>
  </sheetViews>
  <sheetFormatPr defaultRowHeight="15"/>
  <cols>
    <col min="1" max="1" width="15.85546875" style="2" customWidth="1"/>
    <col min="2" max="2" width="77.7109375" style="2" customWidth="1"/>
    <col min="3" max="3" width="10.28515625" style="2" customWidth="1"/>
    <col min="4" max="4" width="14.42578125" style="2" customWidth="1"/>
    <col min="5" max="5" width="9.7109375" style="2" customWidth="1"/>
    <col min="6" max="16384" width="9.140625" style="2"/>
  </cols>
  <sheetData>
    <row r="1" spans="1:5" s="6" customFormat="1">
      <c r="A1" s="76" t="s">
        <v>383</v>
      </c>
      <c r="B1" s="240"/>
      <c r="C1" s="423" t="s">
        <v>97</v>
      </c>
      <c r="D1" s="423"/>
      <c r="E1" s="93"/>
    </row>
    <row r="2" spans="1:5" s="6" customFormat="1">
      <c r="A2" s="76" t="s">
        <v>384</v>
      </c>
      <c r="B2" s="240"/>
      <c r="C2" s="421" t="s">
        <v>480</v>
      </c>
      <c r="D2" s="422"/>
      <c r="E2" s="93"/>
    </row>
    <row r="3" spans="1:5" s="6" customFormat="1">
      <c r="A3" s="76" t="s">
        <v>385</v>
      </c>
      <c r="B3" s="240"/>
      <c r="C3" s="241"/>
      <c r="D3" s="241"/>
      <c r="E3" s="93"/>
    </row>
    <row r="4" spans="1:5" s="6" customFormat="1">
      <c r="A4" s="78" t="s">
        <v>128</v>
      </c>
      <c r="B4" s="240"/>
      <c r="C4" s="241"/>
      <c r="D4" s="241"/>
      <c r="E4" s="93"/>
    </row>
    <row r="5" spans="1:5" s="6" customFormat="1">
      <c r="A5" s="78"/>
      <c r="B5" s="240"/>
      <c r="C5" s="241"/>
      <c r="D5" s="241"/>
      <c r="E5" s="93"/>
    </row>
    <row r="6" spans="1:5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>
      <c r="A7" s="242">
        <f>'ფორმა N1'!D4</f>
        <v>0</v>
      </c>
      <c r="B7" s="82" t="s">
        <v>520</v>
      </c>
      <c r="C7" s="83"/>
      <c r="D7" s="83"/>
      <c r="E7" s="94"/>
    </row>
    <row r="8" spans="1:5">
      <c r="A8" s="79"/>
      <c r="B8" s="79"/>
      <c r="C8" s="78"/>
      <c r="D8" s="78"/>
      <c r="E8" s="94"/>
    </row>
    <row r="9" spans="1:5" s="6" customFormat="1">
      <c r="A9" s="240"/>
      <c r="B9" s="240"/>
      <c r="C9" s="80"/>
      <c r="D9" s="80"/>
      <c r="E9" s="93"/>
    </row>
    <row r="10" spans="1:5" s="6" customFormat="1" ht="45.75" customHeight="1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>
      <c r="A11" s="243">
        <v>1</v>
      </c>
      <c r="B11" s="243" t="s">
        <v>57</v>
      </c>
      <c r="C11" s="84">
        <f>SUM(C12,C15,C55,C58,C59,C60,C78)</f>
        <v>0</v>
      </c>
      <c r="D11" s="84">
        <f>SUM(D12,D15,D55,D58,D59,D60,D66,D74,D75)</f>
        <v>0</v>
      </c>
      <c r="E11" s="244"/>
    </row>
    <row r="12" spans="1:5" s="9" customFormat="1" ht="18">
      <c r="A12" s="89">
        <v>1.1000000000000001</v>
      </c>
      <c r="B12" s="89" t="s">
        <v>58</v>
      </c>
      <c r="C12" s="85">
        <f>SUM(C13:C14)</f>
        <v>0</v>
      </c>
      <c r="D12" s="85">
        <f>SUM(D13:D14)</f>
        <v>0</v>
      </c>
      <c r="E12" s="95"/>
    </row>
    <row r="13" spans="1:5" s="10" customFormat="1">
      <c r="A13" s="90" t="s">
        <v>30</v>
      </c>
      <c r="B13" s="90" t="s">
        <v>59</v>
      </c>
      <c r="C13" s="4"/>
      <c r="D13" s="4"/>
      <c r="E13" s="96"/>
    </row>
    <row r="14" spans="1:5" s="3" customFormat="1">
      <c r="A14" s="90" t="s">
        <v>31</v>
      </c>
      <c r="B14" s="90" t="s">
        <v>0</v>
      </c>
      <c r="C14" s="4"/>
      <c r="D14" s="4"/>
      <c r="E14" s="97"/>
    </row>
    <row r="15" spans="1:5" s="7" customFormat="1">
      <c r="A15" s="89">
        <v>1.2</v>
      </c>
      <c r="B15" s="89" t="s">
        <v>60</v>
      </c>
      <c r="C15" s="86">
        <f>SUM(C16,C19,C31,C32,C33,C34,C37,C38,C45:C49,C53,C54)</f>
        <v>0</v>
      </c>
      <c r="D15" s="86">
        <f>SUM(D16,D19,D31,D32,D33,D34,D37,D38,D45:D49,D53,D54)</f>
        <v>0</v>
      </c>
      <c r="E15" s="244"/>
    </row>
    <row r="16" spans="1:5" s="3" customFormat="1">
      <c r="A16" s="90" t="s">
        <v>32</v>
      </c>
      <c r="B16" s="90" t="s">
        <v>1</v>
      </c>
      <c r="C16" s="85">
        <f>SUM(C17:C18)</f>
        <v>0</v>
      </c>
      <c r="D16" s="85">
        <f>SUM(D17:D18)</f>
        <v>0</v>
      </c>
      <c r="E16" s="97"/>
    </row>
    <row r="17" spans="1:6" s="3" customFormat="1">
      <c r="A17" s="99" t="s">
        <v>87</v>
      </c>
      <c r="B17" s="99" t="s">
        <v>61</v>
      </c>
      <c r="C17" s="4"/>
      <c r="D17" s="245"/>
      <c r="E17" s="97"/>
    </row>
    <row r="18" spans="1:6" s="3" customFormat="1">
      <c r="A18" s="99" t="s">
        <v>88</v>
      </c>
      <c r="B18" s="99" t="s">
        <v>62</v>
      </c>
      <c r="C18" s="4"/>
      <c r="D18" s="245"/>
      <c r="E18" s="97"/>
    </row>
    <row r="19" spans="1:6" s="3" customFormat="1">
      <c r="A19" s="90" t="s">
        <v>33</v>
      </c>
      <c r="B19" s="90" t="s">
        <v>2</v>
      </c>
      <c r="C19" s="85">
        <f>SUM(C20:C25,C30)</f>
        <v>0</v>
      </c>
      <c r="D19" s="85">
        <f>SUM(D20:D25,D30)</f>
        <v>0</v>
      </c>
      <c r="E19" s="246"/>
      <c r="F19" s="247"/>
    </row>
    <row r="20" spans="1:6" s="250" customFormat="1" ht="30">
      <c r="A20" s="99" t="s">
        <v>12</v>
      </c>
      <c r="B20" s="99" t="s">
        <v>238</v>
      </c>
      <c r="C20" s="248"/>
      <c r="D20" s="39"/>
      <c r="E20" s="249"/>
    </row>
    <row r="21" spans="1:6" s="250" customFormat="1">
      <c r="A21" s="99" t="s">
        <v>13</v>
      </c>
      <c r="B21" s="99" t="s">
        <v>14</v>
      </c>
      <c r="C21" s="248"/>
      <c r="D21" s="40"/>
      <c r="E21" s="249"/>
    </row>
    <row r="22" spans="1:6" s="250" customFormat="1" ht="30">
      <c r="A22" s="99" t="s">
        <v>269</v>
      </c>
      <c r="B22" s="99" t="s">
        <v>22</v>
      </c>
      <c r="C22" s="248"/>
      <c r="D22" s="41"/>
      <c r="E22" s="249"/>
    </row>
    <row r="23" spans="1:6" s="250" customFormat="1" ht="16.5" customHeight="1">
      <c r="A23" s="99" t="s">
        <v>270</v>
      </c>
      <c r="B23" s="99" t="s">
        <v>15</v>
      </c>
      <c r="C23" s="248"/>
      <c r="D23" s="41"/>
      <c r="E23" s="249"/>
    </row>
    <row r="24" spans="1:6" s="250" customFormat="1" ht="16.5" customHeight="1">
      <c r="A24" s="99" t="s">
        <v>271</v>
      </c>
      <c r="B24" s="99" t="s">
        <v>16</v>
      </c>
      <c r="C24" s="248"/>
      <c r="D24" s="41"/>
      <c r="E24" s="249"/>
    </row>
    <row r="25" spans="1:6" s="250" customFormat="1" ht="16.5" customHeight="1">
      <c r="A25" s="99" t="s">
        <v>272</v>
      </c>
      <c r="B25" s="99" t="s">
        <v>17</v>
      </c>
      <c r="C25" s="85">
        <f>SUM(C26:C29)</f>
        <v>0</v>
      </c>
      <c r="D25" s="85">
        <f>SUM(D26:D29)</f>
        <v>0</v>
      </c>
      <c r="E25" s="249"/>
    </row>
    <row r="26" spans="1:6" s="250" customFormat="1" ht="16.5" customHeight="1">
      <c r="A26" s="251" t="s">
        <v>273</v>
      </c>
      <c r="B26" s="251" t="s">
        <v>18</v>
      </c>
      <c r="C26" s="248"/>
      <c r="D26" s="41"/>
      <c r="E26" s="249"/>
    </row>
    <row r="27" spans="1:6" s="250" customFormat="1" ht="16.5" customHeight="1">
      <c r="A27" s="251" t="s">
        <v>274</v>
      </c>
      <c r="B27" s="251" t="s">
        <v>19</v>
      </c>
      <c r="C27" s="248"/>
      <c r="D27" s="41"/>
      <c r="E27" s="249"/>
    </row>
    <row r="28" spans="1:6" s="250" customFormat="1" ht="16.5" customHeight="1">
      <c r="A28" s="251" t="s">
        <v>275</v>
      </c>
      <c r="B28" s="251" t="s">
        <v>20</v>
      </c>
      <c r="C28" s="248"/>
      <c r="D28" s="41"/>
      <c r="E28" s="249"/>
    </row>
    <row r="29" spans="1:6" s="250" customFormat="1" ht="16.5" customHeight="1">
      <c r="A29" s="251" t="s">
        <v>276</v>
      </c>
      <c r="B29" s="251" t="s">
        <v>23</v>
      </c>
      <c r="C29" s="248"/>
      <c r="D29" s="42"/>
      <c r="E29" s="249"/>
    </row>
    <row r="30" spans="1:6" s="250" customFormat="1" ht="16.5" customHeight="1">
      <c r="A30" s="99" t="s">
        <v>277</v>
      </c>
      <c r="B30" s="99" t="s">
        <v>21</v>
      </c>
      <c r="C30" s="248"/>
      <c r="D30" s="42"/>
      <c r="E30" s="249"/>
    </row>
    <row r="31" spans="1:6" s="3" customFormat="1" ht="16.5" customHeight="1">
      <c r="A31" s="90" t="s">
        <v>34</v>
      </c>
      <c r="B31" s="90" t="s">
        <v>3</v>
      </c>
      <c r="C31" s="4"/>
      <c r="D31" s="245"/>
      <c r="E31" s="246"/>
    </row>
    <row r="32" spans="1:6" s="3" customFormat="1" ht="16.5" customHeight="1">
      <c r="A32" s="90" t="s">
        <v>35</v>
      </c>
      <c r="B32" s="90" t="s">
        <v>4</v>
      </c>
      <c r="C32" s="4"/>
      <c r="D32" s="245"/>
      <c r="E32" s="97"/>
    </row>
    <row r="33" spans="1:5" s="3" customFormat="1" ht="16.5" customHeight="1">
      <c r="A33" s="90" t="s">
        <v>36</v>
      </c>
      <c r="B33" s="90" t="s">
        <v>5</v>
      </c>
      <c r="C33" s="4"/>
      <c r="D33" s="245"/>
      <c r="E33" s="97"/>
    </row>
    <row r="34" spans="1:5" s="3" customFormat="1">
      <c r="A34" s="90" t="s">
        <v>37</v>
      </c>
      <c r="B34" s="90" t="s">
        <v>63</v>
      </c>
      <c r="C34" s="85">
        <f>SUM(C35:C36)</f>
        <v>0</v>
      </c>
      <c r="D34" s="85">
        <f>SUM(D35:D36)</f>
        <v>0</v>
      </c>
      <c r="E34" s="97"/>
    </row>
    <row r="35" spans="1:5" s="3" customFormat="1" ht="16.5" customHeight="1">
      <c r="A35" s="99" t="s">
        <v>278</v>
      </c>
      <c r="B35" s="99" t="s">
        <v>56</v>
      </c>
      <c r="C35" s="4"/>
      <c r="D35" s="245"/>
      <c r="E35" s="97"/>
    </row>
    <row r="36" spans="1:5" s="3" customFormat="1" ht="16.5" customHeight="1">
      <c r="A36" s="99" t="s">
        <v>279</v>
      </c>
      <c r="B36" s="99" t="s">
        <v>55</v>
      </c>
      <c r="C36" s="4"/>
      <c r="D36" s="245"/>
      <c r="E36" s="97"/>
    </row>
    <row r="37" spans="1:5" s="3" customFormat="1" ht="16.5" customHeight="1">
      <c r="A37" s="90" t="s">
        <v>38</v>
      </c>
      <c r="B37" s="90" t="s">
        <v>49</v>
      </c>
      <c r="C37" s="4"/>
      <c r="D37" s="245"/>
      <c r="E37" s="97"/>
    </row>
    <row r="38" spans="1:5" s="3" customFormat="1" ht="16.5" customHeight="1">
      <c r="A38" s="90" t="s">
        <v>39</v>
      </c>
      <c r="B38" s="90" t="s">
        <v>386</v>
      </c>
      <c r="C38" s="85">
        <f>SUM(C39:C44)</f>
        <v>0</v>
      </c>
      <c r="D38" s="85">
        <f>SUM(D39:D44)</f>
        <v>0</v>
      </c>
      <c r="E38" s="97"/>
    </row>
    <row r="39" spans="1:5" s="3" customFormat="1" ht="16.5" customHeight="1">
      <c r="A39" s="17" t="s">
        <v>337</v>
      </c>
      <c r="B39" s="17" t="s">
        <v>341</v>
      </c>
      <c r="C39" s="4"/>
      <c r="D39" s="245"/>
      <c r="E39" s="97"/>
    </row>
    <row r="40" spans="1:5" s="3" customFormat="1" ht="16.5" customHeight="1">
      <c r="A40" s="17" t="s">
        <v>338</v>
      </c>
      <c r="B40" s="17" t="s">
        <v>342</v>
      </c>
      <c r="C40" s="4"/>
      <c r="D40" s="245"/>
      <c r="E40" s="97"/>
    </row>
    <row r="41" spans="1:5" s="3" customFormat="1" ht="16.5" customHeight="1">
      <c r="A41" s="17" t="s">
        <v>339</v>
      </c>
      <c r="B41" s="17" t="s">
        <v>345</v>
      </c>
      <c r="C41" s="4"/>
      <c r="D41" s="245"/>
      <c r="E41" s="97"/>
    </row>
    <row r="42" spans="1:5" s="3" customFormat="1" ht="16.5" customHeight="1">
      <c r="A42" s="17" t="s">
        <v>344</v>
      </c>
      <c r="B42" s="17" t="s">
        <v>346</v>
      </c>
      <c r="C42" s="4"/>
      <c r="D42" s="245"/>
      <c r="E42" s="97"/>
    </row>
    <row r="43" spans="1:5" s="3" customFormat="1" ht="16.5" customHeight="1">
      <c r="A43" s="17" t="s">
        <v>347</v>
      </c>
      <c r="B43" s="17" t="s">
        <v>466</v>
      </c>
      <c r="C43" s="4"/>
      <c r="D43" s="245"/>
      <c r="E43" s="97"/>
    </row>
    <row r="44" spans="1:5" s="3" customFormat="1" ht="16.5" customHeight="1">
      <c r="A44" s="17" t="s">
        <v>467</v>
      </c>
      <c r="B44" s="17" t="s">
        <v>343</v>
      </c>
      <c r="C44" s="4"/>
      <c r="D44" s="245"/>
      <c r="E44" s="97"/>
    </row>
    <row r="45" spans="1:5" s="3" customFormat="1" ht="30">
      <c r="A45" s="90" t="s">
        <v>40</v>
      </c>
      <c r="B45" s="90" t="s">
        <v>28</v>
      </c>
      <c r="C45" s="4"/>
      <c r="D45" s="245"/>
      <c r="E45" s="97"/>
    </row>
    <row r="46" spans="1:5" s="3" customFormat="1" ht="16.5" customHeight="1">
      <c r="A46" s="90" t="s">
        <v>41</v>
      </c>
      <c r="B46" s="90" t="s">
        <v>24</v>
      </c>
      <c r="C46" s="4"/>
      <c r="D46" s="245"/>
      <c r="E46" s="97"/>
    </row>
    <row r="47" spans="1:5" s="3" customFormat="1" ht="16.5" customHeight="1">
      <c r="A47" s="90" t="s">
        <v>42</v>
      </c>
      <c r="B47" s="90" t="s">
        <v>25</v>
      </c>
      <c r="C47" s="4"/>
      <c r="D47" s="245"/>
      <c r="E47" s="97"/>
    </row>
    <row r="48" spans="1:5" s="3" customFormat="1" ht="16.5" customHeight="1">
      <c r="A48" s="90" t="s">
        <v>43</v>
      </c>
      <c r="B48" s="90" t="s">
        <v>26</v>
      </c>
      <c r="C48" s="4"/>
      <c r="D48" s="245"/>
      <c r="E48" s="97"/>
    </row>
    <row r="49" spans="1:6" s="3" customFormat="1" ht="16.5" customHeight="1">
      <c r="A49" s="90" t="s">
        <v>44</v>
      </c>
      <c r="B49" s="90" t="s">
        <v>387</v>
      </c>
      <c r="C49" s="85">
        <f>SUM(C50:C52)</f>
        <v>0</v>
      </c>
      <c r="D49" s="85">
        <f>SUM(D50:D52)</f>
        <v>0</v>
      </c>
      <c r="E49" s="97"/>
    </row>
    <row r="50" spans="1:6" s="3" customFormat="1" ht="16.5" customHeight="1">
      <c r="A50" s="99" t="s">
        <v>352</v>
      </c>
      <c r="B50" s="99" t="s">
        <v>355</v>
      </c>
      <c r="C50" s="4"/>
      <c r="D50" s="245"/>
      <c r="E50" s="97"/>
    </row>
    <row r="51" spans="1:6" s="3" customFormat="1" ht="16.5" customHeight="1">
      <c r="A51" s="99" t="s">
        <v>353</v>
      </c>
      <c r="B51" s="99" t="s">
        <v>354</v>
      </c>
      <c r="C51" s="4"/>
      <c r="D51" s="245"/>
      <c r="E51" s="97"/>
    </row>
    <row r="52" spans="1:6" s="3" customFormat="1" ht="16.5" customHeight="1">
      <c r="A52" s="99" t="s">
        <v>356</v>
      </c>
      <c r="B52" s="99" t="s">
        <v>357</v>
      </c>
      <c r="C52" s="4"/>
      <c r="D52" s="245"/>
      <c r="E52" s="97"/>
    </row>
    <row r="53" spans="1:6" s="3" customFormat="1">
      <c r="A53" s="90" t="s">
        <v>45</v>
      </c>
      <c r="B53" s="90" t="s">
        <v>29</v>
      </c>
      <c r="C53" s="4"/>
      <c r="D53" s="245"/>
      <c r="E53" s="97"/>
    </row>
    <row r="54" spans="1:6" s="3" customFormat="1" ht="16.5" customHeight="1">
      <c r="A54" s="90" t="s">
        <v>46</v>
      </c>
      <c r="B54" s="90" t="s">
        <v>6</v>
      </c>
      <c r="C54" s="4"/>
      <c r="D54" s="245"/>
      <c r="E54" s="246"/>
      <c r="F54" s="247"/>
    </row>
    <row r="55" spans="1:6" s="3" customFormat="1" ht="30">
      <c r="A55" s="89">
        <v>1.3</v>
      </c>
      <c r="B55" s="89" t="s">
        <v>391</v>
      </c>
      <c r="C55" s="86">
        <f>SUM(C56:C57)</f>
        <v>0</v>
      </c>
      <c r="D55" s="86">
        <f>SUM(D56:D57)</f>
        <v>0</v>
      </c>
      <c r="E55" s="246"/>
      <c r="F55" s="247"/>
    </row>
    <row r="56" spans="1:6" s="3" customFormat="1" ht="30">
      <c r="A56" s="90" t="s">
        <v>50</v>
      </c>
      <c r="B56" s="90" t="s">
        <v>48</v>
      </c>
      <c r="C56" s="4"/>
      <c r="D56" s="245"/>
      <c r="E56" s="246"/>
      <c r="F56" s="247"/>
    </row>
    <row r="57" spans="1:6" s="3" customFormat="1" ht="16.5" customHeight="1">
      <c r="A57" s="90" t="s">
        <v>51</v>
      </c>
      <c r="B57" s="90" t="s">
        <v>47</v>
      </c>
      <c r="C57" s="4"/>
      <c r="D57" s="245"/>
      <c r="E57" s="246"/>
      <c r="F57" s="247"/>
    </row>
    <row r="58" spans="1:6" s="3" customFormat="1">
      <c r="A58" s="89">
        <v>1.4</v>
      </c>
      <c r="B58" s="89" t="s">
        <v>393</v>
      </c>
      <c r="C58" s="4"/>
      <c r="D58" s="245"/>
      <c r="E58" s="246"/>
      <c r="F58" s="247"/>
    </row>
    <row r="59" spans="1:6" s="250" customFormat="1">
      <c r="A59" s="89">
        <v>1.5</v>
      </c>
      <c r="B59" s="89" t="s">
        <v>7</v>
      </c>
      <c r="C59" s="248"/>
      <c r="D59" s="41"/>
      <c r="E59" s="249"/>
    </row>
    <row r="60" spans="1:6" s="250" customFormat="1">
      <c r="A60" s="89">
        <v>1.6</v>
      </c>
      <c r="B60" s="46" t="s">
        <v>8</v>
      </c>
      <c r="C60" s="87">
        <f>SUM(C61:C65)</f>
        <v>0</v>
      </c>
      <c r="D60" s="88">
        <f>SUM(D61:D65)</f>
        <v>0</v>
      </c>
      <c r="E60" s="249"/>
    </row>
    <row r="61" spans="1:6" s="250" customFormat="1">
      <c r="A61" s="90" t="s">
        <v>285</v>
      </c>
      <c r="B61" s="47" t="s">
        <v>52</v>
      </c>
      <c r="C61" s="248"/>
      <c r="D61" s="41"/>
      <c r="E61" s="249"/>
    </row>
    <row r="62" spans="1:6" s="250" customFormat="1" ht="30">
      <c r="A62" s="90" t="s">
        <v>286</v>
      </c>
      <c r="B62" s="47" t="s">
        <v>54</v>
      </c>
      <c r="C62" s="248"/>
      <c r="D62" s="41"/>
      <c r="E62" s="249"/>
    </row>
    <row r="63" spans="1:6" s="250" customFormat="1">
      <c r="A63" s="90" t="s">
        <v>287</v>
      </c>
      <c r="B63" s="47" t="s">
        <v>53</v>
      </c>
      <c r="C63" s="41"/>
      <c r="D63" s="41"/>
      <c r="E63" s="249"/>
    </row>
    <row r="64" spans="1:6" s="250" customFormat="1">
      <c r="A64" s="90" t="s">
        <v>288</v>
      </c>
      <c r="B64" s="47" t="s">
        <v>27</v>
      </c>
      <c r="C64" s="248"/>
      <c r="D64" s="41"/>
      <c r="E64" s="249"/>
    </row>
    <row r="65" spans="1:5" s="250" customFormat="1">
      <c r="A65" s="90" t="s">
        <v>323</v>
      </c>
      <c r="B65" s="47" t="s">
        <v>324</v>
      </c>
      <c r="C65" s="248"/>
      <c r="D65" s="41"/>
      <c r="E65" s="249"/>
    </row>
    <row r="66" spans="1:5">
      <c r="A66" s="243">
        <v>2</v>
      </c>
      <c r="B66" s="243" t="s">
        <v>388</v>
      </c>
      <c r="C66" s="252"/>
      <c r="D66" s="87">
        <f>SUM(D67:D73)</f>
        <v>0</v>
      </c>
      <c r="E66" s="98"/>
    </row>
    <row r="67" spans="1:5">
      <c r="A67" s="100">
        <v>2.1</v>
      </c>
      <c r="B67" s="253" t="s">
        <v>89</v>
      </c>
      <c r="C67" s="254"/>
      <c r="D67" s="22"/>
      <c r="E67" s="98"/>
    </row>
    <row r="68" spans="1:5">
      <c r="A68" s="100">
        <v>2.2000000000000002</v>
      </c>
      <c r="B68" s="253" t="s">
        <v>389</v>
      </c>
      <c r="C68" s="254"/>
      <c r="D68" s="22"/>
      <c r="E68" s="98"/>
    </row>
    <row r="69" spans="1:5">
      <c r="A69" s="100">
        <v>2.2999999999999998</v>
      </c>
      <c r="B69" s="253" t="s">
        <v>93</v>
      </c>
      <c r="C69" s="254"/>
      <c r="D69" s="22"/>
      <c r="E69" s="98"/>
    </row>
    <row r="70" spans="1:5">
      <c r="A70" s="100">
        <v>2.4</v>
      </c>
      <c r="B70" s="253" t="s">
        <v>92</v>
      </c>
      <c r="C70" s="254"/>
      <c r="D70" s="22"/>
      <c r="E70" s="98"/>
    </row>
    <row r="71" spans="1:5">
      <c r="A71" s="100">
        <v>2.5</v>
      </c>
      <c r="B71" s="253" t="s">
        <v>390</v>
      </c>
      <c r="C71" s="254"/>
      <c r="D71" s="22"/>
      <c r="E71" s="98"/>
    </row>
    <row r="72" spans="1:5">
      <c r="A72" s="100">
        <v>2.6</v>
      </c>
      <c r="B72" s="253" t="s">
        <v>90</v>
      </c>
      <c r="C72" s="254"/>
      <c r="D72" s="22"/>
      <c r="E72" s="98"/>
    </row>
    <row r="73" spans="1:5">
      <c r="A73" s="100">
        <v>2.7</v>
      </c>
      <c r="B73" s="253" t="s">
        <v>91</v>
      </c>
      <c r="C73" s="255"/>
      <c r="D73" s="22"/>
      <c r="E73" s="98"/>
    </row>
    <row r="74" spans="1:5">
      <c r="A74" s="243">
        <v>3</v>
      </c>
      <c r="B74" s="243" t="s">
        <v>423</v>
      </c>
      <c r="C74" s="87"/>
      <c r="D74" s="22"/>
      <c r="E74" s="98"/>
    </row>
    <row r="75" spans="1:5">
      <c r="A75" s="243">
        <v>4</v>
      </c>
      <c r="B75" s="243" t="s">
        <v>240</v>
      </c>
      <c r="C75" s="87"/>
      <c r="D75" s="87">
        <f>SUM(D76:D77)</f>
        <v>0</v>
      </c>
      <c r="E75" s="98"/>
    </row>
    <row r="76" spans="1:5">
      <c r="A76" s="100">
        <v>4.0999999999999996</v>
      </c>
      <c r="B76" s="100" t="s">
        <v>241</v>
      </c>
      <c r="C76" s="254"/>
      <c r="D76" s="8"/>
      <c r="E76" s="98"/>
    </row>
    <row r="77" spans="1:5">
      <c r="A77" s="100">
        <v>4.2</v>
      </c>
      <c r="B77" s="100" t="s">
        <v>242</v>
      </c>
      <c r="C77" s="255"/>
      <c r="D77" s="8"/>
      <c r="E77" s="98"/>
    </row>
    <row r="78" spans="1:5">
      <c r="A78" s="243">
        <v>5</v>
      </c>
      <c r="B78" s="243" t="s">
        <v>267</v>
      </c>
      <c r="C78" s="280"/>
      <c r="D78" s="255"/>
      <c r="E78" s="98"/>
    </row>
    <row r="79" spans="1:5">
      <c r="B79" s="45"/>
    </row>
    <row r="80" spans="1:5">
      <c r="A80" s="426" t="s">
        <v>468</v>
      </c>
      <c r="B80" s="426"/>
      <c r="C80" s="426"/>
      <c r="D80" s="426"/>
      <c r="E80" s="5"/>
    </row>
    <row r="81" spans="1:9">
      <c r="B81" s="45"/>
    </row>
    <row r="82" spans="1:9" s="23" customFormat="1" ht="12.75"/>
    <row r="83" spans="1:9">
      <c r="A83" s="71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1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7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14" sqref="C14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290</v>
      </c>
      <c r="B1" s="116"/>
      <c r="C1" s="423" t="s">
        <v>97</v>
      </c>
      <c r="D1" s="423"/>
      <c r="E1" s="155"/>
    </row>
    <row r="2" spans="1:12">
      <c r="A2" s="78" t="s">
        <v>128</v>
      </c>
      <c r="B2" s="116"/>
      <c r="C2" s="421" t="s">
        <v>480</v>
      </c>
      <c r="D2" s="422"/>
      <c r="E2" s="155"/>
    </row>
    <row r="3" spans="1:12">
      <c r="A3" s="78"/>
      <c r="B3" s="116"/>
      <c r="C3" s="374"/>
      <c r="D3" s="374"/>
      <c r="E3" s="155"/>
    </row>
    <row r="4" spans="1:12" s="2" customFormat="1">
      <c r="A4" s="79" t="s">
        <v>262</v>
      </c>
      <c r="B4" s="79"/>
      <c r="C4" s="78"/>
      <c r="D4" s="78"/>
      <c r="E4" s="110"/>
      <c r="L4" s="21"/>
    </row>
    <row r="5" spans="1:12" s="2" customFormat="1">
      <c r="A5" s="121">
        <f>'ფორმა N1'!D4</f>
        <v>0</v>
      </c>
      <c r="B5" s="113" t="s">
        <v>520</v>
      </c>
      <c r="C5" s="60"/>
      <c r="D5" s="60"/>
      <c r="E5" s="110"/>
    </row>
    <row r="6" spans="1:12" s="2" customFormat="1">
      <c r="A6" s="79"/>
      <c r="B6" s="79"/>
      <c r="C6" s="78"/>
      <c r="D6" s="78"/>
      <c r="E6" s="110"/>
    </row>
    <row r="7" spans="1:12" s="6" customFormat="1">
      <c r="A7" s="373"/>
      <c r="B7" s="373"/>
      <c r="C7" s="80"/>
      <c r="D7" s="80"/>
      <c r="E7" s="156"/>
    </row>
    <row r="8" spans="1:12" s="6" customFormat="1" ht="30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>
      <c r="A9" s="13">
        <v>1</v>
      </c>
      <c r="B9" s="13" t="s">
        <v>57</v>
      </c>
      <c r="C9" s="441">
        <f>SUM(C10,C13,C53,C56,C57,C58,C75)</f>
        <v>1628.1</v>
      </c>
      <c r="D9" s="441">
        <f>SUM(D10,D13,D53,D56,D57,D58,D64,D71,D72)</f>
        <v>1628.1</v>
      </c>
      <c r="E9" s="157"/>
    </row>
    <row r="10" spans="1:12" s="9" customFormat="1" ht="18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7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7"/>
    </row>
    <row r="12" spans="1:12" ht="16.5" customHeight="1">
      <c r="A12" s="16" t="s">
        <v>31</v>
      </c>
      <c r="B12" s="16" t="s">
        <v>0</v>
      </c>
      <c r="C12" s="34"/>
      <c r="D12" s="35"/>
      <c r="E12" s="155"/>
    </row>
    <row r="13" spans="1:12">
      <c r="A13" s="14">
        <v>1.2</v>
      </c>
      <c r="B13" s="14" t="s">
        <v>60</v>
      </c>
      <c r="C13" s="86">
        <f>SUM(C14,C17,C29:C32,C35,C36,C43,C44,C45,C46,C47,C51,C52)</f>
        <v>1628.1</v>
      </c>
      <c r="D13" s="86">
        <f>SUM(D14,D17,D29:D32,D35,D36,D43,D44,D45,D46,D47,D51,D52)</f>
        <v>1628.1</v>
      </c>
      <c r="E13" s="155"/>
    </row>
    <row r="14" spans="1:12">
      <c r="A14" s="16" t="s">
        <v>32</v>
      </c>
      <c r="B14" s="16" t="s">
        <v>1</v>
      </c>
      <c r="C14" s="85">
        <f>SUM(C15:C16)</f>
        <v>1050</v>
      </c>
      <c r="D14" s="85">
        <f>SUM(D15:D16)</f>
        <v>1050</v>
      </c>
      <c r="E14" s="155"/>
    </row>
    <row r="15" spans="1:12" ht="17.25" customHeight="1">
      <c r="A15" s="17" t="s">
        <v>87</v>
      </c>
      <c r="B15" s="17" t="s">
        <v>61</v>
      </c>
      <c r="C15" s="36">
        <v>1050</v>
      </c>
      <c r="D15" s="37">
        <v>1050</v>
      </c>
      <c r="E15" s="155"/>
    </row>
    <row r="16" spans="1:12" ht="17.25" customHeight="1">
      <c r="A16" s="17" t="s">
        <v>88</v>
      </c>
      <c r="B16" s="17" t="s">
        <v>62</v>
      </c>
      <c r="C16" s="36"/>
      <c r="D16" s="37"/>
      <c r="E16" s="155"/>
    </row>
    <row r="17" spans="1:5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5"/>
    </row>
    <row r="18" spans="1:5" ht="30">
      <c r="A18" s="17" t="s">
        <v>12</v>
      </c>
      <c r="B18" s="17" t="s">
        <v>238</v>
      </c>
      <c r="C18" s="38"/>
      <c r="D18" s="39"/>
      <c r="E18" s="155"/>
    </row>
    <row r="19" spans="1:5">
      <c r="A19" s="17" t="s">
        <v>13</v>
      </c>
      <c r="B19" s="17" t="s">
        <v>14</v>
      </c>
      <c r="C19" s="38"/>
      <c r="D19" s="40"/>
      <c r="E19" s="155"/>
    </row>
    <row r="20" spans="1:5" ht="30">
      <c r="A20" s="17" t="s">
        <v>269</v>
      </c>
      <c r="B20" s="17" t="s">
        <v>22</v>
      </c>
      <c r="C20" s="38"/>
      <c r="D20" s="41"/>
      <c r="E20" s="155"/>
    </row>
    <row r="21" spans="1:5">
      <c r="A21" s="17" t="s">
        <v>270</v>
      </c>
      <c r="B21" s="17" t="s">
        <v>15</v>
      </c>
      <c r="C21" s="38"/>
      <c r="D21" s="41"/>
      <c r="E21" s="155"/>
    </row>
    <row r="22" spans="1:5">
      <c r="A22" s="17" t="s">
        <v>271</v>
      </c>
      <c r="B22" s="17" t="s">
        <v>16</v>
      </c>
      <c r="C22" s="38"/>
      <c r="D22" s="41"/>
      <c r="E22" s="155"/>
    </row>
    <row r="23" spans="1:5">
      <c r="A23" s="17" t="s">
        <v>272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>
      <c r="A24" s="18" t="s">
        <v>273</v>
      </c>
      <c r="B24" s="18" t="s">
        <v>18</v>
      </c>
      <c r="C24" s="38"/>
      <c r="D24" s="41"/>
      <c r="E24" s="155"/>
    </row>
    <row r="25" spans="1:5" ht="16.5" customHeight="1">
      <c r="A25" s="18" t="s">
        <v>274</v>
      </c>
      <c r="B25" s="18" t="s">
        <v>19</v>
      </c>
      <c r="C25" s="38"/>
      <c r="D25" s="41"/>
      <c r="E25" s="155"/>
    </row>
    <row r="26" spans="1:5" ht="16.5" customHeight="1">
      <c r="A26" s="18" t="s">
        <v>275</v>
      </c>
      <c r="B26" s="18" t="s">
        <v>20</v>
      </c>
      <c r="C26" s="38"/>
      <c r="D26" s="41"/>
      <c r="E26" s="155"/>
    </row>
    <row r="27" spans="1:5" ht="16.5" customHeight="1">
      <c r="A27" s="18" t="s">
        <v>276</v>
      </c>
      <c r="B27" s="18" t="s">
        <v>23</v>
      </c>
      <c r="C27" s="38"/>
      <c r="D27" s="42"/>
      <c r="E27" s="155"/>
    </row>
    <row r="28" spans="1:5">
      <c r="A28" s="17" t="s">
        <v>277</v>
      </c>
      <c r="B28" s="17" t="s">
        <v>21</v>
      </c>
      <c r="C28" s="38"/>
      <c r="D28" s="42"/>
      <c r="E28" s="155"/>
    </row>
    <row r="29" spans="1:5">
      <c r="A29" s="16" t="s">
        <v>34</v>
      </c>
      <c r="B29" s="16" t="s">
        <v>3</v>
      </c>
      <c r="C29" s="34"/>
      <c r="D29" s="35"/>
      <c r="E29" s="155"/>
    </row>
    <row r="30" spans="1:5">
      <c r="A30" s="16" t="s">
        <v>35</v>
      </c>
      <c r="B30" s="16" t="s">
        <v>4</v>
      </c>
      <c r="C30" s="34"/>
      <c r="D30" s="35"/>
      <c r="E30" s="155"/>
    </row>
    <row r="31" spans="1:5">
      <c r="A31" s="16" t="s">
        <v>36</v>
      </c>
      <c r="B31" s="16" t="s">
        <v>5</v>
      </c>
      <c r="C31" s="34"/>
      <c r="D31" s="35"/>
      <c r="E31" s="155"/>
    </row>
    <row r="32" spans="1:5">
      <c r="A32" s="16" t="s">
        <v>37</v>
      </c>
      <c r="B32" s="16" t="s">
        <v>63</v>
      </c>
      <c r="C32" s="85">
        <f>SUM(C33:C34)</f>
        <v>576</v>
      </c>
      <c r="D32" s="85">
        <f>SUM(D33:D34)</f>
        <v>576</v>
      </c>
      <c r="E32" s="155"/>
    </row>
    <row r="33" spans="1:5">
      <c r="A33" s="17" t="s">
        <v>278</v>
      </c>
      <c r="B33" s="17" t="s">
        <v>56</v>
      </c>
      <c r="C33" s="34">
        <v>576</v>
      </c>
      <c r="D33" s="35">
        <v>576</v>
      </c>
      <c r="E33" s="155"/>
    </row>
    <row r="34" spans="1:5">
      <c r="A34" s="17" t="s">
        <v>279</v>
      </c>
      <c r="B34" s="17" t="s">
        <v>55</v>
      </c>
      <c r="C34" s="34"/>
      <c r="D34" s="35"/>
      <c r="E34" s="155"/>
    </row>
    <row r="35" spans="1:5">
      <c r="A35" s="16" t="s">
        <v>38</v>
      </c>
      <c r="B35" s="16" t="s">
        <v>49</v>
      </c>
      <c r="C35" s="439">
        <v>2.1</v>
      </c>
      <c r="D35" s="440">
        <v>2.1</v>
      </c>
      <c r="E35" s="155"/>
    </row>
    <row r="36" spans="1:5">
      <c r="A36" s="16" t="s">
        <v>39</v>
      </c>
      <c r="B36" s="16" t="s">
        <v>340</v>
      </c>
      <c r="C36" s="85">
        <f>SUM(C37:C42)</f>
        <v>0</v>
      </c>
      <c r="D36" s="85">
        <f>SUM(D37:D42)</f>
        <v>0</v>
      </c>
      <c r="E36" s="155"/>
    </row>
    <row r="37" spans="1:5">
      <c r="A37" s="17" t="s">
        <v>337</v>
      </c>
      <c r="B37" s="17" t="s">
        <v>341</v>
      </c>
      <c r="C37" s="34"/>
      <c r="D37" s="34"/>
      <c r="E37" s="155"/>
    </row>
    <row r="38" spans="1:5">
      <c r="A38" s="17" t="s">
        <v>338</v>
      </c>
      <c r="B38" s="17" t="s">
        <v>342</v>
      </c>
      <c r="C38" s="34"/>
      <c r="D38" s="34"/>
      <c r="E38" s="155"/>
    </row>
    <row r="39" spans="1:5">
      <c r="A39" s="17" t="s">
        <v>339</v>
      </c>
      <c r="B39" s="17" t="s">
        <v>345</v>
      </c>
      <c r="C39" s="34"/>
      <c r="D39" s="35"/>
      <c r="E39" s="155"/>
    </row>
    <row r="40" spans="1:5">
      <c r="A40" s="17" t="s">
        <v>344</v>
      </c>
      <c r="B40" s="17" t="s">
        <v>346</v>
      </c>
      <c r="C40" s="34"/>
      <c r="D40" s="35"/>
      <c r="E40" s="155"/>
    </row>
    <row r="41" spans="1:5">
      <c r="A41" s="17" t="s">
        <v>347</v>
      </c>
      <c r="B41" s="17" t="s">
        <v>466</v>
      </c>
      <c r="C41" s="34"/>
      <c r="D41" s="35"/>
      <c r="E41" s="155"/>
    </row>
    <row r="42" spans="1:5">
      <c r="A42" s="17" t="s">
        <v>467</v>
      </c>
      <c r="B42" s="17" t="s">
        <v>343</v>
      </c>
      <c r="C42" s="34"/>
      <c r="D42" s="35"/>
      <c r="E42" s="155"/>
    </row>
    <row r="43" spans="1:5" ht="30">
      <c r="A43" s="16" t="s">
        <v>40</v>
      </c>
      <c r="B43" s="16" t="s">
        <v>28</v>
      </c>
      <c r="C43" s="34"/>
      <c r="D43" s="35"/>
      <c r="E43" s="155"/>
    </row>
    <row r="44" spans="1:5">
      <c r="A44" s="16" t="s">
        <v>41</v>
      </c>
      <c r="B44" s="16" t="s">
        <v>24</v>
      </c>
      <c r="C44" s="34"/>
      <c r="D44" s="35"/>
      <c r="E44" s="155"/>
    </row>
    <row r="45" spans="1:5">
      <c r="A45" s="16" t="s">
        <v>42</v>
      </c>
      <c r="B45" s="16" t="s">
        <v>25</v>
      </c>
      <c r="C45" s="34"/>
      <c r="D45" s="35"/>
      <c r="E45" s="155"/>
    </row>
    <row r="46" spans="1:5">
      <c r="A46" s="16" t="s">
        <v>43</v>
      </c>
      <c r="B46" s="16" t="s">
        <v>26</v>
      </c>
      <c r="C46" s="34"/>
      <c r="D46" s="35"/>
      <c r="E46" s="155"/>
    </row>
    <row r="47" spans="1:5">
      <c r="A47" s="16" t="s">
        <v>44</v>
      </c>
      <c r="B47" s="16" t="s">
        <v>284</v>
      </c>
      <c r="C47" s="85">
        <f>SUM(C48:C50)</f>
        <v>0</v>
      </c>
      <c r="D47" s="85">
        <f>SUM(D48:D50)</f>
        <v>0</v>
      </c>
      <c r="E47" s="155"/>
    </row>
    <row r="48" spans="1:5">
      <c r="A48" s="99" t="s">
        <v>352</v>
      </c>
      <c r="B48" s="99" t="s">
        <v>355</v>
      </c>
      <c r="C48" s="34"/>
      <c r="D48" s="35"/>
      <c r="E48" s="155"/>
    </row>
    <row r="49" spans="1:5">
      <c r="A49" s="99" t="s">
        <v>353</v>
      </c>
      <c r="B49" s="99" t="s">
        <v>354</v>
      </c>
      <c r="C49" s="34"/>
      <c r="D49" s="35"/>
      <c r="E49" s="155"/>
    </row>
    <row r="50" spans="1:5">
      <c r="A50" s="99" t="s">
        <v>356</v>
      </c>
      <c r="B50" s="99" t="s">
        <v>357</v>
      </c>
      <c r="C50" s="34"/>
      <c r="D50" s="35"/>
      <c r="E50" s="155"/>
    </row>
    <row r="51" spans="1:5" ht="26.25" customHeight="1">
      <c r="A51" s="16" t="s">
        <v>45</v>
      </c>
      <c r="B51" s="16" t="s">
        <v>29</v>
      </c>
      <c r="C51" s="34"/>
      <c r="D51" s="35"/>
      <c r="E51" s="155"/>
    </row>
    <row r="52" spans="1:5">
      <c r="A52" s="16" t="s">
        <v>46</v>
      </c>
      <c r="B52" s="16" t="s">
        <v>6</v>
      </c>
      <c r="C52" s="34"/>
      <c r="D52" s="35"/>
      <c r="E52" s="155"/>
    </row>
    <row r="53" spans="1:5" ht="30">
      <c r="A53" s="14">
        <v>1.3</v>
      </c>
      <c r="B53" s="89" t="s">
        <v>391</v>
      </c>
      <c r="C53" s="86">
        <f>SUM(C54:C55)</f>
        <v>0</v>
      </c>
      <c r="D53" s="86">
        <f>SUM(D54:D55)</f>
        <v>0</v>
      </c>
      <c r="E53" s="155"/>
    </row>
    <row r="54" spans="1:5" ht="30">
      <c r="A54" s="16" t="s">
        <v>50</v>
      </c>
      <c r="B54" s="16" t="s">
        <v>48</v>
      </c>
      <c r="C54" s="34"/>
      <c r="D54" s="35"/>
      <c r="E54" s="155"/>
    </row>
    <row r="55" spans="1:5">
      <c r="A55" s="16" t="s">
        <v>51</v>
      </c>
      <c r="B55" s="16" t="s">
        <v>47</v>
      </c>
      <c r="C55" s="34"/>
      <c r="D55" s="35"/>
      <c r="E55" s="155"/>
    </row>
    <row r="56" spans="1:5">
      <c r="A56" s="14">
        <v>1.4</v>
      </c>
      <c r="B56" s="14" t="s">
        <v>393</v>
      </c>
      <c r="C56" s="34"/>
      <c r="D56" s="35"/>
      <c r="E56" s="155"/>
    </row>
    <row r="57" spans="1:5">
      <c r="A57" s="14">
        <v>1.5</v>
      </c>
      <c r="B57" s="14" t="s">
        <v>7</v>
      </c>
      <c r="C57" s="38"/>
      <c r="D57" s="41"/>
      <c r="E57" s="155"/>
    </row>
    <row r="58" spans="1:5">
      <c r="A58" s="14">
        <v>1.6</v>
      </c>
      <c r="B58" s="46" t="s">
        <v>8</v>
      </c>
      <c r="C58" s="86">
        <f>SUM(C59:C63)</f>
        <v>0</v>
      </c>
      <c r="D58" s="86">
        <f>SUM(D59:D63)</f>
        <v>0</v>
      </c>
      <c r="E58" s="155"/>
    </row>
    <row r="59" spans="1:5">
      <c r="A59" s="16" t="s">
        <v>285</v>
      </c>
      <c r="B59" s="47" t="s">
        <v>52</v>
      </c>
      <c r="C59" s="38"/>
      <c r="D59" s="41"/>
      <c r="E59" s="155"/>
    </row>
    <row r="60" spans="1:5" ht="30">
      <c r="A60" s="16" t="s">
        <v>286</v>
      </c>
      <c r="B60" s="47" t="s">
        <v>54</v>
      </c>
      <c r="C60" s="38"/>
      <c r="D60" s="41"/>
      <c r="E60" s="155"/>
    </row>
    <row r="61" spans="1:5">
      <c r="A61" s="16" t="s">
        <v>287</v>
      </c>
      <c r="B61" s="47" t="s">
        <v>53</v>
      </c>
      <c r="C61" s="41"/>
      <c r="D61" s="41"/>
      <c r="E61" s="155"/>
    </row>
    <row r="62" spans="1:5">
      <c r="A62" s="16" t="s">
        <v>288</v>
      </c>
      <c r="B62" s="47" t="s">
        <v>27</v>
      </c>
      <c r="C62" s="38"/>
      <c r="D62" s="41"/>
      <c r="E62" s="155"/>
    </row>
    <row r="63" spans="1:5">
      <c r="A63" s="16" t="s">
        <v>323</v>
      </c>
      <c r="B63" s="222" t="s">
        <v>324</v>
      </c>
      <c r="C63" s="38"/>
      <c r="D63" s="223"/>
      <c r="E63" s="155"/>
    </row>
    <row r="64" spans="1:5">
      <c r="A64" s="13">
        <v>2</v>
      </c>
      <c r="B64" s="48" t="s">
        <v>95</v>
      </c>
      <c r="C64" s="283"/>
      <c r="D64" s="120">
        <f>SUM(D65:D70)</f>
        <v>0</v>
      </c>
      <c r="E64" s="155"/>
    </row>
    <row r="65" spans="1:5">
      <c r="A65" s="15">
        <v>2.1</v>
      </c>
      <c r="B65" s="49" t="s">
        <v>89</v>
      </c>
      <c r="C65" s="283"/>
      <c r="D65" s="43"/>
      <c r="E65" s="155"/>
    </row>
    <row r="66" spans="1:5">
      <c r="A66" s="15">
        <v>2.2000000000000002</v>
      </c>
      <c r="B66" s="49" t="s">
        <v>93</v>
      </c>
      <c r="C66" s="285"/>
      <c r="D66" s="44"/>
      <c r="E66" s="155"/>
    </row>
    <row r="67" spans="1:5">
      <c r="A67" s="15">
        <v>2.2999999999999998</v>
      </c>
      <c r="B67" s="49" t="s">
        <v>92</v>
      </c>
      <c r="C67" s="285"/>
      <c r="D67" s="44"/>
      <c r="E67" s="155"/>
    </row>
    <row r="68" spans="1:5">
      <c r="A68" s="15">
        <v>2.4</v>
      </c>
      <c r="B68" s="49" t="s">
        <v>94</v>
      </c>
      <c r="C68" s="285"/>
      <c r="D68" s="44"/>
      <c r="E68" s="155"/>
    </row>
    <row r="69" spans="1:5">
      <c r="A69" s="15">
        <v>2.5</v>
      </c>
      <c r="B69" s="49" t="s">
        <v>90</v>
      </c>
      <c r="C69" s="285"/>
      <c r="D69" s="44"/>
      <c r="E69" s="155"/>
    </row>
    <row r="70" spans="1:5">
      <c r="A70" s="15">
        <v>2.6</v>
      </c>
      <c r="B70" s="49" t="s">
        <v>91</v>
      </c>
      <c r="C70" s="285"/>
      <c r="D70" s="44"/>
      <c r="E70" s="155"/>
    </row>
    <row r="71" spans="1:5" s="2" customFormat="1">
      <c r="A71" s="13">
        <v>3</v>
      </c>
      <c r="B71" s="281" t="s">
        <v>423</v>
      </c>
      <c r="C71" s="284"/>
      <c r="D71" s="282"/>
      <c r="E71" s="107"/>
    </row>
    <row r="72" spans="1:5" s="2" customFormat="1">
      <c r="A72" s="13">
        <v>4</v>
      </c>
      <c r="B72" s="13" t="s">
        <v>240</v>
      </c>
      <c r="C72" s="284">
        <f>SUM(C73:C74)</f>
        <v>0</v>
      </c>
      <c r="D72" s="87">
        <f>SUM(D73:D74)</f>
        <v>0</v>
      </c>
      <c r="E72" s="107"/>
    </row>
    <row r="73" spans="1:5" s="2" customFormat="1">
      <c r="A73" s="15">
        <v>4.0999999999999996</v>
      </c>
      <c r="B73" s="15" t="s">
        <v>241</v>
      </c>
      <c r="C73" s="8"/>
      <c r="D73" s="8"/>
      <c r="E73" s="107"/>
    </row>
    <row r="74" spans="1:5" s="2" customFormat="1">
      <c r="A74" s="15">
        <v>4.2</v>
      </c>
      <c r="B74" s="15" t="s">
        <v>242</v>
      </c>
      <c r="C74" s="8"/>
      <c r="D74" s="8"/>
      <c r="E74" s="107"/>
    </row>
    <row r="75" spans="1:5" s="2" customFormat="1">
      <c r="A75" s="13">
        <v>5</v>
      </c>
      <c r="B75" s="279" t="s">
        <v>267</v>
      </c>
      <c r="C75" s="8"/>
      <c r="D75" s="87"/>
      <c r="E75" s="107"/>
    </row>
    <row r="76" spans="1:5" s="2" customFormat="1">
      <c r="A76" s="383"/>
      <c r="B76" s="383"/>
      <c r="C76" s="12"/>
      <c r="D76" s="12"/>
      <c r="E76" s="107"/>
    </row>
    <row r="77" spans="1:5" s="2" customFormat="1">
      <c r="A77" s="426" t="s">
        <v>468</v>
      </c>
      <c r="B77" s="426"/>
      <c r="C77" s="426"/>
      <c r="D77" s="426"/>
      <c r="E77" s="107"/>
    </row>
    <row r="78" spans="1:5" s="2" customFormat="1">
      <c r="A78" s="383"/>
      <c r="B78" s="383"/>
      <c r="C78" s="12"/>
      <c r="D78" s="12"/>
      <c r="E78" s="107"/>
    </row>
    <row r="79" spans="1:5" s="23" customFormat="1" ht="12.75"/>
    <row r="80" spans="1:5" s="2" customFormat="1">
      <c r="A80" s="71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27" t="s">
        <v>470</v>
      </c>
      <c r="C84" s="427"/>
      <c r="D84" s="427"/>
      <c r="E84"/>
      <c r="F84"/>
      <c r="G84"/>
      <c r="H84"/>
      <c r="I84"/>
    </row>
    <row r="85" spans="1:9" customFormat="1" ht="12.75">
      <c r="B85" s="67" t="s">
        <v>471</v>
      </c>
    </row>
    <row r="86" spans="1:9" s="2" customFormat="1">
      <c r="A86" s="11"/>
      <c r="B86" s="427" t="s">
        <v>472</v>
      </c>
      <c r="C86" s="427"/>
      <c r="D86" s="427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B7" sqref="B7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321</v>
      </c>
      <c r="B1" s="79"/>
      <c r="C1" s="423" t="s">
        <v>97</v>
      </c>
      <c r="D1" s="423"/>
      <c r="E1" s="93"/>
    </row>
    <row r="2" spans="1:5" s="6" customFormat="1">
      <c r="A2" s="76" t="s">
        <v>315</v>
      </c>
      <c r="B2" s="79"/>
      <c r="C2" s="421" t="s">
        <v>480</v>
      </c>
      <c r="D2" s="421"/>
      <c r="E2" s="93"/>
    </row>
    <row r="3" spans="1:5" s="6" customFormat="1">
      <c r="A3" s="78" t="s">
        <v>128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>
        <f>'ფორმა N1'!D4</f>
        <v>0</v>
      </c>
      <c r="B6" s="82" t="s">
        <v>520</v>
      </c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320</v>
      </c>
      <c r="C9" s="81" t="s">
        <v>10</v>
      </c>
      <c r="D9" s="81" t="s">
        <v>9</v>
      </c>
      <c r="E9" s="93"/>
    </row>
    <row r="10" spans="1:5" s="9" customFormat="1" ht="18">
      <c r="A10" s="100" t="s">
        <v>316</v>
      </c>
      <c r="B10" s="100"/>
      <c r="C10" s="4"/>
      <c r="D10" s="4"/>
      <c r="E10" s="95"/>
    </row>
    <row r="11" spans="1:5" s="10" customFormat="1">
      <c r="A11" s="100" t="s">
        <v>317</v>
      </c>
      <c r="B11" s="100"/>
      <c r="C11" s="4"/>
      <c r="D11" s="4"/>
      <c r="E11" s="96"/>
    </row>
    <row r="12" spans="1:5" s="10" customFormat="1">
      <c r="A12" s="89" t="s">
        <v>266</v>
      </c>
      <c r="B12" s="89"/>
      <c r="C12" s="4"/>
      <c r="D12" s="4"/>
      <c r="E12" s="96"/>
    </row>
    <row r="13" spans="1:5" s="10" customFormat="1">
      <c r="A13" s="89" t="s">
        <v>266</v>
      </c>
      <c r="B13" s="89"/>
      <c r="C13" s="4"/>
      <c r="D13" s="4"/>
      <c r="E13" s="96"/>
    </row>
    <row r="14" spans="1:5" s="10" customFormat="1">
      <c r="A14" s="89" t="s">
        <v>266</v>
      </c>
      <c r="B14" s="89"/>
      <c r="C14" s="4"/>
      <c r="D14" s="4"/>
      <c r="E14" s="96"/>
    </row>
    <row r="15" spans="1:5" s="10" customFormat="1">
      <c r="A15" s="89" t="s">
        <v>266</v>
      </c>
      <c r="B15" s="89"/>
      <c r="C15" s="4"/>
      <c r="D15" s="4"/>
      <c r="E15" s="96"/>
    </row>
    <row r="16" spans="1:5" s="10" customFormat="1">
      <c r="A16" s="89" t="s">
        <v>266</v>
      </c>
      <c r="B16" s="89"/>
      <c r="C16" s="4"/>
      <c r="D16" s="4"/>
      <c r="E16" s="96"/>
    </row>
    <row r="17" spans="1:5" s="10" customFormat="1" ht="17.25" customHeight="1">
      <c r="A17" s="100" t="s">
        <v>318</v>
      </c>
      <c r="B17" s="89"/>
      <c r="C17" s="4"/>
      <c r="D17" s="4"/>
      <c r="E17" s="96"/>
    </row>
    <row r="18" spans="1:5" s="10" customFormat="1" ht="18" customHeight="1">
      <c r="A18" s="100" t="s">
        <v>319</v>
      </c>
      <c r="B18" s="89"/>
      <c r="C18" s="4"/>
      <c r="D18" s="4"/>
      <c r="E18" s="96"/>
    </row>
    <row r="19" spans="1:5" s="10" customFormat="1">
      <c r="A19" s="89" t="s">
        <v>266</v>
      </c>
      <c r="B19" s="89"/>
      <c r="C19" s="4"/>
      <c r="D19" s="4"/>
      <c r="E19" s="96"/>
    </row>
    <row r="20" spans="1:5" s="10" customFormat="1">
      <c r="A20" s="89" t="s">
        <v>266</v>
      </c>
      <c r="B20" s="89"/>
      <c r="C20" s="4"/>
      <c r="D20" s="4"/>
      <c r="E20" s="96"/>
    </row>
    <row r="21" spans="1:5" s="10" customFormat="1">
      <c r="A21" s="89" t="s">
        <v>266</v>
      </c>
      <c r="B21" s="89"/>
      <c r="C21" s="4"/>
      <c r="D21" s="4"/>
      <c r="E21" s="96"/>
    </row>
    <row r="22" spans="1:5" s="10" customFormat="1">
      <c r="A22" s="89" t="s">
        <v>266</v>
      </c>
      <c r="B22" s="89"/>
      <c r="C22" s="4"/>
      <c r="D22" s="4"/>
      <c r="E22" s="96"/>
    </row>
    <row r="23" spans="1:5" s="10" customFormat="1">
      <c r="A23" s="89" t="s">
        <v>266</v>
      </c>
      <c r="B23" s="89"/>
      <c r="C23" s="4"/>
      <c r="D23" s="4"/>
      <c r="E23" s="96"/>
    </row>
    <row r="24" spans="1:5" s="3" customFormat="1">
      <c r="A24" s="90"/>
      <c r="B24" s="90"/>
      <c r="C24" s="4"/>
      <c r="D24" s="4"/>
      <c r="E24" s="97"/>
    </row>
    <row r="25" spans="1:5">
      <c r="A25" s="101"/>
      <c r="B25" s="101" t="s">
        <v>322</v>
      </c>
      <c r="C25" s="88">
        <f>SUM(C10:C24)</f>
        <v>0</v>
      </c>
      <c r="D25" s="88">
        <f>SUM(D10:D24)</f>
        <v>0</v>
      </c>
      <c r="E25" s="98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1" t="s">
        <v>396</v>
      </c>
    </row>
    <row r="30" spans="1:5">
      <c r="A30" s="221"/>
    </row>
    <row r="31" spans="1:5">
      <c r="A31" s="221" t="s">
        <v>335</v>
      </c>
    </row>
    <row r="32" spans="1:5" s="23" customFormat="1" ht="12.75"/>
    <row r="33" spans="1:9">
      <c r="A33" s="71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1"/>
      <c r="B36" s="71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7"/>
      <c r="B38" s="67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C6" sqref="C6"/>
    </sheetView>
  </sheetViews>
  <sheetFormatPr defaultRowHeight="12.75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6" t="s">
        <v>443</v>
      </c>
      <c r="B1" s="76"/>
      <c r="C1" s="79"/>
      <c r="D1" s="79"/>
      <c r="E1" s="79"/>
      <c r="F1" s="79"/>
      <c r="G1" s="290"/>
      <c r="H1" s="290"/>
      <c r="I1" s="423" t="s">
        <v>97</v>
      </c>
      <c r="J1" s="423"/>
    </row>
    <row r="2" spans="1:10" ht="15">
      <c r="A2" s="78" t="s">
        <v>128</v>
      </c>
      <c r="B2" s="76"/>
      <c r="C2" s="79"/>
      <c r="D2" s="79"/>
      <c r="E2" s="79"/>
      <c r="F2" s="79"/>
      <c r="G2" s="290"/>
      <c r="H2" s="290"/>
      <c r="I2" s="421" t="s">
        <v>480</v>
      </c>
      <c r="J2" s="421"/>
    </row>
    <row r="3" spans="1:10" ht="15">
      <c r="A3" s="78"/>
      <c r="B3" s="78"/>
      <c r="C3" s="76"/>
      <c r="D3" s="76"/>
      <c r="E3" s="76"/>
      <c r="F3" s="76"/>
      <c r="G3" s="290"/>
      <c r="H3" s="290"/>
      <c r="I3" s="290"/>
    </row>
    <row r="4" spans="1:10" ht="15">
      <c r="A4" s="79" t="s">
        <v>262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>
        <f>'ფორმა N1'!D4</f>
        <v>0</v>
      </c>
      <c r="B5" s="82"/>
      <c r="C5" s="82" t="s">
        <v>520</v>
      </c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289"/>
      <c r="B7" s="289"/>
      <c r="C7" s="289"/>
      <c r="D7" s="289"/>
      <c r="E7" s="289"/>
      <c r="F7" s="289"/>
      <c r="G7" s="80"/>
      <c r="H7" s="80"/>
      <c r="I7" s="80"/>
    </row>
    <row r="8" spans="1:10" ht="45">
      <c r="A8" s="92" t="s">
        <v>64</v>
      </c>
      <c r="B8" s="92" t="s">
        <v>326</v>
      </c>
      <c r="C8" s="92" t="s">
        <v>327</v>
      </c>
      <c r="D8" s="92" t="s">
        <v>215</v>
      </c>
      <c r="E8" s="92" t="s">
        <v>331</v>
      </c>
      <c r="F8" s="92" t="s">
        <v>334</v>
      </c>
      <c r="G8" s="81" t="s">
        <v>10</v>
      </c>
      <c r="H8" s="81" t="s">
        <v>9</v>
      </c>
      <c r="I8" s="81" t="s">
        <v>377</v>
      </c>
      <c r="J8" s="233" t="s">
        <v>333</v>
      </c>
    </row>
    <row r="9" spans="1:10" ht="15">
      <c r="A9" s="100">
        <v>1</v>
      </c>
      <c r="B9" s="100"/>
      <c r="C9" s="100"/>
      <c r="D9" s="100"/>
      <c r="E9" s="100"/>
      <c r="F9" s="100"/>
      <c r="G9" s="4"/>
      <c r="H9" s="4"/>
      <c r="I9" s="4"/>
      <c r="J9" s="233" t="s">
        <v>0</v>
      </c>
    </row>
    <row r="10" spans="1:10" ht="15">
      <c r="A10" s="100">
        <v>2</v>
      </c>
      <c r="B10" s="100"/>
      <c r="C10" s="100"/>
      <c r="D10" s="100"/>
      <c r="E10" s="100"/>
      <c r="F10" s="100"/>
      <c r="G10" s="4"/>
      <c r="H10" s="4"/>
      <c r="I10" s="4"/>
    </row>
    <row r="11" spans="1:10" ht="15">
      <c r="A11" s="100">
        <v>3</v>
      </c>
      <c r="B11" s="89"/>
      <c r="C11" s="89"/>
      <c r="D11" s="89"/>
      <c r="E11" s="89"/>
      <c r="F11" s="100"/>
      <c r="G11" s="4"/>
      <c r="H11" s="4"/>
      <c r="I11" s="4"/>
    </row>
    <row r="12" spans="1:10" ht="15">
      <c r="A12" s="100">
        <v>4</v>
      </c>
      <c r="B12" s="89"/>
      <c r="C12" s="89"/>
      <c r="D12" s="89"/>
      <c r="E12" s="89"/>
      <c r="F12" s="100"/>
      <c r="G12" s="4"/>
      <c r="H12" s="4"/>
      <c r="I12" s="4"/>
    </row>
    <row r="13" spans="1:10" ht="15">
      <c r="A13" s="100">
        <v>5</v>
      </c>
      <c r="B13" s="89"/>
      <c r="C13" s="89"/>
      <c r="D13" s="89"/>
      <c r="E13" s="89"/>
      <c r="F13" s="100"/>
      <c r="G13" s="4"/>
      <c r="H13" s="4"/>
      <c r="I13" s="4"/>
    </row>
    <row r="14" spans="1:10" ht="15">
      <c r="A14" s="100">
        <v>6</v>
      </c>
      <c r="B14" s="89"/>
      <c r="C14" s="89"/>
      <c r="D14" s="89"/>
      <c r="E14" s="89"/>
      <c r="F14" s="100"/>
      <c r="G14" s="4"/>
      <c r="H14" s="4"/>
      <c r="I14" s="4"/>
    </row>
    <row r="15" spans="1:10" ht="15">
      <c r="A15" s="100">
        <v>7</v>
      </c>
      <c r="B15" s="89"/>
      <c r="C15" s="89"/>
      <c r="D15" s="89"/>
      <c r="E15" s="89"/>
      <c r="F15" s="100"/>
      <c r="G15" s="4"/>
      <c r="H15" s="4"/>
      <c r="I15" s="4"/>
    </row>
    <row r="16" spans="1:10" ht="15">
      <c r="A16" s="100">
        <v>8</v>
      </c>
      <c r="B16" s="89"/>
      <c r="C16" s="89"/>
      <c r="D16" s="89"/>
      <c r="E16" s="89"/>
      <c r="F16" s="100"/>
      <c r="G16" s="4"/>
      <c r="H16" s="4"/>
      <c r="I16" s="4"/>
    </row>
    <row r="17" spans="1:9" ht="15">
      <c r="A17" s="100">
        <v>9</v>
      </c>
      <c r="B17" s="89"/>
      <c r="C17" s="89"/>
      <c r="D17" s="89"/>
      <c r="E17" s="89"/>
      <c r="F17" s="100"/>
      <c r="G17" s="4"/>
      <c r="H17" s="4"/>
      <c r="I17" s="4"/>
    </row>
    <row r="18" spans="1:9" ht="15">
      <c r="A18" s="100">
        <v>10</v>
      </c>
      <c r="B18" s="89"/>
      <c r="C18" s="89"/>
      <c r="D18" s="89"/>
      <c r="E18" s="89"/>
      <c r="F18" s="100"/>
      <c r="G18" s="4"/>
      <c r="H18" s="4"/>
      <c r="I18" s="4"/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9" ht="15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>
      <c r="A24" s="89" t="s">
        <v>264</v>
      </c>
      <c r="B24" s="89"/>
      <c r="C24" s="89"/>
      <c r="D24" s="89"/>
      <c r="E24" s="89"/>
      <c r="F24" s="100"/>
      <c r="G24" s="4"/>
      <c r="H24" s="4"/>
      <c r="I24" s="4"/>
    </row>
    <row r="25" spans="1:9" ht="15">
      <c r="A25" s="89"/>
      <c r="B25" s="101"/>
      <c r="C25" s="101"/>
      <c r="D25" s="101"/>
      <c r="E25" s="101"/>
      <c r="F25" s="89" t="s">
        <v>428</v>
      </c>
      <c r="G25" s="88">
        <f>SUM(G9:G24)</f>
        <v>0</v>
      </c>
      <c r="H25" s="88">
        <f>SUM(H9:H24)</f>
        <v>0</v>
      </c>
      <c r="I25" s="88">
        <f>SUM(I9:I24)</f>
        <v>0</v>
      </c>
    </row>
    <row r="26" spans="1:9" ht="15">
      <c r="A26" s="231"/>
      <c r="B26" s="231"/>
      <c r="C26" s="231"/>
      <c r="D26" s="231"/>
      <c r="E26" s="231"/>
      <c r="F26" s="231"/>
      <c r="G26" s="231"/>
      <c r="H26" s="189"/>
      <c r="I26" s="189"/>
    </row>
    <row r="27" spans="1:9" ht="15">
      <c r="A27" s="232" t="s">
        <v>444</v>
      </c>
      <c r="B27" s="232"/>
      <c r="C27" s="231"/>
      <c r="D27" s="231"/>
      <c r="E27" s="231"/>
      <c r="F27" s="231"/>
      <c r="G27" s="231"/>
      <c r="H27" s="189"/>
      <c r="I27" s="189"/>
    </row>
    <row r="28" spans="1:9" ht="15">
      <c r="A28" s="232"/>
      <c r="B28" s="232"/>
      <c r="C28" s="231"/>
      <c r="D28" s="231"/>
      <c r="E28" s="231"/>
      <c r="F28" s="231"/>
      <c r="G28" s="231"/>
      <c r="H28" s="189"/>
      <c r="I28" s="189"/>
    </row>
    <row r="29" spans="1:9" ht="15">
      <c r="A29" s="232"/>
      <c r="B29" s="232"/>
      <c r="C29" s="189"/>
      <c r="D29" s="189"/>
      <c r="E29" s="189"/>
      <c r="F29" s="189"/>
      <c r="G29" s="189"/>
      <c r="H29" s="189"/>
      <c r="I29" s="189"/>
    </row>
    <row r="30" spans="1:9" ht="15">
      <c r="A30" s="232"/>
      <c r="B30" s="232"/>
      <c r="C30" s="189"/>
      <c r="D30" s="189"/>
      <c r="E30" s="189"/>
      <c r="F30" s="189"/>
      <c r="G30" s="189"/>
      <c r="H30" s="189"/>
      <c r="I30" s="189"/>
    </row>
    <row r="31" spans="1:9">
      <c r="A31" s="229"/>
      <c r="B31" s="229"/>
      <c r="C31" s="229"/>
      <c r="D31" s="229"/>
      <c r="E31" s="229"/>
      <c r="F31" s="229"/>
      <c r="G31" s="229"/>
      <c r="H31" s="229"/>
      <c r="I31" s="229"/>
    </row>
    <row r="32" spans="1:9" ht="15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topLeftCell="A10" zoomScale="80" zoomScaleSheetLayoutView="80" workbookViewId="0">
      <selection activeCell="D5" sqref="D5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445</v>
      </c>
      <c r="B1" s="79"/>
      <c r="C1" s="79"/>
      <c r="D1" s="79"/>
      <c r="E1" s="79"/>
      <c r="F1" s="79"/>
      <c r="G1" s="423" t="s">
        <v>97</v>
      </c>
      <c r="H1" s="423"/>
      <c r="I1" s="388"/>
    </row>
    <row r="2" spans="1:9" ht="15">
      <c r="A2" s="78" t="s">
        <v>128</v>
      </c>
      <c r="B2" s="79"/>
      <c r="C2" s="79"/>
      <c r="D2" s="79"/>
      <c r="E2" s="79"/>
      <c r="F2" s="79"/>
      <c r="G2" s="421" t="s">
        <v>480</v>
      </c>
      <c r="H2" s="421"/>
      <c r="I2" s="78"/>
    </row>
    <row r="3" spans="1:9" ht="15">
      <c r="A3" s="78"/>
      <c r="B3" s="78"/>
      <c r="C3" s="78"/>
      <c r="D3" s="78"/>
      <c r="E3" s="78"/>
      <c r="F3" s="78"/>
      <c r="G3" s="290"/>
      <c r="H3" s="290"/>
      <c r="I3" s="388"/>
    </row>
    <row r="4" spans="1:9" ht="15">
      <c r="A4" s="79" t="s">
        <v>262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>
        <f>'ფორმა N1'!D4</f>
        <v>0</v>
      </c>
      <c r="B5" s="82"/>
      <c r="C5" s="82" t="s">
        <v>520</v>
      </c>
      <c r="D5" s="82"/>
      <c r="E5" s="82"/>
      <c r="F5" s="82"/>
      <c r="G5" s="83"/>
      <c r="H5" s="83"/>
      <c r="I5" s="8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289"/>
      <c r="B7" s="289"/>
      <c r="C7" s="289"/>
      <c r="D7" s="289"/>
      <c r="E7" s="289"/>
      <c r="F7" s="289"/>
      <c r="G7" s="80"/>
      <c r="H7" s="80"/>
      <c r="I7" s="388"/>
    </row>
    <row r="8" spans="1:9" ht="45.75" thickBot="1">
      <c r="A8" s="384" t="s">
        <v>64</v>
      </c>
      <c r="B8" s="81" t="s">
        <v>326</v>
      </c>
      <c r="C8" s="92" t="s">
        <v>327</v>
      </c>
      <c r="D8" s="92" t="s">
        <v>215</v>
      </c>
      <c r="E8" s="92" t="s">
        <v>330</v>
      </c>
      <c r="F8" s="92" t="s">
        <v>329</v>
      </c>
      <c r="G8" s="92" t="s">
        <v>371</v>
      </c>
      <c r="H8" s="81" t="s">
        <v>10</v>
      </c>
      <c r="I8" s="81" t="s">
        <v>9</v>
      </c>
    </row>
    <row r="9" spans="1:9" ht="45.75" thickBot="1">
      <c r="A9" s="385">
        <v>1</v>
      </c>
      <c r="B9" s="404" t="s">
        <v>481</v>
      </c>
      <c r="C9" s="404" t="s">
        <v>482</v>
      </c>
      <c r="D9" s="405" t="s">
        <v>483</v>
      </c>
      <c r="E9" s="100" t="s">
        <v>484</v>
      </c>
      <c r="F9" s="100" t="s">
        <v>485</v>
      </c>
      <c r="G9" s="100" t="s">
        <v>486</v>
      </c>
      <c r="H9" s="4">
        <v>150</v>
      </c>
      <c r="I9" s="4">
        <v>150</v>
      </c>
    </row>
    <row r="10" spans="1:9" ht="45.75" thickBot="1">
      <c r="A10" s="385">
        <v>2</v>
      </c>
      <c r="B10" s="406" t="s">
        <v>487</v>
      </c>
      <c r="C10" s="406" t="s">
        <v>488</v>
      </c>
      <c r="D10" s="407" t="s">
        <v>489</v>
      </c>
      <c r="E10" s="100" t="s">
        <v>484</v>
      </c>
      <c r="F10" s="100" t="s">
        <v>485</v>
      </c>
      <c r="G10" s="100" t="s">
        <v>486</v>
      </c>
      <c r="H10" s="4">
        <v>150</v>
      </c>
      <c r="I10" s="4">
        <v>150</v>
      </c>
    </row>
    <row r="11" spans="1:9" ht="45.75" thickBot="1">
      <c r="A11" s="385">
        <v>3</v>
      </c>
      <c r="B11" s="406" t="s">
        <v>490</v>
      </c>
      <c r="C11" s="406" t="s">
        <v>491</v>
      </c>
      <c r="D11" s="407">
        <v>60002006014</v>
      </c>
      <c r="E11" s="100" t="s">
        <v>484</v>
      </c>
      <c r="F11" s="100" t="s">
        <v>485</v>
      </c>
      <c r="G11" s="408" t="s">
        <v>486</v>
      </c>
      <c r="H11" s="4">
        <v>150</v>
      </c>
      <c r="I11" s="4">
        <v>150</v>
      </c>
    </row>
    <row r="12" spans="1:9" ht="45.75" thickBot="1">
      <c r="A12" s="385">
        <v>4</v>
      </c>
      <c r="B12" s="406" t="s">
        <v>492</v>
      </c>
      <c r="C12" s="406" t="s">
        <v>493</v>
      </c>
      <c r="D12" s="407" t="s">
        <v>494</v>
      </c>
      <c r="E12" s="100" t="s">
        <v>484</v>
      </c>
      <c r="F12" s="100" t="s">
        <v>485</v>
      </c>
      <c r="G12" s="408" t="s">
        <v>486</v>
      </c>
      <c r="H12" s="4">
        <v>150</v>
      </c>
      <c r="I12" s="4">
        <v>150</v>
      </c>
    </row>
    <row r="13" spans="1:9" ht="45.75" thickBot="1">
      <c r="A13" s="385">
        <v>5</v>
      </c>
      <c r="B13" s="406" t="s">
        <v>495</v>
      </c>
      <c r="C13" s="406" t="s">
        <v>496</v>
      </c>
      <c r="D13" s="407" t="s">
        <v>497</v>
      </c>
      <c r="E13" s="100" t="s">
        <v>484</v>
      </c>
      <c r="F13" s="100" t="s">
        <v>485</v>
      </c>
      <c r="G13" s="408" t="s">
        <v>486</v>
      </c>
      <c r="H13" s="4">
        <v>150</v>
      </c>
      <c r="I13" s="4">
        <v>150</v>
      </c>
    </row>
    <row r="14" spans="1:9" ht="45.75" thickBot="1">
      <c r="A14" s="385">
        <v>6</v>
      </c>
      <c r="B14" s="406" t="s">
        <v>498</v>
      </c>
      <c r="C14" s="406" t="s">
        <v>499</v>
      </c>
      <c r="D14" s="407">
        <v>59001014771</v>
      </c>
      <c r="E14" s="100" t="s">
        <v>484</v>
      </c>
      <c r="F14" s="100" t="s">
        <v>485</v>
      </c>
      <c r="G14" s="408" t="s">
        <v>486</v>
      </c>
      <c r="H14" s="4">
        <v>150</v>
      </c>
      <c r="I14" s="4">
        <v>150</v>
      </c>
    </row>
    <row r="15" spans="1:9" ht="45.75" thickBot="1">
      <c r="A15" s="385">
        <v>7</v>
      </c>
      <c r="B15" s="406" t="s">
        <v>500</v>
      </c>
      <c r="C15" s="406" t="s">
        <v>501</v>
      </c>
      <c r="D15" s="407" t="s">
        <v>502</v>
      </c>
      <c r="E15" s="100" t="s">
        <v>484</v>
      </c>
      <c r="F15" s="100" t="s">
        <v>485</v>
      </c>
      <c r="G15" s="408" t="s">
        <v>486</v>
      </c>
      <c r="H15" s="4">
        <v>150</v>
      </c>
      <c r="I15" s="4">
        <v>150</v>
      </c>
    </row>
    <row r="16" spans="1:9" ht="15">
      <c r="A16" s="385"/>
      <c r="B16" s="386"/>
      <c r="C16" s="89"/>
      <c r="D16" s="89"/>
      <c r="E16" s="89"/>
      <c r="F16" s="89"/>
      <c r="G16" s="89"/>
      <c r="H16" s="4"/>
      <c r="I16" s="4"/>
    </row>
    <row r="17" spans="1:9" ht="15">
      <c r="A17" s="385"/>
      <c r="B17" s="386"/>
      <c r="C17" s="89"/>
      <c r="D17" s="89"/>
      <c r="E17" s="89"/>
      <c r="F17" s="89"/>
      <c r="G17" s="89"/>
      <c r="H17" s="4"/>
      <c r="I17" s="4"/>
    </row>
    <row r="18" spans="1:9" ht="15">
      <c r="A18" s="385"/>
      <c r="B18" s="386"/>
      <c r="C18" s="89"/>
      <c r="D18" s="89"/>
      <c r="E18" s="89"/>
      <c r="F18" s="89"/>
      <c r="G18" s="89"/>
      <c r="H18" s="4"/>
      <c r="I18" s="4"/>
    </row>
    <row r="19" spans="1:9" ht="15">
      <c r="A19" s="385"/>
      <c r="B19" s="386"/>
      <c r="C19" s="89"/>
      <c r="D19" s="89"/>
      <c r="E19" s="89"/>
      <c r="F19" s="89"/>
      <c r="G19" s="89"/>
      <c r="H19" s="4"/>
      <c r="I19" s="4"/>
    </row>
    <row r="20" spans="1:9" ht="15">
      <c r="A20" s="385"/>
      <c r="B20" s="386"/>
      <c r="C20" s="89"/>
      <c r="D20" s="89"/>
      <c r="E20" s="89"/>
      <c r="F20" s="89"/>
      <c r="G20" s="89"/>
      <c r="H20" s="4"/>
      <c r="I20" s="4"/>
    </row>
    <row r="21" spans="1:9" ht="15">
      <c r="A21" s="385"/>
      <c r="B21" s="386"/>
      <c r="C21" s="89"/>
      <c r="D21" s="89"/>
      <c r="E21" s="89"/>
      <c r="F21" s="89"/>
      <c r="G21" s="89"/>
      <c r="H21" s="4"/>
      <c r="I21" s="4"/>
    </row>
    <row r="22" spans="1:9" ht="15">
      <c r="A22" s="385"/>
      <c r="B22" s="386"/>
      <c r="C22" s="89"/>
      <c r="D22" s="89"/>
      <c r="E22" s="89"/>
      <c r="F22" s="89"/>
      <c r="G22" s="89"/>
      <c r="H22" s="4"/>
      <c r="I22" s="4"/>
    </row>
    <row r="23" spans="1:9" ht="15">
      <c r="A23" s="385"/>
      <c r="B23" s="386"/>
      <c r="C23" s="89"/>
      <c r="D23" s="89"/>
      <c r="E23" s="89"/>
      <c r="F23" s="89"/>
      <c r="G23" s="89"/>
      <c r="H23" s="4"/>
      <c r="I23" s="4"/>
    </row>
    <row r="24" spans="1:9" ht="15">
      <c r="A24" s="385"/>
      <c r="B24" s="386"/>
      <c r="C24" s="89"/>
      <c r="D24" s="89"/>
      <c r="E24" s="89"/>
      <c r="F24" s="89"/>
      <c r="G24" s="89"/>
      <c r="H24" s="4"/>
      <c r="I24" s="4"/>
    </row>
    <row r="25" spans="1:9" ht="15">
      <c r="A25" s="385"/>
      <c r="B25" s="386"/>
      <c r="C25" s="89"/>
      <c r="D25" s="89"/>
      <c r="E25" s="89"/>
      <c r="F25" s="89"/>
      <c r="G25" s="89"/>
      <c r="H25" s="4"/>
      <c r="I25" s="4"/>
    </row>
    <row r="26" spans="1:9" ht="15">
      <c r="A26" s="385"/>
      <c r="B26" s="386"/>
      <c r="C26" s="89"/>
      <c r="D26" s="89"/>
      <c r="E26" s="89"/>
      <c r="F26" s="89"/>
      <c r="G26" s="89"/>
      <c r="H26" s="4"/>
      <c r="I26" s="4"/>
    </row>
    <row r="27" spans="1:9" ht="15">
      <c r="A27" s="385"/>
      <c r="B27" s="386"/>
      <c r="C27" s="89"/>
      <c r="D27" s="89"/>
      <c r="E27" s="89"/>
      <c r="F27" s="89"/>
      <c r="G27" s="89"/>
      <c r="H27" s="4"/>
      <c r="I27" s="4"/>
    </row>
    <row r="28" spans="1:9" ht="15">
      <c r="A28" s="385"/>
      <c r="B28" s="386"/>
      <c r="C28" s="89"/>
      <c r="D28" s="89"/>
      <c r="E28" s="89"/>
      <c r="F28" s="89"/>
      <c r="G28" s="89"/>
      <c r="H28" s="4"/>
      <c r="I28" s="4"/>
    </row>
    <row r="29" spans="1:9" ht="15">
      <c r="A29" s="385"/>
      <c r="B29" s="386"/>
      <c r="C29" s="89"/>
      <c r="D29" s="89"/>
      <c r="E29" s="89"/>
      <c r="F29" s="89"/>
      <c r="G29" s="89"/>
      <c r="H29" s="4"/>
      <c r="I29" s="4"/>
    </row>
    <row r="30" spans="1:9" ht="15">
      <c r="A30" s="385"/>
      <c r="B30" s="386"/>
      <c r="C30" s="89"/>
      <c r="D30" s="89"/>
      <c r="E30" s="89"/>
      <c r="F30" s="89"/>
      <c r="G30" s="89"/>
      <c r="H30" s="4"/>
      <c r="I30" s="4"/>
    </row>
    <row r="31" spans="1:9" ht="15">
      <c r="A31" s="385"/>
      <c r="B31" s="386"/>
      <c r="C31" s="89"/>
      <c r="D31" s="89"/>
      <c r="E31" s="89"/>
      <c r="F31" s="89"/>
      <c r="G31" s="89"/>
      <c r="H31" s="4"/>
      <c r="I31" s="4"/>
    </row>
    <row r="32" spans="1:9" ht="15">
      <c r="A32" s="385"/>
      <c r="B32" s="386"/>
      <c r="C32" s="89"/>
      <c r="D32" s="89"/>
      <c r="E32" s="89"/>
      <c r="F32" s="89"/>
      <c r="G32" s="89"/>
      <c r="H32" s="4"/>
      <c r="I32" s="4"/>
    </row>
    <row r="33" spans="1:9" ht="15">
      <c r="A33" s="385"/>
      <c r="B33" s="386"/>
      <c r="C33" s="89"/>
      <c r="D33" s="89"/>
      <c r="E33" s="89"/>
      <c r="F33" s="89"/>
      <c r="G33" s="89"/>
      <c r="H33" s="4"/>
      <c r="I33" s="4"/>
    </row>
    <row r="34" spans="1:9" ht="15">
      <c r="A34" s="385"/>
      <c r="B34" s="387"/>
      <c r="C34" s="101"/>
      <c r="D34" s="101"/>
      <c r="E34" s="101"/>
      <c r="F34" s="101"/>
      <c r="G34" s="101" t="s">
        <v>325</v>
      </c>
      <c r="H34" s="88">
        <f>SUM(H9:H33)</f>
        <v>1050</v>
      </c>
      <c r="I34" s="88">
        <f>SUM(I9:I33)</f>
        <v>1050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1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21"/>
      <c r="B37" s="45"/>
      <c r="C37" s="45"/>
      <c r="D37" s="45"/>
      <c r="E37" s="45"/>
      <c r="F37" s="45"/>
      <c r="G37" s="2"/>
      <c r="H37" s="2"/>
    </row>
    <row r="38" spans="1:9" ht="15">
      <c r="A38" s="221"/>
      <c r="B38" s="2"/>
      <c r="C38" s="2"/>
      <c r="D38" s="2"/>
      <c r="E38" s="2"/>
      <c r="F38" s="2"/>
      <c r="G38" s="2"/>
      <c r="H38" s="2"/>
    </row>
    <row r="39" spans="1:9" ht="15">
      <c r="A39" s="221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1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1"/>
      <c r="B44" s="71" t="s">
        <v>259</v>
      </c>
      <c r="C44" s="71"/>
      <c r="D44" s="71"/>
      <c r="E44" s="71"/>
      <c r="F44" s="71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7"/>
      <c r="B46" s="67" t="s">
        <v>127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D5" sqref="D5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6" t="s">
        <v>447</v>
      </c>
      <c r="B1" s="76"/>
      <c r="C1" s="79"/>
      <c r="D1" s="79"/>
      <c r="E1" s="79"/>
      <c r="F1" s="79"/>
      <c r="G1" s="423" t="s">
        <v>97</v>
      </c>
      <c r="H1" s="423"/>
    </row>
    <row r="2" spans="1:10" ht="15">
      <c r="A2" s="78" t="s">
        <v>128</v>
      </c>
      <c r="B2" s="76"/>
      <c r="C2" s="79"/>
      <c r="D2" s="79"/>
      <c r="E2" s="79"/>
      <c r="F2" s="79"/>
      <c r="G2" s="421" t="s">
        <v>480</v>
      </c>
      <c r="H2" s="421"/>
    </row>
    <row r="3" spans="1:10" ht="15">
      <c r="A3" s="78"/>
      <c r="B3" s="78"/>
      <c r="C3" s="78"/>
      <c r="D3" s="78"/>
      <c r="E3" s="78"/>
      <c r="F3" s="78"/>
      <c r="G3" s="290"/>
      <c r="H3" s="290"/>
    </row>
    <row r="4" spans="1:10" ht="15">
      <c r="A4" s="79" t="s">
        <v>262</v>
      </c>
      <c r="B4" s="79"/>
      <c r="C4" s="79"/>
      <c r="D4" s="79"/>
      <c r="E4" s="79"/>
      <c r="F4" s="79"/>
      <c r="G4" s="78"/>
      <c r="H4" s="78"/>
    </row>
    <row r="5" spans="1:10" ht="15">
      <c r="A5" s="82">
        <f>'ფორმა N1'!D4</f>
        <v>0</v>
      </c>
      <c r="B5" s="82"/>
      <c r="C5" s="82" t="s">
        <v>520</v>
      </c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89"/>
      <c r="B7" s="289"/>
      <c r="C7" s="289"/>
      <c r="D7" s="289"/>
      <c r="E7" s="289"/>
      <c r="F7" s="289"/>
      <c r="G7" s="80"/>
      <c r="H7" s="80"/>
    </row>
    <row r="8" spans="1:10" ht="30.75" thickBot="1">
      <c r="A8" s="92" t="s">
        <v>64</v>
      </c>
      <c r="B8" s="92" t="s">
        <v>326</v>
      </c>
      <c r="C8" s="92" t="s">
        <v>327</v>
      </c>
      <c r="D8" s="92" t="s">
        <v>215</v>
      </c>
      <c r="E8" s="92" t="s">
        <v>334</v>
      </c>
      <c r="F8" s="92" t="s">
        <v>328</v>
      </c>
      <c r="G8" s="81" t="s">
        <v>10</v>
      </c>
      <c r="H8" s="81" t="s">
        <v>9</v>
      </c>
      <c r="J8" s="233" t="s">
        <v>333</v>
      </c>
    </row>
    <row r="9" spans="1:10" ht="18.75" thickBot="1">
      <c r="A9" s="100">
        <v>1</v>
      </c>
      <c r="B9" s="404" t="s">
        <v>481</v>
      </c>
      <c r="C9" s="404" t="s">
        <v>482</v>
      </c>
      <c r="D9" s="405" t="s">
        <v>483</v>
      </c>
      <c r="E9" s="100" t="s">
        <v>503</v>
      </c>
      <c r="F9" s="100" t="s">
        <v>504</v>
      </c>
      <c r="G9" s="4">
        <v>150</v>
      </c>
      <c r="H9" s="4">
        <v>150</v>
      </c>
      <c r="J9" s="233" t="s">
        <v>0</v>
      </c>
    </row>
    <row r="10" spans="1:10" ht="18.75" thickBot="1">
      <c r="A10" s="100">
        <v>2</v>
      </c>
      <c r="B10" s="406" t="s">
        <v>487</v>
      </c>
      <c r="C10" s="406" t="s">
        <v>488</v>
      </c>
      <c r="D10" s="407" t="s">
        <v>489</v>
      </c>
      <c r="E10" s="100" t="s">
        <v>503</v>
      </c>
      <c r="F10" s="100" t="s">
        <v>504</v>
      </c>
      <c r="G10" s="4">
        <v>150</v>
      </c>
      <c r="H10" s="4">
        <v>150</v>
      </c>
    </row>
    <row r="11" spans="1:10" ht="18.75" thickBot="1">
      <c r="A11" s="89">
        <v>3</v>
      </c>
      <c r="B11" s="406" t="s">
        <v>490</v>
      </c>
      <c r="C11" s="406" t="s">
        <v>491</v>
      </c>
      <c r="D11" s="407">
        <v>60002006014</v>
      </c>
      <c r="E11" s="100" t="s">
        <v>503</v>
      </c>
      <c r="F11" s="100" t="s">
        <v>504</v>
      </c>
      <c r="G11" s="4">
        <v>150</v>
      </c>
      <c r="H11" s="4">
        <v>150</v>
      </c>
    </row>
    <row r="12" spans="1:10" ht="18.75" thickBot="1">
      <c r="A12" s="89">
        <v>4</v>
      </c>
      <c r="B12" s="406" t="s">
        <v>492</v>
      </c>
      <c r="C12" s="406" t="s">
        <v>493</v>
      </c>
      <c r="D12" s="407" t="s">
        <v>494</v>
      </c>
      <c r="E12" s="100" t="s">
        <v>503</v>
      </c>
      <c r="F12" s="100" t="s">
        <v>504</v>
      </c>
      <c r="G12" s="4">
        <v>150</v>
      </c>
      <c r="H12" s="4">
        <v>150</v>
      </c>
    </row>
    <row r="13" spans="1:10" ht="36.75" thickBot="1">
      <c r="A13" s="89">
        <v>5</v>
      </c>
      <c r="B13" s="406" t="s">
        <v>495</v>
      </c>
      <c r="C13" s="406" t="s">
        <v>496</v>
      </c>
      <c r="D13" s="407" t="s">
        <v>497</v>
      </c>
      <c r="E13" s="100" t="s">
        <v>503</v>
      </c>
      <c r="F13" s="100" t="s">
        <v>504</v>
      </c>
      <c r="G13" s="4">
        <v>150</v>
      </c>
      <c r="H13" s="4">
        <v>150</v>
      </c>
    </row>
    <row r="14" spans="1:10" ht="18.75" thickBot="1">
      <c r="A14" s="89">
        <v>6</v>
      </c>
      <c r="B14" s="406" t="s">
        <v>498</v>
      </c>
      <c r="C14" s="406" t="s">
        <v>499</v>
      </c>
      <c r="D14" s="407">
        <v>59001014771</v>
      </c>
      <c r="E14" s="100" t="s">
        <v>503</v>
      </c>
      <c r="F14" s="100" t="s">
        <v>504</v>
      </c>
      <c r="G14" s="4">
        <v>150</v>
      </c>
      <c r="H14" s="4">
        <v>150</v>
      </c>
    </row>
    <row r="15" spans="1:10" ht="18.75" thickBot="1">
      <c r="A15" s="89">
        <v>7</v>
      </c>
      <c r="B15" s="406" t="s">
        <v>500</v>
      </c>
      <c r="C15" s="406" t="s">
        <v>501</v>
      </c>
      <c r="D15" s="407" t="s">
        <v>502</v>
      </c>
      <c r="E15" s="100" t="s">
        <v>503</v>
      </c>
      <c r="F15" s="100" t="s">
        <v>504</v>
      </c>
      <c r="G15" s="4">
        <v>150</v>
      </c>
      <c r="H15" s="4">
        <v>150</v>
      </c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332</v>
      </c>
      <c r="G34" s="88">
        <f>SUM(G9:G33)</f>
        <v>1050</v>
      </c>
      <c r="H34" s="88">
        <f>SUM(H9:H33)</f>
        <v>1050</v>
      </c>
    </row>
    <row r="35" spans="1:9" ht="15">
      <c r="A35" s="231"/>
      <c r="B35" s="231"/>
      <c r="C35" s="231"/>
      <c r="D35" s="231"/>
      <c r="E35" s="231"/>
      <c r="F35" s="231"/>
      <c r="G35" s="231"/>
      <c r="H35" s="189"/>
      <c r="I35" s="189"/>
    </row>
    <row r="36" spans="1:9" ht="15">
      <c r="A36" s="232" t="s">
        <v>448</v>
      </c>
      <c r="B36" s="232"/>
      <c r="C36" s="231"/>
      <c r="D36" s="231"/>
      <c r="E36" s="231"/>
      <c r="F36" s="231"/>
      <c r="G36" s="231"/>
      <c r="H36" s="189"/>
      <c r="I36" s="189"/>
    </row>
    <row r="37" spans="1:9" ht="15">
      <c r="A37" s="232"/>
      <c r="B37" s="232"/>
      <c r="C37" s="231"/>
      <c r="D37" s="231"/>
      <c r="E37" s="231"/>
      <c r="F37" s="231"/>
      <c r="G37" s="231"/>
      <c r="H37" s="189"/>
      <c r="I37" s="189"/>
    </row>
    <row r="38" spans="1:9" ht="15">
      <c r="A38" s="232"/>
      <c r="B38" s="232"/>
      <c r="C38" s="189"/>
      <c r="D38" s="189"/>
      <c r="E38" s="189"/>
      <c r="F38" s="189"/>
      <c r="G38" s="189"/>
      <c r="H38" s="189"/>
      <c r="I38" s="189"/>
    </row>
    <row r="39" spans="1:9" ht="15">
      <c r="A39" s="232"/>
      <c r="B39" s="232"/>
      <c r="C39" s="189"/>
      <c r="D39" s="189"/>
      <c r="E39" s="189"/>
      <c r="F39" s="189"/>
      <c r="G39" s="189"/>
      <c r="H39" s="189"/>
      <c r="I39" s="189"/>
    </row>
    <row r="40" spans="1:9">
      <c r="A40" s="229"/>
      <c r="B40" s="229"/>
      <c r="C40" s="229"/>
      <c r="D40" s="229"/>
      <c r="E40" s="229"/>
      <c r="F40" s="229"/>
      <c r="G40" s="229"/>
      <c r="H40" s="229"/>
      <c r="I40" s="229"/>
    </row>
    <row r="41" spans="1:9" ht="15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410</v>
      </c>
      <c r="D44" s="195"/>
      <c r="E44" s="231"/>
      <c r="F44" s="195"/>
      <c r="G44" s="195"/>
      <c r="H44" s="189"/>
      <c r="I44" s="196"/>
    </row>
    <row r="45" spans="1:9" ht="15">
      <c r="A45" s="189"/>
      <c r="B45" s="189"/>
      <c r="C45" s="189" t="s">
        <v>258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127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compi</cp:lastModifiedBy>
  <cp:lastPrinted>2016-05-03T11:38:33Z</cp:lastPrinted>
  <dcterms:created xsi:type="dcterms:W3CDTF">2011-12-27T13:20:18Z</dcterms:created>
  <dcterms:modified xsi:type="dcterms:W3CDTF">2016-08-31T12:27:39Z</dcterms:modified>
</cp:coreProperties>
</file>