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120" yWindow="396" windowWidth="14940" windowHeight="7272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6" hidden="1">'ფორმა 5.2'!$A$7:$M$223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_xlnm._FilterDatabase" localSheetId="7" hidden="1">'ფორმა N5.3'!$A$8:$I$27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5.2'!$A$1:$M$238</definedName>
    <definedName name="_xlnm.Print_Area" localSheetId="8">'ფორმა 5.4'!$A$1:$H$32</definedName>
    <definedName name="_xlnm.Print_Area" localSheetId="9">'ფორმა 5.5'!$A$1:$L$27</definedName>
    <definedName name="_xlnm.Print_Area" localSheetId="16">'ფორმა 9.3'!$A$1:$H$28</definedName>
    <definedName name="_xlnm.Print_Area" localSheetId="17">'ფორმა 9.4'!$A$1:$L$124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9.7'!$A$1:$I$152</definedName>
    <definedName name="_xlnm.Print_Area" localSheetId="0">'ფორმა N1'!$A$1:$L$65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N5.1'!$A$1:$D$39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N9.1'!$A$1:$I$35</definedName>
    <definedName name="_xlnm.Print_Area" localSheetId="15">'ფორმა N9.2'!$A$1:$J$35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A5" i="43"/>
  <c r="G8"/>
  <c r="I8" s="1"/>
  <c r="G9"/>
  <c r="I9"/>
  <c r="G10"/>
  <c r="I10" s="1"/>
  <c r="G11"/>
  <c r="I11"/>
  <c r="G12"/>
  <c r="I12" s="1"/>
  <c r="G13"/>
  <c r="I13"/>
  <c r="G14"/>
  <c r="I14" s="1"/>
  <c r="G15"/>
  <c r="I15"/>
  <c r="G16"/>
  <c r="I16" s="1"/>
  <c r="G17"/>
  <c r="I17"/>
  <c r="G18"/>
  <c r="I18" s="1"/>
  <c r="G19"/>
  <c r="I19"/>
  <c r="G20"/>
  <c r="I20" s="1"/>
  <c r="G21"/>
  <c r="I21"/>
  <c r="G22"/>
  <c r="I22" s="1"/>
  <c r="G23"/>
  <c r="I23"/>
  <c r="G24"/>
  <c r="I24" s="1"/>
  <c r="G25"/>
  <c r="I25"/>
  <c r="G26"/>
  <c r="I26" s="1"/>
  <c r="G27"/>
  <c r="I27"/>
  <c r="G28"/>
  <c r="I28" s="1"/>
  <c r="G29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G60"/>
  <c r="I60"/>
  <c r="G61"/>
  <c r="I61" s="1"/>
  <c r="G62"/>
  <c r="I62"/>
  <c r="G63"/>
  <c r="I63" s="1"/>
  <c r="G64"/>
  <c r="I64"/>
  <c r="G65"/>
  <c r="I65" s="1"/>
  <c r="G66"/>
  <c r="I66"/>
  <c r="G67"/>
  <c r="I67" s="1"/>
  <c r="G68"/>
  <c r="I68"/>
  <c r="G69"/>
  <c r="I69" s="1"/>
  <c r="G70"/>
  <c r="I70"/>
  <c r="G71"/>
  <c r="I71" s="1"/>
  <c r="G72"/>
  <c r="I72"/>
  <c r="G73"/>
  <c r="I73" s="1"/>
  <c r="G74"/>
  <c r="I74"/>
  <c r="G75"/>
  <c r="I75" s="1"/>
  <c r="G76"/>
  <c r="I76"/>
  <c r="G80"/>
  <c r="I80" s="1"/>
  <c r="G81"/>
  <c r="I81"/>
  <c r="G82"/>
  <c r="I82" s="1"/>
  <c r="G83"/>
  <c r="I83"/>
  <c r="G84"/>
  <c r="I84" s="1"/>
  <c r="G85"/>
  <c r="I85"/>
  <c r="I86"/>
  <c r="G87"/>
  <c r="I87" s="1"/>
  <c r="G88"/>
  <c r="I88"/>
  <c r="I89"/>
  <c r="G90"/>
  <c r="I90" s="1"/>
  <c r="G91"/>
  <c r="I91" s="1"/>
  <c r="G92"/>
  <c r="I92"/>
  <c r="G93"/>
  <c r="I93" s="1"/>
  <c r="I94"/>
  <c r="G95"/>
  <c r="I95"/>
  <c r="I96"/>
  <c r="I97"/>
  <c r="I98"/>
  <c r="H223"/>
  <c r="I138" i="35"/>
  <c r="A5"/>
  <c r="A4"/>
  <c r="K12" i="46"/>
  <c r="A6"/>
  <c r="H14" i="45"/>
  <c r="G14"/>
  <c r="A5"/>
  <c r="I223" i="43" l="1"/>
  <c r="G223"/>
  <c r="J16" i="10"/>
  <c r="I16"/>
  <c r="D14" i="47"/>
  <c r="D10"/>
  <c r="C9" i="3"/>
  <c r="D26" i="27" l="1"/>
  <c r="C26"/>
  <c r="C23" i="47" l="1"/>
  <c r="I10" i="9" l="1"/>
  <c r="A5" i="44" l="1"/>
  <c r="D14" i="10" l="1"/>
  <c r="A5" i="9" l="1"/>
  <c r="A5" i="41" l="1"/>
  <c r="A5" i="39"/>
  <c r="A5" i="32"/>
  <c r="A5" i="33"/>
  <c r="A5" i="25"/>
  <c r="A5" i="17"/>
  <c r="A5" i="16"/>
  <c r="A5" i="10"/>
  <c r="A5" i="18"/>
  <c r="A5" i="12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36"/>
  <c r="D32" s="1"/>
  <c r="C36"/>
  <c r="C32"/>
  <c r="D23"/>
  <c r="D17" s="1"/>
  <c r="C17"/>
  <c r="C14"/>
  <c r="C10" l="1"/>
  <c r="C53" s="1"/>
  <c r="C47" s="1"/>
  <c r="C13" s="1"/>
  <c r="C9" s="1"/>
  <c r="D27" i="3"/>
  <c r="D53" i="47" l="1"/>
  <c r="D47" s="1"/>
  <c r="D13" s="1"/>
  <c r="D9" s="1"/>
  <c r="M33" i="4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3" l="1"/>
  <c r="A4" i="32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B14"/>
  <c r="J10"/>
  <c r="F10"/>
  <c r="D10"/>
  <c r="B10"/>
  <c r="D19" i="3"/>
  <c r="C19"/>
  <c r="D16"/>
  <c r="C16"/>
  <c r="C10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<sst xmlns="http://schemas.openxmlformats.org/spreadsheetml/2006/main" count="3376" uniqueCount="1700">
  <si>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</si>
  <si>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</si>
  <si>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</si>
  <si>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</si>
  <si>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</si>
  <si>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</si>
  <si>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</si>
  <si>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</si>
  <si>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</si>
  <si>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</si>
  <si>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</si>
  <si>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</si>
  <si>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</si>
  <si>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</si>
  <si>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</si>
  <si>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</si>
  <si>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</si>
  <si>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</si>
  <si>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</si>
  <si>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</si>
  <si>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</si>
  <si>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</si>
  <si>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</si>
  <si>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</si>
  <si>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</si>
  <si>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</si>
  <si>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</si>
  <si>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</si>
  <si>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</si>
  <si>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</si>
  <si>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</si>
  <si>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</si>
  <si>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</si>
  <si>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</si>
  <si>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</si>
  <si>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</si>
  <si>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</si>
  <si>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</si>
  <si>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</si>
  <si>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</si>
  <si>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</si>
  <si>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</si>
  <si>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</si>
  <si>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</si>
  <si>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</si>
  <si>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</si>
  <si>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</si>
  <si>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</si>
  <si>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</si>
  <si>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</si>
  <si>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</si>
  <si>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</si>
  <si>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</si>
  <si>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</si>
  <si>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</si>
  <si>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</si>
  <si>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</si>
  <si>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</si>
  <si>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</si>
  <si>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</si>
  <si>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</si>
  <si>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</si>
  <si>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</si>
  <si>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</si>
  <si>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</si>
  <si>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</si>
  <si>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</si>
  <si>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</si>
  <si>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</si>
  <si>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</si>
  <si>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</si>
  <si>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</si>
  <si>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</si>
  <si>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</si>
  <si>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</si>
  <si>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</si>
  <si>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</si>
  <si>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</si>
  <si>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</si>
  <si>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</si>
  <si>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</si>
  <si>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</si>
  <si>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</si>
  <si>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</si>
  <si>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</si>
  <si>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</si>
  <si>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</si>
  <si>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</si>
  <si>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</si>
  <si>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</si>
  <si>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</si>
  <si>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</si>
  <si>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</si>
  <si>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</si>
  <si>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</si>
  <si>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</si>
  <si>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</si>
  <si>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</si>
  <si>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</si>
  <si>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</si>
  <si>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</si>
  <si>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</si>
  <si>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</si>
  <si>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</si>
  <si>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</si>
  <si>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</si>
  <si>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</si>
  <si>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</si>
  <si>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</si>
  <si>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</si>
  <si>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</si>
  <si>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</si>
  <si>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</si>
  <si>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</si>
  <si>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</si>
  <si>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</si>
  <si>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</si>
  <si>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</si>
  <si>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</si>
  <si>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</si>
  <si>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</si>
  <si>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</si>
  <si>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</si>
  <si>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</si>
  <si>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</si>
  <si>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</si>
  <si>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</si>
  <si>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</si>
  <si>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</si>
  <si>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</si>
  <si>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</si>
  <si>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</si>
  <si>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</si>
  <si>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</si>
  <si>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</si>
  <si>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</si>
  <si>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</si>
  <si>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</si>
  <si>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</si>
  <si>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</si>
  <si>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</si>
  <si>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</si>
  <si>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</si>
  <si>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</si>
  <si>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</si>
  <si>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</si>
  <si>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</si>
  <si>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</si>
  <si>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</si>
  <si>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</si>
  <si>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</si>
  <si>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</si>
  <si>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</si>
  <si>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</si>
  <si>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</si>
  <si>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</si>
  <si>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</si>
  <si>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</si>
  <si>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</si>
  <si>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</si>
  <si>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</si>
  <si>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</si>
  <si>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</si>
  <si>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</si>
  <si>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</si>
  <si>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</si>
  <si>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</si>
  <si>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</si>
  <si>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</si>
  <si>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</si>
  <si>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</si>
  <si>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</si>
  <si>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</si>
  <si>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</si>
  <si>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</si>
  <si>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</si>
  <si>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</si>
  <si>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</si>
  <si>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</si>
  <si>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</si>
  <si>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</si>
  <si>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</si>
  <si>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</si>
  <si>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</si>
  <si>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</si>
  <si>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</si>
  <si>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</si>
  <si>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</si>
  <si>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</si>
  <si>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</si>
  <si>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</si>
  <si>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</si>
  <si>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</si>
  <si>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</si>
  <si>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</si>
  <si>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</si>
  <si>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</si>
  <si>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</si>
  <si>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</si>
  <si>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</si>
  <si>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</si>
  <si>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</si>
  <si>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</si>
  <si>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</si>
  <si>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</si>
  <si>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</si>
  <si>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</si>
  <si>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</si>
  <si>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</si>
  <si>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</si>
  <si>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</si>
  <si>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</si>
  <si>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</si>
  <si>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</si>
  <si>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</si>
  <si>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</si>
  <si>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</si>
  <si>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</si>
  <si>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</si>
  <si>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</si>
  <si>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</si>
  <si>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</si>
  <si>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</si>
  <si>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</si>
  <si>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</si>
  <si>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</si>
  <si>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</si>
  <si>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</si>
  <si>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</si>
  <si>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</si>
  <si>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</si>
  <si>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</si>
  <si>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</si>
  <si>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</si>
  <si>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</si>
  <si>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</si>
  <si>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</si>
  <si>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</si>
  <si>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</si>
  <si>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</si>
  <si>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</si>
  <si>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</si>
  <si>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</si>
  <si>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</si>
  <si>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</si>
  <si>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</si>
  <si>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</si>
  <si>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</si>
  <si>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</si>
  <si>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</si>
  <si>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</si>
  <si>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</si>
  <si>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</si>
  <si>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</si>
  <si>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</si>
  <si>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</si>
  <si>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</si>
  <si>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</si>
  <si>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</si>
  <si>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</si>
  <si>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</si>
  <si>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</si>
  <si>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</si>
  <si>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</si>
  <si>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</si>
  <si>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</si>
  <si>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</si>
  <si>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</si>
  <si>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</si>
  <si>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</si>
  <si>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</si>
  <si>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</si>
  <si>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</si>
  <si>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</si>
  <si>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</si>
  <si>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</si>
  <si>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</si>
  <si>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</si>
  <si>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</si>
  <si>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</si>
  <si>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</si>
  <si>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</si>
  <si>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</si>
  <si>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</si>
  <si>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</si>
  <si>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</si>
  <si>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</si>
  <si>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</si>
  <si>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</si>
  <si>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</si>
  <si>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</si>
  <si>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</si>
  <si>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</si>
  <si>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</si>
  <si>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</si>
  <si>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</si>
  <si>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</si>
  <si>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</si>
  <si>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</si>
  <si>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</si>
  <si>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</si>
  <si>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</si>
  <si>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</si>
  <si>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</si>
  <si>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</si>
  <si>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</si>
  <si>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</si>
  <si>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</si>
  <si>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</si>
  <si>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</si>
  <si>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</si>
  <si>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</si>
  <si>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</si>
  <si>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</si>
  <si>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</si>
  <si>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</si>
  <si>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</si>
  <si>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</si>
  <si>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</si>
  <si>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</si>
  <si>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</si>
  <si>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</si>
  <si>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</si>
  <si>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</si>
  <si>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</si>
  <si>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</si>
  <si>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</si>
  <si>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</si>
  <si>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</si>
  <si>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</si>
  <si>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</si>
  <si>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</si>
  <si>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</si>
  <si>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</si>
  <si>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</si>
  <si>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</si>
  <si>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</si>
  <si>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</si>
  <si>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</si>
  <si>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</si>
  <si>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</si>
  <si>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</si>
  <si>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</si>
  <si>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</si>
  <si>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</si>
  <si>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</si>
  <si>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</si>
  <si>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</si>
  <si>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</si>
  <si>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</si>
  <si>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</si>
  <si>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</si>
  <si>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</si>
  <si>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</si>
  <si>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</si>
  <si>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</si>
  <si>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</si>
  <si>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</si>
  <si>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</si>
  <si>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</si>
  <si>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</si>
  <si>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</si>
  <si>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</si>
  <si>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</si>
  <si>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</si>
  <si>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</si>
  <si>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</si>
  <si>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</si>
  <si>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</si>
  <si>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</si>
  <si>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</si>
  <si>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</si>
  <si>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</si>
  <si>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</si>
  <si>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</si>
  <si>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</si>
  <si>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</si>
  <si>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</si>
  <si>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</si>
  <si>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</si>
  <si>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</si>
  <si>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</si>
  <si>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</si>
  <si>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</si>
  <si>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</si>
  <si>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</si>
  <si>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</si>
  <si>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</si>
  <si>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</si>
  <si>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</si>
  <si>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</si>
  <si>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</si>
  <si>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</si>
  <si>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</si>
  <si>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</si>
  <si>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</si>
  <si>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</si>
  <si>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</si>
  <si>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</si>
  <si>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</si>
  <si>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</si>
  <si>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</si>
  <si>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</si>
  <si>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</si>
  <si>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</si>
  <si>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</si>
  <si>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</si>
  <si>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</si>
  <si>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</si>
  <si>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</si>
  <si>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</si>
  <si>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</si>
  <si>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</si>
  <si>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</si>
  <si>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</si>
  <si>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</si>
  <si>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</si>
  <si>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</si>
  <si>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</si>
  <si>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</si>
  <si>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</si>
  <si>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</si>
  <si>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</si>
  <si>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</si>
  <si>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</si>
  <si>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</si>
  <si>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</si>
  <si>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</si>
  <si>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</si>
  <si>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</si>
  <si>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</si>
  <si>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</si>
  <si>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</si>
  <si>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</si>
  <si>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</si>
  <si>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</si>
  <si>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</si>
  <si>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</si>
  <si>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</si>
  <si>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</si>
  <si>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</si>
  <si>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</si>
  <si>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</si>
  <si>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</si>
  <si>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</si>
  <si>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</si>
  <si>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</si>
  <si>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</si>
  <si>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</si>
  <si>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</si>
  <si>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</si>
  <si>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</si>
  <si>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</si>
  <si>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</si>
  <si>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</si>
  <si>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</si>
  <si>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</si>
  <si>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</si>
  <si>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</si>
  <si>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</si>
  <si>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</si>
  <si>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</si>
  <si>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</si>
  <si>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</si>
  <si>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</si>
  <si>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</si>
  <si>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</si>
  <si>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</si>
  <si>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</si>
  <si>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</si>
  <si>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</si>
  <si>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</si>
  <si>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</si>
  <si>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</si>
  <si>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</si>
  <si>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</si>
  <si>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</si>
  <si>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</si>
  <si>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01005005012</t>
  </si>
  <si>
    <t>01024035835</t>
  </si>
  <si>
    <t>01031005952</t>
  </si>
  <si>
    <t>სს  თიბისი  ბანკი</t>
  </si>
  <si>
    <t>არაფულადი შემოწირულობა</t>
  </si>
  <si>
    <t>პაატა</t>
  </si>
  <si>
    <t>ბურჭულაძე</t>
  </si>
  <si>
    <t>01010004060</t>
  </si>
  <si>
    <t>დირექტორი</t>
  </si>
  <si>
    <t>გიორგი</t>
  </si>
  <si>
    <t>დავით</t>
  </si>
  <si>
    <t>60002000568</t>
  </si>
  <si>
    <t>01017039570</t>
  </si>
  <si>
    <t>თეიმურაზ</t>
  </si>
  <si>
    <t>01019005951</t>
  </si>
  <si>
    <t>გვანცა</t>
  </si>
  <si>
    <t xml:space="preserve">იობიძე </t>
  </si>
  <si>
    <t>01401102358</t>
  </si>
  <si>
    <t>ოფისმენეჯერი</t>
  </si>
  <si>
    <t>დიანა</t>
  </si>
  <si>
    <t xml:space="preserve"> ხალვაში</t>
  </si>
  <si>
    <t>61004005940</t>
  </si>
  <si>
    <t>იურისტი</t>
  </si>
  <si>
    <t>რამაზ</t>
  </si>
  <si>
    <t xml:space="preserve"> ქარჩავა</t>
  </si>
  <si>
    <t>48001005360</t>
  </si>
  <si>
    <t>ოპერატორი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</si>
  <si>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</si>
  <si>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</si>
  <si>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</si>
  <si>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</si>
  <si>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</si>
  <si>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</si>
  <si>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</si>
  <si>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</si>
  <si>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</si>
  <si>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</si>
  <si>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</si>
  <si>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</si>
  <si>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>56001001467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</si>
  <si>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</si>
  <si>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</si>
  <si>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</si>
  <si>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</si>
  <si>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</si>
  <si>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</si>
  <si>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</si>
  <si>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</si>
  <si>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</si>
  <si>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</si>
  <si>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</si>
  <si>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</si>
  <si>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>გურჩიანი</t>
  </si>
  <si>
    <t>კახაბერ</t>
  </si>
  <si>
    <t xml:space="preserve"> ბერიძე</t>
  </si>
  <si>
    <t>47001006737</t>
  </si>
  <si>
    <t>ასპინძის ორგანიზაციის ხელმძღვანელი</t>
  </si>
  <si>
    <t xml:space="preserve">ირინე </t>
  </si>
  <si>
    <t>ტურაშვილი</t>
  </si>
  <si>
    <t>45001005126</t>
  </si>
  <si>
    <t>ყვარელის ოფისი ხელმძღვანელი</t>
  </si>
  <si>
    <t xml:space="preserve">დავით </t>
  </si>
  <si>
    <t xml:space="preserve">ანიკო </t>
  </si>
  <si>
    <t>ნჯაფარიძე</t>
  </si>
  <si>
    <t>30001001557</t>
  </si>
  <si>
    <t>მესტიის ორგან დამლაებელი</t>
  </si>
  <si>
    <t xml:space="preserve"> იოსები</t>
  </si>
  <si>
    <t xml:space="preserve">გიორგი </t>
  </si>
  <si>
    <t>01024047554</t>
  </si>
  <si>
    <t>ნოდარ</t>
  </si>
  <si>
    <t xml:space="preserve"> ხაჩიძე</t>
  </si>
  <si>
    <t>25001004239</t>
  </si>
  <si>
    <t>ლაგოდეხის ხელმძღვანელი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</si>
  <si>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</si>
  <si>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</si>
  <si>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</si>
  <si>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</si>
  <si>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</si>
  <si>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</si>
  <si>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</si>
  <si>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</si>
  <si>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</si>
  <si>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</si>
  <si>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</si>
  <si>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</si>
  <si>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>გორის ხელმძღვანელი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</si>
  <si>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</si>
  <si>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</si>
  <si>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</si>
  <si>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</si>
  <si>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>ბეჟანიშვილი</t>
  </si>
  <si>
    <t>01027017686</t>
  </si>
  <si>
    <t>დედოფლისწყაროს ხელმძღვანელი</t>
  </si>
  <si>
    <t xml:space="preserve">ხაზიური </t>
  </si>
  <si>
    <t>13001001184</t>
  </si>
  <si>
    <t>გურჯაანის ხელმძღვანელი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</si>
  <si>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</si>
  <si>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</si>
  <si>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</si>
  <si>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</si>
  <si>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ნანი</t>
  </si>
  <si>
    <t>სკანაძე</t>
  </si>
  <si>
    <t>57001009663</t>
  </si>
  <si>
    <t>ხაშურის დამლაგებელი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</si>
  <si>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</si>
  <si>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</si>
  <si>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</si>
  <si>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</si>
  <si>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</si>
  <si>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</si>
  <si>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</si>
  <si>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</si>
  <si>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</si>
  <si>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</si>
  <si>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01019053551</t>
  </si>
  <si>
    <t>ნაძალადევის წარმომადგენელი</t>
  </si>
  <si>
    <t>მახათაძე</t>
  </si>
  <si>
    <t>დიდბე 1 ის წარმომადგენელი</t>
  </si>
  <si>
    <t xml:space="preserve">ზურაბ 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</si>
  <si>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</si>
  <si>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</si>
  <si>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</si>
  <si>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</si>
  <si>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</si>
  <si>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</si>
  <si>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</si>
  <si>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</si>
  <si>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</si>
  <si>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</si>
  <si>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</si>
  <si>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</si>
  <si>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</si>
  <si>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</si>
  <si>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</si>
  <si>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</si>
  <si>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</si>
  <si>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</si>
  <si>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</si>
  <si>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</si>
  <si>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</si>
  <si>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</si>
  <si>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</si>
  <si>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</si>
  <si>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</si>
  <si>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 xml:space="preserve">თეიმურაზ </t>
  </si>
  <si>
    <t>გაგუა</t>
  </si>
  <si>
    <t>01001021454</t>
  </si>
  <si>
    <t>გლდანი 1 ის წარმომადგენელი</t>
  </si>
  <si>
    <t>ეგრისელაშვილი</t>
  </si>
  <si>
    <t>01022008261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</si>
  <si>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</si>
  <si>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</si>
  <si>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</si>
  <si>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</si>
  <si>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</si>
  <si>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</si>
  <si>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</si>
  <si>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საბურთალოს წარმომადგენელი</t>
  </si>
  <si>
    <t xml:space="preserve">ნანა </t>
  </si>
  <si>
    <t>ცინდელიანი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</si>
  <si>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</si>
  <si>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</si>
  <si>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</si>
  <si>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</si>
  <si>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 xml:space="preserve">თამაზ 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</si>
  <si>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</si>
  <si>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</si>
  <si>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</si>
  <si>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</si>
  <si>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</si>
  <si>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</si>
  <si>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 xml:space="preserve">ვახტანგ 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</si>
  <si>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</si>
  <si>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</si>
  <si>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</si>
  <si>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</si>
  <si>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</si>
  <si>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 xml:space="preserve">თამარ 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</si>
  <si>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</si>
  <si>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</si>
  <si>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</si>
  <si>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</si>
  <si>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</si>
  <si>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</si>
  <si>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</si>
  <si>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</si>
  <si>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</si>
  <si>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</si>
  <si>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</si>
  <si>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</si>
  <si>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</si>
  <si>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</si>
  <si>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</si>
  <si>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</si>
  <si>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</si>
  <si>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</si>
  <si>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</si>
  <si>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</si>
  <si>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</si>
  <si>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</si>
  <si>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</si>
  <si>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</si>
  <si>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>თოფურიძე</t>
  </si>
  <si>
    <t>61001022146</t>
  </si>
  <si>
    <t>ბათუმის საორგანიზაციო</t>
  </si>
  <si>
    <t>01007005566</t>
  </si>
  <si>
    <t>ევა</t>
  </si>
  <si>
    <t xml:space="preserve"> გიგილაშვილი</t>
  </si>
  <si>
    <t>43001014580</t>
  </si>
  <si>
    <t>ქარელის დამლაგებელი</t>
  </si>
  <si>
    <t xml:space="preserve">პაატა </t>
  </si>
  <si>
    <t>ბედიანაშვილი</t>
  </si>
  <si>
    <t>59001006498</t>
  </si>
  <si>
    <t>ოდიშვილი</t>
  </si>
  <si>
    <t>44001001688</t>
  </si>
  <si>
    <t>ყაზბეგის აღმასრულებელი</t>
  </si>
  <si>
    <t>მარინე</t>
  </si>
  <si>
    <t xml:space="preserve"> მარჯანიძე</t>
  </si>
  <si>
    <t>43001002377</t>
  </si>
  <si>
    <t>ქარელის ოფისმენეჯერი</t>
  </si>
  <si>
    <t xml:space="preserve">მედეა </t>
  </si>
  <si>
    <t>აბაშიძე</t>
  </si>
  <si>
    <t>59001008059</t>
  </si>
  <si>
    <t>გორის აღმასრულებელი</t>
  </si>
  <si>
    <t>გივი</t>
  </si>
  <si>
    <t xml:space="preserve"> სუჯაშვილი</t>
  </si>
  <si>
    <t>44001000032</t>
  </si>
  <si>
    <t>ყაზბეგის ოფისმენეჯერი</t>
  </si>
  <si>
    <t xml:space="preserve">სანდრო </t>
  </si>
  <si>
    <t>კვირჭიშვილი</t>
  </si>
  <si>
    <t>44001001537</t>
  </si>
  <si>
    <t>ყაბეგის ხელმძღვანელი</t>
  </si>
  <si>
    <t xml:space="preserve">ზინაიდა </t>
  </si>
  <si>
    <t>ცერცვაძე</t>
  </si>
  <si>
    <t>59001105861</t>
  </si>
  <si>
    <t>გორის ოფისმენეჯერი</t>
  </si>
  <si>
    <t xml:space="preserve">გვანცა </t>
  </si>
  <si>
    <t>საბალაშვილი</t>
  </si>
  <si>
    <t>59001122255</t>
  </si>
  <si>
    <t>გორის დამლაგებელი</t>
  </si>
  <si>
    <t xml:space="preserve">მთვარისა </t>
  </si>
  <si>
    <t>ინაკავაძე</t>
  </si>
  <si>
    <t>59301129669</t>
  </si>
  <si>
    <t>თეთრუაშვილი</t>
  </si>
  <si>
    <t>59001074959</t>
  </si>
  <si>
    <t xml:space="preserve">ცისმარი </t>
  </si>
  <si>
    <t>მჭედლიშვილი</t>
  </si>
  <si>
    <t>59701136939</t>
  </si>
  <si>
    <t>გორის ოფისის დამლაგებელი</t>
  </si>
  <si>
    <t xml:space="preserve"> ნარიმანიშვილი</t>
  </si>
  <si>
    <t>03001000465</t>
  </si>
  <si>
    <t>ადიგენის ოფისის ხელმძღვანელი</t>
  </si>
  <si>
    <t>ანი</t>
  </si>
  <si>
    <t xml:space="preserve"> ბალხამიშვილი</t>
  </si>
  <si>
    <t>24001046278</t>
  </si>
  <si>
    <t>კასპის მენეჯერი</t>
  </si>
  <si>
    <t xml:space="preserve">ნინო </t>
  </si>
  <si>
    <t>გოშაძე</t>
  </si>
  <si>
    <t>10001005401</t>
  </si>
  <si>
    <t>ბოლნისის ოფისმენეჯერი</t>
  </si>
  <si>
    <t xml:space="preserve">თინათინ </t>
  </si>
  <si>
    <t>45001004226</t>
  </si>
  <si>
    <t>ყვარელის ოფისმენეჯერი</t>
  </si>
  <si>
    <t xml:space="preserve">ზოია </t>
  </si>
  <si>
    <t>მუმლაური</t>
  </si>
  <si>
    <t>27001038374</t>
  </si>
  <si>
    <t>კასპის დამლაგებელი</t>
  </si>
  <si>
    <t xml:space="preserve">ხელმძღვანელი                                                  ბუღალტერი (ან საამისოდ უფლებამოსილი </t>
  </si>
  <si>
    <t>ნაროუშვილი</t>
  </si>
  <si>
    <t>ექსპერტი ევროპული თანამშრომლობის ახალაგზრდულ საკითხებში</t>
  </si>
  <si>
    <t>დიმიტრი</t>
  </si>
  <si>
    <t>ბლუაშვილი</t>
  </si>
  <si>
    <t>01017042400</t>
  </si>
  <si>
    <t>მელაშვილი</t>
  </si>
  <si>
    <t>01005029974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</si>
  <si>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</si>
  <si>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</si>
  <si>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</si>
  <si>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</si>
  <si>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</si>
  <si>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თბილისი აღმაშენებლის 150</t>
  </si>
  <si>
    <t>7 თვე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</si>
  <si>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</si>
  <si>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</si>
  <si>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</si>
  <si>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</si>
  <si>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</si>
  <si>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ტექნიკა</t>
  </si>
  <si>
    <t>ყავის აპარატი</t>
  </si>
  <si>
    <t>შპს ახალი ყავის კომპანია</t>
  </si>
  <si>
    <t>თიბისი</t>
  </si>
  <si>
    <t>GEL</t>
  </si>
  <si>
    <t>USD</t>
  </si>
  <si>
    <t>ბილბორდის იჯარა</t>
  </si>
  <si>
    <t>ბილბორდი</t>
  </si>
  <si>
    <t>01001011476</t>
  </si>
  <si>
    <t xml:space="preserve">  თეა სალუქაშვილი</t>
  </si>
  <si>
    <t>1.2.15.3</t>
  </si>
  <si>
    <t>1.2.15.4</t>
  </si>
  <si>
    <t>1.2.15.5</t>
  </si>
  <si>
    <t>1.2.15.6</t>
  </si>
  <si>
    <t>1.2.15.7</t>
  </si>
  <si>
    <t>ა(ა)იპ. "პლატფორმა ახალი პოლიტიკური მოძრაობა-სახელმწიფო ხალხისთვის"</t>
  </si>
  <si>
    <t>მირიან</t>
  </si>
  <si>
    <t>01023003699</t>
  </si>
  <si>
    <t>ლაშა ლობჯანიძე</t>
  </si>
  <si>
    <t>01024075734</t>
  </si>
  <si>
    <t>GE14TB7426945063600025</t>
  </si>
  <si>
    <t>მსუბუქი</t>
  </si>
  <si>
    <t>ტოიოტა</t>
  </si>
  <si>
    <t>პრადო</t>
  </si>
  <si>
    <t>შპს ავტორენტ</t>
  </si>
  <si>
    <t>მაღალ გამავლობის</t>
  </si>
  <si>
    <t>GGJ685</t>
  </si>
  <si>
    <t>მერსედეს</t>
  </si>
  <si>
    <t>ეს კლასს</t>
  </si>
  <si>
    <t>GG354NN</t>
  </si>
  <si>
    <t>გიგიტაშვილი</t>
  </si>
  <si>
    <t>1.2.15.8</t>
  </si>
  <si>
    <t>1.2.15.9</t>
  </si>
  <si>
    <t xml:space="preserve">სვეტლანა </t>
  </si>
  <si>
    <t>ლონდა</t>
  </si>
  <si>
    <t>მარიამ</t>
  </si>
  <si>
    <t>აბრამიშვილი</t>
  </si>
  <si>
    <t>ელენე</t>
  </si>
  <si>
    <t xml:space="preserve">მიხეილ </t>
  </si>
  <si>
    <t>მონიავა</t>
  </si>
  <si>
    <t>სალომე</t>
  </si>
  <si>
    <t>მინაძე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</si>
  <si>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</si>
  <si>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</si>
  <si>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</si>
  <si>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</si>
  <si>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ქეთევან</t>
  </si>
  <si>
    <t>37001047416</t>
  </si>
  <si>
    <t>მანანა</t>
  </si>
  <si>
    <t>61004059251</t>
  </si>
  <si>
    <t>56001021751</t>
  </si>
  <si>
    <t>01027075405</t>
  </si>
  <si>
    <t>54001051761</t>
  </si>
  <si>
    <t>ა(ა)იპ პლატფორმა ახალი პოლიტიკური მოძრაობა - სახელმწიფო ხალხისთვის</t>
  </si>
  <si>
    <t>შპს ემ ეს ჯგუფი</t>
  </si>
  <si>
    <t>18.05.2016</t>
  </si>
  <si>
    <t>შპს "ემ ეს ჯგუფი"</t>
  </si>
  <si>
    <t>სამონტაჟო ,საკანცელარიო ,პროდუქცია და მომსახურება ყრილობების და შეხვედრებისთვის</t>
  </si>
  <si>
    <t>27.05.2016</t>
  </si>
  <si>
    <t>შპს ენტერპრაიზი</t>
  </si>
  <si>
    <t>სატრანსპორტო მომსახურება</t>
  </si>
  <si>
    <t>18.05.2016  01.06.2016  22.06.2016</t>
  </si>
  <si>
    <t>სს რეალ ინვესტი</t>
  </si>
  <si>
    <t>ოფისის იჯარა</t>
  </si>
  <si>
    <t>23.05.2016</t>
  </si>
  <si>
    <t>20.05.2016</t>
  </si>
  <si>
    <t>შპს ემეი კონსალტინგი</t>
  </si>
  <si>
    <t>ყრილობის ვიზუალური გაფორმებაა</t>
  </si>
  <si>
    <t>19.05.2016</t>
  </si>
  <si>
    <t>შპს ედელვაისი</t>
  </si>
  <si>
    <t>კვების პროდუქტების საფასური</t>
  </si>
  <si>
    <t>შპს სუფთა წყალი</t>
  </si>
  <si>
    <t>18.05.2016  18.06.2016</t>
  </si>
  <si>
    <t>საქართველოს განვითარების ფონდი</t>
  </si>
  <si>
    <t>მოძრავი ქონების იჯარა , კომუნალური</t>
  </si>
  <si>
    <t>შპს პლანეტა</t>
  </si>
  <si>
    <t>საკანცელარიო საქონელი</t>
  </si>
  <si>
    <t>29.06.2016</t>
  </si>
  <si>
    <t>შპს ჯეოლენდ+</t>
  </si>
  <si>
    <t>საქ-ოს რეგიონების მიხედვით დაყოფილი რუკები</t>
  </si>
  <si>
    <t>შპს აითი თექ</t>
  </si>
  <si>
    <t>ტექნიკა და პერიფერიული მოწყობილობები</t>
  </si>
  <si>
    <t>შპს ცისარტყელა</t>
  </si>
  <si>
    <t>27.06.2016</t>
  </si>
  <si>
    <t>სასტუმრო კოლხიდა</t>
  </si>
  <si>
    <t>სასტუმროს მომსახურება</t>
  </si>
  <si>
    <t>შპს კრეატორი</t>
  </si>
  <si>
    <t>01.06.2016</t>
  </si>
  <si>
    <t>შპს თრეველ სერვისი</t>
  </si>
  <si>
    <t>ავიაბილეთების მოწოდება და სხვა სერვისები</t>
  </si>
  <si>
    <t>27.07.2016</t>
  </si>
  <si>
    <t>შპს ტექნო ბუმი</t>
  </si>
  <si>
    <t>კონდენციონერის შესყიდვა</t>
  </si>
  <si>
    <t>შპს დილივერ სერვისი</t>
  </si>
  <si>
    <t>24.06.2016</t>
  </si>
  <si>
    <t>შპს ტვ ინტერნეიშენელი</t>
  </si>
  <si>
    <t>08.06.2016</t>
  </si>
  <si>
    <t>შპს კონექტი</t>
  </si>
  <si>
    <t>ინტერნეტ ვებგვერდის დამზადების მომსახ-ბა</t>
  </si>
  <si>
    <t>22.07.2016</t>
  </si>
  <si>
    <t>19.07.2016</t>
  </si>
  <si>
    <t>შპს Event Bussines Group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</si>
  <si>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</si>
  <si>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</si>
  <si>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</si>
  <si>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ლაურინეს ფილიპავიციუს</t>
  </si>
  <si>
    <t>გიორგი რუხაძე</t>
  </si>
  <si>
    <t>ავიაბილეთების ღირებულება</t>
  </si>
  <si>
    <t>მოქალაქეთა პოლიტიკური გაერთანება სახელმწიფო ხალხისთვის</t>
  </si>
  <si>
    <t>59001001611</t>
  </si>
  <si>
    <t>01026001349</t>
  </si>
  <si>
    <t>01011087975</t>
  </si>
  <si>
    <t>20001005675</t>
  </si>
  <si>
    <t>59001024467</t>
  </si>
  <si>
    <t>59001017683</t>
  </si>
  <si>
    <t>01031004369</t>
  </si>
  <si>
    <t>59001003376</t>
  </si>
  <si>
    <t>59001002914</t>
  </si>
  <si>
    <t>59001048128</t>
  </si>
  <si>
    <t>59001018679</t>
  </si>
  <si>
    <t>59001019372</t>
  </si>
  <si>
    <t>35001031494</t>
  </si>
  <si>
    <t>59001013125</t>
  </si>
  <si>
    <t>59001034657</t>
  </si>
  <si>
    <t>59001009684</t>
  </si>
  <si>
    <t>59001034143</t>
  </si>
  <si>
    <t>59001025446</t>
  </si>
  <si>
    <t>GE44TB4307145064322343</t>
  </si>
  <si>
    <t>GE70TB7384636010100021</t>
  </si>
  <si>
    <t>GE81TB7572736010100021</t>
  </si>
  <si>
    <t>GE98TB7350745061100014</t>
  </si>
  <si>
    <t>GE79TB1100000300179533</t>
  </si>
  <si>
    <t>GE62TB7220045061100019</t>
  </si>
  <si>
    <t>GE04TB7936436010300017</t>
  </si>
  <si>
    <t>GE09TB1182845063622484</t>
  </si>
  <si>
    <t>GE63TB7187836010300010</t>
  </si>
  <si>
    <t>GE94TB7734836010300038</t>
  </si>
  <si>
    <t>GE39TB7953645061100031</t>
  </si>
  <si>
    <t>GE66TB7222345061100026</t>
  </si>
  <si>
    <t>GE37TB7387036010100010</t>
  </si>
  <si>
    <t>GE23TB7271045061100014</t>
  </si>
  <si>
    <t>GE16TB7195845061100020</t>
  </si>
  <si>
    <t>GE22TB7393345061100028</t>
  </si>
  <si>
    <t>GE17TB4335045063622452</t>
  </si>
  <si>
    <t>GE43TB7138536010100008</t>
  </si>
  <si>
    <t>GE85TB7061136010100115</t>
  </si>
  <si>
    <t>GE78TB7206345061100028</t>
  </si>
  <si>
    <t>ზურაბ წკრიალაშვილი</t>
  </si>
  <si>
    <t>გიორგი თურქია</t>
  </si>
  <si>
    <t>გიორგი შოშიაშვილი</t>
  </si>
  <si>
    <t>ზურაბი ნაცარაშვილი</t>
  </si>
  <si>
    <t xml:space="preserve">შოთა წკრიალაშვილი </t>
  </si>
  <si>
    <t>გიორგი ბერიანიძე,</t>
  </si>
  <si>
    <t>ზურაბ თეთრუაშვილი</t>
  </si>
  <si>
    <t>თორნიკე მჭედლიძე</t>
  </si>
  <si>
    <t>კახაბერ ხაჩიშვილი</t>
  </si>
  <si>
    <t>ალექსი მიხანაშვილი</t>
  </si>
  <si>
    <t>გიორგი ლომოური</t>
  </si>
  <si>
    <t>პაატა გამგებელი</t>
  </si>
  <si>
    <t>მიხეილ კვაღინიძე</t>
  </si>
  <si>
    <t>ალექსანდრე ახვლედიანი</t>
  </si>
  <si>
    <t>მედეა აბაშიძე</t>
  </si>
  <si>
    <t>გიორგი ქართველიშვილი</t>
  </si>
  <si>
    <t>დავით მეზვრიშვილი</t>
  </si>
  <si>
    <t>ი/მ ნუგზარ წკრიალაშვილი</t>
  </si>
  <si>
    <t>გივი დუდაშვილი</t>
  </si>
  <si>
    <t>ილია მუზაშვილი</t>
  </si>
  <si>
    <t>ბესიკ თოდუა</t>
  </si>
  <si>
    <t>ოფისის საიჯარო ქირა</t>
  </si>
  <si>
    <t>საიტზე ბანერის განთავსება</t>
  </si>
  <si>
    <t>სანოტარო მოქმედება</t>
  </si>
  <si>
    <t>ედუარდ კიკნაძე</t>
  </si>
  <si>
    <t>47001038610</t>
  </si>
  <si>
    <t>თეიმურაზ ნარიმანიშვილი</t>
  </si>
  <si>
    <t>კახაბერ ბერიძე</t>
  </si>
  <si>
    <t>რაულ ფატლაძე</t>
  </si>
  <si>
    <t>61001001130</t>
  </si>
  <si>
    <t>GE64TB7417136080100009</t>
  </si>
  <si>
    <t>GE06TB7417136180100002</t>
  </si>
  <si>
    <t>GE76TB7417136180100003</t>
  </si>
  <si>
    <t>EUR</t>
  </si>
  <si>
    <t>თბილისი რუსთაველის 24</t>
  </si>
  <si>
    <t>01008001307</t>
  </si>
  <si>
    <t>გამყრელიძე</t>
  </si>
  <si>
    <t>ქუთაისი ,თ.მეფის 21</t>
  </si>
  <si>
    <t>60001001049</t>
  </si>
  <si>
    <t>რუსუდან</t>
  </si>
  <si>
    <t xml:space="preserve">ფოთი დ . აღმაშენებლის </t>
  </si>
  <si>
    <t>42001003756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</si>
  <si>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</si>
  <si>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</si>
  <si>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</si>
  <si>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</si>
  <si>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</si>
  <si>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</si>
  <si>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ჩანქსელიანი</t>
  </si>
  <si>
    <t>ახმეტა რუსთაველის 60</t>
  </si>
  <si>
    <t>08001025021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</si>
  <si>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</si>
  <si>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</si>
  <si>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</si>
  <si>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</si>
  <si>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</si>
  <si>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თელავი სააკაძის მოედანი  2</t>
  </si>
  <si>
    <t>20001006939</t>
  </si>
  <si>
    <t>სიმონიშვილი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</si>
  <si>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</si>
  <si>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</si>
  <si>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</si>
  <si>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</si>
  <si>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</si>
  <si>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</si>
  <si>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</si>
  <si>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</si>
  <si>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</si>
  <si>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</si>
  <si>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</si>
  <si>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</si>
  <si>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</si>
  <si>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</si>
  <si>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</si>
  <si>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</si>
  <si>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</si>
  <si>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</si>
  <si>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</si>
  <si>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</si>
  <si>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</si>
  <si>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</si>
  <si>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</si>
  <si>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</si>
  <si>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</si>
  <si>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>ზუგდიდი კიკალიშვილის 3</t>
  </si>
  <si>
    <t>19001003131</t>
  </si>
  <si>
    <t>მურმან</t>
  </si>
  <si>
    <t>მირცხულავა</t>
  </si>
  <si>
    <t>მცხეთა აღმაშენებლის 13</t>
  </si>
  <si>
    <t>შპს ბი ემ პი მენეჯმენტ</t>
  </si>
  <si>
    <t>ჭიათურა ნინოშვილის 5</t>
  </si>
  <si>
    <t>შპს იმედი 2011</t>
  </si>
  <si>
    <t>საჩხერე დურმიშიძის 4</t>
  </si>
  <si>
    <t>38001006136</t>
  </si>
  <si>
    <t>ხათუნა</t>
  </si>
  <si>
    <t>ზაბახიძე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</si>
  <si>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</si>
  <si>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</si>
  <si>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</si>
  <si>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</si>
  <si>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</si>
  <si>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</si>
  <si>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</si>
  <si>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</si>
  <si>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</si>
  <si>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</si>
  <si>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</si>
  <si>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</si>
  <si>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</si>
  <si>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</si>
  <si>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</si>
  <si>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</si>
  <si>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</si>
  <si>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</si>
  <si>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</si>
  <si>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გარდაბანი აღმაშენებლის ქ</t>
  </si>
  <si>
    <t>შპს მერვე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</si>
  <si>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</si>
  <si>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</si>
  <si>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</si>
  <si>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</si>
  <si>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</si>
  <si>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</si>
  <si>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</si>
  <si>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</si>
  <si>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</si>
  <si>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</si>
  <si>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</si>
  <si>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</si>
  <si>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</si>
  <si>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</si>
  <si>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</si>
  <si>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</si>
  <si>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</si>
  <si>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</si>
  <si>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</si>
  <si>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</si>
  <si>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</si>
  <si>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</si>
  <si>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</si>
  <si>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</si>
  <si>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</si>
  <si>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</si>
  <si>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 xml:space="preserve">სამტრედია ძმები ნინოების ქუჩა N 11 </t>
  </si>
  <si>
    <t>37001000648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</si>
  <si>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</si>
  <si>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</si>
  <si>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</si>
  <si>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</si>
  <si>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</si>
  <si>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</si>
  <si>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</si>
  <si>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</si>
  <si>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</si>
  <si>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</si>
  <si>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</si>
  <si>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</si>
  <si>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</si>
  <si>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</si>
  <si>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</si>
  <si>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</si>
  <si>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</si>
  <si>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</si>
  <si>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</si>
  <si>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</si>
  <si>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</si>
  <si>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</si>
  <si>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</si>
  <si>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</si>
  <si>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</si>
  <si>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</si>
  <si>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</si>
  <si>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</si>
  <si>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</si>
  <si>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</si>
  <si>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</si>
  <si>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</si>
  <si>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</si>
  <si>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</si>
  <si>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</si>
  <si>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</si>
  <si>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</si>
  <si>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</si>
  <si>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</si>
  <si>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</si>
  <si>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ზესტაფონი აღმაშენებლის ქუჩა N 29 </t>
  </si>
  <si>
    <t>შპს ალიონი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</si>
  <si>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</si>
  <si>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</si>
  <si>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</si>
  <si>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</si>
  <si>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</si>
  <si>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</si>
  <si>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</si>
  <si>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</si>
  <si>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თელავი სააკაძის მოედანი </t>
  </si>
  <si>
    <t>20001011314</t>
  </si>
  <si>
    <t>დემნა</t>
  </si>
  <si>
    <t>ხანჯალიაშვილი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</si>
  <si>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</si>
  <si>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</si>
  <si>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</si>
  <si>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</si>
  <si>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05001001681</t>
  </si>
  <si>
    <t xml:space="preserve">ვოსკან </t>
  </si>
  <si>
    <t>დარბინიანი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</si>
  <si>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</si>
  <si>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</si>
  <si>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</si>
  <si>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</si>
  <si>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</si>
  <si>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</si>
  <si>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</si>
  <si>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</si>
  <si>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</si>
  <si>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</si>
  <si>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</si>
  <si>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</si>
  <si>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</si>
  <si>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</si>
  <si>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</si>
  <si>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</si>
  <si>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</si>
  <si>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</si>
  <si>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</si>
  <si>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</si>
  <si>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</si>
  <si>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</si>
  <si>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</si>
  <si>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</si>
  <si>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</si>
  <si>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</si>
  <si>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</si>
  <si>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</si>
  <si>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</si>
  <si>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</si>
  <si>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</si>
  <si>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</si>
  <si>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</si>
  <si>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</si>
  <si>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</si>
  <si>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</si>
  <si>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</si>
  <si>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</si>
  <si>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</si>
  <si>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</si>
  <si>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</si>
  <si>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</si>
  <si>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ვაკე ი.აბაშიძის 1</t>
  </si>
  <si>
    <t>01017025481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</si>
  <si>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</si>
  <si>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</si>
  <si>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</si>
  <si>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</si>
  <si>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</si>
  <si>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</si>
  <si>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ირაკლი</t>
  </si>
  <si>
    <t>ჭინჭარაძე</t>
  </si>
  <si>
    <t>ბორჯომი რუსთაველის 145</t>
  </si>
  <si>
    <t>11001027880</t>
  </si>
  <si>
    <t>ვეფხვაძე</t>
  </si>
  <si>
    <t>თბილისი დიღომი პეტრიწის 9</t>
  </si>
  <si>
    <t>01025002181</t>
  </si>
  <si>
    <t>ბასიაშვილი</t>
  </si>
  <si>
    <t>თბილისი თემქა 3-4 კორ41</t>
  </si>
  <si>
    <t>01024021417</t>
  </si>
  <si>
    <t>კაკაბაძე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</si>
  <si>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</si>
  <si>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</si>
  <si>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</si>
  <si>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</si>
  <si>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</si>
  <si>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</si>
  <si>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</si>
  <si>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</si>
  <si>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კასპი სააკაძის 10ა</t>
  </si>
  <si>
    <t xml:space="preserve"> ბერიძე  </t>
  </si>
  <si>
    <t>თბილისი შუამთის 20</t>
  </si>
  <si>
    <t>01027024934</t>
  </si>
  <si>
    <t>თენგიზ</t>
  </si>
  <si>
    <t>ბაბაკიშვილი</t>
  </si>
  <si>
    <t>ახალქალაქი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</si>
  <si>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</si>
  <si>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</si>
  <si>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</si>
  <si>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</si>
  <si>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</si>
  <si>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</si>
  <si>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</si>
  <si>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</si>
  <si>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</si>
  <si>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</si>
  <si>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</si>
  <si>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</si>
  <si>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</si>
  <si>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დედოფლისწყარო რუსთაველის 36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</si>
  <si>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</si>
  <si>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</si>
  <si>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</si>
  <si>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</si>
  <si>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</si>
  <si>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</si>
  <si>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</si>
  <si>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ქობულეთი აღმაშენებლის 112ა</t>
  </si>
  <si>
    <t>61004008339</t>
  </si>
  <si>
    <t>გოგიტიძე</t>
  </si>
  <si>
    <t>თბილისი ისანი</t>
  </si>
  <si>
    <t>01015014860</t>
  </si>
  <si>
    <t>მამუკა</t>
  </si>
  <si>
    <t>ყაველაშვილი</t>
  </si>
  <si>
    <t>თბილისი დიდუბე თამარ მეფის 12</t>
  </si>
  <si>
    <t>01008009067</t>
  </si>
  <si>
    <t>ცისკარიშვილი</t>
  </si>
  <si>
    <t>თბილისიგლდანი ხიზანიშვილის 2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</si>
  <si>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</si>
  <si>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</si>
  <si>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</si>
  <si>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</si>
  <si>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</si>
  <si>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</si>
  <si>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 ჩუბინიშვილის 68</t>
  </si>
  <si>
    <t>01026003629</t>
  </si>
  <si>
    <t xml:space="preserve">მერაბ </t>
  </si>
  <si>
    <t>ღავთაძე</t>
  </si>
  <si>
    <t>ქარელი ნინოშვილის 21</t>
  </si>
  <si>
    <t>43001028583</t>
  </si>
  <si>
    <t>კაცელაშვილი</t>
  </si>
  <si>
    <t>4თვე</t>
  </si>
  <si>
    <t>ქუთაისი რუსთაველის 92</t>
  </si>
  <si>
    <t>საწყობი</t>
  </si>
  <si>
    <t>ზაზა</t>
  </si>
  <si>
    <t>სიმონეიშვილი</t>
  </si>
  <si>
    <t>ვანი  თავისუფლების 4</t>
  </si>
  <si>
    <t>ბათუმი მელაშვილის 14</t>
  </si>
  <si>
    <t>ბათუმი გრიშაშვილის ქ</t>
  </si>
  <si>
    <t>ბათუმი დასახლება ანგისა აღმაშენებლის 2 ბ</t>
  </si>
  <si>
    <t>ისანი ნავთლუღის 9</t>
  </si>
  <si>
    <t>ვარკეთლი 3  3 მკ/რ  კორ 304</t>
  </si>
  <si>
    <t>თემქა 3/4 კორპუსი 41 მიმდ</t>
  </si>
  <si>
    <t>სურამი ლესია უკრაინკას 2</t>
  </si>
  <si>
    <t>ქუთაისი თაბუკაშვილი 117</t>
  </si>
  <si>
    <t xml:space="preserve">ვანი სოფ  შუამთა </t>
  </si>
  <si>
    <t>ზუგდიდი ჩიქობავას 23</t>
  </si>
  <si>
    <t>ქუთაისი წერეთელი 98</t>
  </si>
  <si>
    <t>ქუთაისი ავტომშენებელის 15</t>
  </si>
  <si>
    <t>თემქა ანაპის 414 ე</t>
  </si>
  <si>
    <t>დობორჯგინიძე</t>
  </si>
  <si>
    <t>დარეჯან</t>
  </si>
  <si>
    <t>ართმელაძე</t>
  </si>
  <si>
    <t>მურად</t>
  </si>
  <si>
    <t>დიასამიძე</t>
  </si>
  <si>
    <t>0101106570</t>
  </si>
  <si>
    <t>ბასილაშვილი</t>
  </si>
  <si>
    <t>01011029634</t>
  </si>
  <si>
    <t>ვაშაკიძე</t>
  </si>
  <si>
    <t>57001035191</t>
  </si>
  <si>
    <t>გრძელიშვილი</t>
  </si>
  <si>
    <t>60001055051</t>
  </si>
  <si>
    <t>ინგა</t>
  </si>
  <si>
    <t>იოსავა</t>
  </si>
  <si>
    <t>17001011615</t>
  </si>
  <si>
    <t>ბესარიონ</t>
  </si>
  <si>
    <t>კორძაძე</t>
  </si>
  <si>
    <t>19001030986</t>
  </si>
  <si>
    <t>ყურაშვილი</t>
  </si>
  <si>
    <t>60001000016</t>
  </si>
  <si>
    <t>60001041633</t>
  </si>
  <si>
    <t xml:space="preserve">რობერტ </t>
  </si>
  <si>
    <t>გოლეთიანი</t>
  </si>
  <si>
    <t>გოშხეთელიანი</t>
  </si>
  <si>
    <t>60002002447</t>
  </si>
  <si>
    <t>ანა</t>
  </si>
  <si>
    <t>გრიგორაშვილი</t>
  </si>
  <si>
    <t>01022012675</t>
  </si>
  <si>
    <t>ტოკლიკიშვილი</t>
  </si>
  <si>
    <t>DD223SS</t>
  </si>
  <si>
    <t>ირაკლი მოდებაძე</t>
  </si>
  <si>
    <t>01019049248</t>
  </si>
  <si>
    <t>სასამართლო განხილვისათვის</t>
  </si>
  <si>
    <t>საფოსტო მომსახურეობა</t>
  </si>
  <si>
    <t>2016</t>
  </si>
  <si>
    <t>პლატფორმა</t>
  </si>
  <si>
    <t>01001031689</t>
  </si>
  <si>
    <t>01001030170</t>
  </si>
  <si>
    <t>44001000678</t>
  </si>
  <si>
    <t>01017013216</t>
  </si>
  <si>
    <t>01030031129</t>
  </si>
  <si>
    <t>01026010825</t>
  </si>
  <si>
    <t>60001053445</t>
  </si>
  <si>
    <t>ფინანსური დირექტორი</t>
  </si>
  <si>
    <t>მთ ბუღალტერი</t>
  </si>
  <si>
    <t>თავჯდომარის თანაშემწე</t>
  </si>
  <si>
    <t>დირექტორის მძღოლი</t>
  </si>
  <si>
    <t>დირექტორის მრჩეველი იურიდიულ ს</t>
  </si>
  <si>
    <t>დირექტორის მდივანი</t>
  </si>
  <si>
    <t>დაცვის უფროსი</t>
  </si>
  <si>
    <t>დაცვის სამსახურის წევრი</t>
  </si>
  <si>
    <t>დაცვის თანამშრომელი</t>
  </si>
  <si>
    <t>დამლაგებელი</t>
  </si>
  <si>
    <t>მომმარაგებელი</t>
  </si>
  <si>
    <t>აღმაშენებლის ფოტოგრაფი</t>
  </si>
  <si>
    <t>აღმაშენებლის იურისტი სახ აუდიტ</t>
  </si>
  <si>
    <t>აღმაშენებლის იურისრი</t>
  </si>
  <si>
    <t>აღმაშ.დაცვის თანამშრომელი</t>
  </si>
  <si>
    <t>პარტია ივლისი აგვისტო</t>
  </si>
  <si>
    <t>შოშიაშვილი</t>
  </si>
  <si>
    <t>შალვა</t>
  </si>
  <si>
    <t xml:space="preserve">შოშიაშვილი </t>
  </si>
  <si>
    <t xml:space="preserve"> თურქია</t>
  </si>
  <si>
    <t xml:space="preserve">გვარამაძე </t>
  </si>
  <si>
    <t xml:space="preserve"> ჯანდიერი</t>
  </si>
  <si>
    <t xml:space="preserve">ფანჩულიძე </t>
  </si>
  <si>
    <t xml:space="preserve"> თოიძე</t>
  </si>
  <si>
    <t xml:space="preserve"> ხუციშვილი</t>
  </si>
  <si>
    <t xml:space="preserve"> დალბაშვილი</t>
  </si>
  <si>
    <t>სამსონ</t>
  </si>
  <si>
    <t xml:space="preserve"> გოგიბედაშვილი</t>
  </si>
  <si>
    <t>ირინა</t>
  </si>
  <si>
    <t xml:space="preserve"> ზურაბოვა</t>
  </si>
  <si>
    <t xml:space="preserve"> ალფაიზე</t>
  </si>
  <si>
    <t xml:space="preserve"> ლორთქიფანიძე</t>
  </si>
  <si>
    <t xml:space="preserve"> გოგსაძე</t>
  </si>
  <si>
    <t xml:space="preserve"> მოდებაძე</t>
  </si>
  <si>
    <t xml:space="preserve"> მაჭავარიანი</t>
  </si>
  <si>
    <t>შენგელი ტოხოსაშვილი</t>
  </si>
  <si>
    <t>კახაძე ვლადიმერ</t>
  </si>
  <si>
    <t>პაპუნა რევიშვილი</t>
  </si>
  <si>
    <t>გიორგი გოგიძე</t>
  </si>
  <si>
    <t>გიორგი გიორგიძე</t>
  </si>
  <si>
    <t>აკაკი კირკიტაძე</t>
  </si>
  <si>
    <t>არჩილ გიორგაძე</t>
  </si>
  <si>
    <t>დილებაშვილი ირაკლი</t>
  </si>
  <si>
    <t>გიგიტაშვილი ნიკოლოზი</t>
  </si>
  <si>
    <t>ნეფარიძე მარიამი</t>
  </si>
  <si>
    <t>კაპანაძე მარიამი</t>
  </si>
  <si>
    <t>ვაშაკიძე თემური</t>
  </si>
  <si>
    <t>ბარბაქაძე ქრისტინე</t>
  </si>
  <si>
    <t>დვალი თინათინ</t>
  </si>
  <si>
    <t>მეშველიანი თორნიკე</t>
  </si>
  <si>
    <t>ახობაძე გიორგი</t>
  </si>
  <si>
    <t>ქამუშაძე სალომე</t>
  </si>
  <si>
    <t>არდია ფიქრია</t>
  </si>
  <si>
    <t>გამეზარდაშვილი გიორგი</t>
  </si>
  <si>
    <t>ვარდოსანიძე გიორგი</t>
  </si>
  <si>
    <t>სარჯველაძე ბექა</t>
  </si>
  <si>
    <t>სიხარულიძე ალექსანდრე</t>
  </si>
  <si>
    <t>დადეშქელიანი ბექა</t>
  </si>
  <si>
    <t>ონიანი კახი</t>
  </si>
  <si>
    <t>თამოიანი დიმიტრი</t>
  </si>
  <si>
    <t>ტყეშელაძე ლაშა</t>
  </si>
  <si>
    <t>ანთია საბა</t>
  </si>
  <si>
    <t>ქაჯაია გიორგი</t>
  </si>
  <si>
    <t>აფრასიძე ბექა</t>
  </si>
  <si>
    <t>ხაჩიძე გიორგი</t>
  </si>
  <si>
    <t>ჩხეიძე ოთარი</t>
  </si>
  <si>
    <t>თამაზაშვილი პავლე</t>
  </si>
  <si>
    <t>გვარამაძე ბექა</t>
  </si>
  <si>
    <t>ტუშური სანდრო</t>
  </si>
  <si>
    <t>აბრამიშვილი მადონა</t>
  </si>
  <si>
    <t>ტალახაძე ავთანდილი</t>
  </si>
  <si>
    <t>ხაჭვანი ბაქარი</t>
  </si>
  <si>
    <t>გოგოლაძე ერეკლე</t>
  </si>
  <si>
    <t>კვირიკაშვილი ნიკა</t>
  </si>
  <si>
    <t>გოგოლაშვილი ნინო</t>
  </si>
  <si>
    <t>აბაშიძე ლევანი</t>
  </si>
  <si>
    <t>ფანგანი მარიამი</t>
  </si>
  <si>
    <t>ბაღსოლიანი ვალიკო</t>
  </si>
  <si>
    <t>თაბუაშვილი შალვა</t>
  </si>
  <si>
    <t>ხურცილავა დავითი</t>
  </si>
  <si>
    <t>მებონია რამინი</t>
  </si>
  <si>
    <t>წულაია დიმიტრი</t>
  </si>
  <si>
    <t>ლომთათიძე მარიამი</t>
  </si>
  <si>
    <t>ჟვანია დავით</t>
  </si>
  <si>
    <t>კვარაცხელია ნუკრი</t>
  </si>
  <si>
    <t>ლელაძე გიორგი</t>
  </si>
  <si>
    <t>შენგელია იოსები</t>
  </si>
  <si>
    <t>გვარამია გიგა</t>
  </si>
  <si>
    <t>ქოჩიაშვილი დავითი</t>
  </si>
  <si>
    <t>ალეკო ჭელიძე</t>
  </si>
  <si>
    <t>დავით მახათაძე</t>
  </si>
  <si>
    <t>ზაზა რევიშვილი</t>
  </si>
  <si>
    <t>შალვა ჯოხაძე</t>
  </si>
  <si>
    <t>ცოტნე გლოველი</t>
  </si>
  <si>
    <t>აკაკი კვინტლაძე</t>
  </si>
  <si>
    <t>კონსტანტონე ლობჟანიძე</t>
  </si>
  <si>
    <t>ლუკა სახიტაშვილი</t>
  </si>
  <si>
    <t>ირაკლი გელხვიიძე</t>
  </si>
  <si>
    <t>ირაკლი ჟოლიძე</t>
  </si>
  <si>
    <t>გიორგი ბეზარაშვილი</t>
  </si>
  <si>
    <t>გიორგი შერვაშიძე</t>
  </si>
  <si>
    <t>გიორგი არევაძე</t>
  </si>
  <si>
    <t>ნიკო აფციაური</t>
  </si>
  <si>
    <t>ლევან ნუცუბიძე</t>
  </si>
  <si>
    <t>კახაბერ ქურციკიძე</t>
  </si>
  <si>
    <t>მიხეილ შოშიაშვილი</t>
  </si>
  <si>
    <t>გიორგი პეტრიაშვილი</t>
  </si>
  <si>
    <t>გრიგოლ ლაბარტყავა</t>
  </si>
  <si>
    <t>ზაზა ბერელიძე</t>
  </si>
  <si>
    <t>მზია ქადაგიშვილი</t>
  </si>
  <si>
    <t>გიორგი ეგრისელაშვილი</t>
  </si>
  <si>
    <t>ირაკლი შეთეკაური</t>
  </si>
  <si>
    <t>გურამ გურჩიანი</t>
  </si>
  <si>
    <t>ნიკო გვიდიანი</t>
  </si>
  <si>
    <t>რამაზ მანდარია</t>
  </si>
  <si>
    <t>ნატო მაისურაძე</t>
  </si>
  <si>
    <t>შოთა გონაძე</t>
  </si>
  <si>
    <t>ვალერიანი მეშველიანი</t>
  </si>
  <si>
    <t>თენგიზ ჩიტაშვილი</t>
  </si>
  <si>
    <t>ზურაბი ოძელაშვილი</t>
  </si>
  <si>
    <t>თორნიკე ჩუნთშვილი</t>
  </si>
  <si>
    <t>ირაკლი კიკალია</t>
  </si>
  <si>
    <t>გიორგი გაიხარაშვილი</t>
  </si>
  <si>
    <t>სოფიო გიორგაძე</t>
  </si>
  <si>
    <t>თამაზ ხიზანიშვილი</t>
  </si>
  <si>
    <t>ნათია თვალაბეიშვილი</t>
  </si>
  <si>
    <t>ბექა მიდელაური</t>
  </si>
  <si>
    <t>ლიანა კუტალაძე</t>
  </si>
  <si>
    <t>ნიკა გიგაური</t>
  </si>
  <si>
    <t>კახაბერ მაისურაძე</t>
  </si>
  <si>
    <t>ოთარ ნადირაძე</t>
  </si>
  <si>
    <t>ეკა თევზაძე</t>
  </si>
  <si>
    <t>მარეხი გვარამაძე</t>
  </si>
  <si>
    <t>ივერ ხმალაძე</t>
  </si>
  <si>
    <t>მადონა თურმანიძე</t>
  </si>
  <si>
    <t>რამაზ ჯაფიაშვილი</t>
  </si>
  <si>
    <t>მინდია შაინიძე</t>
  </si>
  <si>
    <t>ლაშა შამუგია</t>
  </si>
  <si>
    <t>შოთა ქველაძე</t>
  </si>
  <si>
    <t>ბექა ბენდელიანი</t>
  </si>
  <si>
    <t>ანა რაზმაძე</t>
  </si>
  <si>
    <t>გრიგორ ჰამბარცუმიან</t>
  </si>
  <si>
    <t>გაგიკ გაბრიელიან</t>
  </si>
  <si>
    <t>ანა ახლოური</t>
  </si>
  <si>
    <t>ნუგზარ ჯაში</t>
  </si>
  <si>
    <t>თამარი ბენდელიანი</t>
  </si>
  <si>
    <t>თორნიკე გურაშვილი</t>
  </si>
  <si>
    <t>თეიმურაზ გაგუა</t>
  </si>
  <si>
    <t>თენგიზ ბაბაკიშვილი</t>
  </si>
  <si>
    <t>ნონიკაშვილის ზაზა</t>
  </si>
  <si>
    <t>იური მაჭავარიანი</t>
  </si>
  <si>
    <t>თოიძე გიორგი</t>
  </si>
  <si>
    <t>დავით ავალიანი</t>
  </si>
  <si>
    <t>ნუგზარ ღვალაძე</t>
  </si>
  <si>
    <t>ირაკლი მერებაშვილი</t>
  </si>
  <si>
    <t>ირაკლი სორდია</t>
  </si>
  <si>
    <t>გიორგი როსტიაშვილი</t>
  </si>
  <si>
    <t>ანა გუგუნავა</t>
  </si>
  <si>
    <t>ვლადიმერი ნიქაცაძე</t>
  </si>
  <si>
    <t>08001005598</t>
  </si>
  <si>
    <t>01015002510</t>
  </si>
  <si>
    <t>21001042700</t>
  </si>
  <si>
    <t>60001144209</t>
  </si>
  <si>
    <t>09001027378</t>
  </si>
  <si>
    <t>21001013162</t>
  </si>
  <si>
    <t>13001033281</t>
  </si>
  <si>
    <t>12001097104</t>
  </si>
  <si>
    <t>01021014875</t>
  </si>
  <si>
    <t>01001078029</t>
  </si>
  <si>
    <t>01001085812</t>
  </si>
  <si>
    <t>27001007904</t>
  </si>
  <si>
    <t>01008048062</t>
  </si>
  <si>
    <t>38001040816</t>
  </si>
  <si>
    <t>51001007456</t>
  </si>
  <si>
    <t>01024034747</t>
  </si>
  <si>
    <t>01417061204</t>
  </si>
  <si>
    <t>01008046385</t>
  </si>
  <si>
    <t>01005021591</t>
  </si>
  <si>
    <t>62001042477</t>
  </si>
  <si>
    <t>01031005819</t>
  </si>
  <si>
    <t>20001067605</t>
  </si>
  <si>
    <t>01024091328</t>
  </si>
  <si>
    <t>62001041227</t>
  </si>
  <si>
    <t>01005027834</t>
  </si>
  <si>
    <t>15001022387</t>
  </si>
  <si>
    <t>62002007164</t>
  </si>
  <si>
    <t>59001127715</t>
  </si>
  <si>
    <t>05001007844</t>
  </si>
  <si>
    <t>03001020708</t>
  </si>
  <si>
    <t>31001042525</t>
  </si>
  <si>
    <t>54001061556</t>
  </si>
  <si>
    <t>38001047162</t>
  </si>
  <si>
    <t>10001068210</t>
  </si>
  <si>
    <t>46001019437</t>
  </si>
  <si>
    <t>49001015208</t>
  </si>
  <si>
    <t>40001033168</t>
  </si>
  <si>
    <t>25001039632</t>
  </si>
  <si>
    <t>30901010500</t>
  </si>
  <si>
    <t>45401037558</t>
  </si>
  <si>
    <t>24001044661</t>
  </si>
  <si>
    <t>37001059229</t>
  </si>
  <si>
    <t>48001024631</t>
  </si>
  <si>
    <t>29001033305</t>
  </si>
  <si>
    <t>52001025834</t>
  </si>
  <si>
    <t>02001022406</t>
  </si>
  <si>
    <t>51001030125</t>
  </si>
  <si>
    <t>18001063518</t>
  </si>
  <si>
    <t>17001023224</t>
  </si>
  <si>
    <t>39001039466</t>
  </si>
  <si>
    <t>41001030213</t>
  </si>
  <si>
    <t>01019080893</t>
  </si>
  <si>
    <t>01017037521</t>
  </si>
  <si>
    <t>01017048648</t>
  </si>
  <si>
    <t>09001025004</t>
  </si>
  <si>
    <t>54001015637</t>
  </si>
  <si>
    <t>01001099038</t>
  </si>
  <si>
    <t>01022004368</t>
  </si>
  <si>
    <t>01005009603</t>
  </si>
  <si>
    <t>01024041602</t>
  </si>
  <si>
    <t>01004011610</t>
  </si>
  <si>
    <t>01017045220</t>
  </si>
  <si>
    <t>01024024823</t>
  </si>
  <si>
    <t>34001008709</t>
  </si>
  <si>
    <t>04001015192</t>
  </si>
  <si>
    <t>01008051103</t>
  </si>
  <si>
    <t>20001051035</t>
  </si>
  <si>
    <t>01010003669</t>
  </si>
  <si>
    <t>36001044535</t>
  </si>
  <si>
    <t>62006064219</t>
  </si>
  <si>
    <t>12001053970</t>
  </si>
  <si>
    <t>26001033556</t>
  </si>
  <si>
    <t>01005026323</t>
  </si>
  <si>
    <t>01017051934</t>
  </si>
  <si>
    <t>01001091865</t>
  </si>
  <si>
    <t>01019059983</t>
  </si>
  <si>
    <t>01017011684</t>
  </si>
  <si>
    <t>35001103053</t>
  </si>
  <si>
    <t>01017035464</t>
  </si>
  <si>
    <t>01015007870</t>
  </si>
  <si>
    <t>43001040238</t>
  </si>
  <si>
    <t>03901022629</t>
  </si>
  <si>
    <t>62009001101</t>
  </si>
  <si>
    <t>56001023774</t>
  </si>
  <si>
    <t>53001050597</t>
  </si>
  <si>
    <t>60001137940</t>
  </si>
  <si>
    <t>07001014698</t>
  </si>
  <si>
    <t>07001001907</t>
  </si>
  <si>
    <t>01011084891</t>
  </si>
  <si>
    <t>55001022714</t>
  </si>
  <si>
    <t>14701029679</t>
  </si>
  <si>
    <t>01025020149</t>
  </si>
  <si>
    <t>01024001235</t>
  </si>
  <si>
    <t>01003006289</t>
  </si>
  <si>
    <t>01007014274</t>
  </si>
  <si>
    <t>01010003874</t>
  </si>
  <si>
    <t>01027052141</t>
  </si>
  <si>
    <t>35001033617</t>
  </si>
  <si>
    <t>ახალგაზრდული ფრთს წევრი</t>
  </si>
  <si>
    <t>ქალაქის ხელმძღვანელი</t>
  </si>
  <si>
    <t>უფისის საორგანიზაციო</t>
  </si>
  <si>
    <t>ქსელის მართვა</t>
  </si>
  <si>
    <t>მრჩეველი</t>
  </si>
  <si>
    <t>პარტია</t>
  </si>
  <si>
    <t>* 43045  ლარი არის პლატფორმის დავალიანება  73 ადამიანი</t>
  </si>
  <si>
    <t>* 105250 ლარი არის პარტიის ივლისი აგვისტოს ხელფასი 17 ადამიანის</t>
  </si>
  <si>
    <t>საინფორმაციო  მომსახურეობა ახალი ამბები</t>
  </si>
  <si>
    <t>კარტრიჯების დატენვა შპს</t>
  </si>
  <si>
    <t>ჰიგიენური საშუალებები</t>
  </si>
  <si>
    <t>საინფორმაციო მომსახურეობა</t>
  </si>
  <si>
    <t>რადიოკომპანია პირველი რადიო</t>
  </si>
  <si>
    <t>ნიუ პოსტი საინფორმაციო მომსახურეობა</t>
  </si>
  <si>
    <t>დაცვის სამსახური ალგანი</t>
  </si>
  <si>
    <t>10.08.2016-30.08.2016</t>
  </si>
  <si>
    <t xml:space="preserve">მოქალაქეთა პოლიტიკური გაერთიანება "მოძრაობა სახელმწიფო ხალხისთვის" </t>
  </si>
  <si>
    <t>ივნისი /პლატფორმა</t>
  </si>
  <si>
    <t>სვეტლანა</t>
  </si>
  <si>
    <t>მეჟდოიანი</t>
  </si>
  <si>
    <t>01003013900</t>
  </si>
  <si>
    <t>თარგმანი</t>
  </si>
  <si>
    <t>აგვისტო /პარტია</t>
  </si>
  <si>
    <t>გულნარა</t>
  </si>
  <si>
    <t>პოპიაშვილი</t>
  </si>
  <si>
    <t>01030029313</t>
  </si>
  <si>
    <t>პროექტის კორექტირება</t>
  </si>
  <si>
    <t>აგვისტო/პარტია</t>
  </si>
  <si>
    <t>კახაბერი</t>
  </si>
  <si>
    <t>წაქაძე</t>
  </si>
  <si>
    <t>18001018735</t>
  </si>
  <si>
    <t>ინტერნეტ-რეკლამს ხრჯი</t>
  </si>
  <si>
    <t>აიპ მედია ფონდი</t>
  </si>
  <si>
    <t>ბესიკ თოდუა  პ/ნ 19001011630</t>
  </si>
  <si>
    <t>პაატა ბურჭულაძე -სახელმწიფო ხალხისთვის</t>
  </si>
  <si>
    <t>15.08.2016 პარტია</t>
  </si>
  <si>
    <t>10.08.2016 პარტია</t>
  </si>
  <si>
    <t>მოძრავი ქონების იჯარა</t>
  </si>
  <si>
    <t>22.07.2016 პარტია</t>
  </si>
  <si>
    <t>ინსტიტუციური რეფორმების შესახებ კვლევები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</si>
  <si>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</si>
  <si>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</si>
  <si>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</si>
  <si>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</si>
  <si>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</si>
  <si>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</si>
  <si>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</si>
  <si>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>22.08.2016 პარტია</t>
  </si>
  <si>
    <t>შპს ბენე</t>
  </si>
  <si>
    <t>ქენონის ფოტოაპარატი თავისი მოწყობილობებით</t>
  </si>
  <si>
    <t>30.08.2016 პარტია</t>
  </si>
  <si>
    <t>ბინულის მარკის სასმელი წყალი ოფისისთვის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</si>
  <si>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</si>
  <si>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</si>
  <si>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</si>
  <si>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</si>
  <si>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ახალი ყავის კომპანია</t>
  </si>
  <si>
    <t>ყავის აპარატის იჯარა</t>
  </si>
  <si>
    <t>კახაბერ წაქაძე</t>
  </si>
  <si>
    <t>01.07.2016 პარტია</t>
  </si>
  <si>
    <t>ანარ ნურმამედოვი</t>
  </si>
  <si>
    <t>მარნეულის ოფისი- საიჯარო ქირა</t>
  </si>
  <si>
    <t>ხათუნა ზამბახიძე</t>
  </si>
  <si>
    <t>საჩხერეს ოფისი - საიჯარო ქირა</t>
  </si>
  <si>
    <t>თეიმურაზ შოშიაშვილი</t>
  </si>
  <si>
    <t>ხელფასი - ივლისი /აგვისტო</t>
  </si>
  <si>
    <t>რამაზ ქარჩავა</t>
  </si>
  <si>
    <t>შალვა შოშიაშვილი</t>
  </si>
  <si>
    <t>შალვა გვარამაძე</t>
  </si>
  <si>
    <t>დავით ჯანდიერი</t>
  </si>
  <si>
    <t>ელენე ფანჩულიძე</t>
  </si>
  <si>
    <t>მამუკა თოიძე</t>
  </si>
  <si>
    <t>ლევან ხუციშვილი</t>
  </si>
  <si>
    <t>გიორგი დალბაშვილი</t>
  </si>
  <si>
    <t>სამსონ გოგიბედაშვილი</t>
  </si>
  <si>
    <t>ირინა ზურაბოვა</t>
  </si>
  <si>
    <t>ელენე ალფაიძე</t>
  </si>
  <si>
    <t>მარიამ ლორთქიფანიძე</t>
  </si>
  <si>
    <t>სალომე გოგსაძე</t>
  </si>
  <si>
    <t>მირიან მაჭავარიანი</t>
  </si>
  <si>
    <t>დავით გამყრელიძე</t>
  </si>
  <si>
    <t>რუსთაველის ოფისის იჯარა</t>
  </si>
  <si>
    <t>სს სილქნეტი</t>
  </si>
  <si>
    <t>204566978</t>
  </si>
  <si>
    <t>ინტერნეტის და სატელეფონო მომსახურება</t>
  </si>
  <si>
    <t>10.08.2016</t>
  </si>
  <si>
    <t>თორნიკე მეშველიანი</t>
  </si>
  <si>
    <t xml:space="preserve">სამივლინებო თანხა </t>
  </si>
  <si>
    <t>პაატა ბურჭულაძე</t>
  </si>
  <si>
    <t>გვანცა იობიძე</t>
  </si>
  <si>
    <t>დიანა ხალვაში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</si>
  <si>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</si>
  <si>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</si>
  <si>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</si>
  <si>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</si>
  <si>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</si>
  <si>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</si>
  <si>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</si>
  <si>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</si>
  <si>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</si>
  <si>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</si>
  <si>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</si>
  <si>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</si>
  <si>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</si>
  <si>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</si>
  <si>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</si>
  <si>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</si>
  <si>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</si>
  <si>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</si>
  <si>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</si>
  <si>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</si>
  <si>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ზურაბ პინაიშვილი</t>
  </si>
  <si>
    <t>ზურაბ კიკვაძე</t>
  </si>
  <si>
    <t>ირაკლი მერაბაშვილი</t>
  </si>
  <si>
    <t>მაია ტაბიძე</t>
  </si>
  <si>
    <t>ნანა ცინდელიანი</t>
  </si>
  <si>
    <t>რევაზ სახვაძე</t>
  </si>
  <si>
    <t>სოფიო ბაღდავაძე</t>
  </si>
  <si>
    <t>ვახტანგ პეტრიაშვილი</t>
  </si>
  <si>
    <t>თამარ ჯიშკარიანი</t>
  </si>
  <si>
    <t>გიორგი სტეფანაშვილი</t>
  </si>
  <si>
    <t>სალომე მეტონიძე</t>
  </si>
  <si>
    <t>13.06.2016</t>
  </si>
  <si>
    <t>ანი ბალხამიშვილი</t>
  </si>
  <si>
    <t>დავით თოფურიძე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</si>
  <si>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</si>
  <si>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</si>
  <si>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</si>
  <si>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</si>
  <si>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გივი სუჯაშვილი</t>
  </si>
  <si>
    <t>სანდრო კვირჭიშვილი</t>
  </si>
  <si>
    <t>ზინაიდა ცერცვაძე</t>
  </si>
  <si>
    <t>გვანცა ხაბალაშვილი</t>
  </si>
  <si>
    <t>მთვარისა ინაკავაძე</t>
  </si>
  <si>
    <t>ცისმარი მჭედლიშვილი</t>
  </si>
  <si>
    <t>ნინო გოშაძე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</si>
  <si>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</si>
  <si>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</si>
  <si>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</si>
  <si>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</si>
  <si>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სახელმწიფო ხაზინა</t>
  </si>
  <si>
    <t>საშემოსავლო გადასახადი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</si>
</sst>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9"/>
      <name val="Arial"/>
      <family val="2"/>
    </font>
    <font>
      <sz val="12"/>
      <name val="Sylfaen"/>
      <family val="1"/>
    </font>
    <font>
      <sz val="12"/>
      <color indexed="8"/>
      <name val="fmgm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name val="Arial"/>
    </font>
    <font>
      <sz val="9"/>
      <name val="Sylfaen"/>
    </font>
    <font>
      <sz val="11"/>
      <name val="Sylfaen"/>
      <family val="1"/>
    </font>
    <font>
      <sz val="11"/>
      <color indexed="8"/>
      <name val="fmgm"/>
      <family val="1"/>
    </font>
    <font>
      <sz val="11"/>
      <name val="Arial"/>
      <family val="2"/>
    </font>
    <font>
      <sz val="10"/>
      <color theme="1"/>
      <name val="Arial"/>
      <family val="2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theme="1"/>
      <name val="Sylfaen"/>
      <family val="1"/>
    </font>
    <font>
      <b/>
      <sz val="12"/>
      <color indexed="8"/>
      <name val="fmgm"/>
      <family val="1"/>
    </font>
    <font>
      <sz val="12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sz val="11"/>
      <color rgb="FF222222"/>
      <name val="Arial"/>
      <family val="2"/>
    </font>
    <font>
      <b/>
      <sz val="16"/>
      <color rgb="FF002060"/>
      <name val="Sylfaen"/>
      <family val="1"/>
    </font>
    <font>
      <b/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</cellStyleXfs>
  <cellXfs count="70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6" xfId="2" applyFont="1" applyFill="1" applyBorder="1" applyAlignment="1" applyProtection="1">
      <alignment horizontal="left" vertical="top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1" fontId="24" fillId="5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3" xfId="9" applyFont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2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14" fontId="34" fillId="0" borderId="21" xfId="9" applyNumberFormat="1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34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35" xfId="9" applyFont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6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7" xfId="9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7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7" xfId="9" applyFont="1" applyFill="1" applyBorder="1" applyAlignment="1" applyProtection="1">
      <alignment vertical="center"/>
    </xf>
    <xf numFmtId="14" fontId="19" fillId="0" borderId="36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7" xfId="0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7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6" xfId="9" applyFont="1" applyFill="1" applyBorder="1" applyAlignment="1" applyProtection="1">
      <alignment vertical="center"/>
      <protection locked="0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7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4" fontId="19" fillId="0" borderId="0" xfId="9" applyNumberFormat="1" applyFont="1" applyAlignment="1" applyProtection="1">
      <alignment vertical="center"/>
      <protection locked="0"/>
    </xf>
    <xf numFmtId="14" fontId="19" fillId="0" borderId="36" xfId="9" applyNumberFormat="1" applyFont="1" applyBorder="1" applyAlignment="1" applyProtection="1">
      <alignment horizontal="left" vertical="center"/>
      <protection locked="0"/>
    </xf>
    <xf numFmtId="0" fontId="29" fillId="5" borderId="38" xfId="9" applyFont="1" applyFill="1" applyBorder="1" applyAlignment="1" applyProtection="1">
      <alignment horizontal="center" vertical="center"/>
    </xf>
    <xf numFmtId="3" fontId="37" fillId="2" borderId="1" xfId="1" applyNumberFormat="1" applyFont="1" applyFill="1" applyBorder="1" applyAlignment="1" applyProtection="1">
      <alignment horizontal="left" vertical="center" wrapText="1"/>
    </xf>
    <xf numFmtId="49" fontId="37" fillId="2" borderId="1" xfId="1" applyNumberFormat="1" applyFont="1" applyFill="1" applyBorder="1" applyAlignment="1" applyProtection="1">
      <alignment horizontal="left" vertical="center" wrapText="1"/>
    </xf>
    <xf numFmtId="3" fontId="37" fillId="2" borderId="1" xfId="1" applyNumberFormat="1" applyFont="1" applyFill="1" applyBorder="1" applyAlignment="1" applyProtection="1">
      <alignment horizontal="center" vertical="center" wrapText="1"/>
    </xf>
    <xf numFmtId="0" fontId="23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Protection="1">
      <protection locked="0"/>
    </xf>
    <xf numFmtId="0" fontId="39" fillId="2" borderId="0" xfId="0" applyFont="1" applyFill="1" applyProtection="1">
      <protection locked="0"/>
    </xf>
    <xf numFmtId="0" fontId="39" fillId="2" borderId="0" xfId="0" applyFont="1" applyFill="1" applyAlignment="1" applyProtection="1">
      <alignment horizontal="left"/>
      <protection locked="0"/>
    </xf>
    <xf numFmtId="0" fontId="23" fillId="2" borderId="0" xfId="0" applyFont="1" applyFill="1" applyProtection="1">
      <protection locked="0"/>
    </xf>
    <xf numFmtId="0" fontId="37" fillId="2" borderId="3" xfId="0" applyFont="1" applyFill="1" applyBorder="1" applyProtection="1">
      <protection locked="0"/>
    </xf>
    <xf numFmtId="0" fontId="40" fillId="2" borderId="0" xfId="0" applyFont="1" applyFill="1"/>
    <xf numFmtId="0" fontId="39" fillId="2" borderId="0" xfId="0" applyFont="1" applyFill="1" applyAlignment="1">
      <alignment horizontal="left"/>
    </xf>
    <xf numFmtId="0" fontId="39" fillId="2" borderId="0" xfId="0" applyFont="1" applyFill="1"/>
    <xf numFmtId="0" fontId="21" fillId="5" borderId="1" xfId="4" applyFont="1" applyFill="1" applyBorder="1" applyAlignment="1" applyProtection="1">
      <alignment horizontal="right" vertical="center" wrapText="1"/>
    </xf>
    <xf numFmtId="49" fontId="21" fillId="5" borderId="1" xfId="4" applyNumberFormat="1" applyFont="1" applyFill="1" applyBorder="1" applyAlignment="1" applyProtection="1">
      <alignment horizontal="center" vertical="center" wrapText="1"/>
    </xf>
    <xf numFmtId="0" fontId="41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right" vertical="center" wrapText="1"/>
      <protection locked="0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0" fontId="19" fillId="2" borderId="1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/>
    <xf numFmtId="0" fontId="17" fillId="2" borderId="1" xfId="0" applyFont="1" applyFill="1" applyBorder="1" applyProtection="1">
      <protection locked="0"/>
    </xf>
    <xf numFmtId="49" fontId="19" fillId="5" borderId="1" xfId="4" applyNumberFormat="1" applyFont="1" applyFill="1" applyBorder="1" applyAlignment="1" applyProtection="1">
      <alignment horizontal="center" vertical="center" wrapText="1"/>
    </xf>
    <xf numFmtId="0" fontId="24" fillId="0" borderId="40" xfId="2" applyFont="1" applyFill="1" applyBorder="1" applyAlignment="1" applyProtection="1">
      <alignment horizontal="center" vertical="center" wrapText="1"/>
      <protection locked="0"/>
    </xf>
    <xf numFmtId="0" fontId="27" fillId="0" borderId="29" xfId="5" applyFont="1" applyBorder="1" applyAlignment="1" applyProtection="1">
      <alignment horizontal="center" wrapText="1"/>
      <protection locked="0"/>
    </xf>
    <xf numFmtId="1" fontId="24" fillId="0" borderId="41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29" xfId="5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49" fontId="17" fillId="5" borderId="0" xfId="1" applyNumberFormat="1" applyFont="1" applyFill="1" applyAlignment="1" applyProtection="1">
      <alignment horizontal="center"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0" applyNumberFormat="1" applyFont="1" applyFill="1" applyBorder="1" applyProtection="1"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17" fillId="0" borderId="0" xfId="0" applyNumberFormat="1" applyFont="1" applyProtection="1">
      <protection locked="0"/>
    </xf>
    <xf numFmtId="49" fontId="22" fillId="0" borderId="0" xfId="0" applyNumberFormat="1" applyFont="1" applyProtection="1">
      <protection locked="0"/>
    </xf>
    <xf numFmtId="49" fontId="16" fillId="0" borderId="0" xfId="0" applyNumberFormat="1" applyFont="1"/>
    <xf numFmtId="49" fontId="0" fillId="0" borderId="0" xfId="0" applyNumberFormat="1"/>
    <xf numFmtId="14" fontId="11" fillId="0" borderId="1" xfId="3" applyNumberFormat="1" applyBorder="1" applyAlignment="1" applyProtection="1">
      <alignment horizontal="center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0" fontId="29" fillId="5" borderId="42" xfId="9" applyFont="1" applyFill="1" applyBorder="1" applyAlignment="1" applyProtection="1">
      <alignment horizontal="center" vertical="center"/>
    </xf>
    <xf numFmtId="0" fontId="29" fillId="5" borderId="43" xfId="9" applyFont="1" applyFill="1" applyBorder="1" applyAlignment="1" applyProtection="1">
      <alignment horizontal="center" vertical="center"/>
    </xf>
    <xf numFmtId="0" fontId="34" fillId="4" borderId="44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0" fontId="32" fillId="0" borderId="1" xfId="0" applyFont="1" applyBorder="1" applyAlignment="1">
      <alignment horizontal="left"/>
    </xf>
    <xf numFmtId="4" fontId="0" fillId="2" borderId="0" xfId="0" applyNumberFormat="1" applyFill="1"/>
    <xf numFmtId="0" fontId="22" fillId="2" borderId="0" xfId="0" applyFont="1" applyFill="1" applyProtection="1"/>
    <xf numFmtId="14" fontId="19" fillId="2" borderId="0" xfId="9" applyNumberFormat="1" applyFont="1" applyFill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0" fontId="37" fillId="2" borderId="0" xfId="1" applyFont="1" applyFill="1" applyAlignment="1" applyProtection="1">
      <alignment horizontal="center" vertical="center"/>
    </xf>
    <xf numFmtId="0" fontId="37" fillId="2" borderId="0" xfId="1" applyFont="1" applyFill="1" applyAlignment="1" applyProtection="1">
      <alignment horizontal="left" vertical="center"/>
    </xf>
    <xf numFmtId="3" fontId="23" fillId="2" borderId="1" xfId="1" applyNumberFormat="1" applyFont="1" applyFill="1" applyBorder="1" applyAlignment="1" applyProtection="1">
      <alignment horizontal="center" vertical="center" wrapText="1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0" fontId="37" fillId="2" borderId="1" xfId="1" applyFont="1" applyFill="1" applyBorder="1" applyAlignment="1" applyProtection="1">
      <alignment horizontal="left" vertical="center" wrapText="1" indent="1"/>
    </xf>
    <xf numFmtId="0" fontId="38" fillId="2" borderId="1" xfId="0" applyNumberFormat="1" applyFont="1" applyFill="1" applyBorder="1" applyAlignment="1">
      <alignment horizontal="left" vertical="top"/>
    </xf>
    <xf numFmtId="0" fontId="37" fillId="2" borderId="1" xfId="1" applyFont="1" applyFill="1" applyBorder="1" applyAlignment="1" applyProtection="1">
      <alignment horizontal="left" vertical="center" wrapText="1"/>
    </xf>
    <xf numFmtId="4" fontId="38" fillId="2" borderId="1" xfId="0" applyNumberFormat="1" applyFont="1" applyFill="1" applyBorder="1" applyAlignment="1">
      <alignment horizontal="center" vertical="top"/>
    </xf>
    <xf numFmtId="4" fontId="38" fillId="2" borderId="39" xfId="0" applyNumberFormat="1" applyFont="1" applyFill="1" applyBorder="1" applyAlignment="1">
      <alignment horizontal="right" vertical="top"/>
    </xf>
    <xf numFmtId="4" fontId="38" fillId="2" borderId="0" xfId="0" applyNumberFormat="1" applyFont="1" applyFill="1" applyBorder="1" applyAlignment="1">
      <alignment horizontal="right" vertical="top"/>
    </xf>
    <xf numFmtId="49" fontId="38" fillId="2" borderId="1" xfId="0" applyNumberFormat="1" applyFont="1" applyFill="1" applyBorder="1" applyAlignment="1">
      <alignment horizontal="left" vertical="top"/>
    </xf>
    <xf numFmtId="0" fontId="17" fillId="2" borderId="0" xfId="1" applyFont="1" applyFill="1" applyAlignment="1" applyProtection="1">
      <alignment vertical="center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0" fontId="22" fillId="2" borderId="4" xfId="3" applyFont="1" applyFill="1" applyBorder="1" applyAlignment="1" applyProtection="1">
      <alignment horizontal="right"/>
    </xf>
    <xf numFmtId="0" fontId="17" fillId="2" borderId="4" xfId="3" applyFont="1" applyFill="1" applyBorder="1" applyAlignment="1" applyProtection="1">
      <alignment horizontal="right"/>
      <protection locked="0"/>
    </xf>
    <xf numFmtId="0" fontId="22" fillId="2" borderId="1" xfId="0" applyFont="1" applyFill="1" applyBorder="1" applyProtection="1"/>
    <xf numFmtId="0" fontId="17" fillId="2" borderId="0" xfId="3" applyFont="1" applyFill="1" applyProtection="1">
      <protection locked="0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1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34" fillId="0" borderId="45" xfId="9" applyFont="1" applyBorder="1" applyAlignment="1" applyProtection="1">
      <alignment vertical="center"/>
      <protection locked="0"/>
    </xf>
    <xf numFmtId="49" fontId="34" fillId="0" borderId="31" xfId="9" applyNumberFormat="1" applyFont="1" applyBorder="1" applyAlignment="1" applyProtection="1">
      <alignment vertical="center"/>
      <protection locked="0"/>
    </xf>
    <xf numFmtId="0" fontId="34" fillId="4" borderId="31" xfId="9" applyFont="1" applyFill="1" applyBorder="1" applyAlignment="1" applyProtection="1">
      <alignment vertical="center" wrapText="1"/>
      <protection locked="0"/>
    </xf>
    <xf numFmtId="0" fontId="34" fillId="4" borderId="46" xfId="9" applyFont="1" applyFill="1" applyBorder="1" applyAlignment="1" applyProtection="1">
      <alignment vertical="center"/>
      <protection locked="0"/>
    </xf>
    <xf numFmtId="0" fontId="34" fillId="0" borderId="47" xfId="9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horizontal="center" vertical="center"/>
      <protection locked="0"/>
    </xf>
    <xf numFmtId="14" fontId="34" fillId="0" borderId="1" xfId="9" applyNumberFormat="1" applyFont="1" applyBorder="1" applyAlignment="1" applyProtection="1">
      <alignment vertical="center" wrapText="1"/>
      <protection locked="0"/>
    </xf>
    <xf numFmtId="0" fontId="34" fillId="0" borderId="1" xfId="9" applyFont="1" applyBorder="1" applyAlignment="1" applyProtection="1">
      <alignment vertical="center" wrapText="1"/>
      <protection locked="0"/>
    </xf>
    <xf numFmtId="0" fontId="34" fillId="4" borderId="48" xfId="9" applyFont="1" applyFill="1" applyBorder="1" applyAlignment="1" applyProtection="1">
      <alignment vertical="center" wrapText="1"/>
      <protection locked="0"/>
    </xf>
    <xf numFmtId="14" fontId="42" fillId="0" borderId="1" xfId="0" applyNumberFormat="1" applyFont="1" applyBorder="1" applyAlignment="1">
      <alignment horizontal="left"/>
    </xf>
    <xf numFmtId="4" fontId="42" fillId="0" borderId="1" xfId="0" applyNumberFormat="1" applyFont="1" applyBorder="1" applyAlignment="1">
      <alignment horizontal="right"/>
    </xf>
    <xf numFmtId="0" fontId="43" fillId="0" borderId="1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34" fillId="0" borderId="1" xfId="9" applyFont="1" applyBorder="1" applyAlignment="1" applyProtection="1">
      <alignment vertical="center"/>
      <protection locked="0"/>
    </xf>
    <xf numFmtId="49" fontId="36" fillId="0" borderId="1" xfId="0" applyNumberFormat="1" applyFont="1" applyBorder="1" applyAlignment="1">
      <alignment horizontal="left"/>
    </xf>
    <xf numFmtId="0" fontId="19" fillId="2" borderId="1" xfId="4" applyFont="1" applyFill="1" applyBorder="1" applyAlignment="1" applyProtection="1">
      <alignment horizontal="right" vertical="center" wrapText="1"/>
      <protection locked="0"/>
    </xf>
    <xf numFmtId="49" fontId="19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1" xfId="4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vertical="center" wrapText="1"/>
      <protection locked="0"/>
    </xf>
    <xf numFmtId="0" fontId="17" fillId="2" borderId="1" xfId="4" applyFont="1" applyFill="1" applyBorder="1" applyAlignment="1" applyProtection="1">
      <alignment horizontal="right" vertical="center" wrapText="1"/>
      <protection locked="0"/>
    </xf>
    <xf numFmtId="49" fontId="17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2" borderId="1" xfId="0" applyFont="1" applyFill="1" applyBorder="1"/>
    <xf numFmtId="0" fontId="0" fillId="2" borderId="1" xfId="0" applyFill="1" applyBorder="1" applyAlignment="1">
      <alignment horizontal="right"/>
    </xf>
    <xf numFmtId="49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vertical="center"/>
    </xf>
    <xf numFmtId="14" fontId="19" fillId="0" borderId="1" xfId="9" applyNumberFormat="1" applyFont="1" applyBorder="1" applyAlignment="1" applyProtection="1">
      <alignment vertical="center"/>
      <protection locked="0"/>
    </xf>
    <xf numFmtId="49" fontId="19" fillId="0" borderId="1" xfId="9" applyNumberFormat="1" applyFont="1" applyBorder="1" applyAlignment="1" applyProtection="1">
      <alignment vertical="center"/>
      <protection locked="0"/>
    </xf>
    <xf numFmtId="0" fontId="34" fillId="0" borderId="48" xfId="9" applyFont="1" applyBorder="1" applyAlignment="1" applyProtection="1">
      <alignment horizontal="center" vertical="center"/>
      <protection locked="0"/>
    </xf>
    <xf numFmtId="14" fontId="34" fillId="0" borderId="31" xfId="9" applyNumberFormat="1" applyFont="1" applyBorder="1" applyAlignment="1" applyProtection="1">
      <alignment vertical="center" wrapText="1"/>
      <protection locked="0"/>
    </xf>
    <xf numFmtId="0" fontId="34" fillId="0" borderId="48" xfId="9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3" fontId="37" fillId="2" borderId="31" xfId="1" applyNumberFormat="1" applyFont="1" applyFill="1" applyBorder="1" applyAlignment="1" applyProtection="1">
      <alignment horizontal="center" vertical="center" wrapText="1"/>
    </xf>
    <xf numFmtId="0" fontId="39" fillId="2" borderId="1" xfId="0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left" vertical="center" wrapText="1"/>
    </xf>
    <xf numFmtId="4" fontId="38" fillId="2" borderId="49" xfId="0" applyNumberFormat="1" applyFont="1" applyFill="1" applyBorder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7" fillId="2" borderId="1" xfId="0" applyFont="1" applyFill="1" applyBorder="1" applyAlignment="1" applyProtection="1">
      <alignment horizontal="left" vertical="center"/>
      <protection locked="0"/>
    </xf>
    <xf numFmtId="0" fontId="38" fillId="2" borderId="1" xfId="0" applyNumberFormat="1" applyFont="1" applyFill="1" applyBorder="1" applyAlignment="1">
      <alignment horizontal="left" vertical="center"/>
    </xf>
    <xf numFmtId="0" fontId="1" fillId="0" borderId="1" xfId="16" applyBorder="1"/>
    <xf numFmtId="0" fontId="37" fillId="2" borderId="1" xfId="0" applyFont="1" applyFill="1" applyBorder="1" applyAlignment="1" applyProtection="1">
      <alignment horizontal="left"/>
      <protection locked="0"/>
    </xf>
    <xf numFmtId="49" fontId="1" fillId="0" borderId="1" xfId="16" applyNumberFormat="1" applyBorder="1"/>
    <xf numFmtId="0" fontId="0" fillId="2" borderId="0" xfId="0" applyFill="1" applyAlignment="1"/>
    <xf numFmtId="0" fontId="17" fillId="2" borderId="0" xfId="1" applyFont="1" applyFill="1" applyBorder="1" applyAlignment="1" applyProtection="1">
      <alignment vertical="center"/>
    </xf>
    <xf numFmtId="0" fontId="17" fillId="2" borderId="0" xfId="0" applyFont="1" applyFill="1" applyAlignment="1" applyProtection="1"/>
    <xf numFmtId="4" fontId="37" fillId="2" borderId="0" xfId="1" applyNumberFormat="1" applyFont="1" applyFill="1" applyBorder="1" applyAlignment="1" applyProtection="1">
      <alignment vertical="center"/>
    </xf>
    <xf numFmtId="0" fontId="37" fillId="2" borderId="0" xfId="1" applyFont="1" applyFill="1" applyAlignment="1" applyProtection="1">
      <alignment vertical="center"/>
    </xf>
    <xf numFmtId="4" fontId="23" fillId="2" borderId="1" xfId="1" applyNumberFormat="1" applyFont="1" applyFill="1" applyBorder="1" applyAlignment="1" applyProtection="1">
      <alignment vertical="center" wrapText="1"/>
    </xf>
    <xf numFmtId="3" fontId="23" fillId="2" borderId="1" xfId="1" applyNumberFormat="1" applyFont="1" applyFill="1" applyBorder="1" applyAlignment="1" applyProtection="1">
      <alignment vertical="center" wrapText="1"/>
    </xf>
    <xf numFmtId="4" fontId="37" fillId="2" borderId="1" xfId="1" applyNumberFormat="1" applyFont="1" applyFill="1" applyBorder="1" applyAlignment="1" applyProtection="1">
      <alignment vertical="center" wrapText="1"/>
    </xf>
    <xf numFmtId="3" fontId="37" fillId="2" borderId="1" xfId="1" applyNumberFormat="1" applyFont="1" applyFill="1" applyBorder="1" applyAlignment="1" applyProtection="1">
      <alignment vertical="center" wrapText="1"/>
    </xf>
    <xf numFmtId="4" fontId="37" fillId="2" borderId="31" xfId="1" applyNumberFormat="1" applyFont="1" applyFill="1" applyBorder="1" applyAlignment="1" applyProtection="1">
      <alignment vertical="center" wrapText="1"/>
    </xf>
    <xf numFmtId="3" fontId="37" fillId="2" borderId="31" xfId="1" applyNumberFormat="1" applyFont="1" applyFill="1" applyBorder="1" applyAlignment="1" applyProtection="1">
      <alignment vertical="center" wrapText="1"/>
    </xf>
    <xf numFmtId="4" fontId="37" fillId="2" borderId="1" xfId="0" applyNumberFormat="1" applyFont="1" applyFill="1" applyBorder="1" applyAlignment="1" applyProtection="1">
      <alignment vertical="center"/>
      <protection locked="0"/>
    </xf>
    <xf numFmtId="3" fontId="37" fillId="2" borderId="1" xfId="0" applyNumberFormat="1" applyFont="1" applyFill="1" applyBorder="1" applyAlignment="1" applyProtection="1">
      <alignment vertical="center"/>
      <protection locked="0"/>
    </xf>
    <xf numFmtId="0" fontId="1" fillId="0" borderId="1" xfId="16" applyBorder="1" applyAlignment="1"/>
    <xf numFmtId="4" fontId="23" fillId="2" borderId="0" xfId="0" applyNumberFormat="1" applyFont="1" applyFill="1" applyAlignment="1" applyProtection="1">
      <protection locked="0"/>
    </xf>
    <xf numFmtId="3" fontId="37" fillId="2" borderId="0" xfId="0" applyNumberFormat="1" applyFont="1" applyFill="1" applyAlignment="1" applyProtection="1">
      <protection locked="0"/>
    </xf>
    <xf numFmtId="0" fontId="37" fillId="2" borderId="0" xfId="0" applyFont="1" applyFill="1" applyAlignment="1" applyProtection="1">
      <protection locked="0"/>
    </xf>
    <xf numFmtId="4" fontId="37" fillId="2" borderId="0" xfId="0" applyNumberFormat="1" applyFont="1" applyFill="1" applyAlignment="1" applyProtection="1">
      <protection locked="0"/>
    </xf>
    <xf numFmtId="4" fontId="39" fillId="2" borderId="0" xfId="0" applyNumberFormat="1" applyFont="1" applyFill="1" applyAlignment="1" applyProtection="1">
      <protection locked="0"/>
    </xf>
    <xf numFmtId="0" fontId="39" fillId="2" borderId="0" xfId="0" applyFont="1" applyFill="1" applyAlignment="1" applyProtection="1">
      <protection locked="0"/>
    </xf>
    <xf numFmtId="4" fontId="37" fillId="2" borderId="3" xfId="0" applyNumberFormat="1" applyFont="1" applyFill="1" applyBorder="1" applyAlignment="1" applyProtection="1">
      <protection locked="0"/>
    </xf>
    <xf numFmtId="4" fontId="40" fillId="2" borderId="0" xfId="0" applyNumberFormat="1" applyFont="1" applyFill="1" applyAlignment="1"/>
    <xf numFmtId="0" fontId="39" fillId="2" borderId="0" xfId="0" applyFont="1" applyFill="1" applyAlignment="1"/>
    <xf numFmtId="4" fontId="39" fillId="2" borderId="0" xfId="0" applyNumberFormat="1" applyFont="1" applyFill="1" applyAlignment="1"/>
    <xf numFmtId="0" fontId="44" fillId="2" borderId="1" xfId="0" applyFont="1" applyFill="1" applyBorder="1" applyAlignment="1" applyProtection="1">
      <alignment horizontal="left" vertical="center"/>
      <protection locked="0"/>
    </xf>
    <xf numFmtId="0" fontId="45" fillId="2" borderId="1" xfId="0" applyNumberFormat="1" applyFont="1" applyFill="1" applyBorder="1" applyAlignment="1">
      <alignment horizontal="left" vertical="center"/>
    </xf>
    <xf numFmtId="0" fontId="44" fillId="2" borderId="1" xfId="1" applyFont="1" applyFill="1" applyBorder="1" applyAlignment="1" applyProtection="1">
      <alignment horizontal="left" vertical="center" wrapText="1"/>
    </xf>
    <xf numFmtId="4" fontId="44" fillId="2" borderId="1" xfId="0" applyNumberFormat="1" applyFont="1" applyFill="1" applyBorder="1" applyAlignment="1" applyProtection="1">
      <alignment vertical="center"/>
      <protection locked="0"/>
    </xf>
    <xf numFmtId="3" fontId="44" fillId="2" borderId="1" xfId="1" applyNumberFormat="1" applyFont="1" applyFill="1" applyBorder="1" applyAlignment="1" applyProtection="1">
      <alignment vertical="center" wrapText="1"/>
    </xf>
    <xf numFmtId="3" fontId="44" fillId="2" borderId="1" xfId="0" applyNumberFormat="1" applyFont="1" applyFill="1" applyBorder="1" applyAlignment="1" applyProtection="1">
      <alignment vertical="center"/>
      <protection locked="0"/>
    </xf>
    <xf numFmtId="0" fontId="46" fillId="2" borderId="1" xfId="0" applyFont="1" applyFill="1" applyBorder="1"/>
    <xf numFmtId="0" fontId="46" fillId="2" borderId="0" xfId="0" applyFont="1" applyFill="1"/>
    <xf numFmtId="4" fontId="16" fillId="2" borderId="0" xfId="0" applyNumberFormat="1" applyFont="1" applyFill="1" applyAlignment="1"/>
    <xf numFmtId="3" fontId="16" fillId="2" borderId="0" xfId="0" applyNumberFormat="1" applyFont="1" applyFill="1" applyAlignment="1"/>
    <xf numFmtId="0" fontId="16" fillId="2" borderId="0" xfId="0" applyFont="1" applyFill="1" applyAlignment="1"/>
    <xf numFmtId="0" fontId="17" fillId="2" borderId="1" xfId="0" applyFont="1" applyFill="1" applyBorder="1" applyAlignment="1" applyProtection="1">
      <alignment horizontal="left" vertical="center"/>
    </xf>
    <xf numFmtId="0" fontId="17" fillId="2" borderId="1" xfId="0" applyFont="1" applyFill="1" applyBorder="1" applyAlignment="1" applyProtection="1">
      <alignment horizontal="left" wrapText="1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/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7" fillId="2" borderId="1" xfId="0" applyFont="1" applyFill="1" applyBorder="1"/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9" xfId="2" applyFont="1" applyFill="1" applyBorder="1" applyAlignment="1" applyProtection="1">
      <alignment horizontal="center" vertical="top" wrapText="1"/>
    </xf>
    <xf numFmtId="0" fontId="26" fillId="5" borderId="9" xfId="2" applyFont="1" applyFill="1" applyBorder="1" applyAlignment="1" applyProtection="1">
      <alignment horizontal="center" vertical="center" wrapText="1"/>
    </xf>
    <xf numFmtId="1" fontId="26" fillId="5" borderId="9" xfId="2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 applyProtection="1">
      <alignment horizontal="center" vertical="center"/>
      <protection locked="0"/>
    </xf>
    <xf numFmtId="0" fontId="26" fillId="0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</xf>
    <xf numFmtId="1" fontId="49" fillId="0" borderId="24" xfId="2" applyNumberFormat="1" applyFont="1" applyFill="1" applyBorder="1" applyAlignment="1" applyProtection="1">
      <alignment horizontal="left" vertical="center" wrapText="1"/>
    </xf>
    <xf numFmtId="0" fontId="49" fillId="0" borderId="6" xfId="2" applyFont="1" applyFill="1" applyBorder="1" applyAlignment="1" applyProtection="1">
      <alignment horizontal="center" vertical="center" wrapText="1"/>
      <protection locked="0"/>
    </xf>
    <xf numFmtId="1" fontId="49" fillId="0" borderId="6" xfId="2" applyNumberFormat="1" applyFont="1" applyFill="1" applyBorder="1" applyAlignment="1" applyProtection="1">
      <alignment horizontal="center" vertical="center" wrapText="1"/>
    </xf>
    <xf numFmtId="1" fontId="49" fillId="0" borderId="6" xfId="2" applyNumberFormat="1" applyFont="1" applyFill="1" applyBorder="1" applyAlignment="1" applyProtection="1">
      <alignment horizontal="right" vertical="center" wrapText="1"/>
    </xf>
    <xf numFmtId="1" fontId="49" fillId="0" borderId="6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6" xfId="2" applyNumberFormat="1" applyFont="1" applyFill="1" applyBorder="1" applyAlignment="1" applyProtection="1">
      <alignment horizontal="left" vertical="top" wrapText="1"/>
      <protection locked="0"/>
    </xf>
    <xf numFmtId="0" fontId="49" fillId="0" borderId="6" xfId="2" applyFont="1" applyFill="1" applyBorder="1" applyAlignment="1" applyProtection="1">
      <alignment horizontal="left" vertical="top" wrapText="1"/>
      <protection locked="0"/>
    </xf>
    <xf numFmtId="1" fontId="50" fillId="0" borderId="6" xfId="2" applyNumberFormat="1" applyFont="1" applyFill="1" applyBorder="1" applyAlignment="1" applyProtection="1">
      <alignment horizontal="right" vertical="center" wrapText="1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0" fontId="37" fillId="0" borderId="0" xfId="0" applyFont="1" applyFill="1" applyProtection="1">
      <protection locked="0"/>
    </xf>
    <xf numFmtId="1" fontId="49" fillId="0" borderId="6" xfId="2" applyNumberFormat="1" applyFont="1" applyFill="1" applyBorder="1" applyAlignment="1" applyProtection="1">
      <alignment horizontal="right" vertical="top" wrapText="1"/>
    </xf>
    <xf numFmtId="0" fontId="26" fillId="0" borderId="2" xfId="2" applyFont="1" applyFill="1" applyBorder="1" applyAlignment="1" applyProtection="1">
      <alignment horizontal="center" vertical="center" wrapText="1"/>
    </xf>
    <xf numFmtId="1" fontId="49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49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" fontId="49" fillId="0" borderId="1" xfId="2" applyNumberFormat="1" applyFont="1" applyFill="1" applyBorder="1" applyAlignment="1" applyProtection="1">
      <alignment horizontal="right" vertical="center" wrapText="1"/>
    </xf>
    <xf numFmtId="1" fontId="49" fillId="0" borderId="1" xfId="2" applyNumberFormat="1" applyFont="1" applyFill="1" applyBorder="1" applyAlignment="1" applyProtection="1">
      <alignment horizontal="right" vertical="top" wrapText="1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0" fontId="51" fillId="0" borderId="1" xfId="0" applyNumberFormat="1" applyFont="1" applyFill="1" applyBorder="1" applyAlignment="1">
      <alignment horizontal="left" vertical="top"/>
    </xf>
    <xf numFmtId="0" fontId="51" fillId="2" borderId="1" xfId="0" applyNumberFormat="1" applyFont="1" applyFill="1" applyBorder="1" applyAlignment="1">
      <alignment horizontal="left" vertical="top"/>
    </xf>
    <xf numFmtId="4" fontId="51" fillId="2" borderId="1" xfId="0" applyNumberFormat="1" applyFont="1" applyFill="1" applyBorder="1" applyAlignment="1">
      <alignment horizontal="righ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1" fontId="49" fillId="0" borderId="25" xfId="2" applyNumberFormat="1" applyFont="1" applyFill="1" applyBorder="1" applyAlignment="1" applyProtection="1">
      <alignment horizontal="center" vertical="center" wrapText="1"/>
      <protection locked="0"/>
    </xf>
    <xf numFmtId="1" fontId="49" fillId="0" borderId="9" xfId="2" applyNumberFormat="1" applyFont="1" applyFill="1" applyBorder="1" applyAlignment="1" applyProtection="1">
      <alignment horizontal="left" vertical="top" wrapText="1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1" fontId="49" fillId="0" borderId="9" xfId="2" applyNumberFormat="1" applyFont="1" applyFill="1" applyBorder="1" applyAlignment="1" applyProtection="1">
      <alignment horizontal="right" vertical="center" wrapText="1"/>
    </xf>
    <xf numFmtId="1" fontId="49" fillId="0" borderId="9" xfId="2" applyNumberFormat="1" applyFont="1" applyFill="1" applyBorder="1" applyAlignment="1" applyProtection="1">
      <alignment horizontal="center" vertical="center" wrapText="1"/>
    </xf>
    <xf numFmtId="1" fontId="49" fillId="0" borderId="9" xfId="2" applyNumberFormat="1" applyFont="1" applyFill="1" applyBorder="1" applyAlignment="1" applyProtection="1">
      <alignment horizontal="right" vertical="top" wrapText="1"/>
    </xf>
    <xf numFmtId="0" fontId="51" fillId="0" borderId="1" xfId="0" applyNumberFormat="1" applyFont="1" applyFill="1" applyBorder="1" applyAlignment="1">
      <alignment horizontal="center" vertical="top"/>
    </xf>
    <xf numFmtId="0" fontId="51" fillId="0" borderId="1" xfId="0" applyNumberFormat="1" applyFont="1" applyFill="1" applyBorder="1" applyAlignment="1">
      <alignment horizontal="right" vertical="top"/>
    </xf>
    <xf numFmtId="0" fontId="49" fillId="0" borderId="1" xfId="2" applyNumberFormat="1" applyFont="1" applyFill="1" applyBorder="1" applyAlignment="1" applyProtection="1">
      <alignment horizontal="right" vertical="top" wrapText="1"/>
    </xf>
    <xf numFmtId="0" fontId="37" fillId="0" borderId="1" xfId="0" applyFont="1" applyFill="1" applyBorder="1" applyProtection="1">
      <protection locked="0"/>
    </xf>
    <xf numFmtId="0" fontId="52" fillId="0" borderId="1" xfId="2" applyFont="1" applyFill="1" applyBorder="1" applyAlignment="1" applyProtection="1">
      <alignment horizontal="center" vertical="top" wrapText="1"/>
      <protection locked="0"/>
    </xf>
    <xf numFmtId="1" fontId="53" fillId="0" borderId="1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1" xfId="2" applyNumberFormat="1" applyFont="1" applyFill="1" applyBorder="1" applyAlignment="1" applyProtection="1">
      <alignment horizontal="left" vertical="top" wrapText="1"/>
      <protection locked="0"/>
    </xf>
    <xf numFmtId="0" fontId="53" fillId="0" borderId="1" xfId="2" applyFont="1" applyFill="1" applyBorder="1" applyAlignment="1" applyProtection="1">
      <alignment horizontal="center" vertical="center" wrapText="1"/>
      <protection locked="0"/>
    </xf>
    <xf numFmtId="0" fontId="53" fillId="2" borderId="1" xfId="2" applyFont="1" applyFill="1" applyBorder="1" applyAlignment="1" applyProtection="1">
      <alignment horizontal="left" vertical="top" wrapText="1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52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Alignment="1" applyProtection="1">
      <alignment horizontal="center" vertical="center" wrapText="1"/>
      <protection locked="0"/>
    </xf>
    <xf numFmtId="1" fontId="53" fillId="0" borderId="8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8" xfId="2" applyNumberFormat="1" applyFont="1" applyFill="1" applyBorder="1" applyAlignment="1" applyProtection="1">
      <alignment horizontal="left" vertical="top" wrapText="1"/>
      <protection locked="0"/>
    </xf>
    <xf numFmtId="0" fontId="53" fillId="0" borderId="8" xfId="2" applyFont="1" applyFill="1" applyBorder="1" applyAlignment="1" applyProtection="1">
      <alignment horizontal="left" vertical="top" wrapText="1"/>
      <protection locked="0"/>
    </xf>
    <xf numFmtId="0" fontId="27" fillId="0" borderId="8" xfId="2" applyFont="1" applyFill="1" applyBorder="1" applyAlignment="1" applyProtection="1">
      <alignment horizontal="left" vertical="top" wrapText="1"/>
      <protection locked="0"/>
    </xf>
    <xf numFmtId="1" fontId="53" fillId="0" borderId="6" xfId="2" applyNumberFormat="1" applyFont="1" applyFill="1" applyBorder="1" applyAlignment="1" applyProtection="1">
      <alignment horizontal="left" vertical="center" wrapText="1"/>
      <protection locked="0"/>
    </xf>
    <xf numFmtId="1" fontId="53" fillId="0" borderId="6" xfId="2" applyNumberFormat="1" applyFont="1" applyFill="1" applyBorder="1" applyAlignment="1" applyProtection="1">
      <alignment horizontal="left" vertical="top" wrapText="1"/>
      <protection locked="0"/>
    </xf>
    <xf numFmtId="0" fontId="53" fillId="0" borderId="6" xfId="2" applyFont="1" applyFill="1" applyBorder="1" applyAlignment="1" applyProtection="1">
      <alignment horizontal="left" vertical="top" wrapText="1"/>
      <protection locked="0"/>
    </xf>
    <xf numFmtId="0" fontId="27" fillId="0" borderId="6" xfId="2" applyFont="1" applyFill="1" applyBorder="1" applyAlignment="1" applyProtection="1">
      <alignment horizontal="left" vertical="top" wrapText="1"/>
      <protection locked="0"/>
    </xf>
    <xf numFmtId="0" fontId="44" fillId="0" borderId="1" xfId="0" applyFont="1" applyFill="1" applyBorder="1" applyAlignment="1" applyProtection="1">
      <alignment vertical="center"/>
      <protection locked="0"/>
    </xf>
    <xf numFmtId="49" fontId="27" fillId="0" borderId="1" xfId="4" applyNumberFormat="1" applyFont="1" applyBorder="1" applyAlignment="1" applyProtection="1">
      <alignment horizontal="left" vertical="center" wrapText="1"/>
      <protection locked="0"/>
    </xf>
    <xf numFmtId="0" fontId="44" fillId="0" borderId="1" xfId="0" applyFont="1" applyFill="1" applyBorder="1" applyAlignment="1" applyProtection="1">
      <alignment horizontal="left" vertical="center"/>
      <protection locked="0"/>
    </xf>
    <xf numFmtId="1" fontId="54" fillId="0" borderId="1" xfId="2" applyNumberFormat="1" applyFont="1" applyFill="1" applyBorder="1" applyAlignment="1" applyProtection="1">
      <alignment horizontal="center" vertical="center" wrapText="1"/>
    </xf>
    <xf numFmtId="1" fontId="27" fillId="0" borderId="1" xfId="2" applyNumberFormat="1" applyFont="1" applyFill="1" applyBorder="1" applyAlignment="1" applyProtection="1">
      <alignment horizontal="left" vertical="top" wrapText="1"/>
    </xf>
    <xf numFmtId="0" fontId="53" fillId="2" borderId="6" xfId="2" applyFont="1" applyFill="1" applyBorder="1" applyAlignment="1" applyProtection="1">
      <alignment horizontal="left" vertical="top" wrapText="1"/>
      <protection locked="0"/>
    </xf>
    <xf numFmtId="0" fontId="44" fillId="2" borderId="6" xfId="2" applyFont="1" applyFill="1" applyBorder="1" applyAlignment="1" applyProtection="1">
      <alignment horizontal="left" vertical="top" wrapText="1"/>
      <protection locked="0"/>
    </xf>
    <xf numFmtId="0" fontId="53" fillId="0" borderId="50" xfId="2" applyFont="1" applyFill="1" applyBorder="1" applyAlignment="1" applyProtection="1">
      <alignment horizontal="left" vertical="top" wrapText="1"/>
      <protection locked="0"/>
    </xf>
    <xf numFmtId="0" fontId="27" fillId="0" borderId="1" xfId="0" applyNumberFormat="1" applyFont="1" applyFill="1" applyBorder="1" applyAlignment="1" applyProtection="1">
      <alignment horizontal="left"/>
      <protection locked="0"/>
    </xf>
    <xf numFmtId="49" fontId="53" fillId="0" borderId="50" xfId="2" applyNumberFormat="1" applyFont="1" applyFill="1" applyBorder="1" applyAlignment="1" applyProtection="1">
      <alignment horizontal="left" vertical="top" wrapText="1"/>
      <protection locked="0"/>
    </xf>
    <xf numFmtId="0" fontId="44" fillId="2" borderId="1" xfId="0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49" fontId="53" fillId="0" borderId="6" xfId="2" applyNumberFormat="1" applyFont="1" applyFill="1" applyBorder="1" applyAlignment="1" applyProtection="1">
      <alignment horizontal="left" vertical="top" wrapText="1"/>
      <protection locked="0"/>
    </xf>
    <xf numFmtId="0" fontId="53" fillId="0" borderId="9" xfId="2" applyFont="1" applyFill="1" applyBorder="1" applyAlignment="1" applyProtection="1">
      <alignment horizontal="left" vertical="top" wrapText="1"/>
      <protection locked="0"/>
    </xf>
    <xf numFmtId="0" fontId="27" fillId="0" borderId="9" xfId="2" applyFont="1" applyFill="1" applyBorder="1" applyAlignment="1" applyProtection="1">
      <alignment horizontal="left" vertical="top" wrapText="1"/>
      <protection locked="0"/>
    </xf>
    <xf numFmtId="0" fontId="53" fillId="0" borderId="1" xfId="2" applyFont="1" applyFill="1" applyBorder="1" applyAlignment="1" applyProtection="1">
      <alignment horizontal="left" vertical="top" wrapText="1"/>
      <protection locked="0"/>
    </xf>
    <xf numFmtId="0" fontId="53" fillId="2" borderId="31" xfId="2" applyFont="1" applyFill="1" applyBorder="1" applyAlignment="1" applyProtection="1">
      <alignment horizontal="left" vertical="top" wrapText="1"/>
      <protection locked="0"/>
    </xf>
    <xf numFmtId="0" fontId="55" fillId="0" borderId="31" xfId="0" applyFont="1" applyBorder="1"/>
    <xf numFmtId="0" fontId="53" fillId="0" borderId="31" xfId="2" applyFont="1" applyFill="1" applyBorder="1" applyAlignment="1" applyProtection="1">
      <alignment horizontal="left" vertical="top" wrapText="1"/>
      <protection locked="0"/>
    </xf>
    <xf numFmtId="0" fontId="55" fillId="0" borderId="1" xfId="0" applyFont="1" applyBorder="1"/>
    <xf numFmtId="3" fontId="44" fillId="0" borderId="1" xfId="1" applyNumberFormat="1" applyFont="1" applyFill="1" applyBorder="1" applyAlignment="1" applyProtection="1">
      <alignment horizontal="left" vertical="center" wrapText="1"/>
    </xf>
    <xf numFmtId="49" fontId="44" fillId="2" borderId="1" xfId="1" applyNumberFormat="1" applyFont="1" applyFill="1" applyBorder="1" applyAlignment="1" applyProtection="1">
      <alignment horizontal="left" vertical="center" wrapText="1"/>
    </xf>
    <xf numFmtId="0" fontId="45" fillId="0" borderId="1" xfId="0" applyNumberFormat="1" applyFont="1" applyFill="1" applyBorder="1" applyAlignment="1">
      <alignment horizontal="left" vertical="top"/>
    </xf>
    <xf numFmtId="0" fontId="45" fillId="2" borderId="1" xfId="0" applyNumberFormat="1" applyFont="1" applyFill="1" applyBorder="1" applyAlignment="1">
      <alignment horizontal="left" vertical="top"/>
    </xf>
    <xf numFmtId="1" fontId="53" fillId="0" borderId="9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49" fontId="45" fillId="2" borderId="1" xfId="0" applyNumberFormat="1" applyFont="1" applyFill="1" applyBorder="1" applyAlignment="1">
      <alignment horizontal="left" vertical="top"/>
    </xf>
    <xf numFmtId="14" fontId="11" fillId="0" borderId="31" xfId="3" applyNumberFormat="1" applyFill="1" applyBorder="1" applyProtection="1">
      <protection locked="0"/>
    </xf>
    <xf numFmtId="0" fontId="45" fillId="2" borderId="31" xfId="0" applyNumberFormat="1" applyFont="1" applyFill="1" applyBorder="1" applyAlignment="1">
      <alignment horizontal="left" vertical="top"/>
    </xf>
    <xf numFmtId="0" fontId="44" fillId="2" borderId="31" xfId="0" applyFont="1" applyFill="1" applyBorder="1" applyProtection="1">
      <protection locked="0"/>
    </xf>
    <xf numFmtId="49" fontId="53" fillId="0" borderId="1" xfId="2" applyNumberFormat="1" applyFont="1" applyFill="1" applyBorder="1" applyAlignment="1" applyProtection="1">
      <alignment horizontal="left" vertical="top" wrapText="1"/>
      <protection locked="0"/>
    </xf>
    <xf numFmtId="1" fontId="53" fillId="0" borderId="1" xfId="2" applyNumberFormat="1" applyFont="1" applyFill="1" applyBorder="1" applyAlignment="1" applyProtection="1">
      <alignment horizontal="left" vertical="center" wrapText="1"/>
    </xf>
    <xf numFmtId="1" fontId="53" fillId="0" borderId="1" xfId="2" applyNumberFormat="1" applyFont="1" applyFill="1" applyBorder="1" applyAlignment="1" applyProtection="1">
      <alignment horizontal="center" vertical="center" wrapText="1"/>
    </xf>
    <xf numFmtId="1" fontId="53" fillId="0" borderId="1" xfId="2" applyNumberFormat="1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56" fillId="0" borderId="1" xfId="2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2" fontId="26" fillId="0" borderId="1" xfId="2" applyNumberFormat="1" applyFont="1" applyFill="1" applyBorder="1" applyAlignment="1" applyProtection="1">
      <alignment horizontal="left" vertical="top" wrapText="1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14" fontId="11" fillId="0" borderId="2" xfId="3" applyNumberFormat="1" applyBorder="1" applyProtection="1">
      <protection locked="0"/>
    </xf>
    <xf numFmtId="1" fontId="24" fillId="0" borderId="51" xfId="2" applyNumberFormat="1" applyFont="1" applyFill="1" applyBorder="1" applyAlignment="1" applyProtection="1">
      <alignment horizontal="left" vertical="top" wrapText="1"/>
      <protection locked="0"/>
    </xf>
    <xf numFmtId="1" fontId="24" fillId="0" borderId="52" xfId="2" applyNumberFormat="1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57" fillId="0" borderId="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/>
    <xf numFmtId="0" fontId="0" fillId="5" borderId="1" xfId="0" applyFill="1" applyBorder="1" applyProtection="1"/>
    <xf numFmtId="0" fontId="17" fillId="5" borderId="1" xfId="1" applyFont="1" applyFill="1" applyBorder="1" applyAlignment="1" applyProtection="1">
      <alignment vertical="center"/>
    </xf>
    <xf numFmtId="14" fontId="17" fillId="5" borderId="1" xfId="1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left"/>
    </xf>
    <xf numFmtId="0" fontId="17" fillId="2" borderId="1" xfId="0" applyFont="1" applyFill="1" applyBorder="1" applyProtection="1"/>
    <xf numFmtId="0" fontId="0" fillId="2" borderId="1" xfId="0" applyFill="1" applyBorder="1" applyProtection="1"/>
    <xf numFmtId="0" fontId="21" fillId="5" borderId="1" xfId="4" applyFont="1" applyFill="1" applyBorder="1" applyAlignment="1" applyProtection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19" fillId="5" borderId="1" xfId="4" applyFont="1" applyFill="1" applyBorder="1" applyAlignment="1" applyProtection="1">
      <alignment horizontal="right" vertical="center" wrapText="1"/>
    </xf>
    <xf numFmtId="0" fontId="0" fillId="0" borderId="1" xfId="0" applyBorder="1"/>
    <xf numFmtId="49" fontId="11" fillId="0" borderId="1" xfId="0" applyNumberFormat="1" applyFont="1" applyBorder="1" applyAlignment="1">
      <alignment horizontal="right"/>
    </xf>
    <xf numFmtId="49" fontId="11" fillId="0" borderId="1" xfId="0" applyNumberFormat="1" applyFont="1" applyBorder="1"/>
    <xf numFmtId="0" fontId="22" fillId="0" borderId="1" xfId="3" applyFont="1" applyBorder="1" applyProtection="1">
      <protection locked="0"/>
    </xf>
    <xf numFmtId="0" fontId="17" fillId="0" borderId="1" xfId="3" applyFont="1" applyBorder="1" applyProtection="1">
      <protection locked="0"/>
    </xf>
    <xf numFmtId="0" fontId="22" fillId="0" borderId="1" xfId="3" applyFont="1" applyBorder="1" applyAlignment="1" applyProtection="1">
      <alignment horizontal="left"/>
      <protection locked="0"/>
    </xf>
    <xf numFmtId="0" fontId="17" fillId="0" borderId="1" xfId="3" applyFont="1" applyBorder="1" applyAlignment="1" applyProtection="1">
      <alignment horizontal="left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2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2" xfId="10" applyNumberFormat="1" applyFont="1" applyFill="1" applyBorder="1" applyAlignment="1" applyProtection="1">
      <alignment horizontal="center" vertical="center"/>
    </xf>
    <xf numFmtId="14" fontId="21" fillId="2" borderId="32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</cellXfs>
  <cellStyles count="17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  <cellStyle name="Обычный 2" xfId="16"/>
    <cellStyle name="Финансовый" xfId="15" builtinId="3"/>
  </cellStyles>
  <dxfs count="0"/>
  <tableStyles count="0" defaultTableStyle="TableStyleMedium9" defaultPivotStyle="PivotStyleLight16"/>
  <colors>
    <mruColors>
      <color rgb="FFF3F3F3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234</xdr:row>
      <xdr:rowOff>171450</xdr:rowOff>
    </xdr:from>
    <xdr:to>
      <xdr:col>2</xdr:col>
      <xdr:colOff>1495425</xdr:colOff>
      <xdr:row>234</xdr:row>
      <xdr:rowOff>171450</xdr:rowOff>
    </xdr:to>
    <xdr:cxnSp macro="">
      <xdr:nvCxnSpPr>
        <xdr:cNvPr id="3" name="Straight Connector 1"/>
        <xdr:cNvCxnSpPr/>
      </xdr:nvCxnSpPr>
      <xdr:spPr>
        <a:xfrm>
          <a:off x="1386840" y="360083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252260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2522791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4" name="Straight Connector 1"/>
        <xdr:cNvCxnSpPr/>
      </xdr:nvCxnSpPr>
      <xdr:spPr>
        <a:xfrm>
          <a:off x="1409700" y="150609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5" name="Straight Connector 2"/>
        <xdr:cNvCxnSpPr/>
      </xdr:nvCxnSpPr>
      <xdr:spPr>
        <a:xfrm>
          <a:off x="4655820" y="15041880"/>
          <a:ext cx="41471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6" name="Straight Connector 1"/>
        <xdr:cNvCxnSpPr/>
      </xdr:nvCxnSpPr>
      <xdr:spPr>
        <a:xfrm>
          <a:off x="1478280" y="224218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7" name="Straight Connector 2"/>
        <xdr:cNvCxnSpPr/>
      </xdr:nvCxnSpPr>
      <xdr:spPr>
        <a:xfrm>
          <a:off x="4808220" y="22402800"/>
          <a:ext cx="42081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8" name="Straight Connector 1"/>
        <xdr:cNvCxnSpPr/>
      </xdr:nvCxnSpPr>
      <xdr:spPr>
        <a:xfrm>
          <a:off x="1478280" y="44996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9" name="Straight Connector 2"/>
        <xdr:cNvCxnSpPr/>
      </xdr:nvCxnSpPr>
      <xdr:spPr>
        <a:xfrm>
          <a:off x="4808220" y="4480560"/>
          <a:ext cx="423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16;&#4312;&#4315;&#4323;&#4328;&#4312;%20&#4306;&#4304;&#4307;&#4304;&#4321;&#4304;&#4306;&#4310;&#4304;&#4309;&#4316;&#4312;%20&#4304;&#4323;&#4307;&#4312;&#4322;&#4328;&#4312;%20saarchevno-periodis_deklaraciis_formebi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Videos/&#4318;&#4304;&#4320;&#4322;&#4312;&#4304;%203%20&#4313;&#4309;&#4312;&#4320;&#4312;&#4304;&#4316;&#431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142">
          <cell r="K142">
            <v>293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4444"/>
      <sheetName val="ფორმა 5.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444444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0"/>
  <sheetViews>
    <sheetView showGridLines="0" tabSelected="1" topLeftCell="A19" zoomScaleNormal="100" zoomScaleSheetLayoutView="80" workbookViewId="0">
      <selection activeCell="D47" sqref="D34:D47"/>
    </sheetView>
  </sheetViews>
  <sheetFormatPr defaultColWidth="9.109375" defaultRowHeight="14.4"/>
  <cols>
    <col min="1" max="1" width="6.33203125" style="276" bestFit="1" customWidth="1"/>
    <col min="2" max="2" width="13.109375" style="276" customWidth="1"/>
    <col min="3" max="3" width="17.88671875" style="276" customWidth="1"/>
    <col min="4" max="4" width="15.109375" style="276" customWidth="1"/>
    <col min="5" max="5" width="23.44140625" style="276" customWidth="1"/>
    <col min="6" max="6" width="19.109375" style="277" customWidth="1"/>
    <col min="7" max="7" width="22.33203125" style="277" customWidth="1"/>
    <col min="8" max="8" width="19.109375" style="277" customWidth="1"/>
    <col min="9" max="9" width="16.44140625" style="276" bestFit="1" customWidth="1"/>
    <col min="10" max="10" width="17.44140625" style="276" customWidth="1"/>
    <col min="11" max="11" width="13.109375" style="276" bestFit="1" customWidth="1"/>
    <col min="12" max="12" width="15.33203125" style="276" customWidth="1"/>
    <col min="13" max="16384" width="9.109375" style="276"/>
  </cols>
  <sheetData>
    <row r="1" spans="1:12" s="287" customFormat="1" ht="13.8">
      <c r="A1" s="344" t="s">
        <v>295</v>
      </c>
      <c r="B1" s="329"/>
      <c r="C1" s="329"/>
      <c r="D1" s="329"/>
      <c r="E1" s="330"/>
      <c r="F1" s="324"/>
      <c r="G1" s="330"/>
      <c r="H1" s="343"/>
      <c r="I1" s="329"/>
      <c r="J1" s="330"/>
      <c r="K1" s="330"/>
      <c r="L1" s="342" t="s">
        <v>97</v>
      </c>
    </row>
    <row r="2" spans="1:12" s="287" customFormat="1" ht="13.8">
      <c r="A2" s="341" t="s">
        <v>128</v>
      </c>
      <c r="B2" s="329"/>
      <c r="C2" s="329"/>
      <c r="D2" s="329"/>
      <c r="E2" s="330"/>
      <c r="F2" s="324"/>
      <c r="G2" s="330"/>
      <c r="H2" s="340"/>
      <c r="I2" s="329"/>
      <c r="J2" s="330"/>
      <c r="K2" s="339">
        <v>42592</v>
      </c>
      <c r="L2" s="372">
        <v>42612</v>
      </c>
    </row>
    <row r="3" spans="1:12" s="287" customFormat="1" ht="13.8">
      <c r="A3" s="338"/>
      <c r="B3" s="329"/>
      <c r="C3" s="337"/>
      <c r="D3" s="336"/>
      <c r="E3" s="330"/>
      <c r="F3" s="335"/>
      <c r="G3" s="330"/>
      <c r="H3" s="330"/>
      <c r="I3" s="324"/>
      <c r="J3" s="329"/>
      <c r="K3" s="329"/>
      <c r="L3" s="328"/>
    </row>
    <row r="4" spans="1:12" s="287" customFormat="1" ht="13.8">
      <c r="A4" s="366" t="s">
        <v>262</v>
      </c>
      <c r="B4" s="324"/>
      <c r="C4" s="324"/>
      <c r="D4" s="368" t="s">
        <v>873</v>
      </c>
      <c r="E4" s="359"/>
      <c r="F4" s="286"/>
      <c r="G4" s="279"/>
      <c r="H4" s="360"/>
      <c r="I4" s="359"/>
      <c r="J4" s="361"/>
      <c r="K4" s="279"/>
      <c r="L4" s="362"/>
    </row>
    <row r="5" spans="1:12" s="287" customFormat="1" thickBot="1">
      <c r="A5" s="334"/>
      <c r="B5" s="330"/>
      <c r="C5" s="333"/>
      <c r="D5" s="332"/>
      <c r="E5" s="330"/>
      <c r="F5" s="331"/>
      <c r="G5" s="331"/>
      <c r="H5" s="331"/>
      <c r="I5" s="330"/>
      <c r="J5" s="329"/>
      <c r="K5" s="329"/>
      <c r="L5" s="328"/>
    </row>
    <row r="6" spans="1:12" ht="15" thickBot="1">
      <c r="A6" s="327"/>
      <c r="B6" s="326"/>
      <c r="C6" s="325"/>
      <c r="D6" s="325"/>
      <c r="E6" s="325"/>
      <c r="F6" s="324"/>
      <c r="G6" s="324"/>
      <c r="H6" s="324"/>
      <c r="I6" s="679" t="s">
        <v>439</v>
      </c>
      <c r="J6" s="680"/>
      <c r="K6" s="681"/>
      <c r="L6" s="323"/>
    </row>
    <row r="7" spans="1:12" s="311" customFormat="1" ht="36.6" thickBot="1">
      <c r="A7" s="322" t="s">
        <v>64</v>
      </c>
      <c r="B7" s="321" t="s">
        <v>129</v>
      </c>
      <c r="C7" s="321" t="s">
        <v>438</v>
      </c>
      <c r="D7" s="320" t="s">
        <v>268</v>
      </c>
      <c r="E7" s="319" t="s">
        <v>437</v>
      </c>
      <c r="F7" s="318" t="s">
        <v>436</v>
      </c>
      <c r="G7" s="317" t="s">
        <v>216</v>
      </c>
      <c r="H7" s="316" t="s">
        <v>213</v>
      </c>
      <c r="I7" s="315" t="s">
        <v>435</v>
      </c>
      <c r="J7" s="314" t="s">
        <v>265</v>
      </c>
      <c r="K7" s="313" t="s">
        <v>217</v>
      </c>
      <c r="L7" s="312" t="s">
        <v>218</v>
      </c>
    </row>
    <row r="8" spans="1:12" s="306" customFormat="1" ht="15" thickBot="1">
      <c r="A8" s="423">
        <v>1</v>
      </c>
      <c r="B8" s="374">
        <v>2</v>
      </c>
      <c r="C8" s="422">
        <v>3</v>
      </c>
      <c r="D8" s="422">
        <v>4</v>
      </c>
      <c r="E8" s="423">
        <v>5</v>
      </c>
      <c r="F8" s="374">
        <v>6</v>
      </c>
      <c r="G8" s="422">
        <v>7</v>
      </c>
      <c r="H8" s="374">
        <v>8</v>
      </c>
      <c r="I8" s="310">
        <v>9</v>
      </c>
      <c r="J8" s="309">
        <v>10</v>
      </c>
      <c r="K8" s="308">
        <v>11</v>
      </c>
      <c r="L8" s="307">
        <v>12</v>
      </c>
    </row>
    <row r="9" spans="1:12" ht="24">
      <c r="A9" s="467">
        <v>1</v>
      </c>
      <c r="B9" s="471">
        <v>42595</v>
      </c>
      <c r="C9" s="469" t="s">
        <v>477</v>
      </c>
      <c r="D9" s="472">
        <v>40000</v>
      </c>
      <c r="E9" s="473" t="s">
        <v>912</v>
      </c>
      <c r="F9" s="474" t="s">
        <v>874</v>
      </c>
      <c r="G9" s="474" t="s">
        <v>892</v>
      </c>
      <c r="H9" s="473" t="s">
        <v>481</v>
      </c>
      <c r="I9" s="424"/>
      <c r="J9" s="305"/>
      <c r="K9" s="304"/>
      <c r="L9" s="303"/>
    </row>
    <row r="10" spans="1:12" ht="24">
      <c r="A10" s="467">
        <v>2</v>
      </c>
      <c r="B10" s="471">
        <v>42597</v>
      </c>
      <c r="C10" s="469" t="s">
        <v>477</v>
      </c>
      <c r="D10" s="472">
        <v>2800</v>
      </c>
      <c r="E10" s="473" t="s">
        <v>913</v>
      </c>
      <c r="F10" s="474" t="s">
        <v>875</v>
      </c>
      <c r="G10" s="474" t="s">
        <v>893</v>
      </c>
      <c r="H10" s="473" t="s">
        <v>481</v>
      </c>
      <c r="I10" s="425"/>
      <c r="J10" s="301"/>
      <c r="K10" s="300"/>
      <c r="L10" s="299"/>
    </row>
    <row r="11" spans="1:12" ht="24">
      <c r="A11" s="467">
        <v>3</v>
      </c>
      <c r="B11" s="471">
        <v>42598</v>
      </c>
      <c r="C11" s="469" t="s">
        <v>477</v>
      </c>
      <c r="D11" s="472">
        <v>500</v>
      </c>
      <c r="E11" s="473" t="s">
        <v>914</v>
      </c>
      <c r="F11" s="474" t="s">
        <v>876</v>
      </c>
      <c r="G11" s="474" t="s">
        <v>894</v>
      </c>
      <c r="H11" s="473" t="s">
        <v>481</v>
      </c>
      <c r="I11" s="425"/>
      <c r="J11" s="301"/>
      <c r="K11" s="300"/>
      <c r="L11" s="299"/>
    </row>
    <row r="12" spans="1:12" ht="24">
      <c r="A12" s="467">
        <v>4</v>
      </c>
      <c r="B12" s="471">
        <v>42601</v>
      </c>
      <c r="C12" s="469" t="s">
        <v>477</v>
      </c>
      <c r="D12" s="472">
        <v>500</v>
      </c>
      <c r="E12" s="473" t="s">
        <v>914</v>
      </c>
      <c r="F12" s="474" t="s">
        <v>876</v>
      </c>
      <c r="G12" s="474" t="s">
        <v>894</v>
      </c>
      <c r="H12" s="473" t="s">
        <v>481</v>
      </c>
      <c r="I12" s="425"/>
      <c r="J12" s="301"/>
      <c r="K12" s="300"/>
      <c r="L12" s="299"/>
    </row>
    <row r="13" spans="1:12" ht="24">
      <c r="A13" s="467">
        <v>5</v>
      </c>
      <c r="B13" s="471">
        <v>42602</v>
      </c>
      <c r="C13" s="469" t="s">
        <v>477</v>
      </c>
      <c r="D13" s="472">
        <v>60000</v>
      </c>
      <c r="E13" s="473" t="s">
        <v>915</v>
      </c>
      <c r="F13" s="474" t="s">
        <v>877</v>
      </c>
      <c r="G13" s="474" t="s">
        <v>895</v>
      </c>
      <c r="H13" s="473" t="s">
        <v>481</v>
      </c>
      <c r="I13" s="425"/>
      <c r="J13" s="301"/>
      <c r="K13" s="300"/>
      <c r="L13" s="299"/>
    </row>
    <row r="14" spans="1:12" ht="24">
      <c r="A14" s="467">
        <v>6</v>
      </c>
      <c r="B14" s="471">
        <v>42602</v>
      </c>
      <c r="C14" s="469" t="s">
        <v>477</v>
      </c>
      <c r="D14" s="472">
        <v>60000</v>
      </c>
      <c r="E14" s="473" t="s">
        <v>916</v>
      </c>
      <c r="F14" s="474" t="s">
        <v>878</v>
      </c>
      <c r="G14" s="474" t="s">
        <v>896</v>
      </c>
      <c r="H14" s="473" t="s">
        <v>481</v>
      </c>
      <c r="I14" s="425"/>
      <c r="J14" s="301"/>
      <c r="K14" s="300"/>
      <c r="L14" s="299"/>
    </row>
    <row r="15" spans="1:12" ht="24">
      <c r="A15" s="467">
        <v>7</v>
      </c>
      <c r="B15" s="471">
        <v>42605</v>
      </c>
      <c r="C15" s="469" t="s">
        <v>477</v>
      </c>
      <c r="D15" s="472">
        <v>500</v>
      </c>
      <c r="E15" s="473" t="s">
        <v>914</v>
      </c>
      <c r="F15" s="474" t="s">
        <v>876</v>
      </c>
      <c r="G15" s="474" t="s">
        <v>894</v>
      </c>
      <c r="H15" s="473" t="s">
        <v>481</v>
      </c>
      <c r="I15" s="425"/>
      <c r="J15" s="301"/>
      <c r="K15" s="300"/>
      <c r="L15" s="299"/>
    </row>
    <row r="16" spans="1:12" ht="24">
      <c r="A16" s="467">
        <v>8</v>
      </c>
      <c r="B16" s="471">
        <v>42607</v>
      </c>
      <c r="C16" s="469" t="s">
        <v>477</v>
      </c>
      <c r="D16" s="472">
        <v>60000</v>
      </c>
      <c r="E16" s="473" t="s">
        <v>917</v>
      </c>
      <c r="F16" s="474" t="s">
        <v>879</v>
      </c>
      <c r="G16" s="474" t="s">
        <v>897</v>
      </c>
      <c r="H16" s="473" t="s">
        <v>481</v>
      </c>
      <c r="I16" s="425"/>
      <c r="J16" s="301"/>
      <c r="K16" s="300"/>
      <c r="L16" s="299"/>
    </row>
    <row r="17" spans="1:12" ht="24">
      <c r="A17" s="467">
        <v>9</v>
      </c>
      <c r="B17" s="471">
        <v>42607</v>
      </c>
      <c r="C17" s="469" t="s">
        <v>477</v>
      </c>
      <c r="D17" s="472">
        <v>15000</v>
      </c>
      <c r="E17" s="473" t="s">
        <v>918</v>
      </c>
      <c r="F17" s="474" t="s">
        <v>722</v>
      </c>
      <c r="G17" s="474" t="s">
        <v>898</v>
      </c>
      <c r="H17" s="473" t="s">
        <v>481</v>
      </c>
      <c r="I17" s="425"/>
      <c r="J17" s="301"/>
      <c r="K17" s="300"/>
      <c r="L17" s="299"/>
    </row>
    <row r="18" spans="1:12" ht="24">
      <c r="A18" s="467">
        <v>10</v>
      </c>
      <c r="B18" s="471">
        <v>42608</v>
      </c>
      <c r="C18" s="469" t="s">
        <v>477</v>
      </c>
      <c r="D18" s="472">
        <v>3500</v>
      </c>
      <c r="E18" s="473" t="s">
        <v>919</v>
      </c>
      <c r="F18" s="474" t="s">
        <v>880</v>
      </c>
      <c r="G18" s="474" t="s">
        <v>899</v>
      </c>
      <c r="H18" s="473" t="s">
        <v>481</v>
      </c>
      <c r="I18" s="425"/>
      <c r="J18" s="301"/>
      <c r="K18" s="300"/>
      <c r="L18" s="299"/>
    </row>
    <row r="19" spans="1:12" ht="24">
      <c r="A19" s="467">
        <v>11</v>
      </c>
      <c r="B19" s="471">
        <v>42608</v>
      </c>
      <c r="C19" s="469" t="s">
        <v>477</v>
      </c>
      <c r="D19" s="472">
        <v>700</v>
      </c>
      <c r="E19" s="473" t="s">
        <v>783</v>
      </c>
      <c r="F19" s="474" t="s">
        <v>784</v>
      </c>
      <c r="G19" s="474" t="s">
        <v>785</v>
      </c>
      <c r="H19" s="473" t="s">
        <v>481</v>
      </c>
      <c r="I19" s="425"/>
      <c r="J19" s="301"/>
      <c r="K19" s="300"/>
      <c r="L19" s="299"/>
    </row>
    <row r="20" spans="1:12" ht="24">
      <c r="A20" s="467">
        <v>12</v>
      </c>
      <c r="B20" s="471">
        <v>42609</v>
      </c>
      <c r="C20" s="469" t="s">
        <v>477</v>
      </c>
      <c r="D20" s="472">
        <v>20000</v>
      </c>
      <c r="E20" s="473" t="s">
        <v>918</v>
      </c>
      <c r="F20" s="474" t="s">
        <v>722</v>
      </c>
      <c r="G20" s="474" t="s">
        <v>898</v>
      </c>
      <c r="H20" s="473" t="s">
        <v>481</v>
      </c>
      <c r="I20" s="425"/>
      <c r="J20" s="301"/>
      <c r="K20" s="300"/>
      <c r="L20" s="299"/>
    </row>
    <row r="21" spans="1:12" ht="24">
      <c r="A21" s="467">
        <v>13</v>
      </c>
      <c r="B21" s="471">
        <v>42609</v>
      </c>
      <c r="C21" s="469" t="s">
        <v>477</v>
      </c>
      <c r="D21" s="472">
        <v>40000</v>
      </c>
      <c r="E21" s="473" t="s">
        <v>920</v>
      </c>
      <c r="F21" s="474" t="s">
        <v>881</v>
      </c>
      <c r="G21" s="474" t="s">
        <v>900</v>
      </c>
      <c r="H21" s="473" t="s">
        <v>481</v>
      </c>
      <c r="I21" s="425"/>
      <c r="J21" s="301"/>
      <c r="K21" s="300"/>
      <c r="L21" s="299"/>
    </row>
    <row r="22" spans="1:12" ht="24">
      <c r="A22" s="467">
        <v>14</v>
      </c>
      <c r="B22" s="471">
        <v>42609</v>
      </c>
      <c r="C22" s="469" t="s">
        <v>477</v>
      </c>
      <c r="D22" s="472">
        <v>60000</v>
      </c>
      <c r="E22" s="473" t="s">
        <v>921</v>
      </c>
      <c r="F22" s="474" t="s">
        <v>882</v>
      </c>
      <c r="G22" s="474" t="s">
        <v>901</v>
      </c>
      <c r="H22" s="473" t="s">
        <v>481</v>
      </c>
      <c r="I22" s="425"/>
      <c r="J22" s="301"/>
      <c r="K22" s="300"/>
      <c r="L22" s="299"/>
    </row>
    <row r="23" spans="1:12" ht="24">
      <c r="A23" s="467">
        <v>15</v>
      </c>
      <c r="B23" s="471">
        <v>42609</v>
      </c>
      <c r="C23" s="469" t="s">
        <v>477</v>
      </c>
      <c r="D23" s="472">
        <v>20000</v>
      </c>
      <c r="E23" s="473" t="s">
        <v>922</v>
      </c>
      <c r="F23" s="474" t="s">
        <v>883</v>
      </c>
      <c r="G23" s="474" t="s">
        <v>902</v>
      </c>
      <c r="H23" s="473" t="s">
        <v>481</v>
      </c>
      <c r="I23" s="425"/>
      <c r="J23" s="301"/>
      <c r="K23" s="300"/>
      <c r="L23" s="299"/>
    </row>
    <row r="24" spans="1:12" ht="24">
      <c r="A24" s="467">
        <v>16</v>
      </c>
      <c r="B24" s="471">
        <v>42609</v>
      </c>
      <c r="C24" s="469" t="s">
        <v>477</v>
      </c>
      <c r="D24" s="472">
        <v>20000</v>
      </c>
      <c r="E24" s="473" t="s">
        <v>923</v>
      </c>
      <c r="F24" s="474" t="s">
        <v>884</v>
      </c>
      <c r="G24" s="474" t="s">
        <v>903</v>
      </c>
      <c r="H24" s="473" t="s">
        <v>481</v>
      </c>
      <c r="I24" s="425"/>
      <c r="J24" s="301"/>
      <c r="K24" s="300"/>
      <c r="L24" s="299"/>
    </row>
    <row r="25" spans="1:12" ht="24">
      <c r="A25" s="467">
        <v>17</v>
      </c>
      <c r="B25" s="471">
        <v>42609</v>
      </c>
      <c r="C25" s="469" t="s">
        <v>477</v>
      </c>
      <c r="D25" s="472">
        <v>20000</v>
      </c>
      <c r="E25" s="473" t="s">
        <v>924</v>
      </c>
      <c r="F25" s="474" t="s">
        <v>885</v>
      </c>
      <c r="G25" s="474" t="s">
        <v>904</v>
      </c>
      <c r="H25" s="473" t="s">
        <v>481</v>
      </c>
      <c r="I25" s="425"/>
      <c r="J25" s="301"/>
      <c r="K25" s="300"/>
      <c r="L25" s="299"/>
    </row>
    <row r="26" spans="1:12" ht="24">
      <c r="A26" s="467">
        <v>18</v>
      </c>
      <c r="B26" s="471">
        <v>42609</v>
      </c>
      <c r="C26" s="469" t="s">
        <v>477</v>
      </c>
      <c r="D26" s="472">
        <v>35000</v>
      </c>
      <c r="E26" s="473" t="s">
        <v>925</v>
      </c>
      <c r="F26" s="474" t="s">
        <v>886</v>
      </c>
      <c r="G26" s="474" t="s">
        <v>905</v>
      </c>
      <c r="H26" s="473" t="s">
        <v>481</v>
      </c>
      <c r="I26" s="425"/>
      <c r="J26" s="301"/>
      <c r="K26" s="300"/>
      <c r="L26" s="299"/>
    </row>
    <row r="27" spans="1:12" ht="24">
      <c r="A27" s="467">
        <v>19</v>
      </c>
      <c r="B27" s="471">
        <v>42609</v>
      </c>
      <c r="C27" s="469" t="s">
        <v>477</v>
      </c>
      <c r="D27" s="472">
        <v>40000</v>
      </c>
      <c r="E27" s="473" t="s">
        <v>926</v>
      </c>
      <c r="F27" s="474" t="s">
        <v>700</v>
      </c>
      <c r="G27" s="474" t="s">
        <v>906</v>
      </c>
      <c r="H27" s="473" t="s">
        <v>481</v>
      </c>
      <c r="I27" s="425"/>
      <c r="J27" s="301"/>
      <c r="K27" s="300"/>
      <c r="L27" s="299"/>
    </row>
    <row r="28" spans="1:12" ht="24">
      <c r="A28" s="467">
        <v>20</v>
      </c>
      <c r="B28" s="471">
        <v>42609</v>
      </c>
      <c r="C28" s="469" t="s">
        <v>477</v>
      </c>
      <c r="D28" s="472">
        <v>15000</v>
      </c>
      <c r="E28" s="473" t="s">
        <v>927</v>
      </c>
      <c r="F28" s="474" t="s">
        <v>887</v>
      </c>
      <c r="G28" s="474" t="s">
        <v>907</v>
      </c>
      <c r="H28" s="473" t="s">
        <v>481</v>
      </c>
      <c r="I28" s="470"/>
      <c r="J28" s="464"/>
      <c r="K28" s="465"/>
      <c r="L28" s="466"/>
    </row>
    <row r="29" spans="1:12" ht="24">
      <c r="A29" s="467">
        <v>21</v>
      </c>
      <c r="B29" s="471">
        <v>42609</v>
      </c>
      <c r="C29" s="469" t="s">
        <v>477</v>
      </c>
      <c r="D29" s="472">
        <v>15000</v>
      </c>
      <c r="E29" s="473" t="s">
        <v>928</v>
      </c>
      <c r="F29" s="474" t="s">
        <v>888</v>
      </c>
      <c r="G29" s="474" t="s">
        <v>908</v>
      </c>
      <c r="H29" s="473" t="s">
        <v>481</v>
      </c>
      <c r="I29" s="470"/>
      <c r="J29" s="464"/>
      <c r="K29" s="465"/>
      <c r="L29" s="466"/>
    </row>
    <row r="30" spans="1:12" ht="24">
      <c r="A30" s="467">
        <v>22</v>
      </c>
      <c r="B30" s="471">
        <v>42609</v>
      </c>
      <c r="C30" s="469" t="s">
        <v>477</v>
      </c>
      <c r="D30" s="472">
        <v>15000</v>
      </c>
      <c r="E30" s="473" t="s">
        <v>929</v>
      </c>
      <c r="F30" s="474" t="s">
        <v>889</v>
      </c>
      <c r="G30" s="474" t="s">
        <v>909</v>
      </c>
      <c r="H30" s="473" t="s">
        <v>481</v>
      </c>
      <c r="I30" s="470"/>
      <c r="J30" s="464"/>
      <c r="K30" s="465"/>
      <c r="L30" s="466"/>
    </row>
    <row r="31" spans="1:12" ht="24">
      <c r="A31" s="467">
        <v>23</v>
      </c>
      <c r="B31" s="471">
        <v>42609</v>
      </c>
      <c r="C31" s="469" t="s">
        <v>477</v>
      </c>
      <c r="D31" s="472">
        <v>15000</v>
      </c>
      <c r="E31" s="473" t="s">
        <v>930</v>
      </c>
      <c r="F31" s="474" t="s">
        <v>890</v>
      </c>
      <c r="G31" s="474" t="s">
        <v>910</v>
      </c>
      <c r="H31" s="473" t="s">
        <v>481</v>
      </c>
      <c r="I31" s="470"/>
      <c r="J31" s="464"/>
      <c r="K31" s="465"/>
      <c r="L31" s="466"/>
    </row>
    <row r="32" spans="1:12" ht="24">
      <c r="A32" s="467">
        <v>24</v>
      </c>
      <c r="B32" s="471">
        <v>42611</v>
      </c>
      <c r="C32" s="469" t="s">
        <v>477</v>
      </c>
      <c r="D32" s="472">
        <v>20000</v>
      </c>
      <c r="E32" s="473" t="s">
        <v>931</v>
      </c>
      <c r="F32" s="474" t="s">
        <v>891</v>
      </c>
      <c r="G32" s="474" t="s">
        <v>911</v>
      </c>
      <c r="H32" s="473" t="s">
        <v>481</v>
      </c>
      <c r="I32" s="470"/>
      <c r="J32" s="464"/>
      <c r="K32" s="465"/>
      <c r="L32" s="466"/>
    </row>
    <row r="33" spans="1:12" ht="24">
      <c r="A33" s="467">
        <v>25</v>
      </c>
      <c r="B33" s="471">
        <v>42611</v>
      </c>
      <c r="C33" s="469" t="s">
        <v>477</v>
      </c>
      <c r="D33" s="472">
        <v>15000</v>
      </c>
      <c r="E33" s="473" t="s">
        <v>918</v>
      </c>
      <c r="F33" s="474" t="s">
        <v>722</v>
      </c>
      <c r="G33" s="474" t="s">
        <v>898</v>
      </c>
      <c r="H33" s="473" t="s">
        <v>481</v>
      </c>
      <c r="I33" s="470"/>
      <c r="J33" s="464"/>
      <c r="K33" s="465"/>
      <c r="L33" s="466"/>
    </row>
    <row r="34" spans="1:12" ht="24">
      <c r="A34" s="467">
        <v>26</v>
      </c>
      <c r="B34" s="471">
        <v>42583</v>
      </c>
      <c r="C34" s="469" t="s">
        <v>482</v>
      </c>
      <c r="D34" s="472">
        <v>3170</v>
      </c>
      <c r="E34" s="473" t="s">
        <v>932</v>
      </c>
      <c r="F34" s="474">
        <v>19001011630</v>
      </c>
      <c r="G34" s="474"/>
      <c r="H34" s="473"/>
      <c r="I34" s="470" t="s">
        <v>934</v>
      </c>
      <c r="J34" s="464"/>
      <c r="K34" s="465"/>
      <c r="L34" s="466"/>
    </row>
    <row r="35" spans="1:12" ht="24">
      <c r="A35" s="467">
        <v>27</v>
      </c>
      <c r="B35" s="471">
        <v>42569</v>
      </c>
      <c r="C35" s="469" t="s">
        <v>482</v>
      </c>
      <c r="D35" s="472">
        <v>38.94</v>
      </c>
      <c r="E35" s="473" t="s">
        <v>914</v>
      </c>
      <c r="F35" s="476" t="s">
        <v>876</v>
      </c>
      <c r="G35" s="474"/>
      <c r="H35" s="473"/>
      <c r="I35" s="470" t="s">
        <v>935</v>
      </c>
      <c r="J35" s="464"/>
      <c r="K35" s="465"/>
      <c r="L35" s="466"/>
    </row>
    <row r="36" spans="1:12" ht="24">
      <c r="A36" s="467">
        <v>28</v>
      </c>
      <c r="B36" s="471">
        <v>42556</v>
      </c>
      <c r="C36" s="469" t="s">
        <v>482</v>
      </c>
      <c r="D36" s="472">
        <v>37.4</v>
      </c>
      <c r="E36" s="426" t="s">
        <v>913</v>
      </c>
      <c r="F36" s="476" t="s">
        <v>875</v>
      </c>
      <c r="G36" s="474"/>
      <c r="H36" s="473"/>
      <c r="I36" s="470" t="s">
        <v>935</v>
      </c>
      <c r="J36" s="464"/>
      <c r="K36" s="465"/>
      <c r="L36" s="466"/>
    </row>
    <row r="37" spans="1:12" ht="24">
      <c r="A37" s="467">
        <v>29</v>
      </c>
      <c r="B37" s="471">
        <v>42569</v>
      </c>
      <c r="C37" s="469" t="s">
        <v>482</v>
      </c>
      <c r="D37" s="472">
        <v>4</v>
      </c>
      <c r="E37" s="426" t="s">
        <v>936</v>
      </c>
      <c r="F37" s="476" t="s">
        <v>937</v>
      </c>
      <c r="G37" s="474"/>
      <c r="H37" s="473"/>
      <c r="I37" s="470" t="s">
        <v>935</v>
      </c>
      <c r="J37" s="464"/>
      <c r="K37" s="465"/>
      <c r="L37" s="466"/>
    </row>
    <row r="38" spans="1:12" ht="24">
      <c r="A38" s="467">
        <v>30</v>
      </c>
      <c r="B38" s="471">
        <v>42569</v>
      </c>
      <c r="C38" s="469" t="s">
        <v>482</v>
      </c>
      <c r="D38" s="472">
        <v>4</v>
      </c>
      <c r="E38" s="426" t="s">
        <v>936</v>
      </c>
      <c r="F38" s="476" t="s">
        <v>937</v>
      </c>
      <c r="G38" s="474"/>
      <c r="H38" s="473"/>
      <c r="I38" s="470" t="s">
        <v>935</v>
      </c>
      <c r="J38" s="464"/>
      <c r="K38" s="465"/>
      <c r="L38" s="466"/>
    </row>
    <row r="39" spans="1:12" ht="24">
      <c r="A39" s="467">
        <v>31</v>
      </c>
      <c r="B39" s="471">
        <v>42569</v>
      </c>
      <c r="C39" s="469" t="s">
        <v>482</v>
      </c>
      <c r="D39" s="472">
        <v>4</v>
      </c>
      <c r="E39" s="426" t="s">
        <v>938</v>
      </c>
      <c r="F39" s="476" t="s">
        <v>728</v>
      </c>
      <c r="G39" s="474"/>
      <c r="H39" s="473"/>
      <c r="I39" s="470" t="s">
        <v>935</v>
      </c>
      <c r="J39" s="464"/>
      <c r="K39" s="465"/>
      <c r="L39" s="466"/>
    </row>
    <row r="40" spans="1:12" ht="24">
      <c r="A40" s="467">
        <v>32</v>
      </c>
      <c r="B40" s="471">
        <v>42569</v>
      </c>
      <c r="C40" s="469" t="s">
        <v>482</v>
      </c>
      <c r="D40" s="472">
        <v>4</v>
      </c>
      <c r="E40" s="426" t="s">
        <v>938</v>
      </c>
      <c r="F40" s="476" t="s">
        <v>728</v>
      </c>
      <c r="G40" s="474"/>
      <c r="H40" s="473"/>
      <c r="I40" s="470" t="s">
        <v>935</v>
      </c>
      <c r="J40" s="464"/>
      <c r="K40" s="465"/>
      <c r="L40" s="466"/>
    </row>
    <row r="41" spans="1:12" ht="24">
      <c r="A41" s="467">
        <v>33</v>
      </c>
      <c r="B41" s="471">
        <v>42569</v>
      </c>
      <c r="C41" s="469" t="s">
        <v>482</v>
      </c>
      <c r="D41" s="472">
        <v>4</v>
      </c>
      <c r="E41" s="426" t="s">
        <v>939</v>
      </c>
      <c r="F41" s="474">
        <v>47001006737</v>
      </c>
      <c r="G41" s="474"/>
      <c r="H41" s="473"/>
      <c r="I41" s="470" t="s">
        <v>935</v>
      </c>
      <c r="J41" s="464"/>
      <c r="K41" s="465"/>
      <c r="L41" s="466"/>
    </row>
    <row r="42" spans="1:12" ht="24">
      <c r="A42" s="467">
        <v>34</v>
      </c>
      <c r="B42" s="471">
        <v>42569</v>
      </c>
      <c r="C42" s="469" t="s">
        <v>482</v>
      </c>
      <c r="D42" s="472">
        <v>4</v>
      </c>
      <c r="E42" s="426" t="s">
        <v>939</v>
      </c>
      <c r="F42" s="474">
        <v>47001006737</v>
      </c>
      <c r="G42" s="474"/>
      <c r="H42" s="473"/>
      <c r="I42" s="470" t="s">
        <v>935</v>
      </c>
      <c r="J42" s="464"/>
      <c r="K42" s="465"/>
      <c r="L42" s="466"/>
    </row>
    <row r="43" spans="1:12" ht="24">
      <c r="A43" s="467">
        <v>35</v>
      </c>
      <c r="B43" s="468">
        <v>42562</v>
      </c>
      <c r="C43" s="469" t="s">
        <v>482</v>
      </c>
      <c r="D43" s="475">
        <v>1500</v>
      </c>
      <c r="E43" s="469" t="s">
        <v>940</v>
      </c>
      <c r="F43" s="302" t="s">
        <v>941</v>
      </c>
      <c r="G43" s="302"/>
      <c r="H43" s="302"/>
      <c r="I43" s="470" t="s">
        <v>933</v>
      </c>
      <c r="J43" s="464"/>
      <c r="K43" s="465"/>
      <c r="L43" s="466"/>
    </row>
    <row r="44" spans="1:12" ht="24">
      <c r="A44" s="467">
        <v>36</v>
      </c>
      <c r="B44" s="468">
        <v>42562</v>
      </c>
      <c r="C44" s="469" t="s">
        <v>482</v>
      </c>
      <c r="D44" s="475">
        <v>1169.55</v>
      </c>
      <c r="E44" s="469" t="s">
        <v>940</v>
      </c>
      <c r="F44" s="302" t="s">
        <v>941</v>
      </c>
      <c r="G44" s="302"/>
      <c r="H44" s="302"/>
      <c r="I44" s="470" t="s">
        <v>933</v>
      </c>
      <c r="J44" s="464"/>
      <c r="K44" s="465"/>
      <c r="L44" s="466"/>
    </row>
    <row r="45" spans="1:12" ht="24">
      <c r="A45" s="467">
        <v>37</v>
      </c>
      <c r="B45" s="468">
        <v>42562</v>
      </c>
      <c r="C45" s="469" t="s">
        <v>482</v>
      </c>
      <c r="D45" s="462">
        <v>1900</v>
      </c>
      <c r="E45" s="469" t="s">
        <v>940</v>
      </c>
      <c r="F45" s="302" t="s">
        <v>941</v>
      </c>
      <c r="G45" s="463"/>
      <c r="H45" s="463"/>
      <c r="I45" s="470" t="s">
        <v>933</v>
      </c>
      <c r="J45" s="464"/>
      <c r="K45" s="465"/>
      <c r="L45" s="466"/>
    </row>
    <row r="46" spans="1:12" ht="24">
      <c r="A46" s="498">
        <v>38</v>
      </c>
      <c r="B46" s="499">
        <v>42608</v>
      </c>
      <c r="C46" s="469" t="s">
        <v>482</v>
      </c>
      <c r="D46" s="475">
        <v>101</v>
      </c>
      <c r="E46" s="500" t="s">
        <v>1288</v>
      </c>
      <c r="F46" s="463" t="s">
        <v>1289</v>
      </c>
      <c r="G46" s="463"/>
      <c r="H46" s="463"/>
      <c r="I46" s="470" t="s">
        <v>1290</v>
      </c>
      <c r="J46" s="464"/>
      <c r="K46" s="465"/>
      <c r="L46" s="466"/>
    </row>
    <row r="47" spans="1:12" ht="24">
      <c r="A47" s="498">
        <v>39</v>
      </c>
      <c r="B47" s="499">
        <v>42608</v>
      </c>
      <c r="C47" s="469" t="s">
        <v>482</v>
      </c>
      <c r="D47" s="475">
        <v>3.5</v>
      </c>
      <c r="E47" s="500" t="s">
        <v>1288</v>
      </c>
      <c r="F47" s="463" t="s">
        <v>1289</v>
      </c>
      <c r="G47" s="463"/>
      <c r="H47" s="463"/>
      <c r="I47" s="470" t="s">
        <v>1291</v>
      </c>
      <c r="J47" s="464"/>
      <c r="K47" s="465"/>
      <c r="L47" s="466"/>
    </row>
    <row r="48" spans="1:12" ht="15" thickBot="1">
      <c r="A48" s="298" t="s">
        <v>264</v>
      </c>
      <c r="B48" s="297"/>
      <c r="C48" s="296"/>
      <c r="D48" s="295"/>
      <c r="E48" s="294"/>
      <c r="F48" s="293"/>
      <c r="G48" s="293"/>
      <c r="H48" s="293"/>
      <c r="I48" s="292"/>
      <c r="J48" s="291"/>
      <c r="K48" s="290"/>
      <c r="L48" s="289"/>
    </row>
    <row r="49" spans="1:12">
      <c r="A49" s="279"/>
      <c r="B49" s="280"/>
      <c r="C49" s="279"/>
      <c r="D49" s="280"/>
      <c r="E49" s="279"/>
      <c r="F49" s="280"/>
      <c r="G49" s="279"/>
      <c r="H49" s="280"/>
      <c r="I49" s="279"/>
      <c r="J49" s="280"/>
      <c r="K49" s="279"/>
      <c r="L49" s="280"/>
    </row>
    <row r="50" spans="1:12">
      <c r="A50" s="279"/>
      <c r="B50" s="286"/>
      <c r="C50" s="279"/>
      <c r="D50" s="286"/>
      <c r="E50" s="279"/>
      <c r="F50" s="286"/>
      <c r="G50" s="279"/>
      <c r="H50" s="286"/>
      <c r="I50" s="279"/>
      <c r="J50" s="286"/>
      <c r="K50" s="279"/>
      <c r="L50" s="286"/>
    </row>
    <row r="51" spans="1:12" s="287" customFormat="1" ht="13.8">
      <c r="A51" s="678" t="s">
        <v>407</v>
      </c>
      <c r="B51" s="678"/>
      <c r="C51" s="678"/>
      <c r="D51" s="678"/>
      <c r="E51" s="678"/>
      <c r="F51" s="678"/>
      <c r="G51" s="678"/>
      <c r="H51" s="678"/>
      <c r="I51" s="678"/>
      <c r="J51" s="678"/>
      <c r="K51" s="678"/>
      <c r="L51" s="678"/>
    </row>
    <row r="52" spans="1:12" s="288" customFormat="1" ht="13.2">
      <c r="A52" s="678" t="s">
        <v>434</v>
      </c>
      <c r="B52" s="678"/>
      <c r="C52" s="678"/>
      <c r="D52" s="678"/>
      <c r="E52" s="678"/>
      <c r="F52" s="678"/>
      <c r="G52" s="678"/>
      <c r="H52" s="678"/>
      <c r="I52" s="678"/>
      <c r="J52" s="678"/>
      <c r="K52" s="678"/>
      <c r="L52" s="678"/>
    </row>
    <row r="53" spans="1:12" s="288" customFormat="1" ht="13.2">
      <c r="A53" s="678"/>
      <c r="B53" s="678"/>
      <c r="C53" s="678"/>
      <c r="D53" s="678"/>
      <c r="E53" s="678"/>
      <c r="F53" s="678"/>
      <c r="G53" s="678"/>
      <c r="H53" s="678"/>
      <c r="I53" s="678"/>
      <c r="J53" s="678"/>
      <c r="K53" s="678"/>
      <c r="L53" s="678"/>
    </row>
    <row r="54" spans="1:12" s="287" customFormat="1" ht="13.8">
      <c r="A54" s="678" t="s">
        <v>433</v>
      </c>
      <c r="B54" s="678"/>
      <c r="C54" s="678"/>
      <c r="D54" s="678"/>
      <c r="E54" s="678"/>
      <c r="F54" s="678"/>
      <c r="G54" s="678"/>
      <c r="H54" s="678"/>
      <c r="I54" s="678"/>
      <c r="J54" s="678"/>
      <c r="K54" s="678"/>
      <c r="L54" s="678"/>
    </row>
    <row r="55" spans="1:12" s="287" customFormat="1" ht="13.8">
      <c r="A55" s="678"/>
      <c r="B55" s="678"/>
      <c r="C55" s="678"/>
      <c r="D55" s="678"/>
      <c r="E55" s="678"/>
      <c r="F55" s="678"/>
      <c r="G55" s="678"/>
      <c r="H55" s="678"/>
      <c r="I55" s="678"/>
      <c r="J55" s="678"/>
      <c r="K55" s="678"/>
      <c r="L55" s="678"/>
    </row>
    <row r="56" spans="1:12" s="287" customFormat="1" ht="13.8">
      <c r="A56" s="678" t="s">
        <v>432</v>
      </c>
      <c r="B56" s="678"/>
      <c r="C56" s="678"/>
      <c r="D56" s="678"/>
      <c r="E56" s="678"/>
      <c r="F56" s="678"/>
      <c r="G56" s="678"/>
      <c r="H56" s="678"/>
      <c r="I56" s="678"/>
      <c r="J56" s="678"/>
      <c r="K56" s="678"/>
      <c r="L56" s="678"/>
    </row>
    <row r="57" spans="1:12" s="287" customFormat="1" ht="13.8">
      <c r="A57" s="279"/>
      <c r="B57" s="280"/>
      <c r="C57" s="279"/>
      <c r="D57" s="280"/>
      <c r="E57" s="279"/>
      <c r="F57" s="280"/>
      <c r="G57" s="279"/>
      <c r="H57" s="280"/>
      <c r="I57" s="279"/>
      <c r="J57" s="280"/>
      <c r="K57" s="279"/>
      <c r="L57" s="280"/>
    </row>
    <row r="58" spans="1:12" s="287" customFormat="1" ht="13.8">
      <c r="A58" s="279"/>
      <c r="B58" s="286"/>
      <c r="C58" s="279"/>
      <c r="D58" s="286"/>
      <c r="E58" s="279"/>
      <c r="F58" s="286"/>
      <c r="G58" s="279"/>
      <c r="H58" s="286"/>
      <c r="I58" s="279"/>
      <c r="J58" s="286"/>
      <c r="K58" s="279"/>
      <c r="L58" s="286"/>
    </row>
    <row r="59" spans="1:12" s="287" customFormat="1" ht="13.8">
      <c r="A59" s="279"/>
      <c r="B59" s="280"/>
      <c r="C59" s="279"/>
      <c r="D59" s="280"/>
      <c r="E59" s="279"/>
      <c r="F59" s="280"/>
      <c r="G59" s="279"/>
      <c r="H59" s="280"/>
      <c r="I59" s="279"/>
      <c r="J59" s="280"/>
      <c r="K59" s="279"/>
      <c r="L59" s="280"/>
    </row>
    <row r="60" spans="1:12">
      <c r="A60" s="279"/>
      <c r="B60" s="286"/>
      <c r="C60" s="279"/>
      <c r="D60" s="286"/>
      <c r="E60" s="279"/>
      <c r="F60" s="286"/>
      <c r="G60" s="279"/>
      <c r="H60" s="286"/>
      <c r="I60" s="279"/>
      <c r="J60" s="286"/>
      <c r="K60" s="279"/>
      <c r="L60" s="286"/>
    </row>
    <row r="61" spans="1:12" s="281" customFormat="1" ht="13.8">
      <c r="A61" s="684" t="s">
        <v>96</v>
      </c>
      <c r="B61" s="684"/>
      <c r="C61" s="280"/>
      <c r="D61" s="279"/>
      <c r="E61" s="280"/>
      <c r="F61" s="280"/>
      <c r="G61" s="279"/>
      <c r="H61" s="280"/>
      <c r="I61" s="280"/>
      <c r="J61" s="279"/>
      <c r="K61" s="280"/>
      <c r="L61" s="279"/>
    </row>
    <row r="62" spans="1:12" s="281" customFormat="1" ht="13.8">
      <c r="A62" s="280"/>
      <c r="B62" s="279"/>
      <c r="C62" s="284"/>
      <c r="D62" s="285"/>
      <c r="E62" s="284"/>
      <c r="F62" s="280"/>
      <c r="G62" s="279"/>
      <c r="H62" s="283"/>
      <c r="I62" s="280"/>
      <c r="J62" s="279"/>
      <c r="K62" s="280"/>
      <c r="L62" s="279"/>
    </row>
    <row r="63" spans="1:12" s="281" customFormat="1" ht="15" customHeight="1">
      <c r="A63" s="280"/>
      <c r="B63" s="279"/>
      <c r="C63" s="677" t="s">
        <v>256</v>
      </c>
      <c r="D63" s="677"/>
      <c r="E63" s="677"/>
      <c r="F63" s="280"/>
      <c r="G63" s="279"/>
      <c r="H63" s="682" t="s">
        <v>431</v>
      </c>
      <c r="I63" s="282"/>
      <c r="J63" s="279"/>
      <c r="K63" s="280"/>
      <c r="L63" s="279"/>
    </row>
    <row r="64" spans="1:12" s="281" customFormat="1" ht="13.8">
      <c r="A64" s="280"/>
      <c r="B64" s="279"/>
      <c r="C64" s="280"/>
      <c r="D64" s="279"/>
      <c r="E64" s="280"/>
      <c r="F64" s="280"/>
      <c r="G64" s="279"/>
      <c r="H64" s="683"/>
      <c r="I64" s="282"/>
      <c r="J64" s="279"/>
      <c r="K64" s="280"/>
      <c r="L64" s="279"/>
    </row>
    <row r="65" spans="1:12" s="278" customFormat="1" ht="13.8">
      <c r="A65" s="280"/>
      <c r="B65" s="279"/>
      <c r="C65" s="677" t="s">
        <v>127</v>
      </c>
      <c r="D65" s="677"/>
      <c r="E65" s="677"/>
      <c r="F65" s="280"/>
      <c r="G65" s="279"/>
      <c r="H65" s="280"/>
      <c r="I65" s="280"/>
      <c r="J65" s="279"/>
      <c r="K65" s="280"/>
      <c r="L65" s="279"/>
    </row>
    <row r="66" spans="1:12" s="278" customFormat="1">
      <c r="E66" s="276"/>
    </row>
    <row r="67" spans="1:12" s="278" customFormat="1">
      <c r="E67" s="276"/>
    </row>
    <row r="68" spans="1:12" s="278" customFormat="1">
      <c r="E68" s="276"/>
    </row>
    <row r="69" spans="1:12" s="278" customFormat="1">
      <c r="E69" s="276"/>
    </row>
    <row r="70" spans="1:12" s="278" customFormat="1" ht="13.8"/>
  </sheetData>
  <mergeCells count="9">
    <mergeCell ref="C65:E65"/>
    <mergeCell ref="A52:L53"/>
    <mergeCell ref="A54:L55"/>
    <mergeCell ref="A56:L56"/>
    <mergeCell ref="I6:K6"/>
    <mergeCell ref="H63:H64"/>
    <mergeCell ref="A61:B61"/>
    <mergeCell ref="A51:L51"/>
    <mergeCell ref="C63:E6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3 F15:F4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5"/>
  <sheetViews>
    <sheetView view="pageBreakPreview" zoomScale="85" zoomScaleSheetLayoutView="85" workbookViewId="0">
      <selection activeCell="E21" sqref="E21"/>
    </sheetView>
  </sheetViews>
  <sheetFormatPr defaultColWidth="9.109375" defaultRowHeight="13.2"/>
  <cols>
    <col min="1" max="1" width="5.44140625" style="182" customWidth="1"/>
    <col min="2" max="2" width="25.44140625" style="182" customWidth="1"/>
    <col min="3" max="3" width="23.6640625" style="182" customWidth="1"/>
    <col min="4" max="4" width="16.88671875" style="182" customWidth="1"/>
    <col min="5" max="5" width="38" style="182" customWidth="1"/>
    <col min="6" max="6" width="14.6640625" style="182" customWidth="1"/>
    <col min="7" max="7" width="13.6640625" style="182" customWidth="1"/>
    <col min="8" max="8" width="25.6640625" style="182" customWidth="1"/>
    <col min="9" max="9" width="18.5546875" style="182" bestFit="1" customWidth="1"/>
    <col min="10" max="10" width="16.6640625" style="182" customWidth="1"/>
    <col min="11" max="11" width="17.6640625" style="182" customWidth="1"/>
    <col min="12" max="12" width="12.88671875" style="182" customWidth="1"/>
    <col min="13" max="16384" width="9.109375" style="182"/>
  </cols>
  <sheetData>
    <row r="2" spans="1:12" ht="13.8">
      <c r="A2" s="691" t="s">
        <v>446</v>
      </c>
      <c r="B2" s="691"/>
      <c r="C2" s="691"/>
      <c r="D2" s="691"/>
      <c r="E2" s="503"/>
      <c r="F2" s="76"/>
      <c r="G2" s="76"/>
      <c r="H2" s="76"/>
      <c r="I2" s="76"/>
      <c r="J2" s="506"/>
      <c r="K2" s="504"/>
      <c r="L2" s="504" t="s">
        <v>97</v>
      </c>
    </row>
    <row r="3" spans="1:12" ht="13.8">
      <c r="A3" s="75" t="s">
        <v>128</v>
      </c>
      <c r="B3" s="73"/>
      <c r="C3" s="76"/>
      <c r="D3" s="76"/>
      <c r="E3" s="76"/>
      <c r="F3" s="76"/>
      <c r="G3" s="76"/>
      <c r="H3" s="76"/>
      <c r="I3" s="76"/>
      <c r="J3" s="506"/>
      <c r="K3" s="690" t="s">
        <v>1573</v>
      </c>
      <c r="L3" s="690"/>
    </row>
    <row r="4" spans="1:12" ht="13.8">
      <c r="A4" s="75"/>
      <c r="B4" s="75"/>
      <c r="C4" s="73"/>
      <c r="D4" s="73"/>
      <c r="E4" s="73"/>
      <c r="F4" s="73"/>
      <c r="G4" s="73"/>
      <c r="H4" s="73"/>
      <c r="I4" s="73"/>
      <c r="J4" s="506"/>
      <c r="K4" s="506"/>
      <c r="L4" s="506"/>
    </row>
    <row r="5" spans="1:12" ht="13.8">
      <c r="A5" s="76" t="s">
        <v>262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3.8">
      <c r="A6" s="79">
        <f>'[4]ფორმა N1'!D4</f>
        <v>0</v>
      </c>
      <c r="B6" s="79" t="s">
        <v>818</v>
      </c>
      <c r="C6" s="79"/>
      <c r="D6" s="79"/>
      <c r="E6" s="79"/>
      <c r="F6" s="79"/>
      <c r="G6" s="79"/>
      <c r="H6" s="79"/>
      <c r="I6" s="79"/>
      <c r="J6" s="80"/>
      <c r="K6" s="80"/>
    </row>
    <row r="7" spans="1:12" ht="13.8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3.8">
      <c r="A8" s="501"/>
      <c r="B8" s="501"/>
      <c r="C8" s="501"/>
      <c r="D8" s="501"/>
      <c r="E8" s="501"/>
      <c r="F8" s="501"/>
      <c r="G8" s="501"/>
      <c r="H8" s="501"/>
      <c r="I8" s="501"/>
      <c r="J8" s="77"/>
      <c r="K8" s="77"/>
      <c r="L8" s="77"/>
    </row>
    <row r="9" spans="1:12" ht="41.4">
      <c r="A9" s="89" t="s">
        <v>64</v>
      </c>
      <c r="B9" s="89" t="s">
        <v>447</v>
      </c>
      <c r="C9" s="89" t="s">
        <v>448</v>
      </c>
      <c r="D9" s="89" t="s">
        <v>449</v>
      </c>
      <c r="E9" s="89" t="s">
        <v>450</v>
      </c>
      <c r="F9" s="89" t="s">
        <v>451</v>
      </c>
      <c r="G9" s="89" t="s">
        <v>452</v>
      </c>
      <c r="H9" s="89" t="s">
        <v>453</v>
      </c>
      <c r="I9" s="89" t="s">
        <v>454</v>
      </c>
      <c r="J9" s="89" t="s">
        <v>455</v>
      </c>
      <c r="K9" s="89" t="s">
        <v>456</v>
      </c>
      <c r="L9" s="89" t="s">
        <v>306</v>
      </c>
    </row>
    <row r="10" spans="1:12" ht="52.5" customHeight="1">
      <c r="A10" s="97">
        <v>3</v>
      </c>
      <c r="B10" s="458" t="s">
        <v>1589</v>
      </c>
      <c r="C10" s="86" t="s">
        <v>1590</v>
      </c>
      <c r="D10" s="86">
        <v>419982978</v>
      </c>
      <c r="E10" s="86" t="s">
        <v>1591</v>
      </c>
      <c r="F10" s="86"/>
      <c r="G10" s="86"/>
      <c r="H10" s="86" t="s">
        <v>1592</v>
      </c>
      <c r="I10" s="86"/>
      <c r="J10" s="4"/>
      <c r="K10" s="457">
        <v>6952.5</v>
      </c>
      <c r="L10" s="86"/>
    </row>
    <row r="11" spans="1:12" ht="45.75" customHeight="1">
      <c r="A11" s="86" t="s">
        <v>264</v>
      </c>
      <c r="B11" s="347"/>
      <c r="C11" s="86"/>
      <c r="D11" s="86"/>
      <c r="E11" s="86"/>
      <c r="F11" s="86"/>
      <c r="G11" s="86"/>
      <c r="H11" s="86"/>
      <c r="I11" s="86"/>
      <c r="J11" s="4"/>
      <c r="K11" s="4"/>
      <c r="L11" s="86"/>
    </row>
    <row r="12" spans="1:12" ht="13.8">
      <c r="A12" s="86"/>
      <c r="B12" s="347"/>
      <c r="C12" s="98"/>
      <c r="D12" s="98"/>
      <c r="E12" s="98"/>
      <c r="F12" s="98"/>
      <c r="G12" s="86"/>
      <c r="H12" s="86"/>
      <c r="I12" s="86"/>
      <c r="J12" s="86" t="s">
        <v>457</v>
      </c>
      <c r="K12" s="85">
        <f>SUM(K10:K11)</f>
        <v>6952.5</v>
      </c>
      <c r="L12" s="86"/>
    </row>
    <row r="13" spans="1:12" ht="13.8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181"/>
    </row>
    <row r="14" spans="1:12" ht="13.8">
      <c r="A14" s="221" t="s">
        <v>458</v>
      </c>
      <c r="B14" s="221"/>
      <c r="C14" s="220"/>
      <c r="D14" s="220"/>
      <c r="E14" s="220"/>
      <c r="F14" s="220"/>
      <c r="G14" s="220"/>
      <c r="H14" s="220"/>
      <c r="I14" s="220"/>
      <c r="J14" s="220"/>
      <c r="K14" s="181"/>
    </row>
    <row r="15" spans="1:12" ht="13.8">
      <c r="A15" s="221" t="s">
        <v>459</v>
      </c>
      <c r="B15" s="221"/>
      <c r="C15" s="220"/>
      <c r="D15" s="220"/>
      <c r="E15" s="220"/>
      <c r="F15" s="220"/>
      <c r="G15" s="220"/>
      <c r="H15" s="220"/>
      <c r="I15" s="220"/>
      <c r="J15" s="220"/>
      <c r="K15" s="181"/>
    </row>
    <row r="16" spans="1:12" ht="13.8">
      <c r="A16" s="212" t="s">
        <v>460</v>
      </c>
      <c r="B16" s="221"/>
      <c r="C16" s="181"/>
      <c r="D16" s="181"/>
      <c r="E16" s="181"/>
      <c r="F16" s="181"/>
      <c r="G16" s="181"/>
      <c r="H16" s="181"/>
      <c r="I16" s="181"/>
      <c r="J16" s="181"/>
      <c r="K16" s="181"/>
    </row>
    <row r="17" spans="1:11" ht="13.8">
      <c r="A17" s="212" t="s">
        <v>461</v>
      </c>
      <c r="B17" s="221"/>
      <c r="C17" s="181"/>
      <c r="D17" s="181"/>
      <c r="E17" s="181"/>
      <c r="F17" s="181"/>
      <c r="G17" s="181"/>
      <c r="H17" s="181"/>
      <c r="I17" s="181"/>
      <c r="J17" s="181"/>
      <c r="K17" s="181"/>
    </row>
    <row r="18" spans="1:11" ht="15" customHeight="1">
      <c r="A18" s="692" t="s">
        <v>476</v>
      </c>
      <c r="B18" s="692"/>
      <c r="C18" s="692"/>
      <c r="D18" s="692"/>
      <c r="E18" s="692"/>
      <c r="F18" s="692"/>
      <c r="G18" s="692"/>
      <c r="H18" s="692"/>
      <c r="I18" s="692"/>
      <c r="J18" s="692"/>
      <c r="K18" s="692"/>
    </row>
    <row r="19" spans="1:11" ht="15" customHeight="1">
      <c r="A19" s="692"/>
      <c r="B19" s="692"/>
      <c r="C19" s="692"/>
      <c r="D19" s="692"/>
      <c r="E19" s="692"/>
      <c r="F19" s="692"/>
      <c r="G19" s="692"/>
      <c r="H19" s="692"/>
      <c r="I19" s="692"/>
      <c r="J19" s="692"/>
      <c r="K19" s="692"/>
    </row>
    <row r="20" spans="1:11" ht="12.75" customHeight="1">
      <c r="A20" s="369"/>
      <c r="B20" s="369"/>
      <c r="C20" s="369"/>
      <c r="D20" s="369"/>
      <c r="E20" s="369"/>
      <c r="F20" s="369"/>
      <c r="G20" s="369"/>
      <c r="H20" s="369"/>
      <c r="I20" s="369"/>
      <c r="J20" s="369"/>
      <c r="K20" s="369"/>
    </row>
    <row r="21" spans="1:11" ht="13.8" customHeight="1">
      <c r="A21" s="693" t="s">
        <v>96</v>
      </c>
      <c r="B21" s="693"/>
      <c r="C21" s="348"/>
      <c r="D21" s="349"/>
      <c r="E21" s="349"/>
      <c r="F21" s="348"/>
      <c r="G21" s="348"/>
      <c r="H21" s="348"/>
      <c r="I21" s="348"/>
      <c r="J21" s="348"/>
      <c r="K21" s="181"/>
    </row>
    <row r="22" spans="1:11" ht="13.8" customHeight="1">
      <c r="A22" s="348"/>
      <c r="B22" s="349"/>
      <c r="C22" s="348"/>
      <c r="D22" s="349"/>
      <c r="E22" s="349"/>
      <c r="F22" s="348"/>
      <c r="G22" s="348"/>
      <c r="H22" s="348"/>
      <c r="I22" s="348"/>
      <c r="J22" s="350"/>
      <c r="K22" s="181"/>
    </row>
    <row r="23" spans="1:11" ht="15" customHeight="1">
      <c r="A23" s="348"/>
      <c r="B23" s="349"/>
      <c r="C23" s="694" t="s">
        <v>256</v>
      </c>
      <c r="D23" s="694"/>
      <c r="E23" s="502"/>
      <c r="F23" s="351"/>
      <c r="G23" s="695" t="s">
        <v>462</v>
      </c>
      <c r="H23" s="695"/>
      <c r="I23" s="695"/>
      <c r="J23" s="352"/>
      <c r="K23" s="181"/>
    </row>
    <row r="24" spans="1:11" ht="13.8" customHeight="1">
      <c r="A24" s="348"/>
      <c r="B24" s="349"/>
      <c r="C24" s="348"/>
      <c r="D24" s="349"/>
      <c r="E24" s="349"/>
      <c r="F24" s="348"/>
      <c r="G24" s="696"/>
      <c r="H24" s="696"/>
      <c r="I24" s="696"/>
      <c r="J24" s="352"/>
      <c r="K24" s="181"/>
    </row>
    <row r="25" spans="1:11" ht="13.8">
      <c r="A25" s="348"/>
      <c r="B25" s="349"/>
      <c r="C25" s="697" t="s">
        <v>127</v>
      </c>
      <c r="D25" s="697"/>
      <c r="E25" s="502"/>
      <c r="F25" s="351"/>
      <c r="G25" s="348"/>
      <c r="H25" s="348"/>
      <c r="I25" s="348"/>
      <c r="J25" s="348"/>
      <c r="K25" s="181"/>
    </row>
  </sheetData>
  <mergeCells count="7">
    <mergeCell ref="C25:D25"/>
    <mergeCell ref="A2:D2"/>
    <mergeCell ref="K3:L3"/>
    <mergeCell ref="A18:K19"/>
    <mergeCell ref="A21:B21"/>
    <mergeCell ref="C23:D23"/>
    <mergeCell ref="G23:I24"/>
  </mergeCells>
  <dataValidations count="1">
    <dataValidation type="list" allowBlank="1" showInputMessage="1" showErrorMessage="1" sqref="B10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64" zoomScale="115" zoomScaleNormal="100" zoomScaleSheetLayoutView="115" workbookViewId="0">
      <selection activeCell="B29" sqref="B29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3" t="s">
        <v>212</v>
      </c>
      <c r="B1" s="119"/>
      <c r="C1" s="698" t="s">
        <v>186</v>
      </c>
      <c r="D1" s="698"/>
      <c r="E1" s="104"/>
    </row>
    <row r="2" spans="1:5">
      <c r="A2" s="75" t="s">
        <v>128</v>
      </c>
      <c r="B2" s="119"/>
      <c r="C2" s="339">
        <v>42592</v>
      </c>
      <c r="D2" s="372">
        <v>42612</v>
      </c>
      <c r="E2" s="104"/>
    </row>
    <row r="3" spans="1:5">
      <c r="A3" s="115"/>
      <c r="B3" s="119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7" t="str">
        <f>'ფორმა N1'!D4</f>
        <v>მოქალაქეთა პოლიტიკური გაერთანება სახელმწიფო ხალხისთვის</v>
      </c>
      <c r="B5" s="118"/>
      <c r="C5" s="118"/>
      <c r="D5" s="57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0"/>
      <c r="C7" s="121"/>
      <c r="D7" s="121"/>
      <c r="E7" s="104"/>
    </row>
    <row r="8" spans="1:5" ht="41.4">
      <c r="A8" s="122" t="s">
        <v>101</v>
      </c>
      <c r="B8" s="122" t="s">
        <v>178</v>
      </c>
      <c r="C8" s="122" t="s">
        <v>291</v>
      </c>
      <c r="D8" s="122" t="s">
        <v>245</v>
      </c>
      <c r="E8" s="104"/>
    </row>
    <row r="9" spans="1:5">
      <c r="A9" s="47"/>
      <c r="B9" s="48"/>
      <c r="C9" s="156"/>
      <c r="D9" s="156"/>
      <c r="E9" s="104"/>
    </row>
    <row r="10" spans="1:5">
      <c r="A10" s="49" t="s">
        <v>179</v>
      </c>
      <c r="B10" s="50"/>
      <c r="C10" s="123">
        <f>SUM(C11,C34)</f>
        <v>383467.18999999994</v>
      </c>
      <c r="D10" s="123">
        <f>SUM(D11,D34)</f>
        <v>383288.31</v>
      </c>
      <c r="E10" s="104"/>
    </row>
    <row r="11" spans="1:5">
      <c r="A11" s="51" t="s">
        <v>180</v>
      </c>
      <c r="B11" s="52"/>
      <c r="C11" s="84">
        <f>SUM(C12:C32)</f>
        <v>0</v>
      </c>
      <c r="D11" s="84">
        <f>SUM(D12:D32)</f>
        <v>16146.35</v>
      </c>
      <c r="E11" s="104"/>
    </row>
    <row r="12" spans="1:5">
      <c r="A12" s="55">
        <v>1110</v>
      </c>
      <c r="B12" s="54" t="s">
        <v>130</v>
      </c>
      <c r="C12" s="8"/>
      <c r="D12" s="8"/>
      <c r="E12" s="104"/>
    </row>
    <row r="13" spans="1:5">
      <c r="A13" s="55">
        <v>1120</v>
      </c>
      <c r="B13" s="54" t="s">
        <v>131</v>
      </c>
      <c r="C13" s="8"/>
      <c r="D13" s="8"/>
      <c r="E13" s="104"/>
    </row>
    <row r="14" spans="1:5">
      <c r="A14" s="55">
        <v>1211</v>
      </c>
      <c r="B14" s="54" t="s">
        <v>132</v>
      </c>
      <c r="C14" s="8">
        <v>0</v>
      </c>
      <c r="D14" s="8">
        <v>13793.85</v>
      </c>
      <c r="E14" s="104"/>
    </row>
    <row r="15" spans="1:5">
      <c r="A15" s="55">
        <v>1212</v>
      </c>
      <c r="B15" s="54" t="s">
        <v>133</v>
      </c>
      <c r="C15" s="8"/>
      <c r="D15" s="8"/>
      <c r="E15" s="104"/>
    </row>
    <row r="16" spans="1:5">
      <c r="A16" s="55">
        <v>1213</v>
      </c>
      <c r="B16" s="54" t="s">
        <v>134</v>
      </c>
      <c r="C16" s="8"/>
      <c r="D16" s="8"/>
      <c r="E16" s="104"/>
    </row>
    <row r="17" spans="1:5">
      <c r="A17" s="55">
        <v>1214</v>
      </c>
      <c r="B17" s="54" t="s">
        <v>135</v>
      </c>
      <c r="C17" s="8"/>
      <c r="D17" s="8"/>
      <c r="E17" s="104"/>
    </row>
    <row r="18" spans="1:5">
      <c r="A18" s="55">
        <v>1215</v>
      </c>
      <c r="B18" s="54" t="s">
        <v>136</v>
      </c>
      <c r="C18" s="8"/>
      <c r="D18" s="8"/>
      <c r="E18" s="104"/>
    </row>
    <row r="19" spans="1:5">
      <c r="A19" s="55">
        <v>1300</v>
      </c>
      <c r="B19" s="54" t="s">
        <v>137</v>
      </c>
      <c r="C19" s="8"/>
      <c r="D19" s="8"/>
      <c r="E19" s="104"/>
    </row>
    <row r="20" spans="1:5">
      <c r="A20" s="55">
        <v>1410</v>
      </c>
      <c r="B20" s="54" t="s">
        <v>138</v>
      </c>
      <c r="C20" s="8"/>
      <c r="D20" s="8"/>
      <c r="E20" s="104"/>
    </row>
    <row r="21" spans="1:5">
      <c r="A21" s="55">
        <v>1421</v>
      </c>
      <c r="B21" s="54" t="s">
        <v>139</v>
      </c>
      <c r="C21" s="8"/>
      <c r="D21" s="8"/>
      <c r="E21" s="104"/>
    </row>
    <row r="22" spans="1:5">
      <c r="A22" s="55">
        <v>1422</v>
      </c>
      <c r="B22" s="54" t="s">
        <v>140</v>
      </c>
      <c r="C22" s="8"/>
      <c r="D22" s="8"/>
      <c r="E22" s="104"/>
    </row>
    <row r="23" spans="1:5">
      <c r="A23" s="55">
        <v>1423</v>
      </c>
      <c r="B23" s="54" t="s">
        <v>141</v>
      </c>
      <c r="C23" s="8"/>
      <c r="D23" s="8"/>
      <c r="E23" s="104"/>
    </row>
    <row r="24" spans="1:5">
      <c r="A24" s="55">
        <v>1431</v>
      </c>
      <c r="B24" s="54" t="s">
        <v>142</v>
      </c>
      <c r="C24" s="8"/>
      <c r="D24" s="8"/>
      <c r="E24" s="104"/>
    </row>
    <row r="25" spans="1:5">
      <c r="A25" s="55">
        <v>1432</v>
      </c>
      <c r="B25" s="54" t="s">
        <v>143</v>
      </c>
      <c r="C25" s="8"/>
      <c r="D25" s="8"/>
      <c r="E25" s="104"/>
    </row>
    <row r="26" spans="1:5">
      <c r="A26" s="55">
        <v>1433</v>
      </c>
      <c r="B26" s="54" t="s">
        <v>144</v>
      </c>
      <c r="C26" s="8"/>
      <c r="D26" s="8"/>
      <c r="E26" s="104"/>
    </row>
    <row r="27" spans="1:5">
      <c r="A27" s="55">
        <v>1441</v>
      </c>
      <c r="B27" s="54" t="s">
        <v>145</v>
      </c>
      <c r="C27" s="8"/>
      <c r="D27" s="8"/>
      <c r="E27" s="104"/>
    </row>
    <row r="28" spans="1:5">
      <c r="A28" s="55">
        <v>1442</v>
      </c>
      <c r="B28" s="54" t="s">
        <v>146</v>
      </c>
      <c r="C28" s="8"/>
      <c r="D28" s="8">
        <v>2352.5</v>
      </c>
      <c r="E28" s="104"/>
    </row>
    <row r="29" spans="1:5">
      <c r="A29" s="55">
        <v>1443</v>
      </c>
      <c r="B29" s="54" t="s">
        <v>147</v>
      </c>
      <c r="C29" s="8"/>
      <c r="D29" s="8"/>
      <c r="E29" s="104"/>
    </row>
    <row r="30" spans="1:5">
      <c r="A30" s="55">
        <v>1444</v>
      </c>
      <c r="B30" s="54" t="s">
        <v>148</v>
      </c>
      <c r="C30" s="8"/>
      <c r="D30" s="8"/>
      <c r="E30" s="104"/>
    </row>
    <row r="31" spans="1:5">
      <c r="A31" s="55">
        <v>1445</v>
      </c>
      <c r="B31" s="54" t="s">
        <v>149</v>
      </c>
      <c r="C31" s="8"/>
      <c r="D31" s="8"/>
      <c r="E31" s="104"/>
    </row>
    <row r="32" spans="1:5">
      <c r="A32" s="55">
        <v>1446</v>
      </c>
      <c r="B32" s="54" t="s">
        <v>150</v>
      </c>
      <c r="C32" s="8"/>
      <c r="D32" s="8"/>
      <c r="E32" s="104"/>
    </row>
    <row r="33" spans="1:5">
      <c r="A33" s="30"/>
      <c r="E33" s="104"/>
    </row>
    <row r="34" spans="1:5">
      <c r="A34" s="56" t="s">
        <v>181</v>
      </c>
      <c r="B34" s="54"/>
      <c r="C34" s="84">
        <f>SUM(C35:C42)</f>
        <v>383467.18999999994</v>
      </c>
      <c r="D34" s="84">
        <f>SUM(D35:D42)</f>
        <v>367141.96</v>
      </c>
      <c r="E34" s="104"/>
    </row>
    <row r="35" spans="1:5">
      <c r="A35" s="55">
        <v>2110</v>
      </c>
      <c r="B35" s="54" t="s">
        <v>89</v>
      </c>
      <c r="C35" s="8"/>
      <c r="D35" s="8"/>
      <c r="E35" s="104"/>
    </row>
    <row r="36" spans="1:5">
      <c r="A36" s="55">
        <v>2120</v>
      </c>
      <c r="B36" s="54" t="s">
        <v>151</v>
      </c>
      <c r="C36" s="8">
        <v>305826.96999999997</v>
      </c>
      <c r="D36" s="8">
        <v>321305.77</v>
      </c>
      <c r="E36" s="104"/>
    </row>
    <row r="37" spans="1:5">
      <c r="A37" s="55">
        <v>2130</v>
      </c>
      <c r="B37" s="54" t="s">
        <v>90</v>
      </c>
      <c r="C37" s="8"/>
      <c r="D37" s="8"/>
      <c r="E37" s="104"/>
    </row>
    <row r="38" spans="1:5">
      <c r="A38" s="55">
        <v>2140</v>
      </c>
      <c r="B38" s="54" t="s">
        <v>387</v>
      </c>
      <c r="C38" s="8"/>
      <c r="D38" s="8"/>
      <c r="E38" s="104"/>
    </row>
    <row r="39" spans="1:5">
      <c r="A39" s="55">
        <v>2150</v>
      </c>
      <c r="B39" s="54" t="s">
        <v>390</v>
      </c>
      <c r="C39" s="8"/>
      <c r="D39" s="8"/>
      <c r="E39" s="104"/>
    </row>
    <row r="40" spans="1:5" s="181" customFormat="1">
      <c r="A40" s="552">
        <v>2220</v>
      </c>
      <c r="B40" s="553" t="s">
        <v>91</v>
      </c>
      <c r="C40" s="395">
        <v>77640.22</v>
      </c>
      <c r="D40" s="395">
        <v>45836.19</v>
      </c>
    </row>
    <row r="41" spans="1:5">
      <c r="A41" s="55">
        <v>2300</v>
      </c>
      <c r="B41" s="54" t="s">
        <v>152</v>
      </c>
      <c r="C41" s="8"/>
      <c r="D41" s="8"/>
      <c r="E41" s="104"/>
    </row>
    <row r="42" spans="1:5">
      <c r="A42" s="55">
        <v>2400</v>
      </c>
      <c r="B42" s="54" t="s">
        <v>153</v>
      </c>
      <c r="C42" s="8"/>
      <c r="D42" s="8"/>
      <c r="E42" s="104"/>
    </row>
    <row r="43" spans="1:5">
      <c r="A43" s="31"/>
      <c r="E43" s="104"/>
    </row>
    <row r="44" spans="1:5">
      <c r="A44" s="53" t="s">
        <v>185</v>
      </c>
      <c r="B44" s="54"/>
      <c r="C44" s="84">
        <f>SUM(C45,C64)</f>
        <v>628523.93999999994</v>
      </c>
      <c r="D44" s="84">
        <f>SUM(D45,D64)</f>
        <v>452353</v>
      </c>
      <c r="E44" s="104"/>
    </row>
    <row r="45" spans="1:5">
      <c r="A45" s="56" t="s">
        <v>182</v>
      </c>
      <c r="B45" s="54"/>
      <c r="C45" s="84">
        <f>SUM(C46:C61)</f>
        <v>628523.93999999994</v>
      </c>
      <c r="D45" s="84">
        <f>SUM(D46:D61)</f>
        <v>452353</v>
      </c>
      <c r="E45" s="104"/>
    </row>
    <row r="46" spans="1:5">
      <c r="A46" s="55">
        <v>3100</v>
      </c>
      <c r="B46" s="54" t="s">
        <v>154</v>
      </c>
      <c r="C46" s="8"/>
      <c r="D46" s="8"/>
      <c r="E46" s="104"/>
    </row>
    <row r="47" spans="1:5">
      <c r="A47" s="55">
        <v>3210</v>
      </c>
      <c r="B47" s="54" t="s">
        <v>155</v>
      </c>
      <c r="C47" s="8">
        <v>559642.62</v>
      </c>
      <c r="D47" s="8">
        <v>294589.68</v>
      </c>
      <c r="E47" s="104"/>
    </row>
    <row r="48" spans="1:5">
      <c r="A48" s="55">
        <v>3221</v>
      </c>
      <c r="B48" s="54" t="s">
        <v>156</v>
      </c>
      <c r="C48" s="8"/>
      <c r="D48" s="8"/>
      <c r="E48" s="104"/>
    </row>
    <row r="49" spans="1:5">
      <c r="A49" s="55">
        <v>3222</v>
      </c>
      <c r="B49" s="54" t="s">
        <v>157</v>
      </c>
      <c r="C49" s="8">
        <v>25368</v>
      </c>
      <c r="D49" s="8">
        <v>9000</v>
      </c>
      <c r="E49" s="104"/>
    </row>
    <row r="50" spans="1:5">
      <c r="A50" s="55">
        <v>3223</v>
      </c>
      <c r="B50" s="54" t="s">
        <v>158</v>
      </c>
      <c r="C50" s="8"/>
      <c r="D50" s="8"/>
      <c r="E50" s="104"/>
    </row>
    <row r="51" spans="1:5">
      <c r="A51" s="55">
        <v>3224</v>
      </c>
      <c r="B51" s="54" t="s">
        <v>159</v>
      </c>
      <c r="C51" s="8"/>
      <c r="D51" s="8"/>
      <c r="E51" s="104"/>
    </row>
    <row r="52" spans="1:5">
      <c r="A52" s="55">
        <v>3231</v>
      </c>
      <c r="B52" s="54" t="s">
        <v>160</v>
      </c>
      <c r="C52" s="8">
        <v>43045</v>
      </c>
      <c r="D52" s="8">
        <v>148295</v>
      </c>
      <c r="E52" s="104"/>
    </row>
    <row r="53" spans="1:5">
      <c r="A53" s="55">
        <v>3232</v>
      </c>
      <c r="B53" s="54" t="s">
        <v>161</v>
      </c>
      <c r="C53" s="8"/>
      <c r="D53" s="8"/>
      <c r="E53" s="104"/>
    </row>
    <row r="54" spans="1:5">
      <c r="A54" s="55">
        <v>3234</v>
      </c>
      <c r="B54" s="54" t="s">
        <v>162</v>
      </c>
      <c r="C54" s="8">
        <v>468.32</v>
      </c>
      <c r="D54" s="8">
        <v>468.32</v>
      </c>
      <c r="E54" s="104"/>
    </row>
    <row r="55" spans="1:5" ht="27.6">
      <c r="A55" s="55">
        <v>3236</v>
      </c>
      <c r="B55" s="54" t="s">
        <v>177</v>
      </c>
      <c r="C55" s="8"/>
      <c r="D55" s="8"/>
      <c r="E55" s="104"/>
    </row>
    <row r="56" spans="1:5" ht="41.4">
      <c r="A56" s="55">
        <v>3237</v>
      </c>
      <c r="B56" s="54" t="s">
        <v>163</v>
      </c>
      <c r="C56" s="8"/>
      <c r="D56" s="8"/>
      <c r="E56" s="104"/>
    </row>
    <row r="57" spans="1:5">
      <c r="A57" s="55">
        <v>3241</v>
      </c>
      <c r="B57" s="54" t="s">
        <v>164</v>
      </c>
      <c r="C57" s="8"/>
      <c r="D57" s="8"/>
      <c r="E57" s="104"/>
    </row>
    <row r="58" spans="1:5">
      <c r="A58" s="55">
        <v>3242</v>
      </c>
      <c r="B58" s="54" t="s">
        <v>165</v>
      </c>
      <c r="C58" s="8"/>
      <c r="D58" s="8"/>
      <c r="E58" s="104"/>
    </row>
    <row r="59" spans="1:5">
      <c r="A59" s="55">
        <v>3243</v>
      </c>
      <c r="B59" s="54" t="s">
        <v>166</v>
      </c>
      <c r="C59" s="8"/>
      <c r="D59" s="8"/>
      <c r="E59" s="104"/>
    </row>
    <row r="60" spans="1:5">
      <c r="A60" s="55">
        <v>3245</v>
      </c>
      <c r="B60" s="54" t="s">
        <v>167</v>
      </c>
      <c r="C60" s="8"/>
      <c r="D60" s="8"/>
      <c r="E60" s="104"/>
    </row>
    <row r="61" spans="1:5">
      <c r="A61" s="55">
        <v>3246</v>
      </c>
      <c r="B61" s="54" t="s">
        <v>168</v>
      </c>
      <c r="C61" s="8"/>
      <c r="D61" s="8"/>
      <c r="E61" s="104"/>
    </row>
    <row r="62" spans="1:5">
      <c r="A62" s="31"/>
      <c r="E62" s="104"/>
    </row>
    <row r="63" spans="1:5">
      <c r="A63" s="32"/>
      <c r="E63" s="104"/>
    </row>
    <row r="64" spans="1:5">
      <c r="A64" s="56" t="s">
        <v>183</v>
      </c>
      <c r="B64" s="54"/>
      <c r="C64" s="84">
        <f>SUM(C65:C67)</f>
        <v>0</v>
      </c>
      <c r="D64" s="84">
        <f>SUM(D65:D67)</f>
        <v>0</v>
      </c>
      <c r="E64" s="104"/>
    </row>
    <row r="65" spans="1:5">
      <c r="A65" s="55">
        <v>5100</v>
      </c>
      <c r="B65" s="54" t="s">
        <v>243</v>
      </c>
      <c r="C65" s="8"/>
      <c r="D65" s="8"/>
      <c r="E65" s="104"/>
    </row>
    <row r="66" spans="1:5">
      <c r="A66" s="55">
        <v>5220</v>
      </c>
      <c r="B66" s="54" t="s">
        <v>410</v>
      </c>
      <c r="C66" s="8"/>
      <c r="D66" s="8"/>
      <c r="E66" s="104"/>
    </row>
    <row r="67" spans="1:5">
      <c r="A67" s="55">
        <v>5230</v>
      </c>
      <c r="B67" s="54" t="s">
        <v>411</v>
      </c>
      <c r="C67" s="8"/>
      <c r="D67" s="8"/>
      <c r="E67" s="104"/>
    </row>
    <row r="68" spans="1:5">
      <c r="A68" s="31"/>
      <c r="E68" s="104"/>
    </row>
    <row r="69" spans="1:5">
      <c r="A69" s="2"/>
      <c r="E69" s="104"/>
    </row>
    <row r="70" spans="1:5">
      <c r="A70" s="53" t="s">
        <v>184</v>
      </c>
      <c r="B70" s="54"/>
      <c r="C70" s="8"/>
      <c r="D70" s="8"/>
      <c r="E70" s="104"/>
    </row>
    <row r="71" spans="1:5" ht="27.6">
      <c r="A71" s="55">
        <v>1</v>
      </c>
      <c r="B71" s="54" t="s">
        <v>169</v>
      </c>
      <c r="C71" s="8"/>
      <c r="D71" s="8"/>
      <c r="E71" s="104"/>
    </row>
    <row r="72" spans="1:5">
      <c r="A72" s="55">
        <v>2</v>
      </c>
      <c r="B72" s="54" t="s">
        <v>170</v>
      </c>
      <c r="C72" s="8"/>
      <c r="D72" s="8"/>
      <c r="E72" s="104"/>
    </row>
    <row r="73" spans="1:5">
      <c r="A73" s="55">
        <v>3</v>
      </c>
      <c r="B73" s="54" t="s">
        <v>171</v>
      </c>
      <c r="C73" s="8"/>
      <c r="D73" s="8"/>
      <c r="E73" s="104"/>
    </row>
    <row r="74" spans="1:5">
      <c r="A74" s="55">
        <v>4</v>
      </c>
      <c r="B74" s="54" t="s">
        <v>347</v>
      </c>
      <c r="C74" s="8"/>
      <c r="D74" s="8"/>
      <c r="E74" s="104"/>
    </row>
    <row r="75" spans="1:5">
      <c r="A75" s="55">
        <v>5</v>
      </c>
      <c r="B75" s="54" t="s">
        <v>172</v>
      </c>
      <c r="C75" s="8"/>
      <c r="D75" s="8"/>
      <c r="E75" s="104"/>
    </row>
    <row r="76" spans="1:5">
      <c r="A76" s="55">
        <v>6</v>
      </c>
      <c r="B76" s="54" t="s">
        <v>173</v>
      </c>
      <c r="C76" s="8"/>
      <c r="D76" s="8"/>
      <c r="E76" s="104"/>
    </row>
    <row r="77" spans="1:5">
      <c r="A77" s="55">
        <v>7</v>
      </c>
      <c r="B77" s="54" t="s">
        <v>174</v>
      </c>
      <c r="C77" s="8"/>
      <c r="D77" s="8"/>
      <c r="E77" s="104"/>
    </row>
    <row r="78" spans="1:5">
      <c r="A78" s="55">
        <v>8</v>
      </c>
      <c r="B78" s="54" t="s">
        <v>175</v>
      </c>
      <c r="C78" s="8"/>
      <c r="D78" s="8"/>
      <c r="E78" s="104"/>
    </row>
    <row r="79" spans="1:5">
      <c r="A79" s="55">
        <v>9</v>
      </c>
      <c r="B79" s="54" t="s">
        <v>176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3.2">
      <c r="B89" s="64" t="s">
        <v>127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Normal="100" zoomScaleSheetLayoutView="100" workbookViewId="0">
      <selection activeCell="C10" sqref="C10:C12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27.8867187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3" t="s">
        <v>424</v>
      </c>
      <c r="B1" s="75"/>
      <c r="C1" s="75"/>
      <c r="D1" s="75"/>
      <c r="E1" s="75"/>
      <c r="F1" s="75"/>
      <c r="G1" s="75"/>
      <c r="H1" s="75"/>
      <c r="I1" s="685" t="s">
        <v>97</v>
      </c>
      <c r="J1" s="685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339">
        <v>42592</v>
      </c>
      <c r="J2" s="372">
        <v>42612</v>
      </c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>
      <c r="A5" s="215" t="str">
        <f>'ფორმა N1'!D4</f>
        <v>მოქალაქეთა პოლიტიკური გაერთანება სახელმწიფო ხალხისთვის</v>
      </c>
      <c r="B5" s="364"/>
      <c r="C5" s="364"/>
      <c r="D5" s="364"/>
      <c r="E5" s="364"/>
      <c r="F5" s="365"/>
      <c r="G5" s="364"/>
      <c r="H5" s="364"/>
      <c r="I5" s="364"/>
      <c r="J5" s="364"/>
      <c r="K5" s="104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4"/>
    </row>
    <row r="8" spans="1:11" s="27" customFormat="1" ht="41.4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4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4"/>
    </row>
    <row r="10" spans="1:11" s="27" customFormat="1" ht="34.799999999999997" customHeight="1">
      <c r="A10" s="397">
        <v>1</v>
      </c>
      <c r="B10" s="398" t="s">
        <v>768</v>
      </c>
      <c r="C10" s="554" t="s">
        <v>942</v>
      </c>
      <c r="D10" s="399" t="s">
        <v>769</v>
      </c>
      <c r="E10" s="400">
        <v>42569</v>
      </c>
      <c r="F10" s="401">
        <v>0</v>
      </c>
      <c r="G10" s="402">
        <v>629200</v>
      </c>
      <c r="H10" s="402">
        <v>615406.15</v>
      </c>
      <c r="I10" s="402">
        <f>F10+G10-H10</f>
        <v>13793.849999999977</v>
      </c>
      <c r="J10" s="402"/>
      <c r="K10" s="104"/>
    </row>
    <row r="11" spans="1:11" ht="27.6" customHeight="1">
      <c r="A11" s="403">
        <v>2</v>
      </c>
      <c r="B11" s="404" t="s">
        <v>768</v>
      </c>
      <c r="C11" s="555" t="s">
        <v>943</v>
      </c>
      <c r="D11" s="405" t="s">
        <v>770</v>
      </c>
      <c r="E11" s="400">
        <v>42569</v>
      </c>
      <c r="F11" s="406">
        <v>0</v>
      </c>
      <c r="G11" s="265">
        <v>0</v>
      </c>
      <c r="H11" s="265">
        <v>0</v>
      </c>
      <c r="I11" s="265">
        <v>0</v>
      </c>
      <c r="J11" s="265"/>
    </row>
    <row r="12" spans="1:11" ht="27.6" customHeight="1">
      <c r="A12" s="403">
        <v>2</v>
      </c>
      <c r="B12" s="404" t="s">
        <v>768</v>
      </c>
      <c r="C12" s="555" t="s">
        <v>944</v>
      </c>
      <c r="D12" s="405" t="s">
        <v>945</v>
      </c>
      <c r="E12" s="400">
        <v>42569</v>
      </c>
      <c r="F12" s="406">
        <v>0</v>
      </c>
      <c r="G12" s="265">
        <v>0</v>
      </c>
      <c r="H12" s="265">
        <v>0</v>
      </c>
      <c r="I12" s="265">
        <v>0</v>
      </c>
      <c r="J12" s="265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25" t="s">
        <v>96</v>
      </c>
      <c r="C15" s="103"/>
      <c r="D15" s="103"/>
      <c r="E15" s="103"/>
      <c r="F15" s="226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4"/>
      <c r="D17" s="103"/>
      <c r="E17" s="103"/>
      <c r="F17" s="274"/>
      <c r="G17" s="275"/>
      <c r="H17" s="275"/>
      <c r="I17" s="100"/>
      <c r="J17" s="100"/>
    </row>
    <row r="18" spans="1:10">
      <c r="A18" s="100"/>
      <c r="B18" s="103"/>
      <c r="C18" s="227" t="s">
        <v>256</v>
      </c>
      <c r="D18" s="227"/>
      <c r="E18" s="103"/>
      <c r="F18" s="103" t="s">
        <v>261</v>
      </c>
      <c r="G18" s="100"/>
      <c r="H18" s="100"/>
      <c r="I18" s="100"/>
      <c r="J18" s="100"/>
    </row>
    <row r="19" spans="1:10">
      <c r="A19" s="100"/>
      <c r="B19" s="103"/>
      <c r="C19" s="228" t="s">
        <v>127</v>
      </c>
      <c r="D19" s="103"/>
      <c r="E19" s="103"/>
      <c r="F19" s="103" t="s">
        <v>257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28"/>
      <c r="E20" s="100"/>
      <c r="F20" s="100"/>
      <c r="G20" s="100"/>
      <c r="H20" s="100"/>
      <c r="I20" s="100"/>
      <c r="J20" s="100"/>
    </row>
    <row r="21" spans="1:10" customFormat="1" ht="13.2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ColWidth="9.109375" defaultRowHeight="13.8"/>
  <cols>
    <col min="1" max="1" width="12" style="181" customWidth="1"/>
    <col min="2" max="2" width="13.33203125" style="181" customWidth="1"/>
    <col min="3" max="3" width="21.44140625" style="181" customWidth="1"/>
    <col min="4" max="4" width="17.88671875" style="181" customWidth="1"/>
    <col min="5" max="5" width="12.6640625" style="181" customWidth="1"/>
    <col min="6" max="6" width="36.88671875" style="181" customWidth="1"/>
    <col min="7" max="7" width="22.33203125" style="181" customWidth="1"/>
    <col min="8" max="8" width="13.109375" style="181" customWidth="1"/>
    <col min="9" max="16384" width="9.109375" style="181"/>
  </cols>
  <sheetData>
    <row r="1" spans="1:8">
      <c r="A1" s="73" t="s">
        <v>350</v>
      </c>
      <c r="B1" s="75"/>
      <c r="C1" s="75"/>
      <c r="D1" s="75"/>
      <c r="E1" s="75"/>
      <c r="F1" s="75"/>
      <c r="G1" s="161" t="s">
        <v>97</v>
      </c>
      <c r="H1" s="162"/>
    </row>
    <row r="2" spans="1:8">
      <c r="A2" s="75" t="s">
        <v>128</v>
      </c>
      <c r="B2" s="75"/>
      <c r="C2" s="75"/>
      <c r="D2" s="75"/>
      <c r="E2" s="75"/>
      <c r="F2" s="75"/>
      <c r="G2" s="339">
        <v>42592</v>
      </c>
      <c r="H2" s="372">
        <v>42612</v>
      </c>
    </row>
    <row r="3" spans="1:8">
      <c r="A3" s="75"/>
      <c r="B3" s="75"/>
      <c r="C3" s="75"/>
      <c r="D3" s="75"/>
      <c r="E3" s="75"/>
      <c r="F3" s="75"/>
      <c r="G3" s="101"/>
      <c r="H3" s="162"/>
    </row>
    <row r="4" spans="1:8">
      <c r="A4" s="76" t="str">
        <f>'[5]ფორმა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15" t="str">
        <f>'ფორმა N1'!D4</f>
        <v>მოქალაქეთა პოლიტიკური გაერთანება სახელმწიფო ხალხისთვის</v>
      </c>
      <c r="B5" s="215"/>
      <c r="C5" s="215"/>
      <c r="D5" s="215"/>
      <c r="E5" s="215"/>
      <c r="F5" s="215"/>
      <c r="G5" s="215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3" t="s">
        <v>301</v>
      </c>
      <c r="B8" s="163" t="s">
        <v>129</v>
      </c>
      <c r="C8" s="164" t="s">
        <v>348</v>
      </c>
      <c r="D8" s="164" t="s">
        <v>349</v>
      </c>
      <c r="E8" s="164" t="s">
        <v>263</v>
      </c>
      <c r="F8" s="163" t="s">
        <v>308</v>
      </c>
      <c r="G8" s="164" t="s">
        <v>302</v>
      </c>
      <c r="H8" s="104"/>
    </row>
    <row r="9" spans="1:8">
      <c r="A9" s="165" t="s">
        <v>303</v>
      </c>
      <c r="B9" s="166"/>
      <c r="C9" s="167"/>
      <c r="D9" s="168"/>
      <c r="E9" s="168"/>
      <c r="F9" s="168"/>
      <c r="G9" s="169"/>
      <c r="H9" s="104"/>
    </row>
    <row r="10" spans="1:8" ht="14.4">
      <c r="A10" s="166">
        <v>1</v>
      </c>
      <c r="B10" s="155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4.4">
      <c r="A11" s="166">
        <v>2</v>
      </c>
      <c r="B11" s="155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4.4">
      <c r="A12" s="166">
        <v>3</v>
      </c>
      <c r="B12" s="155"/>
      <c r="C12" s="170"/>
      <c r="D12" s="171"/>
      <c r="E12" s="171"/>
      <c r="F12" s="171"/>
      <c r="G12" s="172" t="str">
        <f t="shared" si="0"/>
        <v/>
      </c>
      <c r="H12" s="104"/>
    </row>
    <row r="13" spans="1:8" ht="14.4">
      <c r="A13" s="166">
        <v>4</v>
      </c>
      <c r="B13" s="155"/>
      <c r="C13" s="170"/>
      <c r="D13" s="171"/>
      <c r="E13" s="171"/>
      <c r="F13" s="171"/>
      <c r="G13" s="172" t="str">
        <f t="shared" si="0"/>
        <v/>
      </c>
      <c r="H13" s="104"/>
    </row>
    <row r="14" spans="1:8" ht="14.4">
      <c r="A14" s="166">
        <v>5</v>
      </c>
      <c r="B14" s="155"/>
      <c r="C14" s="170"/>
      <c r="D14" s="171"/>
      <c r="E14" s="171"/>
      <c r="F14" s="171"/>
      <c r="G14" s="172" t="str">
        <f t="shared" si="0"/>
        <v/>
      </c>
      <c r="H14" s="104"/>
    </row>
    <row r="15" spans="1:8" ht="14.4">
      <c r="A15" s="166">
        <v>6</v>
      </c>
      <c r="B15" s="155"/>
      <c r="C15" s="170"/>
      <c r="D15" s="171"/>
      <c r="E15" s="171"/>
      <c r="F15" s="171"/>
      <c r="G15" s="172" t="str">
        <f t="shared" si="0"/>
        <v/>
      </c>
      <c r="H15" s="104"/>
    </row>
    <row r="16" spans="1:8" ht="14.4">
      <c r="A16" s="166">
        <v>7</v>
      </c>
      <c r="B16" s="155"/>
      <c r="C16" s="170"/>
      <c r="D16" s="171"/>
      <c r="E16" s="171"/>
      <c r="F16" s="171"/>
      <c r="G16" s="172" t="str">
        <f t="shared" si="0"/>
        <v/>
      </c>
      <c r="H16" s="104"/>
    </row>
    <row r="17" spans="1:8" ht="14.4">
      <c r="A17" s="166">
        <v>8</v>
      </c>
      <c r="B17" s="155"/>
      <c r="C17" s="170"/>
      <c r="D17" s="171"/>
      <c r="E17" s="171"/>
      <c r="F17" s="171"/>
      <c r="G17" s="172" t="str">
        <f t="shared" si="0"/>
        <v/>
      </c>
      <c r="H17" s="104"/>
    </row>
    <row r="18" spans="1:8" ht="14.4">
      <c r="A18" s="166">
        <v>9</v>
      </c>
      <c r="B18" s="155"/>
      <c r="C18" s="170"/>
      <c r="D18" s="171"/>
      <c r="E18" s="171"/>
      <c r="F18" s="171"/>
      <c r="G18" s="172" t="str">
        <f t="shared" si="0"/>
        <v/>
      </c>
      <c r="H18" s="104"/>
    </row>
    <row r="19" spans="1:8" ht="14.4">
      <c r="A19" s="166">
        <v>10</v>
      </c>
      <c r="B19" s="155"/>
      <c r="C19" s="170"/>
      <c r="D19" s="171"/>
      <c r="E19" s="171"/>
      <c r="F19" s="171"/>
      <c r="G19" s="172" t="str">
        <f t="shared" si="0"/>
        <v/>
      </c>
      <c r="H19" s="104"/>
    </row>
    <row r="20" spans="1:8" ht="14.4">
      <c r="A20" s="166">
        <v>11</v>
      </c>
      <c r="B20" s="155"/>
      <c r="C20" s="170"/>
      <c r="D20" s="171"/>
      <c r="E20" s="171"/>
      <c r="F20" s="171"/>
      <c r="G20" s="172" t="str">
        <f t="shared" si="0"/>
        <v/>
      </c>
      <c r="H20" s="104"/>
    </row>
    <row r="21" spans="1:8" ht="14.4">
      <c r="A21" s="166">
        <v>12</v>
      </c>
      <c r="B21" s="155"/>
      <c r="C21" s="170"/>
      <c r="D21" s="171"/>
      <c r="E21" s="171"/>
      <c r="F21" s="171"/>
      <c r="G21" s="172" t="str">
        <f t="shared" si="0"/>
        <v/>
      </c>
      <c r="H21" s="104"/>
    </row>
    <row r="22" spans="1:8" ht="14.4">
      <c r="A22" s="166">
        <v>13</v>
      </c>
      <c r="B22" s="155"/>
      <c r="C22" s="170"/>
      <c r="D22" s="171"/>
      <c r="E22" s="171"/>
      <c r="F22" s="171"/>
      <c r="G22" s="172" t="str">
        <f t="shared" si="0"/>
        <v/>
      </c>
      <c r="H22" s="104"/>
    </row>
    <row r="23" spans="1:8" ht="14.4">
      <c r="A23" s="166">
        <v>14</v>
      </c>
      <c r="B23" s="155"/>
      <c r="C23" s="170"/>
      <c r="D23" s="171"/>
      <c r="E23" s="171"/>
      <c r="F23" s="171"/>
      <c r="G23" s="172" t="str">
        <f t="shared" si="0"/>
        <v/>
      </c>
      <c r="H23" s="104"/>
    </row>
    <row r="24" spans="1:8" ht="14.4">
      <c r="A24" s="166">
        <v>15</v>
      </c>
      <c r="B24" s="155"/>
      <c r="C24" s="170"/>
      <c r="D24" s="171"/>
      <c r="E24" s="171"/>
      <c r="F24" s="171"/>
      <c r="G24" s="172" t="str">
        <f t="shared" si="0"/>
        <v/>
      </c>
      <c r="H24" s="104"/>
    </row>
    <row r="25" spans="1:8" ht="14.4">
      <c r="A25" s="166">
        <v>16</v>
      </c>
      <c r="B25" s="155"/>
      <c r="C25" s="170"/>
      <c r="D25" s="171"/>
      <c r="E25" s="171"/>
      <c r="F25" s="171"/>
      <c r="G25" s="172" t="str">
        <f t="shared" si="0"/>
        <v/>
      </c>
      <c r="H25" s="104"/>
    </row>
    <row r="26" spans="1:8" ht="14.4">
      <c r="A26" s="166">
        <v>17</v>
      </c>
      <c r="B26" s="155"/>
      <c r="C26" s="170"/>
      <c r="D26" s="171"/>
      <c r="E26" s="171"/>
      <c r="F26" s="171"/>
      <c r="G26" s="172" t="str">
        <f t="shared" si="0"/>
        <v/>
      </c>
      <c r="H26" s="104"/>
    </row>
    <row r="27" spans="1:8" ht="14.4">
      <c r="A27" s="166">
        <v>18</v>
      </c>
      <c r="B27" s="155"/>
      <c r="C27" s="170"/>
      <c r="D27" s="171"/>
      <c r="E27" s="171"/>
      <c r="F27" s="171"/>
      <c r="G27" s="172" t="str">
        <f t="shared" si="0"/>
        <v/>
      </c>
      <c r="H27" s="104"/>
    </row>
    <row r="28" spans="1:8" ht="14.4">
      <c r="A28" s="166">
        <v>19</v>
      </c>
      <c r="B28" s="155"/>
      <c r="C28" s="170"/>
      <c r="D28" s="171"/>
      <c r="E28" s="171"/>
      <c r="F28" s="171"/>
      <c r="G28" s="172" t="str">
        <f t="shared" si="0"/>
        <v/>
      </c>
      <c r="H28" s="104"/>
    </row>
    <row r="29" spans="1:8" ht="14.4">
      <c r="A29" s="166">
        <v>20</v>
      </c>
      <c r="B29" s="155"/>
      <c r="C29" s="170"/>
      <c r="D29" s="171"/>
      <c r="E29" s="171"/>
      <c r="F29" s="171"/>
      <c r="G29" s="172" t="str">
        <f t="shared" si="0"/>
        <v/>
      </c>
      <c r="H29" s="104"/>
    </row>
    <row r="30" spans="1:8" ht="14.4">
      <c r="A30" s="166">
        <v>21</v>
      </c>
      <c r="B30" s="155"/>
      <c r="C30" s="173"/>
      <c r="D30" s="174"/>
      <c r="E30" s="174"/>
      <c r="F30" s="174"/>
      <c r="G30" s="172" t="str">
        <f t="shared" si="0"/>
        <v/>
      </c>
      <c r="H30" s="104"/>
    </row>
    <row r="31" spans="1:8" ht="14.4">
      <c r="A31" s="166">
        <v>22</v>
      </c>
      <c r="B31" s="155"/>
      <c r="C31" s="173"/>
      <c r="D31" s="174"/>
      <c r="E31" s="174"/>
      <c r="F31" s="174"/>
      <c r="G31" s="172" t="str">
        <f t="shared" si="0"/>
        <v/>
      </c>
      <c r="H31" s="104"/>
    </row>
    <row r="32" spans="1:8" ht="14.4">
      <c r="A32" s="166">
        <v>23</v>
      </c>
      <c r="B32" s="155"/>
      <c r="C32" s="173"/>
      <c r="D32" s="174"/>
      <c r="E32" s="174"/>
      <c r="F32" s="174"/>
      <c r="G32" s="172" t="str">
        <f t="shared" si="0"/>
        <v/>
      </c>
      <c r="H32" s="104"/>
    </row>
    <row r="33" spans="1:10" ht="14.4">
      <c r="A33" s="166">
        <v>24</v>
      </c>
      <c r="B33" s="155"/>
      <c r="C33" s="173"/>
      <c r="D33" s="174"/>
      <c r="E33" s="174"/>
      <c r="F33" s="174"/>
      <c r="G33" s="172" t="str">
        <f t="shared" si="0"/>
        <v/>
      </c>
      <c r="H33" s="104"/>
    </row>
    <row r="34" spans="1:10" ht="14.4">
      <c r="A34" s="166">
        <v>25</v>
      </c>
      <c r="B34" s="155"/>
      <c r="C34" s="173"/>
      <c r="D34" s="174"/>
      <c r="E34" s="174"/>
      <c r="F34" s="174"/>
      <c r="G34" s="172" t="str">
        <f t="shared" si="0"/>
        <v/>
      </c>
      <c r="H34" s="104"/>
    </row>
    <row r="35" spans="1:10" ht="14.4">
      <c r="A35" s="166">
        <v>26</v>
      </c>
      <c r="B35" s="155"/>
      <c r="C35" s="173"/>
      <c r="D35" s="174"/>
      <c r="E35" s="174"/>
      <c r="F35" s="174"/>
      <c r="G35" s="172" t="str">
        <f t="shared" si="0"/>
        <v/>
      </c>
      <c r="H35" s="104"/>
    </row>
    <row r="36" spans="1:10" ht="14.4">
      <c r="A36" s="166">
        <v>27</v>
      </c>
      <c r="B36" s="155"/>
      <c r="C36" s="173"/>
      <c r="D36" s="174"/>
      <c r="E36" s="174"/>
      <c r="F36" s="174"/>
      <c r="G36" s="172" t="str">
        <f t="shared" si="0"/>
        <v/>
      </c>
      <c r="H36" s="104"/>
    </row>
    <row r="37" spans="1:10" ht="14.4">
      <c r="A37" s="166">
        <v>28</v>
      </c>
      <c r="B37" s="155"/>
      <c r="C37" s="173"/>
      <c r="D37" s="174"/>
      <c r="E37" s="174"/>
      <c r="F37" s="174"/>
      <c r="G37" s="172" t="str">
        <f t="shared" si="0"/>
        <v/>
      </c>
      <c r="H37" s="104"/>
    </row>
    <row r="38" spans="1:10" ht="14.4">
      <c r="A38" s="166">
        <v>29</v>
      </c>
      <c r="B38" s="155"/>
      <c r="C38" s="173"/>
      <c r="D38" s="174"/>
      <c r="E38" s="174"/>
      <c r="F38" s="174"/>
      <c r="G38" s="172" t="str">
        <f t="shared" si="0"/>
        <v/>
      </c>
      <c r="H38" s="104"/>
    </row>
    <row r="39" spans="1:10" ht="14.4">
      <c r="A39" s="166" t="s">
        <v>266</v>
      </c>
      <c r="B39" s="155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>
      <c r="A40" s="175" t="s">
        <v>304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>
      <c r="B44" s="183" t="s">
        <v>96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256</v>
      </c>
      <c r="F47" s="188" t="s">
        <v>261</v>
      </c>
      <c r="G47" s="186"/>
      <c r="H47" s="182"/>
      <c r="I47" s="182"/>
      <c r="J47" s="182"/>
    </row>
    <row r="48" spans="1:10">
      <c r="A48" s="182"/>
      <c r="C48" s="189" t="s">
        <v>127</v>
      </c>
      <c r="F48" s="181" t="s">
        <v>257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3.2"/>
    <row r="51" spans="2:2" s="182" customFormat="1" ht="13.2"/>
    <row r="52" spans="2:2" s="182" customFormat="1" ht="13.2"/>
    <row r="53" spans="2:2" s="182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5" zoomScaleNormal="100" zoomScaleSheetLayoutView="85" workbookViewId="0">
      <selection activeCell="N37" sqref="N37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5" t="s">
        <v>292</v>
      </c>
      <c r="B1" s="136"/>
      <c r="C1" s="136"/>
      <c r="D1" s="136"/>
      <c r="E1" s="136"/>
      <c r="F1" s="77"/>
      <c r="G1" s="77"/>
      <c r="H1" s="77"/>
      <c r="I1" s="700" t="s">
        <v>97</v>
      </c>
      <c r="J1" s="700"/>
      <c r="K1" s="142"/>
    </row>
    <row r="2" spans="1:12" s="23" customFormat="1">
      <c r="A2" s="104" t="s">
        <v>128</v>
      </c>
      <c r="B2" s="136"/>
      <c r="C2" s="136"/>
      <c r="D2" s="136"/>
      <c r="E2" s="136"/>
      <c r="F2" s="137"/>
      <c r="G2" s="138"/>
      <c r="H2" s="138"/>
      <c r="I2" s="339">
        <v>42592</v>
      </c>
      <c r="J2" s="372">
        <v>42612</v>
      </c>
      <c r="K2" s="142"/>
    </row>
    <row r="3" spans="1:12" s="23" customFormat="1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>
      <c r="A5" s="117" t="str">
        <f>'ფორმა N1'!D4</f>
        <v>მოქალაქეთა პოლიტიკური გაერთანება სახელმწიფო ხალხისთვის</v>
      </c>
      <c r="B5" s="118"/>
      <c r="C5" s="118"/>
      <c r="D5" s="118"/>
      <c r="E5" s="118"/>
      <c r="F5" s="57"/>
      <c r="G5" s="57"/>
      <c r="H5" s="57"/>
      <c r="I5" s="130"/>
      <c r="J5" s="57"/>
      <c r="K5" s="104"/>
    </row>
    <row r="6" spans="1:12" s="23" customFormat="1" ht="1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55.2">
      <c r="A7" s="131"/>
      <c r="B7" s="699" t="s">
        <v>208</v>
      </c>
      <c r="C7" s="699"/>
      <c r="D7" s="699" t="s">
        <v>280</v>
      </c>
      <c r="E7" s="699"/>
      <c r="F7" s="699" t="s">
        <v>281</v>
      </c>
      <c r="G7" s="699"/>
      <c r="H7" s="154" t="s">
        <v>267</v>
      </c>
      <c r="I7" s="699" t="s">
        <v>211</v>
      </c>
      <c r="J7" s="699"/>
      <c r="K7" s="143"/>
    </row>
    <row r="8" spans="1:12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>
      <c r="A9" s="58" t="s">
        <v>104</v>
      </c>
      <c r="B9" s="81">
        <f>SUM(B10,B14,B17)</f>
        <v>5345.53</v>
      </c>
      <c r="C9" s="81">
        <f>SUM(C10,C14,C17)</f>
        <v>305826</v>
      </c>
      <c r="D9" s="81">
        <f t="shared" ref="D9:J9" si="0">SUM(D10,D14,D17)</f>
        <v>13</v>
      </c>
      <c r="E9" s="81">
        <f>SUM(E10,E14,E17)</f>
        <v>15478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5358.53</v>
      </c>
      <c r="J9" s="81">
        <f t="shared" si="0"/>
        <v>321304</v>
      </c>
      <c r="K9" s="143"/>
    </row>
    <row r="10" spans="1:12">
      <c r="A10" s="59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>
      <c r="A13" s="59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>
      <c r="A14" s="59" t="s">
        <v>109</v>
      </c>
      <c r="B14" s="131">
        <f>SUM(B15:B16)</f>
        <v>5345.53</v>
      </c>
      <c r="C14" s="131">
        <f>SUM(C15:C16)</f>
        <v>305826</v>
      </c>
      <c r="D14" s="131">
        <f t="shared" ref="D14:J14" si="2">SUM(D15:D16)</f>
        <v>13</v>
      </c>
      <c r="E14" s="131">
        <f>SUM(E15:E16)</f>
        <v>15478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5358.53</v>
      </c>
      <c r="J14" s="131">
        <f t="shared" si="2"/>
        <v>321304</v>
      </c>
      <c r="K14" s="143"/>
    </row>
    <row r="15" spans="1:12">
      <c r="A15" s="59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>
      <c r="A16" s="59" t="s">
        <v>111</v>
      </c>
      <c r="B16" s="26">
        <v>5345.53</v>
      </c>
      <c r="C16" s="26">
        <v>305826</v>
      </c>
      <c r="D16" s="26">
        <v>13</v>
      </c>
      <c r="E16" s="26">
        <v>15478</v>
      </c>
      <c r="F16" s="26"/>
      <c r="G16" s="26"/>
      <c r="H16" s="26"/>
      <c r="I16" s="26">
        <f>B16+D16</f>
        <v>5358.53</v>
      </c>
      <c r="J16" s="26">
        <f>C16+E16</f>
        <v>321304</v>
      </c>
      <c r="K16" s="143"/>
    </row>
    <row r="17" spans="1:11">
      <c r="A17" s="59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>
      <c r="A18" s="59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>
      <c r="A19" s="59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>
      <c r="A20" s="59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>
      <c r="A21" s="59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>
      <c r="A22" s="59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>
      <c r="A23" s="59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>
      <c r="A24" s="58" t="s">
        <v>119</v>
      </c>
      <c r="B24" s="81">
        <f>SUM(B25:B31)</f>
        <v>25328.17</v>
      </c>
      <c r="C24" s="81">
        <f t="shared" ref="C24:J24" si="5">SUM(C25:C31)</f>
        <v>77640.22</v>
      </c>
      <c r="D24" s="81">
        <f t="shared" si="5"/>
        <v>2026</v>
      </c>
      <c r="E24" s="81">
        <f t="shared" si="5"/>
        <v>3826</v>
      </c>
      <c r="F24" s="81">
        <f t="shared" si="5"/>
        <v>9080</v>
      </c>
      <c r="G24" s="81">
        <f t="shared" si="5"/>
        <v>38630.03</v>
      </c>
      <c r="H24" s="81">
        <f t="shared" si="5"/>
        <v>0</v>
      </c>
      <c r="I24" s="81">
        <f t="shared" si="5"/>
        <v>18274.169999999998</v>
      </c>
      <c r="J24" s="81">
        <f t="shared" si="5"/>
        <v>45836.19</v>
      </c>
      <c r="K24" s="143"/>
    </row>
    <row r="25" spans="1:11">
      <c r="A25" s="59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>
      <c r="A26" s="59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>
      <c r="A27" s="59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>
      <c r="A28" s="59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>
      <c r="A29" s="59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>
      <c r="A30" s="59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>
      <c r="A31" s="59" t="s">
        <v>252</v>
      </c>
      <c r="B31" s="26">
        <v>25328.17</v>
      </c>
      <c r="C31" s="26">
        <v>77640.22</v>
      </c>
      <c r="D31" s="26">
        <v>2026</v>
      </c>
      <c r="E31" s="26">
        <v>3826</v>
      </c>
      <c r="F31" s="26">
        <v>9080</v>
      </c>
      <c r="G31" s="26">
        <v>38630.03</v>
      </c>
      <c r="H31" s="26"/>
      <c r="I31" s="26">
        <v>18274.169999999998</v>
      </c>
      <c r="J31" s="26">
        <v>45836.19</v>
      </c>
      <c r="K31" s="143"/>
    </row>
    <row r="32" spans="1:11">
      <c r="A32" s="58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>
      <c r="A33" s="59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>
      <c r="A34" s="59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>
      <c r="A35" s="59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>
      <c r="A36" s="58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>
      <c r="A39" s="59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27.6">
      <c r="A40" s="59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0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69"/>
      <c r="C48" s="69"/>
      <c r="F48" s="69"/>
      <c r="G48" s="72"/>
      <c r="H48" s="69"/>
      <c r="I48"/>
      <c r="J48"/>
    </row>
    <row r="49" spans="1:10" s="2" customFormat="1">
      <c r="B49" s="68" t="s">
        <v>256</v>
      </c>
      <c r="F49" s="12" t="s">
        <v>261</v>
      </c>
      <c r="G49" s="71"/>
      <c r="I49"/>
      <c r="J49"/>
    </row>
    <row r="50" spans="1:10" s="2" customFormat="1">
      <c r="B50" s="64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5.44140625" style="23" customWidth="1"/>
    <col min="10" max="10" width="9.88671875" style="62" customWidth="1"/>
    <col min="11" max="11" width="12.6640625" style="62" customWidth="1"/>
    <col min="12" max="12" width="9.109375" style="63"/>
    <col min="13" max="16384" width="9.109375" style="25"/>
  </cols>
  <sheetData>
    <row r="1" spans="1:12" s="23" customFormat="1">
      <c r="A1" s="135" t="s">
        <v>293</v>
      </c>
      <c r="B1" s="136"/>
      <c r="C1" s="136"/>
      <c r="D1" s="136"/>
      <c r="E1" s="136"/>
      <c r="F1" s="136"/>
      <c r="G1" s="142"/>
      <c r="H1" s="99" t="s">
        <v>186</v>
      </c>
      <c r="I1" s="142"/>
      <c r="J1" s="65"/>
      <c r="K1" s="65"/>
      <c r="L1" s="65"/>
    </row>
    <row r="2" spans="1:12" s="23" customFormat="1">
      <c r="A2" s="104" t="s">
        <v>128</v>
      </c>
      <c r="B2" s="136"/>
      <c r="C2" s="136"/>
      <c r="D2" s="136"/>
      <c r="E2" s="136"/>
      <c r="F2" s="136"/>
      <c r="G2" s="144"/>
      <c r="H2" s="339">
        <v>42592</v>
      </c>
      <c r="I2" s="372">
        <v>42612</v>
      </c>
      <c r="J2" s="65"/>
      <c r="K2" s="65"/>
      <c r="L2" s="65"/>
    </row>
    <row r="3" spans="1:12" s="23" customFormat="1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3"/>
    </row>
    <row r="5" spans="1:12" s="2" customFormat="1">
      <c r="A5" s="117" t="str">
        <f>'ფორმა N1'!D4</f>
        <v>მოქალაქეთა პოლიტიკური გაერთანება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2"/>
      <c r="J5" s="62"/>
      <c r="K5" s="62"/>
      <c r="L5" s="12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27.6">
      <c r="A7" s="132" t="s">
        <v>64</v>
      </c>
      <c r="B7" s="132" t="s">
        <v>359</v>
      </c>
      <c r="C7" s="134" t="s">
        <v>360</v>
      </c>
      <c r="D7" s="134" t="s">
        <v>223</v>
      </c>
      <c r="E7" s="134" t="s">
        <v>228</v>
      </c>
      <c r="F7" s="134" t="s">
        <v>229</v>
      </c>
      <c r="G7" s="134" t="s">
        <v>230</v>
      </c>
      <c r="H7" s="134" t="s">
        <v>231</v>
      </c>
      <c r="I7" s="142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4.4">
      <c r="A9" s="66">
        <v>1</v>
      </c>
      <c r="B9" s="26"/>
      <c r="C9" s="26"/>
      <c r="D9" s="26"/>
      <c r="E9" s="26"/>
      <c r="F9" s="26"/>
      <c r="G9" s="155"/>
      <c r="H9" s="26"/>
      <c r="I9" s="142"/>
    </row>
    <row r="10" spans="1:12" ht="14.4">
      <c r="A10" s="66">
        <v>2</v>
      </c>
      <c r="B10" s="26"/>
      <c r="C10" s="26"/>
      <c r="D10" s="26"/>
      <c r="E10" s="26"/>
      <c r="F10" s="26"/>
      <c r="G10" s="155"/>
      <c r="H10" s="26"/>
      <c r="I10" s="142"/>
    </row>
    <row r="11" spans="1:12" ht="14.4">
      <c r="A11" s="66">
        <v>3</v>
      </c>
      <c r="B11" s="26"/>
      <c r="C11" s="26"/>
      <c r="D11" s="26"/>
      <c r="E11" s="26"/>
      <c r="F11" s="26"/>
      <c r="G11" s="155"/>
      <c r="H11" s="26"/>
      <c r="I11" s="142"/>
    </row>
    <row r="12" spans="1:12" ht="14.4">
      <c r="A12" s="66">
        <v>4</v>
      </c>
      <c r="B12" s="26"/>
      <c r="C12" s="26"/>
      <c r="D12" s="26"/>
      <c r="E12" s="26"/>
      <c r="F12" s="26"/>
      <c r="G12" s="155"/>
      <c r="H12" s="26"/>
      <c r="I12" s="142"/>
    </row>
    <row r="13" spans="1:12" ht="14.4">
      <c r="A13" s="66">
        <v>5</v>
      </c>
      <c r="B13" s="26"/>
      <c r="C13" s="26"/>
      <c r="D13" s="26"/>
      <c r="E13" s="26"/>
      <c r="F13" s="26"/>
      <c r="G13" s="155"/>
      <c r="H13" s="26"/>
      <c r="I13" s="142"/>
    </row>
    <row r="14" spans="1:12" ht="14.4">
      <c r="A14" s="66">
        <v>6</v>
      </c>
      <c r="B14" s="26"/>
      <c r="C14" s="26"/>
      <c r="D14" s="26"/>
      <c r="E14" s="26"/>
      <c r="F14" s="26"/>
      <c r="G14" s="155"/>
      <c r="H14" s="26"/>
      <c r="I14" s="142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155"/>
      <c r="H15" s="26"/>
      <c r="I15" s="142"/>
      <c r="J15" s="62"/>
      <c r="K15" s="62"/>
      <c r="L15" s="62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155"/>
      <c r="H16" s="26"/>
      <c r="I16" s="142"/>
      <c r="J16" s="62"/>
      <c r="K16" s="62"/>
      <c r="L16" s="62"/>
    </row>
    <row r="17" spans="1:12" s="23" customFormat="1" ht="14.4">
      <c r="A17" s="66">
        <v>9</v>
      </c>
      <c r="B17" s="26"/>
      <c r="C17" s="26"/>
      <c r="D17" s="26"/>
      <c r="E17" s="26"/>
      <c r="F17" s="26"/>
      <c r="G17" s="155"/>
      <c r="H17" s="26"/>
      <c r="I17" s="142"/>
      <c r="J17" s="62"/>
      <c r="K17" s="62"/>
      <c r="L17" s="62"/>
    </row>
    <row r="18" spans="1:12" s="23" customFormat="1" ht="14.4">
      <c r="A18" s="66">
        <v>10</v>
      </c>
      <c r="B18" s="26"/>
      <c r="C18" s="26"/>
      <c r="D18" s="26"/>
      <c r="E18" s="26"/>
      <c r="F18" s="26"/>
      <c r="G18" s="155"/>
      <c r="H18" s="26"/>
      <c r="I18" s="142"/>
      <c r="J18" s="62"/>
      <c r="K18" s="62"/>
      <c r="L18" s="62"/>
    </row>
    <row r="19" spans="1:12" s="23" customFormat="1" ht="14.4">
      <c r="A19" s="66">
        <v>11</v>
      </c>
      <c r="B19" s="26"/>
      <c r="C19" s="26"/>
      <c r="D19" s="26"/>
      <c r="E19" s="26"/>
      <c r="F19" s="26"/>
      <c r="G19" s="155"/>
      <c r="H19" s="26"/>
      <c r="I19" s="142"/>
      <c r="J19" s="62"/>
      <c r="K19" s="62"/>
      <c r="L19" s="62"/>
    </row>
    <row r="20" spans="1:12" s="23" customFormat="1" ht="14.4">
      <c r="A20" s="66">
        <v>12</v>
      </c>
      <c r="B20" s="26"/>
      <c r="C20" s="26"/>
      <c r="D20" s="26"/>
      <c r="E20" s="26"/>
      <c r="F20" s="26"/>
      <c r="G20" s="155"/>
      <c r="H20" s="26"/>
      <c r="I20" s="142"/>
      <c r="J20" s="62"/>
      <c r="K20" s="62"/>
      <c r="L20" s="62"/>
    </row>
    <row r="21" spans="1:12" s="23" customFormat="1" ht="14.4">
      <c r="A21" s="66">
        <v>13</v>
      </c>
      <c r="B21" s="26"/>
      <c r="C21" s="26"/>
      <c r="D21" s="26"/>
      <c r="E21" s="26"/>
      <c r="F21" s="26"/>
      <c r="G21" s="155"/>
      <c r="H21" s="26"/>
      <c r="I21" s="142"/>
      <c r="J21" s="62"/>
      <c r="K21" s="62"/>
      <c r="L21" s="62"/>
    </row>
    <row r="22" spans="1:12" s="23" customFormat="1" ht="14.4">
      <c r="A22" s="66">
        <v>14</v>
      </c>
      <c r="B22" s="26"/>
      <c r="C22" s="26"/>
      <c r="D22" s="26"/>
      <c r="E22" s="26"/>
      <c r="F22" s="26"/>
      <c r="G22" s="155"/>
      <c r="H22" s="26"/>
      <c r="I22" s="142"/>
      <c r="J22" s="62"/>
      <c r="K22" s="62"/>
      <c r="L22" s="62"/>
    </row>
    <row r="23" spans="1:12" s="23" customFormat="1" ht="14.4">
      <c r="A23" s="66">
        <v>15</v>
      </c>
      <c r="B23" s="26"/>
      <c r="C23" s="26"/>
      <c r="D23" s="26"/>
      <c r="E23" s="26"/>
      <c r="F23" s="26"/>
      <c r="G23" s="155"/>
      <c r="H23" s="26"/>
      <c r="I23" s="142"/>
      <c r="J23" s="62"/>
      <c r="K23" s="62"/>
      <c r="L23" s="62"/>
    </row>
    <row r="24" spans="1:12" s="23" customFormat="1" ht="14.4">
      <c r="A24" s="66">
        <v>16</v>
      </c>
      <c r="B24" s="26"/>
      <c r="C24" s="26"/>
      <c r="D24" s="26"/>
      <c r="E24" s="26"/>
      <c r="F24" s="26"/>
      <c r="G24" s="155"/>
      <c r="H24" s="26"/>
      <c r="I24" s="142"/>
      <c r="J24" s="62"/>
      <c r="K24" s="62"/>
      <c r="L24" s="62"/>
    </row>
    <row r="25" spans="1:12" s="23" customFormat="1" ht="14.4">
      <c r="A25" s="66">
        <v>17</v>
      </c>
      <c r="B25" s="26"/>
      <c r="C25" s="26"/>
      <c r="D25" s="26"/>
      <c r="E25" s="26"/>
      <c r="F25" s="26"/>
      <c r="G25" s="155"/>
      <c r="H25" s="26"/>
      <c r="I25" s="142"/>
      <c r="J25" s="62"/>
      <c r="K25" s="62"/>
      <c r="L25" s="62"/>
    </row>
    <row r="26" spans="1:12" s="23" customFormat="1" ht="14.4">
      <c r="A26" s="66">
        <v>18</v>
      </c>
      <c r="B26" s="26"/>
      <c r="C26" s="26"/>
      <c r="D26" s="26"/>
      <c r="E26" s="26"/>
      <c r="F26" s="26"/>
      <c r="G26" s="155"/>
      <c r="H26" s="26"/>
      <c r="I26" s="142"/>
      <c r="J26" s="62"/>
      <c r="K26" s="62"/>
      <c r="L26" s="62"/>
    </row>
    <row r="27" spans="1:12" s="23" customFormat="1" ht="14.4">
      <c r="A27" s="66" t="s">
        <v>266</v>
      </c>
      <c r="B27" s="26"/>
      <c r="C27" s="26"/>
      <c r="D27" s="26"/>
      <c r="E27" s="26"/>
      <c r="F27" s="26"/>
      <c r="G27" s="155"/>
      <c r="H27" s="26"/>
      <c r="I27" s="142"/>
      <c r="J27" s="62"/>
      <c r="K27" s="62"/>
      <c r="L27" s="62"/>
    </row>
    <row r="28" spans="1:12" s="23" customFormat="1" ht="13.2">
      <c r="J28" s="62"/>
      <c r="K28" s="62"/>
      <c r="L28" s="62"/>
    </row>
    <row r="29" spans="1:12" s="23" customFormat="1" ht="13.2"/>
    <row r="30" spans="1:12" s="23" customFormat="1">
      <c r="A30" s="25"/>
    </row>
    <row r="31" spans="1:12" s="2" customFormat="1">
      <c r="B31" s="70" t="s">
        <v>96</v>
      </c>
      <c r="E31" s="5"/>
    </row>
    <row r="32" spans="1:12" s="2" customFormat="1">
      <c r="C32" s="69"/>
      <c r="E32" s="69"/>
      <c r="F32" s="72"/>
      <c r="G32"/>
      <c r="H32"/>
      <c r="I32"/>
    </row>
    <row r="33" spans="1:9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9" s="2" customFormat="1">
      <c r="A34"/>
      <c r="C34" s="64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84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3.5546875" style="63" customWidth="1"/>
    <col min="11" max="16384" width="9.109375" style="25"/>
  </cols>
  <sheetData>
    <row r="1" spans="1:12" s="23" customFormat="1">
      <c r="A1" s="135" t="s">
        <v>294</v>
      </c>
      <c r="B1" s="136"/>
      <c r="C1" s="136"/>
      <c r="D1" s="136"/>
      <c r="E1" s="136"/>
      <c r="F1" s="136"/>
      <c r="G1" s="136"/>
      <c r="H1" s="142"/>
      <c r="I1" s="358" t="s">
        <v>186</v>
      </c>
      <c r="J1" s="149"/>
    </row>
    <row r="2" spans="1:12" s="23" customFormat="1">
      <c r="A2" s="104" t="s">
        <v>128</v>
      </c>
      <c r="B2" s="136"/>
      <c r="C2" s="136"/>
      <c r="D2" s="136"/>
      <c r="E2" s="136"/>
      <c r="F2" s="136"/>
      <c r="G2" s="136"/>
      <c r="H2" s="142"/>
      <c r="I2" s="339">
        <v>42592</v>
      </c>
      <c r="J2" s="372">
        <v>42612</v>
      </c>
    </row>
    <row r="3" spans="1:12" s="23" customFormat="1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3"/>
      <c r="L4" s="23"/>
    </row>
    <row r="5" spans="1:12" s="2" customFormat="1">
      <c r="A5" s="117" t="str">
        <f>'ფორმა N1'!D4</f>
        <v>მოქალაქეთა პოლიტიკური გაერთანება სახელმწიფო ხალხისთვის</v>
      </c>
      <c r="B5" s="118"/>
      <c r="C5" s="118"/>
      <c r="D5" s="118"/>
      <c r="E5" s="146"/>
      <c r="F5" s="147"/>
      <c r="G5" s="147"/>
      <c r="H5" s="147"/>
      <c r="I5" s="146"/>
      <c r="J5" s="103"/>
    </row>
    <row r="6" spans="1:12" s="23" customFormat="1" ht="1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27.6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234</v>
      </c>
      <c r="F7" s="134" t="s">
        <v>235</v>
      </c>
      <c r="G7" s="134" t="s">
        <v>229</v>
      </c>
      <c r="H7" s="134" t="s">
        <v>230</v>
      </c>
      <c r="I7" s="134" t="s">
        <v>231</v>
      </c>
      <c r="J7" s="150"/>
    </row>
    <row r="8" spans="1:12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14.4">
      <c r="A9" s="66">
        <v>1</v>
      </c>
      <c r="B9" s="26"/>
      <c r="C9" s="26"/>
      <c r="D9" s="26"/>
      <c r="E9" s="26"/>
      <c r="F9" s="26"/>
      <c r="G9" s="26"/>
      <c r="H9" s="155"/>
      <c r="I9" s="26"/>
      <c r="J9" s="150"/>
    </row>
    <row r="10" spans="1:12" ht="14.4">
      <c r="A10" s="66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4.4">
      <c r="A11" s="66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4.4">
      <c r="A12" s="66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4.4">
      <c r="A13" s="66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4.4">
      <c r="A14" s="66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4.4">
      <c r="A15" s="66">
        <v>7</v>
      </c>
      <c r="B15" s="26"/>
      <c r="C15" s="26"/>
      <c r="D15" s="26"/>
      <c r="E15" s="26"/>
      <c r="F15" s="26"/>
      <c r="G15" s="26"/>
      <c r="H15" s="155"/>
      <c r="I15" s="26"/>
      <c r="J15" s="144"/>
    </row>
    <row r="16" spans="1:12" s="23" customFormat="1" ht="14.4">
      <c r="A16" s="66">
        <v>8</v>
      </c>
      <c r="B16" s="26"/>
      <c r="C16" s="26"/>
      <c r="D16" s="26"/>
      <c r="E16" s="26"/>
      <c r="F16" s="26"/>
      <c r="G16" s="26"/>
      <c r="H16" s="155"/>
      <c r="I16" s="26"/>
      <c r="J16" s="144"/>
    </row>
    <row r="17" spans="1:10" s="23" customFormat="1" ht="14.4">
      <c r="A17" s="66">
        <v>9</v>
      </c>
      <c r="B17" s="26"/>
      <c r="C17" s="26"/>
      <c r="D17" s="26"/>
      <c r="E17" s="26"/>
      <c r="F17" s="26"/>
      <c r="G17" s="26"/>
      <c r="H17" s="155"/>
      <c r="I17" s="26"/>
      <c r="J17" s="144"/>
    </row>
    <row r="18" spans="1:10" s="23" customFormat="1" ht="14.4">
      <c r="A18" s="66">
        <v>10</v>
      </c>
      <c r="B18" s="26"/>
      <c r="C18" s="26"/>
      <c r="D18" s="26"/>
      <c r="E18" s="26"/>
      <c r="F18" s="26"/>
      <c r="G18" s="26"/>
      <c r="H18" s="155"/>
      <c r="I18" s="26"/>
      <c r="J18" s="144"/>
    </row>
    <row r="19" spans="1:10" s="23" customFormat="1" ht="14.4">
      <c r="A19" s="66">
        <v>11</v>
      </c>
      <c r="B19" s="26"/>
      <c r="C19" s="26"/>
      <c r="D19" s="26"/>
      <c r="E19" s="26"/>
      <c r="F19" s="26"/>
      <c r="G19" s="26"/>
      <c r="H19" s="155"/>
      <c r="I19" s="26"/>
      <c r="J19" s="144"/>
    </row>
    <row r="20" spans="1:10" s="23" customFormat="1" ht="14.4">
      <c r="A20" s="66">
        <v>12</v>
      </c>
      <c r="B20" s="26"/>
      <c r="C20" s="26"/>
      <c r="D20" s="26"/>
      <c r="E20" s="26"/>
      <c r="F20" s="26"/>
      <c r="G20" s="26"/>
      <c r="H20" s="155"/>
      <c r="I20" s="26"/>
      <c r="J20" s="144"/>
    </row>
    <row r="21" spans="1:10" s="23" customFormat="1" ht="14.4">
      <c r="A21" s="66">
        <v>13</v>
      </c>
      <c r="B21" s="26"/>
      <c r="C21" s="26"/>
      <c r="D21" s="26"/>
      <c r="E21" s="26"/>
      <c r="F21" s="26"/>
      <c r="G21" s="26"/>
      <c r="H21" s="155"/>
      <c r="I21" s="26"/>
      <c r="J21" s="144"/>
    </row>
    <row r="22" spans="1:10" s="23" customFormat="1" ht="14.4">
      <c r="A22" s="66">
        <v>14</v>
      </c>
      <c r="B22" s="26"/>
      <c r="C22" s="26"/>
      <c r="D22" s="26"/>
      <c r="E22" s="26"/>
      <c r="F22" s="26"/>
      <c r="G22" s="26"/>
      <c r="H22" s="155"/>
      <c r="I22" s="26"/>
      <c r="J22" s="144"/>
    </row>
    <row r="23" spans="1:10" s="23" customFormat="1" ht="14.4">
      <c r="A23" s="66">
        <v>15</v>
      </c>
      <c r="B23" s="26"/>
      <c r="C23" s="26"/>
      <c r="D23" s="26"/>
      <c r="E23" s="26"/>
      <c r="F23" s="26"/>
      <c r="G23" s="26"/>
      <c r="H23" s="155"/>
      <c r="I23" s="26"/>
      <c r="J23" s="144"/>
    </row>
    <row r="24" spans="1:10" s="23" customFormat="1" ht="14.4">
      <c r="A24" s="66">
        <v>16</v>
      </c>
      <c r="B24" s="26"/>
      <c r="C24" s="26"/>
      <c r="D24" s="26"/>
      <c r="E24" s="26"/>
      <c r="F24" s="26"/>
      <c r="G24" s="26"/>
      <c r="H24" s="155"/>
      <c r="I24" s="26"/>
      <c r="J24" s="144"/>
    </row>
    <row r="25" spans="1:10" s="23" customFormat="1" ht="14.4">
      <c r="A25" s="66">
        <v>17</v>
      </c>
      <c r="B25" s="26"/>
      <c r="C25" s="26"/>
      <c r="D25" s="26"/>
      <c r="E25" s="26"/>
      <c r="F25" s="26"/>
      <c r="G25" s="26"/>
      <c r="H25" s="155"/>
      <c r="I25" s="26"/>
      <c r="J25" s="144"/>
    </row>
    <row r="26" spans="1:10" s="23" customFormat="1" ht="14.4">
      <c r="A26" s="66">
        <v>18</v>
      </c>
      <c r="B26" s="26"/>
      <c r="C26" s="26"/>
      <c r="D26" s="26"/>
      <c r="E26" s="26"/>
      <c r="F26" s="26"/>
      <c r="G26" s="26"/>
      <c r="H26" s="155"/>
      <c r="I26" s="26"/>
      <c r="J26" s="144"/>
    </row>
    <row r="27" spans="1:10" s="23" customFormat="1" ht="14.4">
      <c r="A27" s="66" t="s">
        <v>266</v>
      </c>
      <c r="B27" s="26"/>
      <c r="C27" s="26"/>
      <c r="D27" s="26"/>
      <c r="E27" s="26"/>
      <c r="F27" s="26"/>
      <c r="G27" s="26"/>
      <c r="H27" s="155"/>
      <c r="I27" s="26"/>
      <c r="J27" s="144"/>
    </row>
    <row r="28" spans="1:10" s="23" customFormat="1" ht="13.2">
      <c r="J28" s="62"/>
    </row>
    <row r="29" spans="1:10" s="23" customFormat="1" ht="13.2"/>
    <row r="30" spans="1:10" s="23" customFormat="1">
      <c r="A30" s="25"/>
    </row>
    <row r="31" spans="1:10" s="2" customFormat="1">
      <c r="B31" s="70" t="s">
        <v>96</v>
      </c>
      <c r="E31" s="5"/>
    </row>
    <row r="32" spans="1:10" s="2" customFormat="1">
      <c r="C32" s="69"/>
      <c r="E32" s="69"/>
      <c r="F32" s="72"/>
      <c r="G32" s="72"/>
      <c r="H32"/>
      <c r="I32"/>
    </row>
    <row r="33" spans="1:10" s="2" customFormat="1">
      <c r="A33"/>
      <c r="C33" s="68" t="s">
        <v>256</v>
      </c>
      <c r="E33" s="12" t="s">
        <v>261</v>
      </c>
      <c r="F33" s="71"/>
      <c r="G33"/>
      <c r="H33"/>
      <c r="I33"/>
    </row>
    <row r="34" spans="1:10" s="2" customFormat="1">
      <c r="A34"/>
      <c r="C34" s="64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2"/>
    </row>
    <row r="38" spans="1:10" s="23" customFormat="1" ht="13.2">
      <c r="J38" s="62"/>
    </row>
    <row r="39" spans="1:10" s="23" customFormat="1" ht="13.2">
      <c r="J39" s="62"/>
    </row>
    <row r="40" spans="1:10" s="23" customFormat="1" ht="13.2">
      <c r="J40" s="62"/>
    </row>
    <row r="41" spans="1:10" s="23" customFormat="1" ht="13.2">
      <c r="J41" s="62"/>
    </row>
    <row r="42" spans="1:10" s="23" customFormat="1" ht="13.2">
      <c r="J42" s="62"/>
    </row>
    <row r="43" spans="1:10" s="23" customFormat="1" ht="13.2">
      <c r="J43" s="62"/>
    </row>
    <row r="44" spans="1:10" s="23" customFormat="1" ht="13.2">
      <c r="J44" s="62"/>
    </row>
    <row r="45" spans="1:10" s="23" customFormat="1" ht="13.2">
      <c r="J45" s="62"/>
    </row>
    <row r="46" spans="1:10" s="23" customFormat="1" ht="13.2">
      <c r="J46" s="62"/>
    </row>
    <row r="47" spans="1:10" s="23" customFormat="1" ht="13.2">
      <c r="J47" s="62"/>
    </row>
    <row r="48" spans="1:10" s="23" customFormat="1" ht="13.2">
      <c r="J48" s="62"/>
    </row>
    <row r="49" spans="10:10" s="23" customFormat="1" ht="13.2">
      <c r="J49" s="62"/>
    </row>
    <row r="50" spans="10:10" s="23" customFormat="1" ht="13.2">
      <c r="J50" s="62"/>
    </row>
    <row r="51" spans="10:10" s="23" customFormat="1" ht="13.2">
      <c r="J51" s="62"/>
    </row>
    <row r="52" spans="10:10" s="23" customFormat="1" ht="13.2">
      <c r="J52" s="62"/>
    </row>
    <row r="53" spans="10:10" s="23" customFormat="1" ht="13.2">
      <c r="J53" s="62"/>
    </row>
    <row r="54" spans="10:10" s="23" customFormat="1" ht="13.2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B23" sqref="B23:G28"/>
    </sheetView>
  </sheetViews>
  <sheetFormatPr defaultColWidth="9.109375" defaultRowHeight="13.2"/>
  <cols>
    <col min="1" max="1" width="4.88671875" style="209" customWidth="1"/>
    <col min="2" max="2" width="37.44140625" style="209" customWidth="1"/>
    <col min="3" max="3" width="21.5546875" style="209" customWidth="1"/>
    <col min="4" max="4" width="20" style="209" customWidth="1"/>
    <col min="5" max="5" width="18.6640625" style="209" customWidth="1"/>
    <col min="6" max="6" width="24.109375" style="209" customWidth="1"/>
    <col min="7" max="7" width="27.109375" style="209" customWidth="1"/>
    <col min="8" max="8" width="11.88671875" style="209" customWidth="1"/>
    <col min="9" max="16384" width="9.109375" style="209"/>
  </cols>
  <sheetData>
    <row r="1" spans="1:8" s="193" customFormat="1" ht="13.8">
      <c r="A1" s="190" t="s">
        <v>314</v>
      </c>
      <c r="B1" s="191"/>
      <c r="C1" s="191"/>
      <c r="D1" s="191"/>
      <c r="E1" s="191"/>
      <c r="F1" s="77"/>
      <c r="G1" s="77" t="s">
        <v>97</v>
      </c>
      <c r="H1" s="194"/>
    </row>
    <row r="2" spans="1:8" s="193" customFormat="1" ht="13.8">
      <c r="A2" s="194" t="s">
        <v>305</v>
      </c>
      <c r="B2" s="191"/>
      <c r="C2" s="191"/>
      <c r="D2" s="191"/>
      <c r="E2" s="192"/>
      <c r="F2" s="192"/>
      <c r="G2" s="339">
        <v>42592</v>
      </c>
      <c r="H2" s="372">
        <v>42612</v>
      </c>
    </row>
    <row r="3" spans="1:8" s="193" customFormat="1">
      <c r="A3" s="194"/>
      <c r="B3" s="191"/>
      <c r="C3" s="191"/>
      <c r="D3" s="191"/>
      <c r="E3" s="192"/>
      <c r="F3" s="192"/>
      <c r="G3" s="192"/>
      <c r="H3" s="194"/>
    </row>
    <row r="4" spans="1:8" s="193" customFormat="1" ht="13.8">
      <c r="A4" s="113" t="s">
        <v>262</v>
      </c>
      <c r="B4" s="191"/>
      <c r="C4" s="191"/>
      <c r="D4" s="191"/>
      <c r="E4" s="195"/>
      <c r="F4" s="195"/>
      <c r="G4" s="192"/>
      <c r="H4" s="194"/>
    </row>
    <row r="5" spans="1:8" s="193" customFormat="1">
      <c r="A5" s="196" t="str">
        <f>'ფორმა N1'!D4</f>
        <v>მოქალაქეთა პოლიტიკური გაერთანება სახელმწიფო ხალხისთვის</v>
      </c>
      <c r="B5" s="196"/>
      <c r="C5" s="196"/>
      <c r="D5" s="196"/>
      <c r="E5" s="196"/>
      <c r="F5" s="196"/>
      <c r="G5" s="197"/>
      <c r="H5" s="194"/>
    </row>
    <row r="6" spans="1:8" s="210" customFormat="1">
      <c r="A6" s="198"/>
      <c r="B6" s="198"/>
      <c r="C6" s="198"/>
      <c r="D6" s="198"/>
      <c r="E6" s="198"/>
      <c r="F6" s="198"/>
      <c r="G6" s="198"/>
      <c r="H6" s="195"/>
    </row>
    <row r="7" spans="1:8" s="193" customFormat="1" ht="52.8">
      <c r="A7" s="224" t="s">
        <v>64</v>
      </c>
      <c r="B7" s="201" t="s">
        <v>309</v>
      </c>
      <c r="C7" s="201" t="s">
        <v>310</v>
      </c>
      <c r="D7" s="201" t="s">
        <v>311</v>
      </c>
      <c r="E7" s="201" t="s">
        <v>312</v>
      </c>
      <c r="F7" s="201" t="s">
        <v>313</v>
      </c>
      <c r="G7" s="201" t="s">
        <v>306</v>
      </c>
      <c r="H7" s="194"/>
    </row>
    <row r="8" spans="1:8" s="193" customFormat="1">
      <c r="A8" s="199">
        <v>1</v>
      </c>
      <c r="B8" s="200">
        <v>2</v>
      </c>
      <c r="C8" s="200">
        <v>3</v>
      </c>
      <c r="D8" s="200">
        <v>4</v>
      </c>
      <c r="E8" s="201">
        <v>5</v>
      </c>
      <c r="F8" s="201">
        <v>6</v>
      </c>
      <c r="G8" s="201">
        <v>7</v>
      </c>
      <c r="H8" s="194"/>
    </row>
    <row r="9" spans="1:8" s="193" customFormat="1">
      <c r="A9" s="211">
        <v>1</v>
      </c>
      <c r="B9" s="202"/>
      <c r="C9" s="202"/>
      <c r="D9" s="203"/>
      <c r="E9" s="202"/>
      <c r="F9" s="202"/>
      <c r="G9" s="202"/>
      <c r="H9" s="194"/>
    </row>
    <row r="10" spans="1:8" s="193" customFormat="1">
      <c r="A10" s="211">
        <v>2</v>
      </c>
      <c r="B10" s="202"/>
      <c r="C10" s="202"/>
      <c r="D10" s="203"/>
      <c r="E10" s="202"/>
      <c r="F10" s="202"/>
      <c r="G10" s="202"/>
      <c r="H10" s="194"/>
    </row>
    <row r="11" spans="1:8" s="193" customFormat="1">
      <c r="A11" s="211">
        <v>3</v>
      </c>
      <c r="B11" s="202"/>
      <c r="C11" s="202"/>
      <c r="D11" s="203"/>
      <c r="E11" s="202"/>
      <c r="F11" s="202"/>
      <c r="G11" s="202"/>
      <c r="H11" s="194"/>
    </row>
    <row r="12" spans="1:8" s="193" customFormat="1">
      <c r="A12" s="211">
        <v>4</v>
      </c>
      <c r="B12" s="202"/>
      <c r="C12" s="202"/>
      <c r="D12" s="203"/>
      <c r="E12" s="202"/>
      <c r="F12" s="202"/>
      <c r="G12" s="202"/>
      <c r="H12" s="194"/>
    </row>
    <row r="13" spans="1:8" s="193" customFormat="1">
      <c r="A13" s="211">
        <v>5</v>
      </c>
      <c r="B13" s="202"/>
      <c r="C13" s="202"/>
      <c r="D13" s="203"/>
      <c r="E13" s="202"/>
      <c r="F13" s="202"/>
      <c r="G13" s="202"/>
      <c r="H13" s="194"/>
    </row>
    <row r="14" spans="1:8" s="193" customFormat="1">
      <c r="A14" s="211">
        <v>6</v>
      </c>
      <c r="B14" s="202"/>
      <c r="C14" s="202"/>
      <c r="D14" s="203"/>
      <c r="E14" s="202"/>
      <c r="F14" s="202"/>
      <c r="G14" s="202"/>
      <c r="H14" s="194"/>
    </row>
    <row r="15" spans="1:8" s="193" customFormat="1">
      <c r="A15" s="211">
        <v>7</v>
      </c>
      <c r="B15" s="202"/>
      <c r="C15" s="202"/>
      <c r="D15" s="203"/>
      <c r="E15" s="202"/>
      <c r="F15" s="202"/>
      <c r="G15" s="202"/>
      <c r="H15" s="194"/>
    </row>
    <row r="16" spans="1:8" s="193" customFormat="1">
      <c r="A16" s="211">
        <v>8</v>
      </c>
      <c r="B16" s="202"/>
      <c r="C16" s="202"/>
      <c r="D16" s="203"/>
      <c r="E16" s="202"/>
      <c r="F16" s="202"/>
      <c r="G16" s="202"/>
      <c r="H16" s="194"/>
    </row>
    <row r="17" spans="1:11" s="193" customFormat="1">
      <c r="A17" s="211">
        <v>9</v>
      </c>
      <c r="B17" s="202"/>
      <c r="C17" s="202"/>
      <c r="D17" s="203"/>
      <c r="E17" s="202"/>
      <c r="F17" s="202"/>
      <c r="G17" s="202"/>
      <c r="H17" s="194"/>
    </row>
    <row r="18" spans="1:11" s="193" customFormat="1">
      <c r="A18" s="211">
        <v>10</v>
      </c>
      <c r="B18" s="202"/>
      <c r="C18" s="202"/>
      <c r="D18" s="203"/>
      <c r="E18" s="202"/>
      <c r="F18" s="202"/>
      <c r="G18" s="202"/>
      <c r="H18" s="194"/>
    </row>
    <row r="19" spans="1:11" s="193" customFormat="1">
      <c r="A19" s="211" t="s">
        <v>264</v>
      </c>
      <c r="B19" s="202"/>
      <c r="C19" s="202"/>
      <c r="D19" s="203"/>
      <c r="E19" s="202"/>
      <c r="F19" s="202"/>
      <c r="G19" s="202"/>
      <c r="H19" s="194"/>
    </row>
    <row r="22" spans="1:11" s="193" customFormat="1"/>
    <row r="23" spans="1:11" s="193" customFormat="1"/>
    <row r="24" spans="1:11" s="21" customFormat="1" ht="13.8">
      <c r="B24" s="204" t="s">
        <v>96</v>
      </c>
      <c r="C24" s="204"/>
    </row>
    <row r="25" spans="1:11" s="21" customFormat="1" ht="13.8">
      <c r="B25" s="204"/>
      <c r="C25" s="204"/>
    </row>
    <row r="26" spans="1:11" s="21" customFormat="1" ht="13.8">
      <c r="C26" s="206"/>
      <c r="F26" s="206"/>
      <c r="G26" s="206"/>
      <c r="H26" s="205"/>
    </row>
    <row r="27" spans="1:11" s="21" customFormat="1" ht="13.8">
      <c r="C27" s="207" t="s">
        <v>256</v>
      </c>
      <c r="F27" s="204" t="s">
        <v>307</v>
      </c>
      <c r="J27" s="205"/>
      <c r="K27" s="205"/>
    </row>
    <row r="28" spans="1:11" s="21" customFormat="1" ht="13.8">
      <c r="C28" s="207" t="s">
        <v>127</v>
      </c>
      <c r="F28" s="208" t="s">
        <v>257</v>
      </c>
      <c r="J28" s="205"/>
      <c r="K28" s="205"/>
    </row>
    <row r="29" spans="1:11" s="193" customFormat="1" ht="13.8">
      <c r="C29" s="207"/>
      <c r="J29" s="210"/>
      <c r="K29" s="21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20"/>
  <sheetViews>
    <sheetView view="pageBreakPreview" topLeftCell="A27" zoomScaleNormal="80" zoomScaleSheetLayoutView="100" workbookViewId="0">
      <selection activeCell="F56" sqref="F56"/>
    </sheetView>
  </sheetViews>
  <sheetFormatPr defaultRowHeight="13.2"/>
  <cols>
    <col min="1" max="1" width="8.88671875" style="670"/>
    <col min="2" max="2" width="45.5546875" style="670" customWidth="1"/>
    <col min="3" max="3" width="11.5546875" style="670" customWidth="1"/>
    <col min="4" max="4" width="19.109375" style="670" customWidth="1"/>
    <col min="5" max="5" width="27.88671875" style="670" customWidth="1"/>
    <col min="6" max="6" width="20.44140625" style="670" customWidth="1"/>
    <col min="7" max="7" width="19.109375" style="670" customWidth="1"/>
    <col min="8" max="8" width="22.109375" style="670" customWidth="1"/>
    <col min="9" max="9" width="21.44140625" style="670" customWidth="1"/>
    <col min="10" max="10" width="20.33203125" style="670" customWidth="1"/>
    <col min="11" max="11" width="24.5546875" style="670" customWidth="1"/>
    <col min="12" max="12" width="12" customWidth="1"/>
  </cols>
  <sheetData>
    <row r="1" spans="1:12" ht="13.8">
      <c r="A1" s="660" t="s">
        <v>426</v>
      </c>
      <c r="B1" s="661"/>
      <c r="C1" s="661"/>
      <c r="D1" s="661"/>
      <c r="E1" s="661"/>
      <c r="F1" s="661"/>
      <c r="G1" s="661"/>
      <c r="H1" s="661"/>
      <c r="I1" s="661"/>
      <c r="J1" s="661"/>
      <c r="K1" s="662" t="s">
        <v>97</v>
      </c>
    </row>
    <row r="2" spans="1:12" ht="13.8">
      <c r="A2" s="265" t="s">
        <v>128</v>
      </c>
      <c r="B2" s="661"/>
      <c r="C2" s="661"/>
      <c r="D2" s="661"/>
      <c r="E2" s="661"/>
      <c r="F2" s="661"/>
      <c r="G2" s="661"/>
      <c r="H2" s="661"/>
      <c r="I2" s="661"/>
      <c r="J2" s="661"/>
      <c r="K2" s="496">
        <v>42592</v>
      </c>
      <c r="L2" s="372">
        <v>42612</v>
      </c>
    </row>
    <row r="3" spans="1:12" ht="13.8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3"/>
    </row>
    <row r="4" spans="1:12" ht="13.8">
      <c r="A4" s="106" t="str">
        <f>'ფორმა N2'!A4</f>
        <v>ანგარიშვალდებული პირის დასახელება:</v>
      </c>
      <c r="B4" s="106"/>
      <c r="C4" s="106"/>
      <c r="D4" s="106"/>
      <c r="E4" s="661"/>
      <c r="F4" s="661"/>
      <c r="G4" s="661"/>
      <c r="H4" s="661"/>
      <c r="I4" s="661"/>
      <c r="J4" s="661"/>
      <c r="K4" s="661"/>
    </row>
    <row r="5" spans="1:12" s="182" customFormat="1" ht="13.8">
      <c r="A5" s="664" t="str">
        <f>'ფორმა N1'!D4</f>
        <v>მოქალაქეთა პოლიტიკური გაერთანება სახელმწიფო ხალხისთვის</v>
      </c>
      <c r="B5" s="665"/>
      <c r="C5" s="665"/>
      <c r="D5" s="665"/>
      <c r="E5" s="666"/>
      <c r="F5" s="666"/>
      <c r="G5" s="666"/>
      <c r="H5" s="666"/>
      <c r="I5" s="666"/>
      <c r="J5" s="666"/>
      <c r="K5" s="666"/>
    </row>
    <row r="6" spans="1:12" ht="55.2">
      <c r="A6" s="667" t="s">
        <v>64</v>
      </c>
      <c r="B6" s="134" t="s">
        <v>361</v>
      </c>
      <c r="C6" s="134" t="s">
        <v>362</v>
      </c>
      <c r="D6" s="134" t="s">
        <v>364</v>
      </c>
      <c r="E6" s="134" t="s">
        <v>363</v>
      </c>
      <c r="F6" s="388" t="s">
        <v>372</v>
      </c>
      <c r="G6" s="389" t="s">
        <v>373</v>
      </c>
      <c r="H6" s="134" t="s">
        <v>367</v>
      </c>
      <c r="I6" s="134" t="s">
        <v>368</v>
      </c>
      <c r="J6" s="134" t="s">
        <v>379</v>
      </c>
      <c r="K6" s="134" t="s">
        <v>369</v>
      </c>
    </row>
    <row r="7" spans="1:12" ht="13.8">
      <c r="A7" s="134">
        <v>1</v>
      </c>
      <c r="B7" s="134">
        <v>2</v>
      </c>
      <c r="C7" s="134">
        <v>3</v>
      </c>
      <c r="D7" s="134">
        <v>4</v>
      </c>
      <c r="E7" s="134">
        <v>5</v>
      </c>
      <c r="F7" s="388">
        <v>6</v>
      </c>
      <c r="G7" s="389">
        <v>7</v>
      </c>
      <c r="H7" s="134">
        <v>8</v>
      </c>
      <c r="I7" s="134">
        <v>9</v>
      </c>
      <c r="J7" s="134">
        <v>10</v>
      </c>
      <c r="K7" s="134">
        <v>11</v>
      </c>
    </row>
    <row r="8" spans="1:12" ht="14.4">
      <c r="A8" s="134">
        <v>1</v>
      </c>
      <c r="B8" s="26" t="s">
        <v>753</v>
      </c>
      <c r="C8" s="26" t="s">
        <v>754</v>
      </c>
      <c r="D8" s="390" t="s">
        <v>755</v>
      </c>
      <c r="E8" s="26">
        <v>1202.8</v>
      </c>
      <c r="F8" s="391">
        <v>48557.31</v>
      </c>
      <c r="G8" s="392"/>
      <c r="H8" s="26"/>
      <c r="I8" s="26"/>
      <c r="J8" s="66">
        <v>202283135</v>
      </c>
      <c r="K8" s="66" t="s">
        <v>756</v>
      </c>
    </row>
    <row r="9" spans="1:12" ht="14.4">
      <c r="A9" s="134">
        <v>2</v>
      </c>
      <c r="B9" s="26" t="s">
        <v>753</v>
      </c>
      <c r="C9" s="26" t="s">
        <v>754</v>
      </c>
      <c r="D9" s="390" t="s">
        <v>757</v>
      </c>
      <c r="E9" s="26">
        <v>82.9</v>
      </c>
      <c r="F9" s="391">
        <v>2037.8</v>
      </c>
      <c r="G9" s="392"/>
      <c r="H9" s="26"/>
      <c r="I9" s="26"/>
      <c r="J9" s="66">
        <v>202283135</v>
      </c>
      <c r="K9" s="66" t="s">
        <v>756</v>
      </c>
    </row>
    <row r="10" spans="1:12" ht="14.4">
      <c r="A10" s="134">
        <v>3</v>
      </c>
      <c r="B10" s="26" t="s">
        <v>946</v>
      </c>
      <c r="C10" s="26" t="s">
        <v>754</v>
      </c>
      <c r="D10" s="390" t="s">
        <v>1239</v>
      </c>
      <c r="E10" s="26">
        <v>277.70999999999998</v>
      </c>
      <c r="F10" s="391">
        <v>10148</v>
      </c>
      <c r="G10" s="392" t="s">
        <v>947</v>
      </c>
      <c r="H10" s="26" t="s">
        <v>488</v>
      </c>
      <c r="I10" s="26" t="s">
        <v>948</v>
      </c>
      <c r="J10" s="66"/>
      <c r="K10" s="66"/>
    </row>
    <row r="11" spans="1:12" ht="14.4">
      <c r="A11" s="134">
        <v>4</v>
      </c>
      <c r="B11" s="26" t="s">
        <v>949</v>
      </c>
      <c r="C11" s="26" t="s">
        <v>754</v>
      </c>
      <c r="D11" s="390" t="s">
        <v>1239</v>
      </c>
      <c r="E11" s="26">
        <v>232</v>
      </c>
      <c r="F11" s="391">
        <v>3762</v>
      </c>
      <c r="G11" s="392" t="s">
        <v>950</v>
      </c>
      <c r="H11" s="26" t="s">
        <v>951</v>
      </c>
      <c r="I11" s="26" t="s">
        <v>806</v>
      </c>
      <c r="J11" s="66"/>
      <c r="K11" s="66"/>
    </row>
    <row r="12" spans="1:12" ht="14.4">
      <c r="A12" s="134">
        <v>5</v>
      </c>
      <c r="B12" s="26" t="s">
        <v>952</v>
      </c>
      <c r="C12" s="26" t="s">
        <v>754</v>
      </c>
      <c r="D12" s="390" t="s">
        <v>1239</v>
      </c>
      <c r="E12" s="26">
        <v>137</v>
      </c>
      <c r="F12" s="391">
        <v>1343</v>
      </c>
      <c r="G12" s="392" t="s">
        <v>953</v>
      </c>
      <c r="H12" s="26" t="s">
        <v>811</v>
      </c>
      <c r="I12" s="26" t="s">
        <v>954</v>
      </c>
      <c r="J12" s="66"/>
      <c r="K12" s="66"/>
    </row>
    <row r="13" spans="1:12" ht="14.4">
      <c r="A13" s="134">
        <v>6</v>
      </c>
      <c r="B13" s="26" t="s">
        <v>955</v>
      </c>
      <c r="C13" s="26" t="s">
        <v>754</v>
      </c>
      <c r="D13" s="390" t="s">
        <v>1239</v>
      </c>
      <c r="E13" s="26">
        <v>345.33</v>
      </c>
      <c r="F13" s="391">
        <v>1667</v>
      </c>
      <c r="G13" s="392" t="s">
        <v>956</v>
      </c>
      <c r="H13" s="26" t="s">
        <v>957</v>
      </c>
      <c r="I13" s="26" t="s">
        <v>958</v>
      </c>
      <c r="J13" s="66"/>
      <c r="K13" s="66"/>
    </row>
    <row r="14" spans="1:12" ht="14.4">
      <c r="A14" s="134">
        <v>7</v>
      </c>
      <c r="B14" s="26" t="s">
        <v>955</v>
      </c>
      <c r="C14" s="26" t="s">
        <v>754</v>
      </c>
      <c r="D14" s="390" t="s">
        <v>1239</v>
      </c>
      <c r="E14" s="26">
        <v>172</v>
      </c>
      <c r="F14" s="391">
        <v>833</v>
      </c>
      <c r="G14" s="392" t="s">
        <v>959</v>
      </c>
      <c r="H14" s="26" t="s">
        <v>813</v>
      </c>
      <c r="I14" s="26" t="s">
        <v>960</v>
      </c>
      <c r="J14" s="66"/>
      <c r="K14" s="66"/>
    </row>
    <row r="15" spans="1:12" ht="14.4">
      <c r="A15" s="134">
        <v>8</v>
      </c>
      <c r="B15" s="26" t="s">
        <v>961</v>
      </c>
      <c r="C15" s="26" t="s">
        <v>754</v>
      </c>
      <c r="D15" s="390" t="s">
        <v>1239</v>
      </c>
      <c r="E15" s="26">
        <v>43.7</v>
      </c>
      <c r="F15" s="391">
        <v>1250</v>
      </c>
      <c r="G15" s="392" t="s">
        <v>962</v>
      </c>
      <c r="H15" s="26" t="s">
        <v>694</v>
      </c>
      <c r="I15" s="26" t="s">
        <v>963</v>
      </c>
      <c r="J15" s="66"/>
      <c r="K15" s="66"/>
    </row>
    <row r="16" spans="1:12" ht="14.4">
      <c r="A16" s="134">
        <v>9</v>
      </c>
      <c r="B16" s="26" t="s">
        <v>964</v>
      </c>
      <c r="C16" s="26" t="s">
        <v>754</v>
      </c>
      <c r="D16" s="390" t="s">
        <v>1239</v>
      </c>
      <c r="E16" s="26">
        <v>172.9</v>
      </c>
      <c r="F16" s="391">
        <v>1505</v>
      </c>
      <c r="G16" s="392" t="s">
        <v>965</v>
      </c>
      <c r="H16" s="26" t="s">
        <v>966</v>
      </c>
      <c r="I16" s="26" t="s">
        <v>967</v>
      </c>
      <c r="J16" s="66"/>
      <c r="K16" s="66"/>
    </row>
    <row r="17" spans="1:11" ht="14.4">
      <c r="A17" s="134">
        <v>10</v>
      </c>
      <c r="B17" s="26" t="s">
        <v>968</v>
      </c>
      <c r="C17" s="26" t="s">
        <v>754</v>
      </c>
      <c r="D17" s="390" t="s">
        <v>1239</v>
      </c>
      <c r="E17" s="26">
        <v>34</v>
      </c>
      <c r="F17" s="391">
        <v>1000</v>
      </c>
      <c r="G17" s="392" t="s">
        <v>969</v>
      </c>
      <c r="H17" s="26" t="s">
        <v>483</v>
      </c>
      <c r="I17" s="26" t="s">
        <v>970</v>
      </c>
      <c r="J17" s="66"/>
      <c r="K17" s="66"/>
    </row>
    <row r="18" spans="1:11" ht="14.4">
      <c r="A18" s="134">
        <v>11</v>
      </c>
      <c r="B18" s="26" t="s">
        <v>971</v>
      </c>
      <c r="C18" s="26" t="s">
        <v>754</v>
      </c>
      <c r="D18" s="390" t="s">
        <v>1239</v>
      </c>
      <c r="E18" s="26">
        <v>299.10000000000002</v>
      </c>
      <c r="F18" s="391">
        <v>4125</v>
      </c>
      <c r="G18" s="392" t="s">
        <v>972</v>
      </c>
      <c r="H18" s="26" t="s">
        <v>973</v>
      </c>
      <c r="I18" s="26" t="s">
        <v>974</v>
      </c>
      <c r="J18" s="66"/>
      <c r="K18" s="66"/>
    </row>
    <row r="19" spans="1:11" ht="14.4">
      <c r="A19" s="134">
        <v>12</v>
      </c>
      <c r="B19" s="26" t="s">
        <v>975</v>
      </c>
      <c r="C19" s="26" t="s">
        <v>754</v>
      </c>
      <c r="D19" s="390" t="s">
        <v>1239</v>
      </c>
      <c r="E19" s="26">
        <v>162</v>
      </c>
      <c r="F19" s="391">
        <v>2150</v>
      </c>
      <c r="G19" s="392" t="s">
        <v>976</v>
      </c>
      <c r="H19" s="26" t="s">
        <v>649</v>
      </c>
      <c r="I19" s="26" t="s">
        <v>977</v>
      </c>
      <c r="J19" s="66"/>
      <c r="K19" s="66"/>
    </row>
    <row r="20" spans="1:11" ht="14.4">
      <c r="A20" s="134">
        <v>13</v>
      </c>
      <c r="B20" s="26" t="s">
        <v>978</v>
      </c>
      <c r="C20" s="26" t="s">
        <v>754</v>
      </c>
      <c r="D20" s="390" t="s">
        <v>1239</v>
      </c>
      <c r="E20" s="26">
        <v>170</v>
      </c>
      <c r="F20" s="391">
        <v>3633</v>
      </c>
      <c r="G20" s="392" t="s">
        <v>979</v>
      </c>
      <c r="H20" s="26" t="s">
        <v>980</v>
      </c>
      <c r="I20" s="26" t="s">
        <v>981</v>
      </c>
      <c r="J20" s="66"/>
      <c r="K20" s="66"/>
    </row>
    <row r="21" spans="1:11" ht="14.4">
      <c r="A21" s="134">
        <v>14</v>
      </c>
      <c r="B21" s="26" t="s">
        <v>982</v>
      </c>
      <c r="C21" s="26" t="s">
        <v>754</v>
      </c>
      <c r="D21" s="390" t="s">
        <v>1239</v>
      </c>
      <c r="E21" s="26">
        <v>67.760000000000005</v>
      </c>
      <c r="F21" s="391">
        <v>625</v>
      </c>
      <c r="G21" s="392" t="s">
        <v>983</v>
      </c>
      <c r="H21" s="26" t="s">
        <v>984</v>
      </c>
      <c r="I21" s="26" t="s">
        <v>985</v>
      </c>
      <c r="J21" s="66"/>
      <c r="K21" s="66"/>
    </row>
    <row r="22" spans="1:11" ht="14.4">
      <c r="A22" s="134">
        <v>15</v>
      </c>
      <c r="B22" s="26" t="s">
        <v>986</v>
      </c>
      <c r="C22" s="26" t="s">
        <v>754</v>
      </c>
      <c r="D22" s="390" t="s">
        <v>1239</v>
      </c>
      <c r="E22" s="26">
        <v>195</v>
      </c>
      <c r="F22" s="391">
        <v>750</v>
      </c>
      <c r="G22" s="392" t="s">
        <v>987</v>
      </c>
      <c r="H22" s="26" t="s">
        <v>988</v>
      </c>
      <c r="I22" s="26" t="s">
        <v>989</v>
      </c>
      <c r="J22" s="66"/>
      <c r="K22" s="66"/>
    </row>
    <row r="23" spans="1:11" ht="14.4">
      <c r="A23" s="134">
        <v>16</v>
      </c>
      <c r="B23" s="26" t="s">
        <v>990</v>
      </c>
      <c r="C23" s="26" t="s">
        <v>754</v>
      </c>
      <c r="D23" s="390" t="s">
        <v>1239</v>
      </c>
      <c r="E23" s="26">
        <v>204</v>
      </c>
      <c r="F23" s="391">
        <v>3010</v>
      </c>
      <c r="G23" s="392" t="s">
        <v>991</v>
      </c>
      <c r="H23" s="26" t="s">
        <v>992</v>
      </c>
      <c r="I23" s="26" t="s">
        <v>993</v>
      </c>
      <c r="J23" s="66"/>
      <c r="K23" s="66"/>
    </row>
    <row r="24" spans="1:11" ht="14.4">
      <c r="A24" s="134">
        <v>17</v>
      </c>
      <c r="B24" s="26" t="s">
        <v>994</v>
      </c>
      <c r="C24" s="26" t="s">
        <v>754</v>
      </c>
      <c r="D24" s="390" t="s">
        <v>1239</v>
      </c>
      <c r="E24" s="26">
        <v>95</v>
      </c>
      <c r="F24" s="391">
        <v>1250</v>
      </c>
      <c r="G24" s="392" t="s">
        <v>995</v>
      </c>
      <c r="H24" s="26" t="s">
        <v>596</v>
      </c>
      <c r="I24" s="26" t="s">
        <v>801</v>
      </c>
      <c r="J24" s="66"/>
      <c r="K24" s="66"/>
    </row>
    <row r="25" spans="1:11" ht="14.4">
      <c r="A25" s="134">
        <v>18</v>
      </c>
      <c r="B25" s="26" t="s">
        <v>996</v>
      </c>
      <c r="C25" s="26" t="s">
        <v>754</v>
      </c>
      <c r="D25" s="390" t="s">
        <v>1239</v>
      </c>
      <c r="E25" s="26">
        <v>99</v>
      </c>
      <c r="F25" s="391">
        <v>2795</v>
      </c>
      <c r="G25" s="392" t="s">
        <v>997</v>
      </c>
      <c r="H25" s="26" t="s">
        <v>998</v>
      </c>
      <c r="I25" s="26" t="s">
        <v>999</v>
      </c>
      <c r="J25" s="66"/>
      <c r="K25" s="66"/>
    </row>
    <row r="26" spans="1:11" ht="14.4">
      <c r="A26" s="134">
        <v>19</v>
      </c>
      <c r="B26" s="26" t="s">
        <v>1000</v>
      </c>
      <c r="C26" s="26" t="s">
        <v>754</v>
      </c>
      <c r="D26" s="390" t="s">
        <v>1239</v>
      </c>
      <c r="E26" s="26">
        <v>150</v>
      </c>
      <c r="F26" s="391">
        <v>3010</v>
      </c>
      <c r="G26" s="392"/>
      <c r="H26" s="26"/>
      <c r="I26" s="26"/>
      <c r="J26" s="66">
        <v>205289828</v>
      </c>
      <c r="K26" s="66" t="s">
        <v>1001</v>
      </c>
    </row>
    <row r="27" spans="1:11" ht="14.4">
      <c r="A27" s="134">
        <v>20</v>
      </c>
      <c r="B27" s="26" t="s">
        <v>1002</v>
      </c>
      <c r="C27" s="26" t="s">
        <v>754</v>
      </c>
      <c r="D27" s="390" t="s">
        <v>1239</v>
      </c>
      <c r="E27" s="26">
        <v>110</v>
      </c>
      <c r="F27" s="391">
        <v>625</v>
      </c>
      <c r="G27" s="392"/>
      <c r="H27" s="26"/>
      <c r="I27" s="26"/>
      <c r="J27" s="66">
        <v>415589571</v>
      </c>
      <c r="K27" s="66" t="s">
        <v>1003</v>
      </c>
    </row>
    <row r="28" spans="1:11" ht="14.4">
      <c r="A28" s="134">
        <v>21</v>
      </c>
      <c r="B28" s="26" t="s">
        <v>1004</v>
      </c>
      <c r="C28" s="26" t="s">
        <v>754</v>
      </c>
      <c r="D28" s="390" t="s">
        <v>1239</v>
      </c>
      <c r="E28" s="26">
        <v>98</v>
      </c>
      <c r="F28" s="391">
        <v>625</v>
      </c>
      <c r="G28" s="392" t="s">
        <v>1005</v>
      </c>
      <c r="H28" s="26" t="s">
        <v>1006</v>
      </c>
      <c r="I28" s="26" t="s">
        <v>1007</v>
      </c>
      <c r="J28" s="66"/>
      <c r="K28" s="66"/>
    </row>
    <row r="29" spans="1:11" ht="14.4">
      <c r="A29" s="134">
        <v>22</v>
      </c>
      <c r="B29" s="26" t="s">
        <v>1008</v>
      </c>
      <c r="C29" s="26" t="s">
        <v>754</v>
      </c>
      <c r="D29" s="390" t="s">
        <v>1239</v>
      </c>
      <c r="E29" s="26">
        <v>146</v>
      </c>
      <c r="F29" s="391">
        <v>1000</v>
      </c>
      <c r="G29" s="392" t="s">
        <v>1009</v>
      </c>
      <c r="H29" s="26" t="s">
        <v>1010</v>
      </c>
      <c r="I29" s="26" t="s">
        <v>1011</v>
      </c>
      <c r="J29" s="66"/>
      <c r="K29" s="66"/>
    </row>
    <row r="30" spans="1:11" ht="14.4">
      <c r="A30" s="134">
        <v>23</v>
      </c>
      <c r="B30" s="26" t="s">
        <v>1012</v>
      </c>
      <c r="C30" s="26" t="s">
        <v>754</v>
      </c>
      <c r="D30" s="390" t="s">
        <v>1239</v>
      </c>
      <c r="E30" s="26">
        <v>35</v>
      </c>
      <c r="F30" s="391">
        <v>1000</v>
      </c>
      <c r="G30" s="392" t="s">
        <v>1013</v>
      </c>
      <c r="H30" s="26" t="s">
        <v>1014</v>
      </c>
      <c r="I30" s="26" t="s">
        <v>1015</v>
      </c>
      <c r="J30" s="66"/>
      <c r="K30" s="26"/>
    </row>
    <row r="31" spans="1:11" ht="14.4">
      <c r="A31" s="134">
        <v>24</v>
      </c>
      <c r="B31" s="26" t="s">
        <v>1016</v>
      </c>
      <c r="C31" s="26" t="s">
        <v>754</v>
      </c>
      <c r="D31" s="390" t="s">
        <v>1239</v>
      </c>
      <c r="E31" s="26">
        <v>80</v>
      </c>
      <c r="F31" s="391">
        <v>800</v>
      </c>
      <c r="G31" s="392"/>
      <c r="H31" s="26"/>
      <c r="I31" s="26"/>
      <c r="J31" s="66">
        <v>204533175</v>
      </c>
      <c r="K31" s="26" t="s">
        <v>1017</v>
      </c>
    </row>
    <row r="32" spans="1:11" ht="14.4">
      <c r="A32" s="134">
        <v>25</v>
      </c>
      <c r="B32" s="26" t="s">
        <v>1018</v>
      </c>
      <c r="C32" s="26" t="s">
        <v>754</v>
      </c>
      <c r="D32" s="390" t="s">
        <v>1239</v>
      </c>
      <c r="E32" s="26">
        <v>362</v>
      </c>
      <c r="F32" s="391">
        <v>700</v>
      </c>
      <c r="G32" s="392"/>
      <c r="H32" s="26"/>
      <c r="I32" s="26"/>
      <c r="J32" s="66">
        <v>231954249</v>
      </c>
      <c r="K32" s="26" t="s">
        <v>1019</v>
      </c>
    </row>
    <row r="33" spans="1:11" ht="14.4">
      <c r="A33" s="134">
        <v>26</v>
      </c>
      <c r="B33" s="26" t="s">
        <v>1020</v>
      </c>
      <c r="C33" s="26" t="s">
        <v>754</v>
      </c>
      <c r="D33" s="390" t="s">
        <v>1239</v>
      </c>
      <c r="E33" s="26">
        <v>64</v>
      </c>
      <c r="F33" s="391">
        <v>1000</v>
      </c>
      <c r="G33" s="392" t="s">
        <v>1021</v>
      </c>
      <c r="H33" s="26" t="s">
        <v>984</v>
      </c>
      <c r="I33" s="26" t="s">
        <v>1022</v>
      </c>
      <c r="J33" s="66"/>
      <c r="K33" s="26"/>
    </row>
    <row r="34" spans="1:11" ht="14.4">
      <c r="A34" s="134">
        <v>27</v>
      </c>
      <c r="B34" s="26" t="s">
        <v>1023</v>
      </c>
      <c r="C34" s="26" t="s">
        <v>754</v>
      </c>
      <c r="D34" s="390" t="s">
        <v>1239</v>
      </c>
      <c r="E34" s="26">
        <v>78.900000000000006</v>
      </c>
      <c r="F34" s="391">
        <v>562.5</v>
      </c>
      <c r="G34" s="392" t="s">
        <v>1024</v>
      </c>
      <c r="H34" s="26" t="s">
        <v>1025</v>
      </c>
      <c r="I34" s="26" t="s">
        <v>1026</v>
      </c>
      <c r="J34" s="66"/>
      <c r="K34" s="26"/>
    </row>
    <row r="35" spans="1:11" ht="14.4">
      <c r="A35" s="134">
        <v>28</v>
      </c>
      <c r="B35" s="26" t="s">
        <v>1027</v>
      </c>
      <c r="C35" s="26" t="s">
        <v>754</v>
      </c>
      <c r="D35" s="390" t="s">
        <v>1239</v>
      </c>
      <c r="E35" s="26">
        <v>314</v>
      </c>
      <c r="F35" s="391">
        <v>2500</v>
      </c>
      <c r="G35" s="392"/>
      <c r="H35" s="26"/>
      <c r="I35" s="26"/>
      <c r="J35" s="66">
        <v>226517150</v>
      </c>
      <c r="K35" s="26" t="s">
        <v>1028</v>
      </c>
    </row>
    <row r="36" spans="1:11" ht="14.4">
      <c r="A36" s="134">
        <v>29</v>
      </c>
      <c r="B36" s="26" t="s">
        <v>1029</v>
      </c>
      <c r="C36" s="26" t="s">
        <v>754</v>
      </c>
      <c r="D36" s="390" t="s">
        <v>1239</v>
      </c>
      <c r="E36" s="26">
        <v>76</v>
      </c>
      <c r="F36" s="391">
        <v>625</v>
      </c>
      <c r="G36" s="392" t="s">
        <v>1030</v>
      </c>
      <c r="H36" s="26" t="s">
        <v>1031</v>
      </c>
      <c r="I36" s="26" t="s">
        <v>1032</v>
      </c>
      <c r="J36" s="66"/>
      <c r="K36" s="26"/>
    </row>
    <row r="37" spans="1:11" ht="14.4">
      <c r="A37" s="134">
        <v>30</v>
      </c>
      <c r="B37" s="26" t="s">
        <v>1033</v>
      </c>
      <c r="C37" s="26" t="s">
        <v>754</v>
      </c>
      <c r="D37" s="390" t="s">
        <v>1239</v>
      </c>
      <c r="E37" s="26">
        <v>197</v>
      </c>
      <c r="F37" s="391">
        <v>625</v>
      </c>
      <c r="G37" s="392" t="s">
        <v>1034</v>
      </c>
      <c r="H37" s="26" t="s">
        <v>1035</v>
      </c>
      <c r="I37" s="26" t="s">
        <v>1036</v>
      </c>
      <c r="J37" s="66"/>
      <c r="K37" s="26"/>
    </row>
    <row r="38" spans="1:11" ht="14.4">
      <c r="A38" s="134">
        <v>31</v>
      </c>
      <c r="B38" s="26" t="s">
        <v>1037</v>
      </c>
      <c r="C38" s="26" t="s">
        <v>754</v>
      </c>
      <c r="D38" s="390" t="s">
        <v>1239</v>
      </c>
      <c r="E38" s="26">
        <v>35</v>
      </c>
      <c r="F38" s="391">
        <v>468.75</v>
      </c>
      <c r="G38" s="392" t="s">
        <v>1038</v>
      </c>
      <c r="H38" s="26" t="s">
        <v>1039</v>
      </c>
      <c r="I38" s="26" t="s">
        <v>1040</v>
      </c>
      <c r="J38" s="66"/>
      <c r="K38" s="26"/>
    </row>
    <row r="39" spans="1:11" ht="14.4">
      <c r="A39" s="134">
        <v>32</v>
      </c>
      <c r="B39" s="26" t="s">
        <v>1041</v>
      </c>
      <c r="C39" s="26" t="s">
        <v>754</v>
      </c>
      <c r="D39" s="390" t="s">
        <v>1239</v>
      </c>
      <c r="E39" s="26">
        <v>75.48</v>
      </c>
      <c r="F39" s="391">
        <v>625</v>
      </c>
      <c r="G39" s="392" t="s">
        <v>1042</v>
      </c>
      <c r="H39" s="26" t="s">
        <v>1043</v>
      </c>
      <c r="I39" s="26" t="s">
        <v>1044</v>
      </c>
      <c r="J39" s="66"/>
      <c r="K39" s="26"/>
    </row>
    <row r="40" spans="1:11" ht="14.4">
      <c r="A40" s="134">
        <v>33</v>
      </c>
      <c r="B40" s="26" t="s">
        <v>1045</v>
      </c>
      <c r="C40" s="26" t="s">
        <v>754</v>
      </c>
      <c r="D40" s="390" t="s">
        <v>1239</v>
      </c>
      <c r="E40" s="26">
        <v>21</v>
      </c>
      <c r="F40" s="391">
        <v>312.5</v>
      </c>
      <c r="G40" s="392" t="s">
        <v>1046</v>
      </c>
      <c r="H40" s="26" t="s">
        <v>1047</v>
      </c>
      <c r="I40" s="26" t="s">
        <v>1048</v>
      </c>
      <c r="J40" s="66"/>
      <c r="K40" s="26"/>
    </row>
    <row r="41" spans="1:11" ht="14.4">
      <c r="A41" s="134">
        <v>34</v>
      </c>
      <c r="B41" s="26" t="s">
        <v>1049</v>
      </c>
      <c r="C41" s="26" t="s">
        <v>754</v>
      </c>
      <c r="D41" s="390" t="s">
        <v>1239</v>
      </c>
      <c r="E41" s="26">
        <v>79.099999999999994</v>
      </c>
      <c r="F41" s="391">
        <v>700</v>
      </c>
      <c r="G41" s="392"/>
      <c r="H41" s="26"/>
      <c r="I41" s="26"/>
      <c r="J41" s="66">
        <v>221291144</v>
      </c>
      <c r="K41" s="26" t="s">
        <v>1050</v>
      </c>
    </row>
    <row r="42" spans="1:11" ht="14.4">
      <c r="A42" s="134">
        <v>35</v>
      </c>
      <c r="B42" s="26" t="s">
        <v>1051</v>
      </c>
      <c r="C42" s="26" t="s">
        <v>754</v>
      </c>
      <c r="D42" s="390" t="s">
        <v>1239</v>
      </c>
      <c r="E42" s="26">
        <v>190.9</v>
      </c>
      <c r="F42" s="391">
        <v>750</v>
      </c>
      <c r="G42" s="392" t="s">
        <v>1052</v>
      </c>
      <c r="H42" s="26" t="s">
        <v>1053</v>
      </c>
      <c r="I42" s="26" t="s">
        <v>1054</v>
      </c>
      <c r="J42" s="66"/>
      <c r="K42" s="26"/>
    </row>
    <row r="43" spans="1:11" ht="14.4">
      <c r="A43" s="134">
        <v>36</v>
      </c>
      <c r="B43" s="26" t="s">
        <v>1055</v>
      </c>
      <c r="C43" s="26" t="s">
        <v>754</v>
      </c>
      <c r="D43" s="390" t="s">
        <v>1239</v>
      </c>
      <c r="E43" s="26">
        <v>39.200000000000003</v>
      </c>
      <c r="F43" s="391">
        <v>600</v>
      </c>
      <c r="G43" s="392" t="s">
        <v>1056</v>
      </c>
      <c r="H43" s="26" t="s">
        <v>798</v>
      </c>
      <c r="I43" s="26" t="s">
        <v>1057</v>
      </c>
      <c r="J43" s="66"/>
      <c r="K43" s="26"/>
    </row>
    <row r="44" spans="1:11" ht="14.4">
      <c r="A44" s="134">
        <v>37</v>
      </c>
      <c r="B44" s="26" t="s">
        <v>1058</v>
      </c>
      <c r="C44" s="26" t="s">
        <v>754</v>
      </c>
      <c r="D44" s="390" t="s">
        <v>1239</v>
      </c>
      <c r="E44" s="26">
        <v>90</v>
      </c>
      <c r="F44" s="391">
        <v>1000</v>
      </c>
      <c r="G44" s="392" t="s">
        <v>1059</v>
      </c>
      <c r="H44" s="26" t="s">
        <v>1060</v>
      </c>
      <c r="I44" s="26" t="s">
        <v>1061</v>
      </c>
      <c r="J44" s="66"/>
      <c r="K44" s="26"/>
    </row>
    <row r="45" spans="1:11" ht="14.4">
      <c r="A45" s="134">
        <v>38</v>
      </c>
      <c r="B45" s="26" t="s">
        <v>1062</v>
      </c>
      <c r="C45" s="26" t="s">
        <v>754</v>
      </c>
      <c r="D45" s="390" t="s">
        <v>1239</v>
      </c>
      <c r="E45" s="26">
        <v>77.56</v>
      </c>
      <c r="F45" s="391">
        <v>875</v>
      </c>
      <c r="G45" s="392" t="s">
        <v>1063</v>
      </c>
      <c r="H45" s="26" t="s">
        <v>1047</v>
      </c>
      <c r="I45" s="26" t="s">
        <v>1064</v>
      </c>
      <c r="J45" s="66"/>
      <c r="K45" s="26"/>
    </row>
    <row r="46" spans="1:11" ht="14.4">
      <c r="A46" s="134">
        <v>39</v>
      </c>
      <c r="B46" s="26" t="s">
        <v>1065</v>
      </c>
      <c r="C46" s="26" t="s">
        <v>754</v>
      </c>
      <c r="D46" s="390" t="s">
        <v>1239</v>
      </c>
      <c r="E46" s="26">
        <v>46</v>
      </c>
      <c r="F46" s="391">
        <v>1250</v>
      </c>
      <c r="G46" s="392" t="s">
        <v>1066</v>
      </c>
      <c r="H46" s="26" t="s">
        <v>813</v>
      </c>
      <c r="I46" s="26" t="s">
        <v>1067</v>
      </c>
      <c r="J46" s="66"/>
      <c r="K46" s="26"/>
    </row>
    <row r="47" spans="1:11" ht="14.4">
      <c r="A47" s="134">
        <v>40</v>
      </c>
      <c r="B47" s="26" t="s">
        <v>1068</v>
      </c>
      <c r="C47" s="26" t="s">
        <v>754</v>
      </c>
      <c r="D47" s="390" t="s">
        <v>1239</v>
      </c>
      <c r="E47" s="26">
        <v>92.8</v>
      </c>
      <c r="F47" s="391">
        <v>1000</v>
      </c>
      <c r="G47" s="392" t="s">
        <v>1069</v>
      </c>
      <c r="H47" s="26" t="s">
        <v>1070</v>
      </c>
      <c r="I47" s="26" t="s">
        <v>1071</v>
      </c>
      <c r="J47" s="66"/>
      <c r="K47" s="26"/>
    </row>
    <row r="48" spans="1:11" ht="14.4">
      <c r="A48" s="134">
        <v>41</v>
      </c>
      <c r="B48" s="26" t="s">
        <v>1072</v>
      </c>
      <c r="C48" s="26" t="s">
        <v>754</v>
      </c>
      <c r="D48" s="390" t="s">
        <v>1239</v>
      </c>
      <c r="E48" s="26">
        <v>176.5</v>
      </c>
      <c r="F48" s="391">
        <v>900</v>
      </c>
      <c r="G48" s="392" t="s">
        <v>1073</v>
      </c>
      <c r="H48" s="26" t="s">
        <v>1074</v>
      </c>
      <c r="I48" s="26" t="s">
        <v>1075</v>
      </c>
      <c r="J48" s="66"/>
      <c r="K48" s="26"/>
    </row>
    <row r="49" spans="1:11" ht="14.4">
      <c r="A49" s="134">
        <v>42</v>
      </c>
      <c r="B49" s="26" t="s">
        <v>1076</v>
      </c>
      <c r="C49" s="26" t="s">
        <v>754</v>
      </c>
      <c r="D49" s="390" t="s">
        <v>1239</v>
      </c>
      <c r="E49" s="26">
        <v>293.16000000000003</v>
      </c>
      <c r="F49" s="391">
        <v>812.5</v>
      </c>
      <c r="G49" s="392" t="s">
        <v>1077</v>
      </c>
      <c r="H49" s="26" t="s">
        <v>1078</v>
      </c>
      <c r="I49" s="26" t="s">
        <v>1079</v>
      </c>
      <c r="J49" s="66"/>
      <c r="K49" s="26"/>
    </row>
    <row r="50" spans="1:11" ht="14.4">
      <c r="A50" s="134">
        <v>43</v>
      </c>
      <c r="B50" s="26" t="s">
        <v>1080</v>
      </c>
      <c r="C50" s="26" t="s">
        <v>754</v>
      </c>
      <c r="D50" s="390" t="s">
        <v>1239</v>
      </c>
      <c r="E50" s="26">
        <v>380.9</v>
      </c>
      <c r="F50" s="391">
        <v>2000</v>
      </c>
      <c r="G50" s="392" t="s">
        <v>1081</v>
      </c>
      <c r="H50" s="26" t="s">
        <v>1082</v>
      </c>
      <c r="I50" s="26" t="s">
        <v>1083</v>
      </c>
      <c r="J50" s="66"/>
      <c r="K50" s="26"/>
    </row>
    <row r="51" spans="1:11" ht="14.4">
      <c r="A51" s="134">
        <v>44</v>
      </c>
      <c r="B51" s="26" t="s">
        <v>1084</v>
      </c>
      <c r="C51" s="26" t="s">
        <v>754</v>
      </c>
      <c r="D51" s="390" t="s">
        <v>1239</v>
      </c>
      <c r="E51" s="26">
        <v>80</v>
      </c>
      <c r="F51" s="391">
        <v>625</v>
      </c>
      <c r="G51" s="392" t="s">
        <v>1085</v>
      </c>
      <c r="H51" s="26" t="s">
        <v>1086</v>
      </c>
      <c r="I51" s="26" t="s">
        <v>1087</v>
      </c>
      <c r="J51" s="66"/>
      <c r="K51" s="26"/>
    </row>
    <row r="52" spans="1:11" ht="14.4">
      <c r="A52" s="134">
        <v>45</v>
      </c>
      <c r="B52" s="26" t="s">
        <v>1088</v>
      </c>
      <c r="C52" s="26" t="s">
        <v>754</v>
      </c>
      <c r="D52" s="390" t="s">
        <v>1239</v>
      </c>
      <c r="E52" s="26">
        <v>90</v>
      </c>
      <c r="F52" s="391">
        <v>1010</v>
      </c>
      <c r="G52" s="668"/>
      <c r="H52" s="26"/>
      <c r="I52" s="26"/>
      <c r="J52" s="392" t="s">
        <v>1089</v>
      </c>
      <c r="K52" s="26" t="s">
        <v>1090</v>
      </c>
    </row>
    <row r="53" spans="1:11" ht="14.4">
      <c r="A53" s="134">
        <v>46</v>
      </c>
      <c r="B53" s="26" t="s">
        <v>1091</v>
      </c>
      <c r="C53" s="26" t="s">
        <v>754</v>
      </c>
      <c r="D53" s="390" t="s">
        <v>1239</v>
      </c>
      <c r="E53" s="26">
        <v>132.05000000000001</v>
      </c>
      <c r="F53" s="391">
        <v>1000</v>
      </c>
      <c r="G53" s="392" t="s">
        <v>1092</v>
      </c>
      <c r="H53" s="26" t="s">
        <v>1093</v>
      </c>
      <c r="I53" s="26" t="s">
        <v>1094</v>
      </c>
      <c r="J53" s="66"/>
      <c r="K53" s="26"/>
    </row>
    <row r="54" spans="1:11" ht="27.6">
      <c r="A54" s="134">
        <v>47</v>
      </c>
      <c r="B54" s="26" t="s">
        <v>1095</v>
      </c>
      <c r="C54" s="26" t="s">
        <v>754</v>
      </c>
      <c r="D54" s="390" t="s">
        <v>1239</v>
      </c>
      <c r="E54" s="26">
        <v>175</v>
      </c>
      <c r="F54" s="391">
        <v>1000</v>
      </c>
      <c r="G54" s="392"/>
      <c r="H54" s="26"/>
      <c r="I54" s="26"/>
      <c r="J54" s="66">
        <v>447860020</v>
      </c>
      <c r="K54" s="26" t="s">
        <v>1096</v>
      </c>
    </row>
    <row r="55" spans="1:11" ht="14.4">
      <c r="A55" s="134">
        <v>48</v>
      </c>
      <c r="B55" s="26" t="s">
        <v>1097</v>
      </c>
      <c r="C55" s="26" t="s">
        <v>754</v>
      </c>
      <c r="D55" s="390" t="s">
        <v>1239</v>
      </c>
      <c r="E55" s="26">
        <v>97.74</v>
      </c>
      <c r="F55" s="391">
        <v>1075</v>
      </c>
      <c r="G55" s="392"/>
      <c r="H55" s="26"/>
      <c r="I55" s="26"/>
      <c r="J55" s="66">
        <v>230030025</v>
      </c>
      <c r="K55" s="26" t="s">
        <v>1098</v>
      </c>
    </row>
    <row r="56" spans="1:11" ht="14.4">
      <c r="A56" s="134">
        <v>49</v>
      </c>
      <c r="B56" s="26" t="s">
        <v>1099</v>
      </c>
      <c r="C56" s="26" t="s">
        <v>754</v>
      </c>
      <c r="D56" s="390" t="s">
        <v>1239</v>
      </c>
      <c r="E56" s="26">
        <v>213.5</v>
      </c>
      <c r="F56" s="391">
        <v>591</v>
      </c>
      <c r="G56" s="392" t="s">
        <v>1100</v>
      </c>
      <c r="H56" s="26" t="s">
        <v>1101</v>
      </c>
      <c r="I56" s="26" t="s">
        <v>1102</v>
      </c>
      <c r="J56" s="66"/>
      <c r="K56" s="26"/>
    </row>
    <row r="57" spans="1:11" ht="14.4">
      <c r="A57" s="134">
        <v>50</v>
      </c>
      <c r="B57" s="26" t="s">
        <v>1103</v>
      </c>
      <c r="C57" s="26" t="s">
        <v>754</v>
      </c>
      <c r="D57" s="390" t="s">
        <v>1239</v>
      </c>
      <c r="E57" s="26">
        <v>352</v>
      </c>
      <c r="F57" s="391">
        <v>875</v>
      </c>
      <c r="G57" s="392" t="s">
        <v>1104</v>
      </c>
      <c r="H57" s="26" t="s">
        <v>1105</v>
      </c>
      <c r="I57" s="26" t="s">
        <v>1106</v>
      </c>
      <c r="J57" s="66"/>
      <c r="K57" s="26"/>
    </row>
    <row r="58" spans="1:11" ht="14.4">
      <c r="A58" s="134">
        <v>51</v>
      </c>
      <c r="B58" s="26" t="s">
        <v>1107</v>
      </c>
      <c r="C58" s="26" t="s">
        <v>754</v>
      </c>
      <c r="D58" s="390" t="s">
        <v>1239</v>
      </c>
      <c r="E58" s="26">
        <v>34</v>
      </c>
      <c r="F58" s="391">
        <v>875</v>
      </c>
      <c r="G58" s="392" t="s">
        <v>1108</v>
      </c>
      <c r="H58" s="26" t="s">
        <v>1109</v>
      </c>
      <c r="I58" s="26" t="s">
        <v>1110</v>
      </c>
      <c r="J58" s="66"/>
      <c r="K58" s="26"/>
    </row>
    <row r="59" spans="1:11" ht="14.4">
      <c r="A59" s="134">
        <v>52</v>
      </c>
      <c r="B59" s="26" t="s">
        <v>1111</v>
      </c>
      <c r="C59" s="26" t="s">
        <v>754</v>
      </c>
      <c r="D59" s="390" t="s">
        <v>1239</v>
      </c>
      <c r="E59" s="26">
        <v>36</v>
      </c>
      <c r="F59" s="391">
        <v>625</v>
      </c>
      <c r="G59" s="392" t="s">
        <v>1112</v>
      </c>
      <c r="H59" s="26" t="s">
        <v>1113</v>
      </c>
      <c r="I59" s="26" t="s">
        <v>1114</v>
      </c>
      <c r="J59" s="66"/>
      <c r="K59" s="26"/>
    </row>
    <row r="60" spans="1:11" ht="14.4">
      <c r="A60" s="134">
        <v>53</v>
      </c>
      <c r="B60" s="26" t="s">
        <v>1111</v>
      </c>
      <c r="C60" s="26" t="s">
        <v>754</v>
      </c>
      <c r="D60" s="390" t="s">
        <v>1239</v>
      </c>
      <c r="E60" s="26">
        <v>51.5</v>
      </c>
      <c r="F60" s="391">
        <v>625</v>
      </c>
      <c r="G60" s="392" t="s">
        <v>1115</v>
      </c>
      <c r="H60" s="26" t="s">
        <v>1116</v>
      </c>
      <c r="I60" s="26" t="s">
        <v>1117</v>
      </c>
      <c r="J60" s="66"/>
      <c r="K60" s="26"/>
    </row>
    <row r="61" spans="1:11" ht="14.4">
      <c r="A61" s="134">
        <v>54</v>
      </c>
      <c r="B61" s="26" t="s">
        <v>1118</v>
      </c>
      <c r="C61" s="26" t="s">
        <v>754</v>
      </c>
      <c r="D61" s="390" t="s">
        <v>1239</v>
      </c>
      <c r="E61" s="26">
        <v>30</v>
      </c>
      <c r="F61" s="391">
        <v>437.5</v>
      </c>
      <c r="G61" s="392" t="s">
        <v>1119</v>
      </c>
      <c r="H61" s="26" t="s">
        <v>1120</v>
      </c>
      <c r="I61" s="26" t="s">
        <v>1121</v>
      </c>
      <c r="J61" s="66"/>
      <c r="K61" s="26"/>
    </row>
    <row r="62" spans="1:11" ht="14.4">
      <c r="A62" s="134">
        <v>55</v>
      </c>
      <c r="B62" s="393" t="s">
        <v>1122</v>
      </c>
      <c r="C62" s="393" t="s">
        <v>754</v>
      </c>
      <c r="D62" s="390" t="s">
        <v>1239</v>
      </c>
      <c r="E62" s="393">
        <v>88</v>
      </c>
      <c r="F62" s="477">
        <v>625</v>
      </c>
      <c r="G62" s="478" t="s">
        <v>1123</v>
      </c>
      <c r="H62" s="393" t="s">
        <v>1124</v>
      </c>
      <c r="I62" s="393" t="s">
        <v>1125</v>
      </c>
      <c r="J62" s="479"/>
      <c r="K62" s="393"/>
    </row>
    <row r="63" spans="1:11" ht="14.4">
      <c r="A63" s="134">
        <v>56</v>
      </c>
      <c r="B63" s="393" t="s">
        <v>1126</v>
      </c>
      <c r="C63" s="393" t="s">
        <v>754</v>
      </c>
      <c r="D63" s="390" t="s">
        <v>1239</v>
      </c>
      <c r="E63" s="393">
        <v>120</v>
      </c>
      <c r="F63" s="477">
        <v>1250</v>
      </c>
      <c r="G63" s="478" t="s">
        <v>1127</v>
      </c>
      <c r="H63" s="393" t="s">
        <v>1128</v>
      </c>
      <c r="I63" s="393" t="s">
        <v>1129</v>
      </c>
      <c r="J63" s="479"/>
      <c r="K63" s="393"/>
    </row>
    <row r="64" spans="1:11" ht="14.4">
      <c r="A64" s="134">
        <v>57</v>
      </c>
      <c r="B64" s="393" t="s">
        <v>1130</v>
      </c>
      <c r="C64" s="393" t="s">
        <v>754</v>
      </c>
      <c r="D64" s="390" t="s">
        <v>1239</v>
      </c>
      <c r="E64" s="393">
        <v>76</v>
      </c>
      <c r="F64" s="477">
        <v>625</v>
      </c>
      <c r="G64" s="478" t="s">
        <v>1131</v>
      </c>
      <c r="H64" s="393" t="s">
        <v>1132</v>
      </c>
      <c r="I64" s="393" t="s">
        <v>1133</v>
      </c>
      <c r="J64" s="479"/>
      <c r="K64" s="393"/>
    </row>
    <row r="65" spans="1:11" ht="14.4">
      <c r="A65" s="134">
        <v>58</v>
      </c>
      <c r="B65" s="393" t="s">
        <v>1134</v>
      </c>
      <c r="C65" s="393" t="s">
        <v>754</v>
      </c>
      <c r="D65" s="390" t="s">
        <v>1239</v>
      </c>
      <c r="E65" s="393">
        <v>64.2</v>
      </c>
      <c r="F65" s="477">
        <v>1250</v>
      </c>
      <c r="G65" s="478" t="s">
        <v>1135</v>
      </c>
      <c r="H65" s="393" t="s">
        <v>1136</v>
      </c>
      <c r="I65" s="393" t="s">
        <v>1137</v>
      </c>
      <c r="J65" s="479"/>
      <c r="K65" s="393"/>
    </row>
    <row r="66" spans="1:11" ht="14.4">
      <c r="A66" s="134">
        <v>59</v>
      </c>
      <c r="B66" s="393" t="s">
        <v>1138</v>
      </c>
      <c r="C66" s="393" t="s">
        <v>754</v>
      </c>
      <c r="D66" s="390" t="s">
        <v>1239</v>
      </c>
      <c r="E66" s="393">
        <v>54.2</v>
      </c>
      <c r="F66" s="477">
        <v>600</v>
      </c>
      <c r="G66" s="478" t="s">
        <v>1139</v>
      </c>
      <c r="H66" s="393" t="s">
        <v>980</v>
      </c>
      <c r="I66" s="393" t="s">
        <v>1140</v>
      </c>
      <c r="J66" s="479"/>
      <c r="K66" s="393"/>
    </row>
    <row r="67" spans="1:11" ht="14.4">
      <c r="A67" s="134">
        <v>60</v>
      </c>
      <c r="B67" s="480" t="s">
        <v>1141</v>
      </c>
      <c r="C67" s="480" t="s">
        <v>754</v>
      </c>
      <c r="D67" s="390" t="s">
        <v>1239</v>
      </c>
      <c r="E67" s="480">
        <v>54.2</v>
      </c>
      <c r="F67" s="481">
        <v>2250</v>
      </c>
      <c r="G67" s="482" t="s">
        <v>1142</v>
      </c>
      <c r="H67" s="480" t="s">
        <v>545</v>
      </c>
      <c r="I67" s="480" t="s">
        <v>1143</v>
      </c>
      <c r="J67" s="483"/>
      <c r="K67" s="480"/>
    </row>
    <row r="68" spans="1:11" ht="14.4">
      <c r="A68" s="134">
        <v>61</v>
      </c>
      <c r="B68" s="393" t="s">
        <v>1144</v>
      </c>
      <c r="C68" s="393" t="s">
        <v>754</v>
      </c>
      <c r="D68" s="390" t="s">
        <v>1239</v>
      </c>
      <c r="E68" s="393">
        <v>42</v>
      </c>
      <c r="F68" s="477">
        <v>1000</v>
      </c>
      <c r="G68" s="478" t="s">
        <v>1145</v>
      </c>
      <c r="H68" s="393" t="s">
        <v>1006</v>
      </c>
      <c r="I68" s="393" t="s">
        <v>1146</v>
      </c>
      <c r="J68" s="479"/>
      <c r="K68" s="393"/>
    </row>
    <row r="69" spans="1:11" ht="14.4">
      <c r="A69" s="134">
        <v>62</v>
      </c>
      <c r="B69" s="393" t="s">
        <v>1147</v>
      </c>
      <c r="C69" s="393" t="s">
        <v>754</v>
      </c>
      <c r="D69" s="390" t="s">
        <v>1239</v>
      </c>
      <c r="E69" s="393">
        <v>120</v>
      </c>
      <c r="F69" s="477">
        <v>2150</v>
      </c>
      <c r="G69" s="478" t="s">
        <v>1148</v>
      </c>
      <c r="H69" s="393" t="s">
        <v>1149</v>
      </c>
      <c r="I69" s="393" t="s">
        <v>1150</v>
      </c>
      <c r="J69" s="479"/>
      <c r="K69" s="393"/>
    </row>
    <row r="70" spans="1:11" ht="14.4">
      <c r="A70" s="134">
        <v>63</v>
      </c>
      <c r="B70" s="393" t="s">
        <v>1151</v>
      </c>
      <c r="C70" s="393" t="s">
        <v>754</v>
      </c>
      <c r="D70" s="390" t="s">
        <v>1239</v>
      </c>
      <c r="E70" s="393">
        <v>109.7</v>
      </c>
      <c r="F70" s="477">
        <v>1500</v>
      </c>
      <c r="G70" s="478"/>
      <c r="H70" s="393"/>
      <c r="I70" s="393"/>
      <c r="J70" s="479">
        <v>204568119</v>
      </c>
      <c r="K70" s="393" t="s">
        <v>1152</v>
      </c>
    </row>
    <row r="71" spans="1:11" ht="14.4">
      <c r="A71" s="134">
        <v>64</v>
      </c>
      <c r="B71" s="393" t="s">
        <v>1153</v>
      </c>
      <c r="C71" s="393" t="s">
        <v>754</v>
      </c>
      <c r="D71" s="390" t="s">
        <v>1239</v>
      </c>
      <c r="E71" s="393">
        <v>191</v>
      </c>
      <c r="F71" s="477">
        <v>1000</v>
      </c>
      <c r="G71" s="478" t="s">
        <v>1154</v>
      </c>
      <c r="H71" s="393" t="s">
        <v>803</v>
      </c>
      <c r="I71" s="393" t="s">
        <v>1155</v>
      </c>
      <c r="J71" s="479"/>
      <c r="K71" s="393"/>
    </row>
    <row r="72" spans="1:11" ht="14.4">
      <c r="A72" s="134">
        <v>65</v>
      </c>
      <c r="B72" s="484" t="s">
        <v>1156</v>
      </c>
      <c r="C72" s="393" t="s">
        <v>754</v>
      </c>
      <c r="D72" s="390" t="s">
        <v>1239</v>
      </c>
      <c r="E72" s="485">
        <v>100</v>
      </c>
      <c r="F72" s="486">
        <v>1075</v>
      </c>
      <c r="G72" s="487" t="s">
        <v>1157</v>
      </c>
      <c r="H72" s="484" t="s">
        <v>1158</v>
      </c>
      <c r="I72" s="484" t="s">
        <v>1159</v>
      </c>
      <c r="J72" s="488"/>
      <c r="K72" s="485"/>
    </row>
    <row r="73" spans="1:11" ht="14.4">
      <c r="A73" s="134">
        <v>66</v>
      </c>
      <c r="B73" s="484" t="s">
        <v>1160</v>
      </c>
      <c r="C73" s="393" t="s">
        <v>754</v>
      </c>
      <c r="D73" s="390" t="s">
        <v>1239</v>
      </c>
      <c r="E73" s="485">
        <v>164.21</v>
      </c>
      <c r="F73" s="486">
        <v>3225</v>
      </c>
      <c r="G73" s="487" t="s">
        <v>1161</v>
      </c>
      <c r="H73" s="484" t="s">
        <v>799</v>
      </c>
      <c r="I73" s="484" t="s">
        <v>804</v>
      </c>
      <c r="J73" s="488"/>
      <c r="K73" s="485"/>
    </row>
    <row r="74" spans="1:11" ht="14.4">
      <c r="A74" s="134">
        <v>67</v>
      </c>
      <c r="B74" s="489" t="s">
        <v>1162</v>
      </c>
      <c r="C74" s="393" t="s">
        <v>754</v>
      </c>
      <c r="D74" s="390" t="s">
        <v>1239</v>
      </c>
      <c r="E74" s="394">
        <v>316</v>
      </c>
      <c r="F74" s="490">
        <v>4300</v>
      </c>
      <c r="G74" s="491" t="s">
        <v>1163</v>
      </c>
      <c r="H74" s="489" t="s">
        <v>1164</v>
      </c>
      <c r="I74" s="484" t="s">
        <v>1165</v>
      </c>
      <c r="J74" s="488"/>
      <c r="K74" s="485"/>
    </row>
    <row r="75" spans="1:11" ht="14.4">
      <c r="A75" s="134">
        <v>68</v>
      </c>
      <c r="B75" s="489" t="s">
        <v>1166</v>
      </c>
      <c r="C75" s="393" t="s">
        <v>754</v>
      </c>
      <c r="D75" s="390" t="s">
        <v>1239</v>
      </c>
      <c r="E75" s="394">
        <v>80.5</v>
      </c>
      <c r="F75" s="490">
        <v>2687</v>
      </c>
      <c r="G75" s="491" t="s">
        <v>1167</v>
      </c>
      <c r="H75" s="489" t="s">
        <v>1168</v>
      </c>
      <c r="I75" s="395" t="s">
        <v>1169</v>
      </c>
      <c r="J75" s="492"/>
      <c r="K75" s="395"/>
    </row>
    <row r="76" spans="1:11" ht="14.4">
      <c r="A76" s="134">
        <v>69</v>
      </c>
      <c r="B76" s="489" t="s">
        <v>1170</v>
      </c>
      <c r="C76" s="393" t="s">
        <v>754</v>
      </c>
      <c r="D76" s="390" t="s">
        <v>1239</v>
      </c>
      <c r="E76" s="394">
        <v>39.9</v>
      </c>
      <c r="F76" s="490">
        <v>875</v>
      </c>
      <c r="G76" s="491" t="s">
        <v>1171</v>
      </c>
      <c r="H76" s="489" t="s">
        <v>805</v>
      </c>
      <c r="I76" s="489" t="s">
        <v>1172</v>
      </c>
      <c r="J76" s="493"/>
      <c r="K76" s="394"/>
    </row>
    <row r="77" spans="1:11" ht="14.4">
      <c r="A77" s="134">
        <v>70</v>
      </c>
      <c r="B77" s="489" t="s">
        <v>1173</v>
      </c>
      <c r="C77" s="393" t="s">
        <v>754</v>
      </c>
      <c r="D77" s="390" t="s">
        <v>1239</v>
      </c>
      <c r="E77" s="394">
        <v>143</v>
      </c>
      <c r="F77" s="490">
        <v>1250</v>
      </c>
      <c r="G77" s="491" t="s">
        <v>1174</v>
      </c>
      <c r="H77" s="489" t="s">
        <v>642</v>
      </c>
      <c r="I77" s="489" t="s">
        <v>1175</v>
      </c>
      <c r="J77" s="493"/>
      <c r="K77" s="394"/>
    </row>
    <row r="78" spans="1:11" ht="14.4">
      <c r="A78" s="134">
        <v>71</v>
      </c>
      <c r="B78" s="489" t="s">
        <v>1176</v>
      </c>
      <c r="C78" s="393" t="s">
        <v>754</v>
      </c>
      <c r="D78" s="390" t="s">
        <v>1239</v>
      </c>
      <c r="E78" s="394">
        <v>80</v>
      </c>
      <c r="F78" s="490">
        <v>1548</v>
      </c>
      <c r="G78" s="491" t="s">
        <v>1177</v>
      </c>
      <c r="H78" s="489" t="s">
        <v>596</v>
      </c>
      <c r="I78" s="489" t="s">
        <v>1178</v>
      </c>
      <c r="J78" s="493"/>
      <c r="K78" s="394"/>
    </row>
    <row r="79" spans="1:11" ht="14.4">
      <c r="A79" s="134">
        <v>72</v>
      </c>
      <c r="B79" s="489" t="s">
        <v>1179</v>
      </c>
      <c r="C79" s="393" t="s">
        <v>754</v>
      </c>
      <c r="D79" s="390" t="s">
        <v>1239</v>
      </c>
      <c r="E79" s="394">
        <v>35</v>
      </c>
      <c r="F79" s="490">
        <v>1000</v>
      </c>
      <c r="G79" s="491" t="s">
        <v>1180</v>
      </c>
      <c r="H79" s="489" t="s">
        <v>1181</v>
      </c>
      <c r="I79" s="489" t="s">
        <v>1182</v>
      </c>
      <c r="J79" s="493"/>
      <c r="K79" s="394"/>
    </row>
    <row r="80" spans="1:11" ht="14.4">
      <c r="A80" s="134">
        <v>73</v>
      </c>
      <c r="B80" s="489" t="s">
        <v>1183</v>
      </c>
      <c r="C80" s="393" t="s">
        <v>754</v>
      </c>
      <c r="D80" s="390" t="s">
        <v>1239</v>
      </c>
      <c r="E80" s="394">
        <v>141</v>
      </c>
      <c r="F80" s="490">
        <v>1000</v>
      </c>
      <c r="G80" s="491" t="s">
        <v>1184</v>
      </c>
      <c r="H80" s="489" t="s">
        <v>1185</v>
      </c>
      <c r="I80" s="489" t="s">
        <v>1186</v>
      </c>
      <c r="J80" s="493"/>
      <c r="K80" s="394"/>
    </row>
    <row r="81" spans="1:11" ht="13.8">
      <c r="A81" s="134">
        <v>74</v>
      </c>
      <c r="B81" s="505" t="s">
        <v>758</v>
      </c>
      <c r="C81" s="393" t="s">
        <v>754</v>
      </c>
      <c r="D81" s="505" t="s">
        <v>759</v>
      </c>
      <c r="E81" s="505">
        <v>401</v>
      </c>
      <c r="F81" s="669">
        <v>12400</v>
      </c>
      <c r="G81" s="396"/>
      <c r="H81" s="505"/>
      <c r="I81" s="505"/>
      <c r="J81" s="66">
        <v>202283135</v>
      </c>
      <c r="K81" s="66" t="s">
        <v>756</v>
      </c>
    </row>
    <row r="82" spans="1:11" ht="14.4">
      <c r="A82" s="134">
        <v>75</v>
      </c>
      <c r="B82" s="505" t="s">
        <v>1187</v>
      </c>
      <c r="C82" s="393" t="s">
        <v>754</v>
      </c>
      <c r="D82" s="390" t="s">
        <v>1239</v>
      </c>
      <c r="E82" s="505">
        <v>75</v>
      </c>
      <c r="F82" s="494">
        <v>1500</v>
      </c>
      <c r="G82" s="396">
        <v>24001048479</v>
      </c>
      <c r="H82" s="505" t="s">
        <v>487</v>
      </c>
      <c r="I82" s="505" t="s">
        <v>1188</v>
      </c>
      <c r="J82" s="134"/>
      <c r="K82" s="134"/>
    </row>
    <row r="83" spans="1:11" ht="14.4">
      <c r="A83" s="134">
        <v>76</v>
      </c>
      <c r="B83" s="505" t="s">
        <v>1189</v>
      </c>
      <c r="C83" s="393" t="s">
        <v>754</v>
      </c>
      <c r="D83" s="390" t="s">
        <v>1239</v>
      </c>
      <c r="E83" s="505">
        <v>144.63999999999999</v>
      </c>
      <c r="F83" s="669">
        <v>2350</v>
      </c>
      <c r="G83" s="396" t="s">
        <v>1190</v>
      </c>
      <c r="H83" s="505" t="s">
        <v>1191</v>
      </c>
      <c r="I83" s="505" t="s">
        <v>1192</v>
      </c>
      <c r="J83" s="134"/>
      <c r="K83" s="134"/>
    </row>
    <row r="84" spans="1:11" ht="14.4">
      <c r="A84" s="134">
        <v>77</v>
      </c>
      <c r="B84" s="505" t="s">
        <v>1193</v>
      </c>
      <c r="C84" s="393" t="s">
        <v>754</v>
      </c>
      <c r="D84" s="390" t="s">
        <v>1239</v>
      </c>
      <c r="E84" s="505">
        <v>211</v>
      </c>
      <c r="F84" s="669">
        <v>1150</v>
      </c>
      <c r="G84" s="396" t="s">
        <v>1194</v>
      </c>
      <c r="H84" s="505" t="s">
        <v>1195</v>
      </c>
      <c r="I84" s="505" t="s">
        <v>1196</v>
      </c>
      <c r="J84" s="134"/>
      <c r="K84" s="134"/>
    </row>
    <row r="85" spans="1:11" ht="14.4">
      <c r="A85" s="134">
        <v>78</v>
      </c>
      <c r="B85" s="505" t="s">
        <v>1197</v>
      </c>
      <c r="C85" s="393" t="s">
        <v>754</v>
      </c>
      <c r="D85" s="390" t="s">
        <v>1239</v>
      </c>
      <c r="E85" s="505">
        <v>350</v>
      </c>
      <c r="F85" s="669">
        <v>3345</v>
      </c>
      <c r="G85" s="396" t="s">
        <v>1198</v>
      </c>
      <c r="H85" s="505" t="s">
        <v>1199</v>
      </c>
      <c r="I85" s="505" t="s">
        <v>1200</v>
      </c>
      <c r="J85" s="134"/>
      <c r="K85" s="134"/>
    </row>
    <row r="86" spans="1:11" ht="14.4">
      <c r="A86" s="134">
        <v>79</v>
      </c>
      <c r="B86" s="505" t="s">
        <v>1201</v>
      </c>
      <c r="C86" s="393" t="s">
        <v>754</v>
      </c>
      <c r="D86" s="390" t="s">
        <v>1239</v>
      </c>
      <c r="E86" s="505">
        <v>25</v>
      </c>
      <c r="F86" s="669">
        <v>625</v>
      </c>
      <c r="G86" s="396" t="s">
        <v>1202</v>
      </c>
      <c r="H86" s="505" t="s">
        <v>1025</v>
      </c>
      <c r="I86" s="505" t="s">
        <v>1057</v>
      </c>
      <c r="J86" s="134"/>
      <c r="K86" s="134"/>
    </row>
    <row r="87" spans="1:11" ht="14.4">
      <c r="A87" s="134">
        <v>80</v>
      </c>
      <c r="B87" s="505" t="s">
        <v>1201</v>
      </c>
      <c r="C87" s="393" t="s">
        <v>754</v>
      </c>
      <c r="D87" s="390" t="s">
        <v>1239</v>
      </c>
      <c r="E87" s="505">
        <v>73.849999999999994</v>
      </c>
      <c r="F87" s="669">
        <v>1250</v>
      </c>
      <c r="G87" s="396" t="s">
        <v>1203</v>
      </c>
      <c r="H87" s="505" t="s">
        <v>1204</v>
      </c>
      <c r="I87" s="505" t="s">
        <v>1205</v>
      </c>
      <c r="J87" s="134"/>
      <c r="K87" s="134"/>
    </row>
    <row r="88" spans="1:11" ht="14.4">
      <c r="A88" s="134">
        <v>81</v>
      </c>
      <c r="B88" s="505" t="s">
        <v>1201</v>
      </c>
      <c r="C88" s="393" t="s">
        <v>754</v>
      </c>
      <c r="D88" s="390" t="s">
        <v>1239</v>
      </c>
      <c r="E88" s="505">
        <v>49.43</v>
      </c>
      <c r="F88" s="669">
        <v>875</v>
      </c>
      <c r="G88" s="396" t="s">
        <v>1206</v>
      </c>
      <c r="H88" s="505" t="s">
        <v>1204</v>
      </c>
      <c r="I88" s="505" t="s">
        <v>1057</v>
      </c>
      <c r="J88" s="134"/>
      <c r="K88" s="134"/>
    </row>
    <row r="89" spans="1:11" ht="14.4">
      <c r="A89" s="134">
        <v>82</v>
      </c>
      <c r="B89" s="505" t="s">
        <v>1207</v>
      </c>
      <c r="C89" s="393" t="s">
        <v>754</v>
      </c>
      <c r="D89" s="390" t="s">
        <v>1239</v>
      </c>
      <c r="E89" s="505">
        <v>70</v>
      </c>
      <c r="F89" s="669">
        <v>625</v>
      </c>
      <c r="G89" s="396" t="s">
        <v>1208</v>
      </c>
      <c r="H89" s="505" t="s">
        <v>1209</v>
      </c>
      <c r="I89" s="505" t="s">
        <v>1210</v>
      </c>
      <c r="J89" s="134"/>
      <c r="K89" s="134"/>
    </row>
    <row r="90" spans="1:11" ht="14.4">
      <c r="A90" s="134">
        <v>83</v>
      </c>
      <c r="B90" s="505" t="s">
        <v>1211</v>
      </c>
      <c r="C90" s="393" t="s">
        <v>754</v>
      </c>
      <c r="D90" s="390" t="s">
        <v>1239</v>
      </c>
      <c r="E90" s="505">
        <v>60.24</v>
      </c>
      <c r="F90" s="669">
        <v>1500</v>
      </c>
      <c r="G90" s="396" t="s">
        <v>1212</v>
      </c>
      <c r="H90" s="505" t="s">
        <v>1213</v>
      </c>
      <c r="I90" s="505" t="s">
        <v>1214</v>
      </c>
      <c r="J90" s="134"/>
      <c r="K90" s="134"/>
    </row>
    <row r="91" spans="1:11" ht="14.4">
      <c r="A91" s="134">
        <v>84</v>
      </c>
      <c r="B91" s="505" t="s">
        <v>1215</v>
      </c>
      <c r="C91" s="393" t="s">
        <v>754</v>
      </c>
      <c r="D91" s="390" t="s">
        <v>1239</v>
      </c>
      <c r="E91" s="505">
        <v>150</v>
      </c>
      <c r="F91" s="669">
        <v>1115</v>
      </c>
      <c r="G91" s="396" t="s">
        <v>1216</v>
      </c>
      <c r="H91" s="505" t="s">
        <v>488</v>
      </c>
      <c r="I91" s="505" t="s">
        <v>1217</v>
      </c>
      <c r="J91" s="134"/>
      <c r="K91" s="134"/>
    </row>
    <row r="92" spans="1:11" ht="14.4">
      <c r="A92" s="134">
        <v>85</v>
      </c>
      <c r="B92" s="505" t="s">
        <v>1218</v>
      </c>
      <c r="C92" s="393" t="s">
        <v>754</v>
      </c>
      <c r="D92" s="390" t="s">
        <v>1239</v>
      </c>
      <c r="E92" s="505">
        <v>150.4</v>
      </c>
      <c r="F92" s="669">
        <v>4181</v>
      </c>
      <c r="G92" s="396" t="s">
        <v>1219</v>
      </c>
      <c r="H92" s="505" t="s">
        <v>1220</v>
      </c>
      <c r="I92" s="505" t="s">
        <v>1221</v>
      </c>
      <c r="J92" s="134"/>
      <c r="K92" s="134"/>
    </row>
    <row r="93" spans="1:11" ht="14.4">
      <c r="A93" s="134">
        <v>86</v>
      </c>
      <c r="B93" s="505" t="s">
        <v>1222</v>
      </c>
      <c r="C93" s="393" t="s">
        <v>754</v>
      </c>
      <c r="D93" s="390" t="s">
        <v>1239</v>
      </c>
      <c r="E93" s="505">
        <v>149.38</v>
      </c>
      <c r="F93" s="669">
        <v>2676</v>
      </c>
      <c r="G93" s="396" t="s">
        <v>1223</v>
      </c>
      <c r="H93" s="505" t="s">
        <v>488</v>
      </c>
      <c r="I93" s="505" t="s">
        <v>1224</v>
      </c>
      <c r="J93" s="134"/>
      <c r="K93" s="134"/>
    </row>
    <row r="94" spans="1:11" ht="14.4">
      <c r="A94" s="134">
        <v>87</v>
      </c>
      <c r="B94" s="505" t="s">
        <v>1225</v>
      </c>
      <c r="C94" s="393" t="s">
        <v>754</v>
      </c>
      <c r="D94" s="390" t="s">
        <v>1239</v>
      </c>
      <c r="E94" s="505">
        <v>26</v>
      </c>
      <c r="F94" s="669">
        <v>750</v>
      </c>
      <c r="G94" s="396" t="s">
        <v>1226</v>
      </c>
      <c r="H94" s="505" t="s">
        <v>1227</v>
      </c>
      <c r="I94" s="505" t="s">
        <v>1228</v>
      </c>
      <c r="J94" s="134"/>
      <c r="K94" s="134"/>
    </row>
    <row r="95" spans="1:11" ht="14.4">
      <c r="A95" s="134">
        <v>88</v>
      </c>
      <c r="B95" s="505" t="s">
        <v>1225</v>
      </c>
      <c r="C95" s="393" t="s">
        <v>754</v>
      </c>
      <c r="D95" s="390" t="s">
        <v>1239</v>
      </c>
      <c r="E95" s="505">
        <v>26.47</v>
      </c>
      <c r="F95" s="669">
        <v>750</v>
      </c>
      <c r="G95" s="396" t="s">
        <v>1229</v>
      </c>
      <c r="H95" s="505" t="s">
        <v>1230</v>
      </c>
      <c r="I95" s="505" t="s">
        <v>1231</v>
      </c>
      <c r="J95" s="134"/>
      <c r="K95" s="134"/>
    </row>
    <row r="96" spans="1:11" ht="14.4">
      <c r="A96" s="134">
        <v>89</v>
      </c>
      <c r="B96" s="505" t="s">
        <v>1232</v>
      </c>
      <c r="C96" s="393" t="s">
        <v>754</v>
      </c>
      <c r="D96" s="390" t="s">
        <v>1239</v>
      </c>
      <c r="E96" s="505">
        <v>152.02000000000001</v>
      </c>
      <c r="F96" s="669">
        <v>1875</v>
      </c>
      <c r="G96" s="396" t="s">
        <v>1233</v>
      </c>
      <c r="H96" s="505" t="s">
        <v>1234</v>
      </c>
      <c r="I96" s="505" t="s">
        <v>1235</v>
      </c>
      <c r="J96" s="134"/>
      <c r="K96" s="134"/>
    </row>
    <row r="97" spans="1:11" ht="14.4">
      <c r="A97" s="134">
        <v>90</v>
      </c>
      <c r="B97" s="505" t="s">
        <v>1236</v>
      </c>
      <c r="C97" s="393" t="s">
        <v>754</v>
      </c>
      <c r="D97" s="390" t="s">
        <v>1239</v>
      </c>
      <c r="E97" s="505">
        <v>137.37</v>
      </c>
      <c r="F97" s="669">
        <v>1968</v>
      </c>
      <c r="G97" s="396" t="s">
        <v>1237</v>
      </c>
      <c r="H97" s="505" t="s">
        <v>655</v>
      </c>
      <c r="I97" s="505" t="s">
        <v>1238</v>
      </c>
      <c r="J97" s="134"/>
      <c r="K97" s="134"/>
    </row>
    <row r="98" spans="1:11" ht="14.4">
      <c r="A98" s="134">
        <v>91</v>
      </c>
      <c r="B98" s="505" t="s">
        <v>760</v>
      </c>
      <c r="C98" s="393" t="s">
        <v>1241</v>
      </c>
      <c r="D98" s="390" t="s">
        <v>1239</v>
      </c>
      <c r="E98" s="505">
        <v>200</v>
      </c>
      <c r="F98" s="669">
        <v>800</v>
      </c>
      <c r="G98" s="396"/>
      <c r="H98" s="505"/>
      <c r="I98" s="505"/>
      <c r="J98" s="134">
        <v>206028485</v>
      </c>
      <c r="K98" s="134" t="s">
        <v>761</v>
      </c>
    </row>
    <row r="99" spans="1:11" ht="29.4" customHeight="1">
      <c r="A99" s="134">
        <v>92</v>
      </c>
      <c r="B99" s="495" t="s">
        <v>1244</v>
      </c>
      <c r="C99" s="393" t="s">
        <v>754</v>
      </c>
      <c r="D99" s="390" t="s">
        <v>1239</v>
      </c>
      <c r="E99" s="505">
        <v>59.2</v>
      </c>
      <c r="F99" s="669">
        <v>1000</v>
      </c>
      <c r="G99" s="670">
        <v>17001003608</v>
      </c>
      <c r="H99" s="505" t="s">
        <v>1242</v>
      </c>
      <c r="I99" s="505" t="s">
        <v>1243</v>
      </c>
    </row>
    <row r="100" spans="1:11" ht="29.4" customHeight="1">
      <c r="A100" s="134">
        <v>93</v>
      </c>
      <c r="B100" s="495" t="s">
        <v>1245</v>
      </c>
      <c r="C100" s="393" t="s">
        <v>754</v>
      </c>
      <c r="D100" s="390" t="s">
        <v>1239</v>
      </c>
      <c r="E100" s="505">
        <v>71.2</v>
      </c>
      <c r="F100" s="669">
        <v>3737</v>
      </c>
      <c r="G100" s="670">
        <v>61001007106</v>
      </c>
      <c r="H100" s="505" t="s">
        <v>980</v>
      </c>
      <c r="I100" s="505" t="s">
        <v>1258</v>
      </c>
    </row>
    <row r="101" spans="1:11" ht="29.4" customHeight="1">
      <c r="A101" s="134">
        <v>94</v>
      </c>
      <c r="B101" s="495" t="s">
        <v>1246</v>
      </c>
      <c r="C101" s="393" t="s">
        <v>754</v>
      </c>
      <c r="D101" s="390" t="s">
        <v>1239</v>
      </c>
      <c r="E101" s="505">
        <v>172.67</v>
      </c>
      <c r="F101" s="669">
        <v>1474</v>
      </c>
      <c r="G101" s="670">
        <v>61007004173</v>
      </c>
      <c r="H101" s="505" t="s">
        <v>1259</v>
      </c>
      <c r="I101" s="505" t="s">
        <v>1260</v>
      </c>
    </row>
    <row r="102" spans="1:11" ht="29.4" customHeight="1">
      <c r="A102" s="134">
        <v>95</v>
      </c>
      <c r="B102" s="495" t="s">
        <v>1247</v>
      </c>
      <c r="C102" s="393" t="s">
        <v>754</v>
      </c>
      <c r="D102" s="390" t="s">
        <v>1239</v>
      </c>
      <c r="E102" s="505">
        <v>106.8</v>
      </c>
      <c r="F102" s="669">
        <v>3737</v>
      </c>
      <c r="G102" s="670">
        <v>61006033294</v>
      </c>
      <c r="H102" s="505" t="s">
        <v>1261</v>
      </c>
      <c r="I102" s="505" t="s">
        <v>1262</v>
      </c>
    </row>
    <row r="103" spans="1:11" ht="29.4" customHeight="1">
      <c r="A103" s="134">
        <v>96</v>
      </c>
      <c r="B103" s="495" t="s">
        <v>1248</v>
      </c>
      <c r="C103" s="393" t="s">
        <v>754</v>
      </c>
      <c r="D103" s="390" t="s">
        <v>1239</v>
      </c>
      <c r="E103" s="505">
        <v>54.43</v>
      </c>
      <c r="F103" s="669">
        <v>1500</v>
      </c>
      <c r="G103" s="671" t="s">
        <v>1263</v>
      </c>
      <c r="H103" s="505" t="s">
        <v>980</v>
      </c>
      <c r="I103" s="555" t="s">
        <v>1264</v>
      </c>
    </row>
    <row r="104" spans="1:11" ht="29.4" customHeight="1">
      <c r="A104" s="134">
        <v>97</v>
      </c>
      <c r="B104" s="495" t="s">
        <v>1249</v>
      </c>
      <c r="C104" s="393" t="s">
        <v>754</v>
      </c>
      <c r="D104" s="390" t="s">
        <v>1239</v>
      </c>
      <c r="E104" s="505">
        <v>100</v>
      </c>
      <c r="F104" s="669">
        <v>1035</v>
      </c>
      <c r="G104" s="672" t="s">
        <v>1265</v>
      </c>
      <c r="H104" s="555" t="s">
        <v>1168</v>
      </c>
      <c r="I104" s="555" t="s">
        <v>1266</v>
      </c>
    </row>
    <row r="105" spans="1:11" ht="29.4" customHeight="1">
      <c r="A105" s="134">
        <v>98</v>
      </c>
      <c r="B105" s="495" t="s">
        <v>1250</v>
      </c>
      <c r="C105" s="393" t="s">
        <v>754</v>
      </c>
      <c r="D105" s="390" t="s">
        <v>1239</v>
      </c>
      <c r="E105" s="505">
        <v>80</v>
      </c>
      <c r="F105" s="669">
        <v>1656</v>
      </c>
      <c r="G105" s="672" t="s">
        <v>1177</v>
      </c>
      <c r="H105" s="555" t="s">
        <v>596</v>
      </c>
      <c r="I105" s="555" t="s">
        <v>1178</v>
      </c>
    </row>
    <row r="106" spans="1:11" ht="29.4" customHeight="1">
      <c r="A106" s="134">
        <v>99</v>
      </c>
      <c r="B106" s="495" t="s">
        <v>1251</v>
      </c>
      <c r="C106" s="393" t="s">
        <v>754</v>
      </c>
      <c r="D106" s="390" t="s">
        <v>1239</v>
      </c>
      <c r="E106" s="505">
        <v>17</v>
      </c>
      <c r="F106" s="669">
        <v>437.5</v>
      </c>
      <c r="G106" s="672" t="s">
        <v>1267</v>
      </c>
      <c r="H106" s="555" t="s">
        <v>1220</v>
      </c>
      <c r="I106" s="555" t="s">
        <v>1268</v>
      </c>
    </row>
    <row r="107" spans="1:11" ht="29.4" customHeight="1">
      <c r="A107" s="134">
        <v>100</v>
      </c>
      <c r="B107" s="495" t="s">
        <v>1252</v>
      </c>
      <c r="C107" s="393" t="s">
        <v>754</v>
      </c>
      <c r="D107" s="390" t="s">
        <v>1239</v>
      </c>
      <c r="E107" s="505">
        <v>55</v>
      </c>
      <c r="F107" s="669">
        <v>700</v>
      </c>
      <c r="G107" s="672" t="s">
        <v>1269</v>
      </c>
      <c r="H107" s="555" t="s">
        <v>1270</v>
      </c>
      <c r="I107" s="555" t="s">
        <v>1271</v>
      </c>
    </row>
    <row r="108" spans="1:11" ht="29.4" customHeight="1">
      <c r="A108" s="134">
        <v>101</v>
      </c>
      <c r="B108" s="495" t="s">
        <v>1253</v>
      </c>
      <c r="C108" s="393" t="s">
        <v>754</v>
      </c>
      <c r="D108" s="390" t="s">
        <v>1239</v>
      </c>
      <c r="E108" s="505">
        <v>288.95</v>
      </c>
      <c r="F108" s="669">
        <v>375</v>
      </c>
      <c r="G108" s="672" t="s">
        <v>1272</v>
      </c>
      <c r="H108" s="555" t="s">
        <v>1273</v>
      </c>
      <c r="I108" s="555" t="s">
        <v>1274</v>
      </c>
    </row>
    <row r="109" spans="1:11" ht="29.4" customHeight="1">
      <c r="A109" s="134">
        <v>102</v>
      </c>
      <c r="B109" s="495" t="s">
        <v>1254</v>
      </c>
      <c r="C109" s="393" t="s">
        <v>754</v>
      </c>
      <c r="D109" s="390" t="s">
        <v>1239</v>
      </c>
      <c r="E109" s="505">
        <v>85.2</v>
      </c>
      <c r="F109" s="669">
        <v>1000</v>
      </c>
      <c r="G109" s="672" t="s">
        <v>1275</v>
      </c>
      <c r="H109" s="555" t="s">
        <v>649</v>
      </c>
      <c r="I109" s="555" t="s">
        <v>1276</v>
      </c>
    </row>
    <row r="110" spans="1:11" ht="29.4" customHeight="1">
      <c r="A110" s="134">
        <v>103</v>
      </c>
      <c r="B110" s="495" t="s">
        <v>1255</v>
      </c>
      <c r="C110" s="393" t="s">
        <v>754</v>
      </c>
      <c r="D110" s="390" t="s">
        <v>1239</v>
      </c>
      <c r="E110" s="505">
        <v>214.56</v>
      </c>
      <c r="F110" s="669">
        <v>1500</v>
      </c>
      <c r="G110" s="672" t="s">
        <v>1277</v>
      </c>
      <c r="H110" s="555" t="s">
        <v>1279</v>
      </c>
      <c r="I110" s="670" t="s">
        <v>1280</v>
      </c>
    </row>
    <row r="111" spans="1:11" ht="29.4" customHeight="1">
      <c r="A111" s="134">
        <v>104</v>
      </c>
      <c r="B111" s="495" t="s">
        <v>1256</v>
      </c>
      <c r="C111" s="393" t="s">
        <v>754</v>
      </c>
      <c r="D111" s="390" t="s">
        <v>1239</v>
      </c>
      <c r="E111" s="505">
        <v>65.95</v>
      </c>
      <c r="F111" s="669">
        <v>800</v>
      </c>
      <c r="G111" s="672" t="s">
        <v>1278</v>
      </c>
      <c r="H111" s="555" t="s">
        <v>1283</v>
      </c>
      <c r="I111" s="555" t="s">
        <v>1281</v>
      </c>
    </row>
    <row r="112" spans="1:11" ht="29.4" customHeight="1">
      <c r="A112" s="134">
        <v>105</v>
      </c>
      <c r="B112" s="495" t="s">
        <v>1240</v>
      </c>
      <c r="C112" s="393" t="s">
        <v>754</v>
      </c>
      <c r="D112" s="390" t="s">
        <v>1239</v>
      </c>
      <c r="E112" s="505">
        <v>79.95</v>
      </c>
      <c r="F112" s="669">
        <v>875</v>
      </c>
      <c r="G112" s="672" t="s">
        <v>1282</v>
      </c>
      <c r="H112" s="555" t="s">
        <v>998</v>
      </c>
      <c r="I112" s="555" t="s">
        <v>1284</v>
      </c>
    </row>
    <row r="113" spans="1:9" ht="29.4" customHeight="1">
      <c r="A113" s="134">
        <v>106</v>
      </c>
      <c r="B113" s="495" t="s">
        <v>1257</v>
      </c>
      <c r="C113" s="393" t="s">
        <v>754</v>
      </c>
      <c r="D113" s="390" t="s">
        <v>1239</v>
      </c>
      <c r="E113" s="505">
        <v>26.76</v>
      </c>
      <c r="F113" s="669">
        <v>552</v>
      </c>
      <c r="G113" s="672" t="s">
        <v>1285</v>
      </c>
      <c r="H113" s="555" t="s">
        <v>813</v>
      </c>
      <c r="I113" s="555" t="s">
        <v>1286</v>
      </c>
    </row>
    <row r="115" spans="1:9">
      <c r="B115" s="202"/>
      <c r="C115" s="202"/>
      <c r="D115" s="202"/>
      <c r="E115" s="202"/>
      <c r="F115" s="202"/>
      <c r="G115" s="202"/>
    </row>
    <row r="116" spans="1:9" ht="13.8">
      <c r="B116" s="673" t="s">
        <v>96</v>
      </c>
      <c r="C116" s="673"/>
      <c r="D116" s="674"/>
      <c r="E116" s="674"/>
      <c r="F116" s="674"/>
      <c r="G116" s="674"/>
    </row>
    <row r="117" spans="1:9" ht="13.8">
      <c r="B117" s="673"/>
      <c r="C117" s="673"/>
      <c r="D117" s="674"/>
      <c r="E117" s="674"/>
      <c r="F117" s="674"/>
      <c r="G117" s="674"/>
    </row>
    <row r="118" spans="1:9" ht="13.8">
      <c r="B118" s="674"/>
      <c r="C118" s="674"/>
      <c r="D118" s="674"/>
      <c r="E118" s="674"/>
      <c r="F118" s="674"/>
      <c r="G118" s="674"/>
    </row>
    <row r="119" spans="1:9" ht="13.8">
      <c r="B119" s="674"/>
      <c r="C119" s="675" t="s">
        <v>256</v>
      </c>
      <c r="D119" s="674"/>
      <c r="E119" s="674"/>
      <c r="F119" s="673" t="s">
        <v>307</v>
      </c>
      <c r="G119" s="674"/>
    </row>
    <row r="120" spans="1:9" ht="13.8">
      <c r="B120" s="674"/>
      <c r="C120" s="675" t="s">
        <v>127</v>
      </c>
      <c r="D120" s="674"/>
      <c r="E120" s="674"/>
      <c r="F120" s="676" t="s">
        <v>257</v>
      </c>
      <c r="G120" s="674"/>
    </row>
  </sheetData>
  <pageMargins left="0.7" right="0.7" top="0.75" bottom="0.75" header="0.3" footer="0.3"/>
  <pageSetup scale="49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G9" sqref="G9:G11"/>
    </sheetView>
  </sheetViews>
  <sheetFormatPr defaultColWidth="9.109375" defaultRowHeight="13.2"/>
  <cols>
    <col min="1" max="1" width="6.88671875" style="182" customWidth="1"/>
    <col min="2" max="2" width="21.109375" style="182" customWidth="1"/>
    <col min="3" max="3" width="21.5546875" style="182" customWidth="1"/>
    <col min="4" max="4" width="19.109375" style="182" customWidth="1"/>
    <col min="5" max="5" width="15.109375" style="182" customWidth="1"/>
    <col min="6" max="6" width="20.88671875" style="182" customWidth="1"/>
    <col min="7" max="7" width="23.88671875" style="182" customWidth="1"/>
    <col min="8" max="8" width="19" style="182" customWidth="1"/>
    <col min="9" max="9" width="21.109375" style="182" customWidth="1"/>
    <col min="10" max="10" width="17" style="182" customWidth="1"/>
    <col min="11" max="11" width="21.5546875" style="182" customWidth="1"/>
    <col min="12" max="12" width="24.44140625" style="182" customWidth="1"/>
    <col min="13" max="16384" width="9.109375" style="182"/>
  </cols>
  <sheetData>
    <row r="1" spans="1:13" customFormat="1" ht="13.8">
      <c r="A1" s="135" t="s">
        <v>427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97</v>
      </c>
    </row>
    <row r="2" spans="1:13" customFormat="1" ht="13.8">
      <c r="A2" s="104" t="s">
        <v>128</v>
      </c>
      <c r="B2" s="104"/>
      <c r="C2" s="136"/>
      <c r="D2" s="136"/>
      <c r="E2" s="136"/>
      <c r="F2" s="136"/>
      <c r="G2" s="136"/>
      <c r="H2" s="136"/>
      <c r="I2" s="136"/>
      <c r="J2" s="136"/>
      <c r="K2" s="339">
        <v>42592</v>
      </c>
      <c r="L2" s="372">
        <v>42612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3.8">
      <c r="A5" s="215" t="str">
        <f>'ფორმა N1'!D4</f>
        <v>მოქალაქეთა პოლიტიკური გაერთანება სახელმწიფო ხალხისთვის</v>
      </c>
      <c r="B5" s="215"/>
      <c r="C5" s="79"/>
      <c r="D5" s="79"/>
      <c r="E5" s="79"/>
      <c r="F5" s="216"/>
      <c r="G5" s="217"/>
      <c r="H5" s="217"/>
      <c r="I5" s="217"/>
      <c r="J5" s="217"/>
      <c r="K5" s="217"/>
      <c r="L5" s="216"/>
    </row>
    <row r="6" spans="1:13" customFormat="1" ht="1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55.2">
      <c r="A7" s="148" t="s">
        <v>64</v>
      </c>
      <c r="B7" s="132" t="s">
        <v>236</v>
      </c>
      <c r="C7" s="134" t="s">
        <v>232</v>
      </c>
      <c r="D7" s="134" t="s">
        <v>233</v>
      </c>
      <c r="E7" s="134" t="s">
        <v>335</v>
      </c>
      <c r="F7" s="134" t="s">
        <v>235</v>
      </c>
      <c r="G7" s="134" t="s">
        <v>371</v>
      </c>
      <c r="H7" s="134" t="s">
        <v>373</v>
      </c>
      <c r="I7" s="134" t="s">
        <v>367</v>
      </c>
      <c r="J7" s="134" t="s">
        <v>368</v>
      </c>
      <c r="K7" s="134" t="s">
        <v>379</v>
      </c>
      <c r="L7" s="134" t="s">
        <v>369</v>
      </c>
    </row>
    <row r="8" spans="1:13" customFormat="1" ht="13.8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3.8">
      <c r="A9" s="66">
        <v>1</v>
      </c>
      <c r="B9" s="66" t="s">
        <v>790</v>
      </c>
      <c r="C9" s="26" t="s">
        <v>787</v>
      </c>
      <c r="D9" s="26" t="s">
        <v>788</v>
      </c>
      <c r="E9" s="497" t="s">
        <v>1292</v>
      </c>
      <c r="F9" s="496" t="s">
        <v>1287</v>
      </c>
      <c r="G9" s="26">
        <v>4500</v>
      </c>
      <c r="H9" s="26"/>
      <c r="I9" s="214"/>
      <c r="J9" s="214"/>
      <c r="K9" s="214">
        <v>405026216</v>
      </c>
      <c r="L9" s="26" t="s">
        <v>789</v>
      </c>
    </row>
    <row r="10" spans="1:13" customFormat="1" ht="13.8">
      <c r="A10" s="66">
        <v>2</v>
      </c>
      <c r="B10" s="66" t="s">
        <v>790</v>
      </c>
      <c r="C10" s="26" t="s">
        <v>787</v>
      </c>
      <c r="D10" s="26" t="s">
        <v>788</v>
      </c>
      <c r="E10" s="497">
        <v>2014</v>
      </c>
      <c r="F10" s="496" t="s">
        <v>791</v>
      </c>
      <c r="G10" s="26">
        <v>3500</v>
      </c>
      <c r="H10" s="26"/>
      <c r="I10" s="214"/>
      <c r="J10" s="214"/>
      <c r="K10" s="214">
        <v>405026216</v>
      </c>
      <c r="L10" s="26" t="s">
        <v>789</v>
      </c>
    </row>
    <row r="11" spans="1:13" customFormat="1" ht="13.8">
      <c r="A11" s="66">
        <v>3</v>
      </c>
      <c r="B11" s="66" t="s">
        <v>786</v>
      </c>
      <c r="C11" s="26" t="s">
        <v>792</v>
      </c>
      <c r="D11" s="26" t="s">
        <v>793</v>
      </c>
      <c r="E11" s="497">
        <v>2015</v>
      </c>
      <c r="F11" s="496" t="s">
        <v>794</v>
      </c>
      <c r="G11" s="26">
        <v>8450</v>
      </c>
      <c r="H11" s="26"/>
      <c r="I11" s="214"/>
      <c r="J11" s="214"/>
      <c r="K11" s="214">
        <v>405026216</v>
      </c>
      <c r="L11" s="26" t="s">
        <v>789</v>
      </c>
    </row>
    <row r="12" spans="1:13" customFormat="1" ht="13.8">
      <c r="A12" s="66">
        <v>4</v>
      </c>
      <c r="B12" s="66"/>
      <c r="C12" s="26"/>
      <c r="D12" s="26"/>
      <c r="E12" s="26"/>
      <c r="F12" s="26"/>
      <c r="G12" s="26"/>
      <c r="H12" s="26"/>
      <c r="I12" s="214"/>
      <c r="J12" s="214"/>
      <c r="K12" s="214"/>
      <c r="L12" s="26"/>
    </row>
    <row r="13" spans="1:13" customFormat="1" ht="13.8">
      <c r="A13" s="66">
        <v>5</v>
      </c>
      <c r="B13" s="66"/>
      <c r="C13" s="26"/>
      <c r="D13" s="26"/>
      <c r="E13" s="26"/>
      <c r="F13" s="26"/>
      <c r="G13" s="26"/>
      <c r="H13" s="26"/>
      <c r="I13" s="214"/>
      <c r="J13" s="214"/>
      <c r="K13" s="214"/>
      <c r="L13" s="26"/>
    </row>
    <row r="14" spans="1:13" customFormat="1" ht="13.8">
      <c r="A14" s="66">
        <v>6</v>
      </c>
      <c r="B14" s="66"/>
      <c r="C14" s="26"/>
      <c r="D14" s="26"/>
      <c r="E14" s="26"/>
      <c r="F14" s="26"/>
      <c r="G14" s="26"/>
      <c r="H14" s="26"/>
      <c r="I14" s="214"/>
      <c r="J14" s="214"/>
      <c r="K14" s="214"/>
      <c r="L14" s="26"/>
    </row>
    <row r="15" spans="1:13" customFormat="1" ht="13.8">
      <c r="A15" s="66">
        <v>7</v>
      </c>
      <c r="B15" s="66"/>
      <c r="C15" s="26"/>
      <c r="D15" s="26"/>
      <c r="E15" s="26"/>
      <c r="F15" s="26"/>
      <c r="G15" s="26"/>
      <c r="H15" s="26"/>
      <c r="I15" s="214"/>
      <c r="J15" s="214"/>
      <c r="K15" s="214"/>
      <c r="L15" s="26"/>
    </row>
    <row r="16" spans="1:13" customFormat="1" ht="13.8">
      <c r="A16" s="66">
        <v>8</v>
      </c>
      <c r="B16" s="66"/>
      <c r="C16" s="26"/>
      <c r="D16" s="26"/>
      <c r="E16" s="26"/>
      <c r="F16" s="26"/>
      <c r="G16" s="26"/>
      <c r="H16" s="26"/>
      <c r="I16" s="214"/>
      <c r="J16" s="214"/>
      <c r="K16" s="214"/>
      <c r="L16" s="26"/>
    </row>
    <row r="17" spans="1:12" customFormat="1" ht="13.8">
      <c r="A17" s="66">
        <v>9</v>
      </c>
      <c r="B17" s="66"/>
      <c r="C17" s="26"/>
      <c r="D17" s="26"/>
      <c r="E17" s="26"/>
      <c r="F17" s="26"/>
      <c r="G17" s="26"/>
      <c r="H17" s="26"/>
      <c r="I17" s="214"/>
      <c r="J17" s="214"/>
      <c r="K17" s="214"/>
      <c r="L17" s="26"/>
    </row>
    <row r="18" spans="1:12" customFormat="1" ht="13.8">
      <c r="A18" s="66">
        <v>10</v>
      </c>
      <c r="B18" s="66"/>
      <c r="C18" s="26"/>
      <c r="D18" s="26"/>
      <c r="E18" s="26"/>
      <c r="F18" s="26"/>
      <c r="G18" s="26"/>
      <c r="H18" s="26"/>
      <c r="I18" s="214"/>
      <c r="J18" s="214"/>
      <c r="K18" s="214"/>
      <c r="L18" s="26"/>
    </row>
    <row r="19" spans="1:12" customFormat="1" ht="13.8">
      <c r="A19" s="66">
        <v>11</v>
      </c>
      <c r="B19" s="66"/>
      <c r="C19" s="26"/>
      <c r="D19" s="26"/>
      <c r="E19" s="26"/>
      <c r="F19" s="26"/>
      <c r="G19" s="26"/>
      <c r="H19" s="26"/>
      <c r="I19" s="214"/>
      <c r="J19" s="214"/>
      <c r="K19" s="214"/>
      <c r="L19" s="26"/>
    </row>
    <row r="20" spans="1:12" customFormat="1" ht="13.8">
      <c r="A20" s="66">
        <v>12</v>
      </c>
      <c r="B20" s="66"/>
      <c r="C20" s="26"/>
      <c r="D20" s="26"/>
      <c r="E20" s="26"/>
      <c r="F20" s="26"/>
      <c r="G20" s="26"/>
      <c r="H20" s="26"/>
      <c r="I20" s="214"/>
      <c r="J20" s="214"/>
      <c r="K20" s="214"/>
      <c r="L20" s="26"/>
    </row>
    <row r="21" spans="1:12" customFormat="1" ht="13.8">
      <c r="A21" s="66">
        <v>13</v>
      </c>
      <c r="B21" s="66"/>
      <c r="C21" s="26"/>
      <c r="D21" s="26"/>
      <c r="E21" s="26"/>
      <c r="F21" s="26"/>
      <c r="G21" s="26"/>
      <c r="H21" s="26"/>
      <c r="I21" s="214"/>
      <c r="J21" s="214"/>
      <c r="K21" s="214"/>
      <c r="L21" s="26"/>
    </row>
    <row r="22" spans="1:12" customFormat="1" ht="13.8">
      <c r="A22" s="66">
        <v>14</v>
      </c>
      <c r="B22" s="66"/>
      <c r="C22" s="26"/>
      <c r="D22" s="26"/>
      <c r="E22" s="26"/>
      <c r="F22" s="26"/>
      <c r="G22" s="26"/>
      <c r="H22" s="26"/>
      <c r="I22" s="214"/>
      <c r="J22" s="214"/>
      <c r="K22" s="214"/>
      <c r="L22" s="26"/>
    </row>
    <row r="23" spans="1:12" customFormat="1" ht="13.8">
      <c r="A23" s="66">
        <v>15</v>
      </c>
      <c r="B23" s="66"/>
      <c r="C23" s="26"/>
      <c r="D23" s="26"/>
      <c r="E23" s="26"/>
      <c r="F23" s="26"/>
      <c r="G23" s="26"/>
      <c r="H23" s="26"/>
      <c r="I23" s="214"/>
      <c r="J23" s="214"/>
      <c r="K23" s="214"/>
      <c r="L23" s="26"/>
    </row>
    <row r="24" spans="1:12" customFormat="1" ht="13.8">
      <c r="A24" s="66">
        <v>16</v>
      </c>
      <c r="B24" s="66"/>
      <c r="C24" s="26"/>
      <c r="D24" s="26"/>
      <c r="E24" s="26"/>
      <c r="F24" s="26"/>
      <c r="G24" s="26"/>
      <c r="H24" s="26"/>
      <c r="I24" s="214"/>
      <c r="J24" s="214"/>
      <c r="K24" s="214"/>
      <c r="L24" s="26"/>
    </row>
    <row r="25" spans="1:12" customFormat="1" ht="13.8">
      <c r="A25" s="66">
        <v>17</v>
      </c>
      <c r="B25" s="66"/>
      <c r="C25" s="26"/>
      <c r="D25" s="26"/>
      <c r="E25" s="26"/>
      <c r="F25" s="26"/>
      <c r="G25" s="26"/>
      <c r="H25" s="26"/>
      <c r="I25" s="214"/>
      <c r="J25" s="214"/>
      <c r="K25" s="214"/>
      <c r="L25" s="26"/>
    </row>
    <row r="26" spans="1:12" customFormat="1" ht="13.8">
      <c r="A26" s="66">
        <v>18</v>
      </c>
      <c r="B26" s="66"/>
      <c r="C26" s="26"/>
      <c r="D26" s="26"/>
      <c r="E26" s="26"/>
      <c r="F26" s="26"/>
      <c r="G26" s="26"/>
      <c r="H26" s="26"/>
      <c r="I26" s="214"/>
      <c r="J26" s="214"/>
      <c r="K26" s="214"/>
      <c r="L26" s="26"/>
    </row>
    <row r="27" spans="1:12" customFormat="1" ht="13.8">
      <c r="A27" s="66" t="s">
        <v>266</v>
      </c>
      <c r="B27" s="66"/>
      <c r="C27" s="26"/>
      <c r="D27" s="26"/>
      <c r="E27" s="26"/>
      <c r="F27" s="26"/>
      <c r="G27" s="26"/>
      <c r="H27" s="26"/>
      <c r="I27" s="214"/>
      <c r="J27" s="214"/>
      <c r="K27" s="214"/>
      <c r="L27" s="26"/>
    </row>
    <row r="28" spans="1:1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</row>
    <row r="29" spans="1:1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</row>
    <row r="30" spans="1:12" ht="13.8">
      <c r="A30" s="219"/>
      <c r="B30" s="219"/>
      <c r="C30" s="218"/>
      <c r="D30" s="218"/>
      <c r="E30" s="218"/>
      <c r="F30" s="218"/>
      <c r="G30" s="218"/>
      <c r="H30" s="218"/>
      <c r="I30" s="218"/>
      <c r="J30" s="218"/>
      <c r="K30" s="218"/>
      <c r="L30" s="218"/>
    </row>
    <row r="31" spans="1:12" ht="13.8">
      <c r="A31" s="181"/>
      <c r="B31" s="181"/>
      <c r="C31" s="183" t="s">
        <v>96</v>
      </c>
      <c r="D31" s="181"/>
      <c r="E31" s="181"/>
      <c r="F31" s="184"/>
      <c r="G31" s="181"/>
      <c r="H31" s="181"/>
      <c r="I31" s="181"/>
      <c r="J31" s="181"/>
      <c r="K31" s="181"/>
      <c r="L31" s="181"/>
    </row>
    <row r="32" spans="1:12" ht="13.8">
      <c r="A32" s="181"/>
      <c r="B32" s="181"/>
      <c r="C32" s="181"/>
      <c r="D32" s="185"/>
      <c r="E32" s="181"/>
      <c r="G32" s="185"/>
      <c r="H32" s="223"/>
    </row>
    <row r="33" spans="3:7" ht="13.8">
      <c r="C33" s="181"/>
      <c r="D33" s="187" t="s">
        <v>256</v>
      </c>
      <c r="E33" s="181"/>
      <c r="G33" s="188" t="s">
        <v>261</v>
      </c>
    </row>
    <row r="34" spans="3:7" ht="13.8">
      <c r="C34" s="181"/>
      <c r="D34" s="189" t="s">
        <v>127</v>
      </c>
      <c r="E34" s="181"/>
      <c r="G34" s="181" t="s">
        <v>257</v>
      </c>
    </row>
    <row r="35" spans="3:7" ht="13.8">
      <c r="C35" s="181"/>
      <c r="D35" s="18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Normal="100" zoomScaleSheetLayoutView="100" workbookViewId="0">
      <selection activeCell="C12" sqref="C12:C30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3" t="s">
        <v>289</v>
      </c>
      <c r="B1" s="75"/>
      <c r="C1" s="685" t="s">
        <v>97</v>
      </c>
      <c r="D1" s="685"/>
      <c r="E1" s="107"/>
    </row>
    <row r="2" spans="1:7">
      <c r="A2" s="75" t="s">
        <v>128</v>
      </c>
      <c r="B2" s="75"/>
      <c r="C2" s="339">
        <v>42592</v>
      </c>
      <c r="D2" s="372">
        <v>42612</v>
      </c>
      <c r="E2" s="107"/>
    </row>
    <row r="3" spans="1:7">
      <c r="A3" s="73"/>
      <c r="B3" s="75"/>
      <c r="C3" s="74"/>
      <c r="D3" s="74"/>
      <c r="E3" s="107"/>
    </row>
    <row r="4" spans="1:7">
      <c r="A4" s="76" t="s">
        <v>262</v>
      </c>
      <c r="B4" s="101"/>
      <c r="C4" s="102"/>
      <c r="D4" s="75"/>
      <c r="E4" s="107"/>
    </row>
    <row r="5" spans="1:7">
      <c r="A5" s="367" t="str">
        <f>'ფორმა N1'!D4</f>
        <v>მოქალაქეთა პოლიტიკური გაერთანება სახელმწიფო ხალხისთვის</v>
      </c>
      <c r="B5" s="12"/>
      <c r="C5" s="12"/>
      <c r="E5" s="107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237</v>
      </c>
      <c r="C8" s="78" t="s">
        <v>66</v>
      </c>
      <c r="D8" s="78" t="s">
        <v>67</v>
      </c>
      <c r="E8" s="107"/>
    </row>
    <row r="9" spans="1:7" s="7" customFormat="1" ht="16.5" customHeight="1">
      <c r="A9" s="232">
        <v>1</v>
      </c>
      <c r="B9" s="232" t="s">
        <v>65</v>
      </c>
      <c r="C9" s="84">
        <f>C10+C30</f>
        <v>601444.39</v>
      </c>
      <c r="D9" s="84"/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593500</v>
      </c>
      <c r="D10" s="84"/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296</v>
      </c>
      <c r="C12" s="106">
        <v>593500</v>
      </c>
      <c r="D12" s="106"/>
      <c r="E12" s="107"/>
      <c r="G12" s="67"/>
    </row>
    <row r="13" spans="1:7" s="3" customFormat="1" ht="16.5" customHeight="1">
      <c r="A13" s="96" t="s">
        <v>70</v>
      </c>
      <c r="B13" s="96" t="s">
        <v>299</v>
      </c>
      <c r="C13" s="8"/>
      <c r="D13" s="8"/>
      <c r="E13" s="107"/>
    </row>
    <row r="14" spans="1:7" s="3" customFormat="1" ht="16.5" customHeight="1">
      <c r="A14" s="96" t="s">
        <v>471</v>
      </c>
      <c r="B14" s="96" t="s">
        <v>470</v>
      </c>
      <c r="C14" s="8"/>
      <c r="D14" s="8"/>
      <c r="E14" s="107"/>
    </row>
    <row r="15" spans="1:7" s="3" customFormat="1" ht="16.5" customHeight="1">
      <c r="A15" s="96" t="s">
        <v>472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27.6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392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27.6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416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417</v>
      </c>
      <c r="C24" s="265"/>
      <c r="D24" s="8"/>
      <c r="E24" s="107"/>
    </row>
    <row r="25" spans="1:5" s="3" customFormat="1">
      <c r="A25" s="87" t="s">
        <v>239</v>
      </c>
      <c r="B25" s="87" t="s">
        <v>423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/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299</v>
      </c>
      <c r="C27" s="106"/>
      <c r="D27" s="106">
        <f>SUM(D28:D30)</f>
        <v>0</v>
      </c>
      <c r="E27" s="107"/>
    </row>
    <row r="28" spans="1:5">
      <c r="A28" s="240" t="s">
        <v>87</v>
      </c>
      <c r="B28" s="240" t="s">
        <v>297</v>
      </c>
      <c r="C28" s="8"/>
      <c r="D28" s="8"/>
      <c r="E28" s="107"/>
    </row>
    <row r="29" spans="1:5">
      <c r="A29" s="240" t="s">
        <v>88</v>
      </c>
      <c r="B29" s="240" t="s">
        <v>300</v>
      </c>
      <c r="C29" s="8"/>
      <c r="D29" s="8"/>
      <c r="E29" s="107"/>
    </row>
    <row r="30" spans="1:5">
      <c r="A30" s="240" t="s">
        <v>425</v>
      </c>
      <c r="B30" s="240" t="s">
        <v>298</v>
      </c>
      <c r="C30" s="8">
        <v>7944.39</v>
      </c>
      <c r="D30" s="8"/>
      <c r="E30" s="107"/>
    </row>
    <row r="31" spans="1:5">
      <c r="A31" s="87" t="s">
        <v>33</v>
      </c>
      <c r="B31" s="87" t="s">
        <v>470</v>
      </c>
      <c r="C31" s="106">
        <f>SUM(C32:C34)</f>
        <v>0</v>
      </c>
      <c r="D31" s="106">
        <f>SUM(D32:D34)</f>
        <v>0</v>
      </c>
      <c r="E31" s="107"/>
    </row>
    <row r="32" spans="1:5">
      <c r="A32" s="240" t="s">
        <v>12</v>
      </c>
      <c r="B32" s="240" t="s">
        <v>473</v>
      </c>
      <c r="C32" s="8"/>
      <c r="D32" s="8"/>
      <c r="E32" s="107"/>
    </row>
    <row r="33" spans="1:9">
      <c r="A33" s="240" t="s">
        <v>13</v>
      </c>
      <c r="B33" s="240" t="s">
        <v>474</v>
      </c>
      <c r="C33" s="8"/>
      <c r="D33" s="8"/>
      <c r="E33" s="107"/>
    </row>
    <row r="34" spans="1:9">
      <c r="A34" s="240" t="s">
        <v>269</v>
      </c>
      <c r="B34" s="240" t="s">
        <v>475</v>
      </c>
      <c r="C34" s="8"/>
      <c r="D34" s="8"/>
      <c r="E34" s="107"/>
    </row>
    <row r="35" spans="1:9">
      <c r="A35" s="87" t="s">
        <v>34</v>
      </c>
      <c r="B35" s="253" t="s">
        <v>422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259</v>
      </c>
      <c r="D43" s="110"/>
      <c r="E43" s="109"/>
      <c r="F43" s="109"/>
      <c r="G43"/>
      <c r="H43"/>
      <c r="I43"/>
    </row>
    <row r="44" spans="1:9">
      <c r="A44"/>
      <c r="B44" s="2" t="s">
        <v>258</v>
      </c>
      <c r="D44" s="110"/>
      <c r="E44" s="109"/>
      <c r="F44" s="109"/>
      <c r="G44"/>
      <c r="H44"/>
      <c r="I44"/>
    </row>
    <row r="45" spans="1:9" customFormat="1" ht="13.2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ColWidth="9.109375" defaultRowHeight="13.2"/>
  <cols>
    <col min="1" max="1" width="11.6640625" style="182" customWidth="1"/>
    <col min="2" max="2" width="21.5546875" style="182" customWidth="1"/>
    <col min="3" max="3" width="19.109375" style="182" customWidth="1"/>
    <col min="4" max="4" width="23.6640625" style="182" customWidth="1"/>
    <col min="5" max="6" width="16.5546875" style="182" bestFit="1" customWidth="1"/>
    <col min="7" max="7" width="17" style="182" customWidth="1"/>
    <col min="8" max="8" width="19" style="182" customWidth="1"/>
    <col min="9" max="9" width="24.44140625" style="182" customWidth="1"/>
    <col min="10" max="16384" width="9.109375" style="182"/>
  </cols>
  <sheetData>
    <row r="1" spans="1:13" customFormat="1" ht="13.8">
      <c r="A1" s="135" t="s">
        <v>428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3.8">
      <c r="A2" s="104" t="s">
        <v>128</v>
      </c>
      <c r="B2" s="136"/>
      <c r="C2" s="136"/>
      <c r="D2" s="136"/>
      <c r="E2" s="136"/>
      <c r="F2" s="136"/>
      <c r="G2" s="136"/>
      <c r="H2" s="339">
        <v>42592</v>
      </c>
      <c r="I2" s="372">
        <v>42612</v>
      </c>
    </row>
    <row r="3" spans="1:13" customFormat="1" ht="13.8">
      <c r="A3" s="136"/>
      <c r="B3" s="136"/>
      <c r="C3" s="136"/>
      <c r="D3" s="136"/>
      <c r="E3" s="136"/>
      <c r="F3" s="136"/>
      <c r="G3" s="136"/>
      <c r="H3" s="139"/>
      <c r="I3" s="139"/>
      <c r="M3" s="182"/>
    </row>
    <row r="4" spans="1:13" customFormat="1" ht="13.8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3.8">
      <c r="A5" s="215" t="str">
        <f>'ფორმა N1'!D4</f>
        <v>მოქალაქეთა პოლიტიკური გაერთანება სახელმწიფო ხალხისთვის</v>
      </c>
      <c r="B5" s="79"/>
      <c r="C5" s="79"/>
      <c r="D5" s="217"/>
      <c r="E5" s="217"/>
      <c r="F5" s="217"/>
      <c r="G5" s="217"/>
      <c r="H5" s="217"/>
      <c r="I5" s="216"/>
    </row>
    <row r="6" spans="1:13" customFormat="1" ht="1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55.2">
      <c r="A7" s="148" t="s">
        <v>64</v>
      </c>
      <c r="B7" s="134" t="s">
        <v>365</v>
      </c>
      <c r="C7" s="134" t="s">
        <v>366</v>
      </c>
      <c r="D7" s="134" t="s">
        <v>371</v>
      </c>
      <c r="E7" s="134" t="s">
        <v>373</v>
      </c>
      <c r="F7" s="134" t="s">
        <v>367</v>
      </c>
      <c r="G7" s="134" t="s">
        <v>368</v>
      </c>
      <c r="H7" s="134" t="s">
        <v>379</v>
      </c>
      <c r="I7" s="134" t="s">
        <v>369</v>
      </c>
    </row>
    <row r="8" spans="1:13" customFormat="1" ht="13.8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41.4">
      <c r="A9" s="66">
        <v>1</v>
      </c>
      <c r="B9" s="26" t="s">
        <v>762</v>
      </c>
      <c r="C9" s="26" t="s">
        <v>763</v>
      </c>
      <c r="D9" s="26">
        <v>15000</v>
      </c>
      <c r="E9" s="26"/>
      <c r="F9" s="214"/>
      <c r="G9" s="214"/>
      <c r="H9" s="214">
        <v>405123174</v>
      </c>
      <c r="I9" s="26" t="s">
        <v>764</v>
      </c>
    </row>
    <row r="10" spans="1:13" customFormat="1" ht="32.4" customHeight="1">
      <c r="A10" s="66">
        <v>2</v>
      </c>
      <c r="B10" s="26" t="s">
        <v>771</v>
      </c>
      <c r="C10" s="26" t="s">
        <v>772</v>
      </c>
      <c r="D10" s="26">
        <v>1000</v>
      </c>
      <c r="E10" s="394"/>
      <c r="F10" s="26"/>
      <c r="G10" s="26"/>
      <c r="H10" s="407" t="s">
        <v>773</v>
      </c>
      <c r="I10" s="26" t="s">
        <v>774</v>
      </c>
    </row>
    <row r="11" spans="1:13" customFormat="1" ht="13.8">
      <c r="A11" s="66">
        <v>3</v>
      </c>
      <c r="B11" s="26" t="s">
        <v>765</v>
      </c>
      <c r="C11" s="26" t="s">
        <v>766</v>
      </c>
      <c r="D11" s="26">
        <v>15</v>
      </c>
      <c r="E11" s="26"/>
      <c r="F11" s="214"/>
      <c r="G11" s="214"/>
      <c r="H11" s="421">
        <v>205288099</v>
      </c>
      <c r="I11" s="26" t="s">
        <v>767</v>
      </c>
    </row>
    <row r="12" spans="1:13" customFormat="1" ht="13.8">
      <c r="A12" s="66">
        <v>4</v>
      </c>
      <c r="B12" s="26"/>
      <c r="C12" s="26"/>
      <c r="D12" s="26"/>
      <c r="E12" s="26"/>
      <c r="F12" s="26"/>
      <c r="G12" s="26"/>
      <c r="H12" s="26"/>
      <c r="I12" s="26"/>
    </row>
    <row r="13" spans="1:13" customFormat="1" ht="13.8">
      <c r="A13" s="66">
        <v>5</v>
      </c>
      <c r="B13" s="26"/>
      <c r="C13" s="26"/>
      <c r="D13" s="26"/>
      <c r="E13" s="26"/>
      <c r="F13" s="26"/>
      <c r="G13" s="26"/>
      <c r="H13" s="26"/>
      <c r="I13" s="26"/>
    </row>
    <row r="14" spans="1:13" customFormat="1" ht="13.8">
      <c r="A14" s="66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3.8">
      <c r="A15" s="66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3.8">
      <c r="A16" s="66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3.8">
      <c r="A17" s="66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3.8">
      <c r="A18" s="66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3.8">
      <c r="A19" s="66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3.8">
      <c r="A20" s="66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3.8">
      <c r="A21" s="66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3.8">
      <c r="A22" s="66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3.8">
      <c r="A23" s="66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3.8">
      <c r="A24" s="66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3.8">
      <c r="A25" s="66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3.8">
      <c r="A26" s="66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3.8">
      <c r="A27" s="66" t="s">
        <v>266</v>
      </c>
      <c r="B27" s="26"/>
      <c r="C27" s="26"/>
      <c r="D27" s="26"/>
      <c r="E27" s="26"/>
      <c r="F27" s="214"/>
      <c r="G27" s="214"/>
      <c r="H27" s="214"/>
      <c r="I27" s="26"/>
    </row>
    <row r="28" spans="1:9">
      <c r="A28" s="218"/>
      <c r="B28" s="218"/>
      <c r="C28" s="218"/>
      <c r="D28" s="218"/>
      <c r="E28" s="218"/>
      <c r="F28" s="218"/>
      <c r="G28" s="218"/>
      <c r="H28" s="218"/>
      <c r="I28" s="218"/>
    </row>
    <row r="29" spans="1:9">
      <c r="A29" s="218"/>
      <c r="B29" s="218"/>
      <c r="C29" s="218"/>
      <c r="D29" s="218"/>
      <c r="E29" s="218"/>
      <c r="F29" s="218"/>
      <c r="G29" s="218"/>
      <c r="H29" s="218"/>
      <c r="I29" s="218"/>
    </row>
    <row r="30" spans="1:9" ht="13.8">
      <c r="A30" s="219"/>
      <c r="B30" s="218"/>
      <c r="C30" s="218"/>
      <c r="D30" s="218"/>
      <c r="E30" s="218"/>
      <c r="F30" s="218"/>
      <c r="G30" s="218"/>
      <c r="H30" s="218"/>
      <c r="I30" s="218"/>
    </row>
    <row r="31" spans="1:9" ht="13.8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3.8">
      <c r="A32" s="181"/>
      <c r="B32" s="181"/>
      <c r="C32" s="185"/>
      <c r="D32" s="181"/>
      <c r="F32" s="185"/>
      <c r="G32" s="223"/>
    </row>
    <row r="33" spans="2:6" ht="13.8">
      <c r="B33" s="181"/>
      <c r="C33" s="187" t="s">
        <v>256</v>
      </c>
      <c r="D33" s="181"/>
      <c r="F33" s="188" t="s">
        <v>261</v>
      </c>
    </row>
    <row r="34" spans="2:6" ht="13.8">
      <c r="B34" s="181"/>
      <c r="C34" s="189" t="s">
        <v>127</v>
      </c>
      <c r="D34" s="181"/>
      <c r="F34" s="181" t="s">
        <v>257</v>
      </c>
    </row>
    <row r="35" spans="2:6" ht="13.8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52"/>
  <sheetViews>
    <sheetView zoomScaleNormal="100" zoomScaleSheetLayoutView="80" workbookViewId="0">
      <selection activeCell="F5" sqref="F5"/>
    </sheetView>
  </sheetViews>
  <sheetFormatPr defaultColWidth="9.109375" defaultRowHeight="13.8"/>
  <cols>
    <col min="1" max="1" width="7.109375" style="181" customWidth="1"/>
    <col min="2" max="2" width="15.6640625" style="181" customWidth="1"/>
    <col min="3" max="3" width="30" style="181" customWidth="1"/>
    <col min="4" max="4" width="25.5546875" style="181" customWidth="1"/>
    <col min="5" max="5" width="43.6640625" style="181" customWidth="1"/>
    <col min="6" max="6" width="20" style="181" customWidth="1"/>
    <col min="7" max="7" width="29.33203125" style="181" customWidth="1"/>
    <col min="8" max="8" width="20.5546875" style="181" customWidth="1"/>
    <col min="9" max="9" width="30.88671875" style="181" customWidth="1"/>
    <col min="10" max="10" width="0.5546875" style="181" customWidth="1"/>
    <col min="11" max="16384" width="9.109375" style="181"/>
  </cols>
  <sheetData>
    <row r="1" spans="1:10">
      <c r="A1" s="73" t="s">
        <v>380</v>
      </c>
      <c r="B1" s="75"/>
      <c r="C1" s="75"/>
      <c r="D1" s="75"/>
      <c r="E1" s="75"/>
      <c r="F1" s="75"/>
      <c r="G1" s="75"/>
      <c r="H1" s="75"/>
      <c r="I1" s="504" t="s">
        <v>186</v>
      </c>
      <c r="J1" s="162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558" t="s">
        <v>1573</v>
      </c>
      <c r="J2" s="372">
        <v>42612</v>
      </c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2"/>
    </row>
    <row r="4" spans="1:10">
      <c r="A4" s="76" t="str">
        <f>'[5]ფორმა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15">
        <f>'[4]ფორმა N1'!D4</f>
        <v>0</v>
      </c>
      <c r="B5" s="215" t="s">
        <v>1574</v>
      </c>
      <c r="C5" s="215"/>
      <c r="D5" s="215"/>
      <c r="E5" s="215"/>
      <c r="F5" s="215"/>
      <c r="G5" s="215"/>
      <c r="H5" s="215"/>
      <c r="I5" s="215"/>
      <c r="J5" s="188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559" t="s">
        <v>64</v>
      </c>
      <c r="B8" s="560" t="s">
        <v>357</v>
      </c>
      <c r="C8" s="561" t="s">
        <v>413</v>
      </c>
      <c r="D8" s="363" t="s">
        <v>414</v>
      </c>
      <c r="E8" s="363" t="s">
        <v>358</v>
      </c>
      <c r="F8" s="363" t="s">
        <v>376</v>
      </c>
      <c r="G8" s="363" t="s">
        <v>377</v>
      </c>
      <c r="H8" s="363" t="s">
        <v>415</v>
      </c>
      <c r="I8" s="164" t="s">
        <v>378</v>
      </c>
      <c r="J8" s="104"/>
    </row>
    <row r="9" spans="1:10" ht="48.6">
      <c r="A9" s="562">
        <v>1</v>
      </c>
      <c r="B9" s="563" t="s">
        <v>1593</v>
      </c>
      <c r="C9" s="564" t="s">
        <v>819</v>
      </c>
      <c r="D9" s="565">
        <v>404404122</v>
      </c>
      <c r="E9" s="566" t="s">
        <v>822</v>
      </c>
      <c r="F9" s="567"/>
      <c r="G9" s="567">
        <v>3826</v>
      </c>
      <c r="H9" s="567"/>
      <c r="I9" s="568">
        <v>3826</v>
      </c>
      <c r="J9" s="104"/>
    </row>
    <row r="10" spans="1:10" ht="32.4">
      <c r="A10" s="562">
        <v>2</v>
      </c>
      <c r="B10" s="563" t="s">
        <v>1594</v>
      </c>
      <c r="C10" s="569" t="s">
        <v>838</v>
      </c>
      <c r="D10" s="570">
        <v>405123174</v>
      </c>
      <c r="E10" s="571" t="s">
        <v>1595</v>
      </c>
      <c r="F10" s="568">
        <v>15000</v>
      </c>
      <c r="G10" s="567"/>
      <c r="H10" s="567"/>
      <c r="I10" s="572">
        <v>15000</v>
      </c>
      <c r="J10" s="104"/>
    </row>
    <row r="11" spans="1:10" ht="32.4">
      <c r="A11" s="562">
        <v>3</v>
      </c>
      <c r="B11" s="563" t="s">
        <v>1596</v>
      </c>
      <c r="C11" s="569" t="s">
        <v>838</v>
      </c>
      <c r="D11" s="570">
        <v>405123174</v>
      </c>
      <c r="E11" s="573" t="s">
        <v>1597</v>
      </c>
      <c r="F11" s="568">
        <v>37000</v>
      </c>
      <c r="G11" s="574"/>
      <c r="H11" s="567"/>
      <c r="I11" s="575">
        <v>37000</v>
      </c>
      <c r="J11" s="104"/>
    </row>
    <row r="12" spans="1:10" ht="27.6">
      <c r="A12" s="562">
        <v>4</v>
      </c>
      <c r="B12" s="576" t="s">
        <v>1594</v>
      </c>
      <c r="C12" s="577" t="s">
        <v>840</v>
      </c>
      <c r="D12" s="570">
        <v>419991021</v>
      </c>
      <c r="E12" s="573" t="s">
        <v>1598</v>
      </c>
      <c r="F12" s="568"/>
      <c r="G12" s="567">
        <v>1177</v>
      </c>
      <c r="H12" s="567"/>
      <c r="I12" s="575">
        <v>1177</v>
      </c>
      <c r="J12" s="104"/>
    </row>
    <row r="13" spans="1:10" ht="27.6">
      <c r="A13" s="562">
        <v>5</v>
      </c>
      <c r="B13" s="576" t="s">
        <v>1599</v>
      </c>
      <c r="C13" s="577" t="s">
        <v>1600</v>
      </c>
      <c r="D13" s="570">
        <v>400019494</v>
      </c>
      <c r="E13" s="573" t="s">
        <v>1601</v>
      </c>
      <c r="F13" s="568"/>
      <c r="G13" s="567">
        <v>1300</v>
      </c>
      <c r="H13" s="567"/>
      <c r="I13" s="575">
        <v>1300</v>
      </c>
      <c r="J13" s="104"/>
    </row>
    <row r="14" spans="1:10" ht="27.6">
      <c r="A14" s="562">
        <v>6</v>
      </c>
      <c r="B14" s="578" t="s">
        <v>1602</v>
      </c>
      <c r="C14" s="579" t="s">
        <v>1603</v>
      </c>
      <c r="D14" s="580">
        <v>205166210</v>
      </c>
      <c r="E14" s="581" t="s">
        <v>1604</v>
      </c>
      <c r="F14" s="582"/>
      <c r="G14" s="564">
        <v>25</v>
      </c>
      <c r="H14" s="564"/>
      <c r="I14" s="583">
        <v>25</v>
      </c>
      <c r="J14" s="104"/>
    </row>
    <row r="15" spans="1:10" ht="32.4">
      <c r="A15" s="562">
        <v>7</v>
      </c>
      <c r="B15" s="563" t="s">
        <v>1605</v>
      </c>
      <c r="C15" s="579" t="s">
        <v>1606</v>
      </c>
      <c r="D15" s="580">
        <v>203850877</v>
      </c>
      <c r="E15" s="584" t="s">
        <v>1607</v>
      </c>
      <c r="F15" s="582"/>
      <c r="G15" s="564">
        <v>14178</v>
      </c>
      <c r="H15" s="564">
        <v>8000</v>
      </c>
      <c r="I15" s="583">
        <v>6178</v>
      </c>
      <c r="J15" s="104"/>
    </row>
    <row r="16" spans="1:10" ht="32.4">
      <c r="A16" s="562">
        <v>8</v>
      </c>
      <c r="B16" s="563" t="s">
        <v>1608</v>
      </c>
      <c r="C16" s="579" t="s">
        <v>836</v>
      </c>
      <c r="D16" s="580">
        <v>205150655</v>
      </c>
      <c r="E16" s="584" t="s">
        <v>1609</v>
      </c>
      <c r="F16" s="582"/>
      <c r="G16" s="564">
        <v>190</v>
      </c>
      <c r="H16" s="564"/>
      <c r="I16" s="583">
        <v>190</v>
      </c>
      <c r="J16" s="104"/>
    </row>
    <row r="17" spans="1:10" ht="32.4">
      <c r="A17" s="562">
        <v>9</v>
      </c>
      <c r="B17" s="563" t="s">
        <v>1594</v>
      </c>
      <c r="C17" s="579" t="s">
        <v>1610</v>
      </c>
      <c r="D17" s="580">
        <v>406044301</v>
      </c>
      <c r="E17" s="584" t="s">
        <v>1611</v>
      </c>
      <c r="F17" s="582"/>
      <c r="G17" s="564">
        <v>590</v>
      </c>
      <c r="H17" s="564">
        <v>490</v>
      </c>
      <c r="I17" s="583">
        <v>100</v>
      </c>
      <c r="J17" s="104"/>
    </row>
    <row r="18" spans="1:10" ht="32.4">
      <c r="A18" s="562">
        <v>10</v>
      </c>
      <c r="B18" s="563" t="s">
        <v>1602</v>
      </c>
      <c r="C18" s="579" t="s">
        <v>1612</v>
      </c>
      <c r="D18" s="580">
        <v>419983432</v>
      </c>
      <c r="E18" s="584" t="s">
        <v>1613</v>
      </c>
      <c r="F18" s="582"/>
      <c r="G18" s="564">
        <v>500</v>
      </c>
      <c r="H18" s="564"/>
      <c r="I18" s="583">
        <v>500</v>
      </c>
      <c r="J18" s="104"/>
    </row>
    <row r="19" spans="1:10" ht="27.6">
      <c r="A19" s="562">
        <v>11</v>
      </c>
      <c r="B19" s="585" t="s">
        <v>1593</v>
      </c>
      <c r="C19" s="586" t="s">
        <v>1614</v>
      </c>
      <c r="D19" s="587">
        <v>205288099</v>
      </c>
      <c r="E19" s="581" t="s">
        <v>1615</v>
      </c>
      <c r="F19" s="588">
        <v>10</v>
      </c>
      <c r="G19" s="564"/>
      <c r="H19" s="564"/>
      <c r="I19" s="583">
        <v>10</v>
      </c>
      <c r="J19" s="104"/>
    </row>
    <row r="20" spans="1:10" ht="27.6">
      <c r="A20" s="562">
        <v>12</v>
      </c>
      <c r="B20" s="563" t="s">
        <v>1594</v>
      </c>
      <c r="C20" s="579" t="s">
        <v>1616</v>
      </c>
      <c r="D20" s="580">
        <v>18001018735</v>
      </c>
      <c r="E20" s="589" t="s">
        <v>825</v>
      </c>
      <c r="F20" s="582"/>
      <c r="G20" s="564">
        <v>320</v>
      </c>
      <c r="H20" s="564"/>
      <c r="I20" s="583">
        <v>320</v>
      </c>
      <c r="J20" s="104"/>
    </row>
    <row r="21" spans="1:10" ht="27.6">
      <c r="A21" s="562">
        <v>13</v>
      </c>
      <c r="B21" s="563" t="s">
        <v>1617</v>
      </c>
      <c r="C21" s="579" t="s">
        <v>1618</v>
      </c>
      <c r="D21" s="580">
        <v>25001021712</v>
      </c>
      <c r="E21" s="589" t="s">
        <v>1619</v>
      </c>
      <c r="F21" s="582">
        <v>3300</v>
      </c>
      <c r="G21" s="574"/>
      <c r="H21" s="564"/>
      <c r="I21" s="583">
        <v>3300</v>
      </c>
      <c r="J21" s="104"/>
    </row>
    <row r="22" spans="1:10" ht="27.6">
      <c r="A22" s="562">
        <v>14</v>
      </c>
      <c r="B22" s="585" t="s">
        <v>1617</v>
      </c>
      <c r="C22" s="590" t="s">
        <v>1620</v>
      </c>
      <c r="D22" s="591">
        <v>38001006136</v>
      </c>
      <c r="E22" s="592" t="s">
        <v>1621</v>
      </c>
      <c r="F22" s="593">
        <v>625</v>
      </c>
      <c r="G22" s="594"/>
      <c r="H22" s="594"/>
      <c r="I22" s="595">
        <v>625</v>
      </c>
      <c r="J22" s="104"/>
    </row>
    <row r="23" spans="1:10" ht="27.6">
      <c r="A23" s="562">
        <v>15</v>
      </c>
      <c r="B23" s="585" t="s">
        <v>1617</v>
      </c>
      <c r="C23" s="596" t="s">
        <v>1622</v>
      </c>
      <c r="D23" s="587" t="s">
        <v>1294</v>
      </c>
      <c r="E23" s="581" t="s">
        <v>1623</v>
      </c>
      <c r="F23" s="588">
        <v>10000</v>
      </c>
      <c r="G23" s="564"/>
      <c r="H23" s="564"/>
      <c r="I23" s="597">
        <v>10000</v>
      </c>
      <c r="J23" s="104"/>
    </row>
    <row r="24" spans="1:10" ht="27.6">
      <c r="A24" s="562">
        <v>16</v>
      </c>
      <c r="B24" s="585" t="s">
        <v>1617</v>
      </c>
      <c r="C24" s="596" t="s">
        <v>1624</v>
      </c>
      <c r="D24" s="587" t="s">
        <v>503</v>
      </c>
      <c r="E24" s="581" t="s">
        <v>1623</v>
      </c>
      <c r="F24" s="588">
        <v>3000</v>
      </c>
      <c r="G24" s="564"/>
      <c r="H24" s="564"/>
      <c r="I24" s="597">
        <v>3000</v>
      </c>
      <c r="J24" s="104"/>
    </row>
    <row r="25" spans="1:10" ht="27.6">
      <c r="A25" s="562">
        <v>17</v>
      </c>
      <c r="B25" s="585" t="s">
        <v>1617</v>
      </c>
      <c r="C25" s="596" t="s">
        <v>1625</v>
      </c>
      <c r="D25" s="587" t="s">
        <v>1295</v>
      </c>
      <c r="E25" s="581" t="s">
        <v>1623</v>
      </c>
      <c r="F25" s="588">
        <v>5000</v>
      </c>
      <c r="G25" s="564"/>
      <c r="H25" s="564"/>
      <c r="I25" s="597">
        <v>5000</v>
      </c>
      <c r="J25" s="104"/>
    </row>
    <row r="26" spans="1:10" ht="27.6">
      <c r="A26" s="562">
        <v>18</v>
      </c>
      <c r="B26" s="585" t="s">
        <v>1617</v>
      </c>
      <c r="C26" s="596" t="s">
        <v>913</v>
      </c>
      <c r="D26" s="587" t="s">
        <v>875</v>
      </c>
      <c r="E26" s="581" t="s">
        <v>1623</v>
      </c>
      <c r="F26" s="588">
        <v>10000</v>
      </c>
      <c r="G26" s="564"/>
      <c r="H26" s="564"/>
      <c r="I26" s="597">
        <v>10000</v>
      </c>
      <c r="J26" s="104"/>
    </row>
    <row r="27" spans="1:10" ht="27.6">
      <c r="A27" s="562">
        <v>19</v>
      </c>
      <c r="B27" s="585" t="s">
        <v>1617</v>
      </c>
      <c r="C27" s="596" t="s">
        <v>1626</v>
      </c>
      <c r="D27" s="587" t="s">
        <v>490</v>
      </c>
      <c r="E27" s="581" t="s">
        <v>1623</v>
      </c>
      <c r="F27" s="588">
        <v>4000</v>
      </c>
      <c r="G27" s="564"/>
      <c r="H27" s="564"/>
      <c r="I27" s="597">
        <v>4000</v>
      </c>
      <c r="J27" s="104"/>
    </row>
    <row r="28" spans="1:10" ht="27.6">
      <c r="A28" s="562">
        <v>20</v>
      </c>
      <c r="B28" s="585" t="s">
        <v>1617</v>
      </c>
      <c r="C28" s="596" t="s">
        <v>1627</v>
      </c>
      <c r="D28" s="587" t="s">
        <v>489</v>
      </c>
      <c r="E28" s="581" t="s">
        <v>1623</v>
      </c>
      <c r="F28" s="588">
        <v>10000</v>
      </c>
      <c r="G28" s="564"/>
      <c r="H28" s="564">
        <v>2500</v>
      </c>
      <c r="I28" s="583">
        <v>7500</v>
      </c>
      <c r="J28" s="104"/>
    </row>
    <row r="29" spans="1:10" ht="27.6">
      <c r="A29" s="562">
        <v>21</v>
      </c>
      <c r="B29" s="585" t="s">
        <v>1617</v>
      </c>
      <c r="C29" s="596" t="s">
        <v>1628</v>
      </c>
      <c r="D29" s="587" t="s">
        <v>495</v>
      </c>
      <c r="E29" s="581" t="s">
        <v>1623</v>
      </c>
      <c r="F29" s="588">
        <v>2000</v>
      </c>
      <c r="G29" s="564"/>
      <c r="H29" s="564"/>
      <c r="I29" s="597">
        <v>2000</v>
      </c>
      <c r="J29" s="104"/>
    </row>
    <row r="30" spans="1:10" ht="27.6">
      <c r="A30" s="562">
        <v>22</v>
      </c>
      <c r="B30" s="585" t="s">
        <v>1617</v>
      </c>
      <c r="C30" s="596" t="s">
        <v>1629</v>
      </c>
      <c r="D30" s="587" t="s">
        <v>492</v>
      </c>
      <c r="E30" s="581" t="s">
        <v>1623</v>
      </c>
      <c r="F30" s="588">
        <v>7000</v>
      </c>
      <c r="G30" s="564"/>
      <c r="H30" s="564"/>
      <c r="I30" s="597">
        <v>7000</v>
      </c>
      <c r="J30" s="104"/>
    </row>
    <row r="31" spans="1:10" ht="27.6">
      <c r="A31" s="562">
        <v>23</v>
      </c>
      <c r="B31" s="585" t="s">
        <v>1617</v>
      </c>
      <c r="C31" s="596" t="s">
        <v>1630</v>
      </c>
      <c r="D31" s="587" t="s">
        <v>1296</v>
      </c>
      <c r="E31" s="581" t="s">
        <v>1623</v>
      </c>
      <c r="F31" s="588">
        <v>5000</v>
      </c>
      <c r="G31" s="564"/>
      <c r="H31" s="564">
        <v>2500</v>
      </c>
      <c r="I31" s="598">
        <v>2500</v>
      </c>
      <c r="J31" s="104"/>
    </row>
    <row r="32" spans="1:10" ht="27.6">
      <c r="A32" s="562">
        <v>24</v>
      </c>
      <c r="B32" s="585" t="s">
        <v>1617</v>
      </c>
      <c r="C32" s="596" t="s">
        <v>1631</v>
      </c>
      <c r="D32" s="587" t="s">
        <v>546</v>
      </c>
      <c r="E32" s="581" t="s">
        <v>1623</v>
      </c>
      <c r="F32" s="588">
        <v>5000</v>
      </c>
      <c r="G32" s="564"/>
      <c r="H32" s="564">
        <v>2500</v>
      </c>
      <c r="I32" s="598">
        <v>2500</v>
      </c>
      <c r="J32" s="104"/>
    </row>
    <row r="33" spans="1:10" ht="27.6">
      <c r="A33" s="562">
        <v>25</v>
      </c>
      <c r="B33" s="585" t="s">
        <v>1617</v>
      </c>
      <c r="C33" s="596" t="s">
        <v>1632</v>
      </c>
      <c r="D33" s="587" t="s">
        <v>683</v>
      </c>
      <c r="E33" s="581" t="s">
        <v>1623</v>
      </c>
      <c r="F33" s="588">
        <v>6000</v>
      </c>
      <c r="G33" s="564"/>
      <c r="H33" s="564"/>
      <c r="I33" s="597">
        <v>6000</v>
      </c>
      <c r="J33" s="104"/>
    </row>
    <row r="34" spans="1:10" ht="27.6">
      <c r="A34" s="562">
        <v>26</v>
      </c>
      <c r="B34" s="585" t="s">
        <v>1617</v>
      </c>
      <c r="C34" s="596" t="s">
        <v>1633</v>
      </c>
      <c r="D34" s="587" t="s">
        <v>1297</v>
      </c>
      <c r="E34" s="581" t="s">
        <v>1623</v>
      </c>
      <c r="F34" s="588">
        <v>600</v>
      </c>
      <c r="G34" s="564"/>
      <c r="H34" s="564"/>
      <c r="I34" s="597">
        <v>600</v>
      </c>
      <c r="J34" s="104"/>
    </row>
    <row r="35" spans="1:10" ht="27.6">
      <c r="A35" s="562">
        <v>27</v>
      </c>
      <c r="B35" s="585" t="s">
        <v>1617</v>
      </c>
      <c r="C35" s="596" t="s">
        <v>1634</v>
      </c>
      <c r="D35" s="587" t="s">
        <v>1298</v>
      </c>
      <c r="E35" s="581" t="s">
        <v>1623</v>
      </c>
      <c r="F35" s="588">
        <v>600</v>
      </c>
      <c r="G35" s="564"/>
      <c r="H35" s="564"/>
      <c r="I35" s="597">
        <v>600</v>
      </c>
      <c r="J35" s="104"/>
    </row>
    <row r="36" spans="1:10" ht="27.6">
      <c r="A36" s="562">
        <v>28</v>
      </c>
      <c r="B36" s="585" t="s">
        <v>1617</v>
      </c>
      <c r="C36" s="596" t="s">
        <v>914</v>
      </c>
      <c r="D36" s="587" t="s">
        <v>876</v>
      </c>
      <c r="E36" s="581" t="s">
        <v>1623</v>
      </c>
      <c r="F36" s="588">
        <v>3000</v>
      </c>
      <c r="G36" s="564"/>
      <c r="H36" s="564"/>
      <c r="I36" s="597">
        <v>3000</v>
      </c>
      <c r="J36" s="104"/>
    </row>
    <row r="37" spans="1:10" ht="27.6">
      <c r="A37" s="562">
        <v>29</v>
      </c>
      <c r="B37" s="585" t="s">
        <v>1617</v>
      </c>
      <c r="C37" s="596" t="s">
        <v>1635</v>
      </c>
      <c r="D37" s="587" t="s">
        <v>1299</v>
      </c>
      <c r="E37" s="581" t="s">
        <v>1623</v>
      </c>
      <c r="F37" s="588">
        <v>1500</v>
      </c>
      <c r="G37" s="564"/>
      <c r="H37" s="564">
        <v>500</v>
      </c>
      <c r="I37" s="598">
        <v>1000</v>
      </c>
      <c r="J37" s="104"/>
    </row>
    <row r="38" spans="1:10" ht="27.6">
      <c r="A38" s="562">
        <v>30</v>
      </c>
      <c r="B38" s="585" t="s">
        <v>1617</v>
      </c>
      <c r="C38" s="596" t="s">
        <v>1636</v>
      </c>
      <c r="D38" s="587" t="s">
        <v>1300</v>
      </c>
      <c r="E38" s="581" t="s">
        <v>1623</v>
      </c>
      <c r="F38" s="588">
        <v>4000</v>
      </c>
      <c r="G38" s="599"/>
      <c r="H38" s="564">
        <v>1000</v>
      </c>
      <c r="I38" s="598">
        <v>3000</v>
      </c>
      <c r="J38" s="104"/>
    </row>
    <row r="39" spans="1:10" ht="27.6">
      <c r="A39" s="562">
        <v>31</v>
      </c>
      <c r="B39" s="585" t="s">
        <v>1617</v>
      </c>
      <c r="C39" s="596" t="s">
        <v>1288</v>
      </c>
      <c r="D39" s="587" t="s">
        <v>1289</v>
      </c>
      <c r="E39" s="581" t="s">
        <v>1623</v>
      </c>
      <c r="F39" s="588">
        <v>4000</v>
      </c>
      <c r="G39" s="599"/>
      <c r="H39" s="564">
        <v>1000</v>
      </c>
      <c r="I39" s="598">
        <v>3000</v>
      </c>
      <c r="J39" s="104"/>
    </row>
    <row r="40" spans="1:10" ht="27.6">
      <c r="A40" s="562">
        <v>32</v>
      </c>
      <c r="B40" s="585" t="s">
        <v>1617</v>
      </c>
      <c r="C40" s="596" t="s">
        <v>1637</v>
      </c>
      <c r="D40" s="587" t="s">
        <v>517</v>
      </c>
      <c r="E40" s="581" t="s">
        <v>1623</v>
      </c>
      <c r="F40" s="588">
        <v>5000</v>
      </c>
      <c r="G40" s="564"/>
      <c r="H40" s="564"/>
      <c r="I40" s="598">
        <v>5000</v>
      </c>
      <c r="J40" s="104"/>
    </row>
    <row r="41" spans="1:10" ht="43.2">
      <c r="A41" s="600">
        <v>1</v>
      </c>
      <c r="B41" s="420" t="s">
        <v>820</v>
      </c>
      <c r="C41" s="601" t="s">
        <v>821</v>
      </c>
      <c r="D41" s="602">
        <v>404404122</v>
      </c>
      <c r="E41" s="603" t="s">
        <v>822</v>
      </c>
      <c r="F41" s="604">
        <v>219649.85</v>
      </c>
      <c r="G41" s="604"/>
      <c r="H41" s="604">
        <v>150000</v>
      </c>
      <c r="I41" s="605">
        <v>69649.850000000006</v>
      </c>
      <c r="J41" s="104"/>
    </row>
    <row r="42" spans="1:10" ht="16.2">
      <c r="A42" s="606">
        <v>2</v>
      </c>
      <c r="B42" s="607" t="s">
        <v>823</v>
      </c>
      <c r="C42" s="608" t="s">
        <v>824</v>
      </c>
      <c r="D42" s="609">
        <v>405071078</v>
      </c>
      <c r="E42" s="610" t="s">
        <v>825</v>
      </c>
      <c r="F42" s="610">
        <v>27915</v>
      </c>
      <c r="G42" s="610"/>
      <c r="H42" s="610">
        <v>12000</v>
      </c>
      <c r="I42" s="611">
        <v>15915</v>
      </c>
      <c r="J42" s="104"/>
    </row>
    <row r="43" spans="1:10" ht="39.6">
      <c r="A43" s="600">
        <v>3</v>
      </c>
      <c r="B43" s="420" t="s">
        <v>826</v>
      </c>
      <c r="C43" s="612" t="s">
        <v>827</v>
      </c>
      <c r="D43" s="613">
        <v>202283135</v>
      </c>
      <c r="E43" s="614" t="s">
        <v>828</v>
      </c>
      <c r="F43" s="614">
        <v>101267.31</v>
      </c>
      <c r="G43" s="614"/>
      <c r="H43" s="615">
        <v>100000</v>
      </c>
      <c r="I43" s="615">
        <v>1267.31</v>
      </c>
      <c r="J43" s="104"/>
    </row>
    <row r="44" spans="1:10" ht="16.2">
      <c r="A44" s="606">
        <v>4</v>
      </c>
      <c r="B44" s="420" t="s">
        <v>852</v>
      </c>
      <c r="C44" s="616" t="s">
        <v>1638</v>
      </c>
      <c r="D44" s="617" t="s">
        <v>947</v>
      </c>
      <c r="E44" s="616" t="s">
        <v>1639</v>
      </c>
      <c r="F44" s="618">
        <v>10800</v>
      </c>
      <c r="G44" s="619"/>
      <c r="H44" s="619"/>
      <c r="I44" s="620">
        <v>10800</v>
      </c>
      <c r="J44" s="104"/>
    </row>
    <row r="45" spans="1:10" ht="16.2">
      <c r="A45" s="600">
        <v>5</v>
      </c>
      <c r="B45" s="420" t="s">
        <v>830</v>
      </c>
      <c r="C45" s="612" t="s">
        <v>831</v>
      </c>
      <c r="D45" s="613">
        <v>405145203</v>
      </c>
      <c r="E45" s="614" t="s">
        <v>832</v>
      </c>
      <c r="F45" s="621">
        <v>11850</v>
      </c>
      <c r="G45" s="614"/>
      <c r="H45" s="614"/>
      <c r="I45" s="615">
        <v>11850</v>
      </c>
      <c r="J45" s="104"/>
    </row>
    <row r="46" spans="1:10" ht="16.2">
      <c r="A46" s="606">
        <v>6</v>
      </c>
      <c r="B46" s="420" t="s">
        <v>833</v>
      </c>
      <c r="C46" s="612" t="s">
        <v>834</v>
      </c>
      <c r="D46" s="613">
        <v>406108590</v>
      </c>
      <c r="E46" s="614" t="s">
        <v>835</v>
      </c>
      <c r="F46" s="614">
        <v>8500</v>
      </c>
      <c r="G46" s="614"/>
      <c r="H46" s="614"/>
      <c r="I46" s="615">
        <v>8500</v>
      </c>
      <c r="J46" s="104"/>
    </row>
    <row r="47" spans="1:10" ht="28.8">
      <c r="A47" s="600">
        <v>7</v>
      </c>
      <c r="B47" s="420" t="s">
        <v>837</v>
      </c>
      <c r="C47" s="612" t="s">
        <v>838</v>
      </c>
      <c r="D47" s="613">
        <v>405123174</v>
      </c>
      <c r="E47" s="622" t="s">
        <v>839</v>
      </c>
      <c r="F47" s="614">
        <v>18017</v>
      </c>
      <c r="G47" s="614">
        <v>1412.4</v>
      </c>
      <c r="H47" s="623"/>
      <c r="I47" s="624">
        <v>19429.400000000001</v>
      </c>
      <c r="J47" s="104"/>
    </row>
    <row r="48" spans="1:10" ht="28.8">
      <c r="A48" s="606">
        <v>8</v>
      </c>
      <c r="B48" s="420" t="s">
        <v>842</v>
      </c>
      <c r="C48" s="612" t="s">
        <v>843</v>
      </c>
      <c r="D48" s="613">
        <v>406123760</v>
      </c>
      <c r="E48" s="614" t="s">
        <v>844</v>
      </c>
      <c r="F48" s="614">
        <v>7454</v>
      </c>
      <c r="G48" s="614"/>
      <c r="H48" s="614">
        <v>1500</v>
      </c>
      <c r="I48" s="615">
        <v>5954</v>
      </c>
      <c r="J48" s="104"/>
    </row>
    <row r="49" spans="1:10" ht="16.2">
      <c r="A49" s="600">
        <v>9</v>
      </c>
      <c r="B49" s="420" t="s">
        <v>833</v>
      </c>
      <c r="C49" s="612" t="s">
        <v>845</v>
      </c>
      <c r="D49" s="613">
        <v>406054683</v>
      </c>
      <c r="E49" s="614" t="s">
        <v>846</v>
      </c>
      <c r="F49" s="621">
        <v>33438.5</v>
      </c>
      <c r="G49" s="614"/>
      <c r="H49" s="614">
        <v>22000</v>
      </c>
      <c r="I49" s="615">
        <v>11438.5</v>
      </c>
      <c r="J49" s="104"/>
    </row>
    <row r="50" spans="1:10" ht="16.2">
      <c r="A50" s="606">
        <v>10</v>
      </c>
      <c r="B50" s="420" t="s">
        <v>833</v>
      </c>
      <c r="C50" s="612" t="s">
        <v>847</v>
      </c>
      <c r="D50" s="613">
        <v>404947215</v>
      </c>
      <c r="E50" s="614" t="s">
        <v>841</v>
      </c>
      <c r="F50" s="621">
        <v>20860.099999999999</v>
      </c>
      <c r="G50" s="621">
        <v>1814.58</v>
      </c>
      <c r="H50" s="621">
        <v>10500</v>
      </c>
      <c r="I50" s="615">
        <v>12174.68</v>
      </c>
      <c r="J50" s="104"/>
    </row>
    <row r="51" spans="1:10" ht="16.2">
      <c r="A51" s="600">
        <v>11</v>
      </c>
      <c r="B51" s="420" t="s">
        <v>848</v>
      </c>
      <c r="C51" s="612" t="s">
        <v>849</v>
      </c>
      <c r="D51" s="613"/>
      <c r="E51" s="614" t="s">
        <v>850</v>
      </c>
      <c r="F51" s="614">
        <v>12600</v>
      </c>
      <c r="G51" s="614"/>
      <c r="H51" s="614"/>
      <c r="I51" s="615">
        <v>12600</v>
      </c>
      <c r="J51" s="104"/>
    </row>
    <row r="52" spans="1:10" ht="16.2">
      <c r="A52" s="606">
        <v>12</v>
      </c>
      <c r="B52" s="420" t="s">
        <v>833</v>
      </c>
      <c r="C52" s="612" t="s">
        <v>851</v>
      </c>
      <c r="D52" s="613">
        <v>205235618</v>
      </c>
      <c r="E52" s="614" t="s">
        <v>841</v>
      </c>
      <c r="F52" s="614">
        <v>1097.2</v>
      </c>
      <c r="G52" s="614"/>
      <c r="H52" s="614"/>
      <c r="I52" s="615">
        <v>1097.2</v>
      </c>
      <c r="J52" s="104"/>
    </row>
    <row r="53" spans="1:10" ht="28.8">
      <c r="A53" s="600">
        <v>13</v>
      </c>
      <c r="B53" s="420" t="s">
        <v>852</v>
      </c>
      <c r="C53" s="612" t="s">
        <v>853</v>
      </c>
      <c r="D53" s="613">
        <v>404502739</v>
      </c>
      <c r="E53" s="614" t="s">
        <v>854</v>
      </c>
      <c r="F53" s="621">
        <v>7541.4</v>
      </c>
      <c r="G53" s="621">
        <v>1345</v>
      </c>
      <c r="H53" s="621"/>
      <c r="I53" s="615">
        <v>8886.4</v>
      </c>
      <c r="J53" s="104"/>
    </row>
    <row r="54" spans="1:10" ht="16.2">
      <c r="A54" s="606">
        <v>14</v>
      </c>
      <c r="B54" s="461" t="s">
        <v>855</v>
      </c>
      <c r="C54" s="612" t="s">
        <v>856</v>
      </c>
      <c r="D54" s="613">
        <v>205286199</v>
      </c>
      <c r="E54" s="614" t="s">
        <v>857</v>
      </c>
      <c r="F54" s="621">
        <v>2200</v>
      </c>
      <c r="G54" s="614"/>
      <c r="H54" s="614">
        <v>1100</v>
      </c>
      <c r="I54" s="615">
        <v>1100</v>
      </c>
      <c r="J54" s="104"/>
    </row>
    <row r="55" spans="1:10" ht="16.2">
      <c r="A55" s="600">
        <v>15</v>
      </c>
      <c r="B55" s="420" t="s">
        <v>833</v>
      </c>
      <c r="C55" s="612" t="s">
        <v>858</v>
      </c>
      <c r="D55" s="613">
        <v>404437784</v>
      </c>
      <c r="E55" s="614" t="s">
        <v>825</v>
      </c>
      <c r="F55" s="614">
        <v>5418</v>
      </c>
      <c r="G55" s="614">
        <v>1378</v>
      </c>
      <c r="H55" s="614">
        <v>2000</v>
      </c>
      <c r="I55" s="615">
        <v>4796</v>
      </c>
      <c r="J55" s="104"/>
    </row>
    <row r="56" spans="1:10" ht="16.2">
      <c r="A56" s="606">
        <v>16</v>
      </c>
      <c r="B56" s="461" t="s">
        <v>859</v>
      </c>
      <c r="C56" s="612" t="s">
        <v>860</v>
      </c>
      <c r="D56" s="613">
        <v>205232728</v>
      </c>
      <c r="E56" s="614"/>
      <c r="F56" s="621">
        <v>3572.7</v>
      </c>
      <c r="G56" s="614"/>
      <c r="H56" s="614"/>
      <c r="I56" s="615">
        <v>3572.7</v>
      </c>
      <c r="J56" s="104"/>
    </row>
    <row r="57" spans="1:10" ht="28.8">
      <c r="A57" s="600">
        <v>17</v>
      </c>
      <c r="B57" s="420" t="s">
        <v>823</v>
      </c>
      <c r="C57" s="612" t="s">
        <v>862</v>
      </c>
      <c r="D57" s="613"/>
      <c r="E57" s="614" t="s">
        <v>863</v>
      </c>
      <c r="F57" s="614">
        <v>10565.55</v>
      </c>
      <c r="G57" s="614"/>
      <c r="H57" s="614"/>
      <c r="I57" s="615">
        <v>10565.55</v>
      </c>
      <c r="J57" s="104"/>
    </row>
    <row r="58" spans="1:10" ht="43.2">
      <c r="A58" s="606">
        <v>18</v>
      </c>
      <c r="B58" s="420" t="s">
        <v>865</v>
      </c>
      <c r="C58" s="612" t="s">
        <v>866</v>
      </c>
      <c r="D58" s="613">
        <v>404437720</v>
      </c>
      <c r="E58" s="614" t="s">
        <v>867</v>
      </c>
      <c r="F58" s="614">
        <v>14794.74</v>
      </c>
      <c r="G58" s="621"/>
      <c r="H58" s="621">
        <v>8500</v>
      </c>
      <c r="I58" s="615">
        <v>6294.74</v>
      </c>
      <c r="J58" s="104"/>
    </row>
    <row r="59" spans="1:10" ht="16.2">
      <c r="A59" s="600">
        <v>19</v>
      </c>
      <c r="B59" s="420" t="s">
        <v>868</v>
      </c>
      <c r="C59" s="612" t="s">
        <v>869</v>
      </c>
      <c r="D59" s="613">
        <v>202177205</v>
      </c>
      <c r="E59" s="614" t="s">
        <v>825</v>
      </c>
      <c r="F59" s="614">
        <v>800</v>
      </c>
      <c r="G59" s="614"/>
      <c r="H59" s="614"/>
      <c r="I59" s="615">
        <v>800</v>
      </c>
      <c r="J59" s="104"/>
    </row>
    <row r="60" spans="1:10" ht="16.2">
      <c r="A60" s="606">
        <v>20</v>
      </c>
      <c r="B60" s="203" t="s">
        <v>829</v>
      </c>
      <c r="C60" s="612" t="s">
        <v>1640</v>
      </c>
      <c r="D60" s="625" t="s">
        <v>1641</v>
      </c>
      <c r="E60" s="626" t="s">
        <v>1642</v>
      </c>
      <c r="F60" s="605">
        <v>1980.96</v>
      </c>
      <c r="G60" s="627">
        <v>120</v>
      </c>
      <c r="H60" s="605">
        <v>1573.07</v>
      </c>
      <c r="I60" s="605">
        <v>527.89</v>
      </c>
      <c r="J60" s="104"/>
    </row>
    <row r="61" spans="1:10" ht="16.2">
      <c r="A61" s="600">
        <v>21</v>
      </c>
      <c r="B61" s="420" t="s">
        <v>852</v>
      </c>
      <c r="C61" s="612" t="s">
        <v>870</v>
      </c>
      <c r="D61" s="628">
        <v>37804160481</v>
      </c>
      <c r="E61" s="629" t="s">
        <v>810</v>
      </c>
      <c r="F61" s="629">
        <v>4300</v>
      </c>
      <c r="G61" s="629"/>
      <c r="H61" s="629"/>
      <c r="I61" s="630">
        <v>4300</v>
      </c>
      <c r="J61" s="104"/>
    </row>
    <row r="62" spans="1:10" ht="16.2">
      <c r="A62" s="606">
        <v>22</v>
      </c>
      <c r="B62" s="203" t="s">
        <v>864</v>
      </c>
      <c r="C62" s="612" t="s">
        <v>871</v>
      </c>
      <c r="D62" s="625" t="s">
        <v>782</v>
      </c>
      <c r="E62" s="631" t="s">
        <v>872</v>
      </c>
      <c r="F62" s="632">
        <v>3519.52</v>
      </c>
      <c r="G62" s="633"/>
      <c r="H62" s="634"/>
      <c r="I62" s="605">
        <v>3519.52</v>
      </c>
      <c r="J62" s="104"/>
    </row>
    <row r="63" spans="1:10" ht="16.2">
      <c r="A63" s="600">
        <v>23</v>
      </c>
      <c r="B63" s="203" t="s">
        <v>1643</v>
      </c>
      <c r="C63" s="612" t="s">
        <v>1644</v>
      </c>
      <c r="D63" s="625" t="s">
        <v>1471</v>
      </c>
      <c r="E63" s="631" t="s">
        <v>1645</v>
      </c>
      <c r="F63" s="632">
        <v>468.32</v>
      </c>
      <c r="G63" s="635"/>
      <c r="H63" s="634"/>
      <c r="I63" s="605">
        <v>468.32</v>
      </c>
      <c r="J63" s="104"/>
    </row>
    <row r="64" spans="1:10" ht="16.2">
      <c r="A64" s="606">
        <v>24</v>
      </c>
      <c r="B64" s="203" t="s">
        <v>852</v>
      </c>
      <c r="C64" s="636" t="s">
        <v>1646</v>
      </c>
      <c r="D64" s="637" t="s">
        <v>485</v>
      </c>
      <c r="E64" s="626" t="s">
        <v>332</v>
      </c>
      <c r="F64" s="631">
        <v>10000</v>
      </c>
      <c r="G64" s="631"/>
      <c r="H64" s="631"/>
      <c r="I64" s="605">
        <v>10000</v>
      </c>
      <c r="J64" s="104"/>
    </row>
    <row r="65" spans="1:12" ht="16.2">
      <c r="A65" s="600">
        <v>25</v>
      </c>
      <c r="B65" s="203" t="s">
        <v>852</v>
      </c>
      <c r="C65" s="638" t="s">
        <v>1647</v>
      </c>
      <c r="D65" s="639" t="s">
        <v>495</v>
      </c>
      <c r="E65" s="626" t="s">
        <v>332</v>
      </c>
      <c r="F65" s="631">
        <v>1000</v>
      </c>
      <c r="G65" s="631"/>
      <c r="H65" s="631"/>
      <c r="I65" s="605">
        <v>1000</v>
      </c>
      <c r="J65" s="104"/>
    </row>
    <row r="66" spans="1:12" ht="16.2">
      <c r="A66" s="606">
        <v>26</v>
      </c>
      <c r="B66" s="203" t="s">
        <v>852</v>
      </c>
      <c r="C66" s="640" t="s">
        <v>1648</v>
      </c>
      <c r="D66" s="639" t="s">
        <v>499</v>
      </c>
      <c r="E66" s="626" t="s">
        <v>332</v>
      </c>
      <c r="F66" s="631">
        <v>1400</v>
      </c>
      <c r="G66" s="631"/>
      <c r="H66" s="631"/>
      <c r="I66" s="605">
        <v>1400</v>
      </c>
      <c r="J66" s="104"/>
    </row>
    <row r="67" spans="1:12" ht="16.2">
      <c r="A67" s="600">
        <v>27</v>
      </c>
      <c r="B67" s="203" t="s">
        <v>852</v>
      </c>
      <c r="C67" s="640" t="s">
        <v>1624</v>
      </c>
      <c r="D67" s="639" t="s">
        <v>503</v>
      </c>
      <c r="E67" s="626" t="s">
        <v>332</v>
      </c>
      <c r="F67" s="631">
        <v>1500</v>
      </c>
      <c r="G67" s="631"/>
      <c r="H67" s="631"/>
      <c r="I67" s="605">
        <v>1500</v>
      </c>
    </row>
    <row r="68" spans="1:12" ht="16.2">
      <c r="A68" s="606">
        <v>28</v>
      </c>
      <c r="B68" s="641" t="s">
        <v>842</v>
      </c>
      <c r="C68" s="640" t="s">
        <v>1649</v>
      </c>
      <c r="D68" s="642" t="s">
        <v>750</v>
      </c>
      <c r="E68" s="626" t="s">
        <v>332</v>
      </c>
      <c r="F68" s="631">
        <v>100</v>
      </c>
      <c r="G68" s="631"/>
      <c r="H68" s="631"/>
      <c r="I68" s="605">
        <v>100</v>
      </c>
    </row>
    <row r="69" spans="1:12" ht="16.2">
      <c r="A69" s="600">
        <v>29</v>
      </c>
      <c r="B69" s="641" t="s">
        <v>842</v>
      </c>
      <c r="C69" s="640" t="s">
        <v>1650</v>
      </c>
      <c r="D69" s="639">
        <v>39001040068</v>
      </c>
      <c r="E69" s="626" t="s">
        <v>332</v>
      </c>
      <c r="F69" s="631">
        <v>100</v>
      </c>
      <c r="G69" s="631"/>
      <c r="H69" s="631"/>
      <c r="I69" s="605">
        <v>100</v>
      </c>
    </row>
    <row r="70" spans="1:12" ht="16.2">
      <c r="A70" s="606">
        <v>30</v>
      </c>
      <c r="B70" s="203" t="s">
        <v>852</v>
      </c>
      <c r="C70" s="640" t="s">
        <v>1651</v>
      </c>
      <c r="D70" s="639" t="s">
        <v>507</v>
      </c>
      <c r="E70" s="626" t="s">
        <v>332</v>
      </c>
      <c r="F70" s="631">
        <v>200</v>
      </c>
      <c r="G70" s="631"/>
      <c r="H70" s="631"/>
      <c r="I70" s="605">
        <v>200</v>
      </c>
    </row>
    <row r="71" spans="1:12" ht="16.2">
      <c r="A71" s="600">
        <v>31</v>
      </c>
      <c r="B71" s="203" t="s">
        <v>852</v>
      </c>
      <c r="C71" s="640" t="s">
        <v>1652</v>
      </c>
      <c r="D71" s="639" t="s">
        <v>511</v>
      </c>
      <c r="E71" s="626" t="s">
        <v>332</v>
      </c>
      <c r="F71" s="631">
        <v>300</v>
      </c>
      <c r="G71" s="631"/>
      <c r="H71" s="631"/>
      <c r="I71" s="605">
        <v>300</v>
      </c>
      <c r="J71" s="182"/>
      <c r="K71" s="182"/>
      <c r="L71" s="182"/>
    </row>
    <row r="72" spans="1:12" ht="16.2">
      <c r="A72" s="606">
        <v>32</v>
      </c>
      <c r="B72" s="203" t="s">
        <v>852</v>
      </c>
      <c r="C72" s="640" t="s">
        <v>1653</v>
      </c>
      <c r="D72" s="639" t="s">
        <v>515</v>
      </c>
      <c r="E72" s="626" t="s">
        <v>332</v>
      </c>
      <c r="F72" s="631">
        <v>800</v>
      </c>
      <c r="G72" s="631"/>
      <c r="H72" s="631"/>
      <c r="I72" s="605">
        <v>800</v>
      </c>
      <c r="J72" s="182"/>
      <c r="K72" s="182"/>
      <c r="L72" s="182"/>
    </row>
    <row r="73" spans="1:12" ht="16.2">
      <c r="A73" s="600">
        <v>33</v>
      </c>
      <c r="B73" s="203" t="s">
        <v>852</v>
      </c>
      <c r="C73" s="640" t="s">
        <v>1654</v>
      </c>
      <c r="D73" s="639" t="s">
        <v>520</v>
      </c>
      <c r="E73" s="626" t="s">
        <v>332</v>
      </c>
      <c r="F73" s="631">
        <v>800</v>
      </c>
      <c r="G73" s="631"/>
      <c r="H73" s="631"/>
      <c r="I73" s="605">
        <v>800</v>
      </c>
      <c r="J73" s="182"/>
      <c r="K73" s="182"/>
      <c r="L73" s="182"/>
    </row>
    <row r="74" spans="1:12" ht="16.2">
      <c r="A74" s="606">
        <v>34</v>
      </c>
      <c r="B74" s="203" t="s">
        <v>852</v>
      </c>
      <c r="C74" s="640" t="s">
        <v>1655</v>
      </c>
      <c r="D74" s="639" t="s">
        <v>524</v>
      </c>
      <c r="E74" s="626" t="s">
        <v>332</v>
      </c>
      <c r="F74" s="631">
        <v>150</v>
      </c>
      <c r="G74" s="631"/>
      <c r="H74" s="631"/>
      <c r="I74" s="605">
        <v>150</v>
      </c>
      <c r="J74" s="182"/>
      <c r="K74" s="182"/>
      <c r="L74" s="182"/>
    </row>
    <row r="75" spans="1:12" s="182" customFormat="1" ht="16.2">
      <c r="A75" s="600">
        <v>35</v>
      </c>
      <c r="B75" s="203" t="s">
        <v>852</v>
      </c>
      <c r="C75" s="640" t="s">
        <v>1656</v>
      </c>
      <c r="D75" s="639" t="s">
        <v>528</v>
      </c>
      <c r="E75" s="626" t="s">
        <v>332</v>
      </c>
      <c r="F75" s="631">
        <v>900</v>
      </c>
      <c r="G75" s="631"/>
      <c r="H75" s="631"/>
      <c r="I75" s="605">
        <v>900</v>
      </c>
    </row>
    <row r="76" spans="1:12" s="182" customFormat="1" ht="16.2">
      <c r="A76" s="606">
        <v>36</v>
      </c>
      <c r="B76" s="203" t="s">
        <v>852</v>
      </c>
      <c r="C76" s="640" t="s">
        <v>939</v>
      </c>
      <c r="D76" s="639" t="s">
        <v>533</v>
      </c>
      <c r="E76" s="626" t="s">
        <v>332</v>
      </c>
      <c r="F76" s="631">
        <v>800</v>
      </c>
      <c r="G76" s="631"/>
      <c r="H76" s="631"/>
      <c r="I76" s="605">
        <v>800</v>
      </c>
    </row>
    <row r="77" spans="1:12" s="182" customFormat="1" ht="16.2">
      <c r="A77" s="600">
        <v>37</v>
      </c>
      <c r="B77" s="203" t="s">
        <v>852</v>
      </c>
      <c r="C77" s="640" t="s">
        <v>1657</v>
      </c>
      <c r="D77" s="639" t="s">
        <v>537</v>
      </c>
      <c r="E77" s="626" t="s">
        <v>332</v>
      </c>
      <c r="F77" s="631">
        <v>800</v>
      </c>
      <c r="G77" s="631"/>
      <c r="H77" s="631"/>
      <c r="I77" s="605">
        <v>800</v>
      </c>
    </row>
    <row r="78" spans="1:12" s="182" customFormat="1" ht="16.2">
      <c r="A78" s="606">
        <v>38</v>
      </c>
      <c r="B78" s="203" t="s">
        <v>852</v>
      </c>
      <c r="C78" s="640" t="s">
        <v>1658</v>
      </c>
      <c r="D78" s="639" t="s">
        <v>542</v>
      </c>
      <c r="E78" s="626" t="s">
        <v>332</v>
      </c>
      <c r="F78" s="631">
        <v>150</v>
      </c>
      <c r="G78" s="631"/>
      <c r="H78" s="631"/>
      <c r="I78" s="605">
        <v>150</v>
      </c>
    </row>
    <row r="79" spans="1:12" s="182" customFormat="1" ht="16.2">
      <c r="A79" s="600">
        <v>39</v>
      </c>
      <c r="B79" s="203" t="s">
        <v>852</v>
      </c>
      <c r="C79" s="640" t="s">
        <v>1659</v>
      </c>
      <c r="D79" s="639" t="s">
        <v>549</v>
      </c>
      <c r="E79" s="626" t="s">
        <v>332</v>
      </c>
      <c r="F79" s="631">
        <v>800</v>
      </c>
      <c r="G79" s="631"/>
      <c r="H79" s="631"/>
      <c r="I79" s="605">
        <v>800</v>
      </c>
    </row>
    <row r="80" spans="1:12" ht="16.2">
      <c r="A80" s="606">
        <v>40</v>
      </c>
      <c r="B80" s="203" t="s">
        <v>852</v>
      </c>
      <c r="C80" s="640" t="s">
        <v>1660</v>
      </c>
      <c r="D80" s="639" t="s">
        <v>553</v>
      </c>
      <c r="E80" s="626" t="s">
        <v>332</v>
      </c>
      <c r="F80" s="631">
        <v>150</v>
      </c>
      <c r="G80" s="631"/>
      <c r="H80" s="631"/>
      <c r="I80" s="605">
        <v>150</v>
      </c>
    </row>
    <row r="81" spans="1:9" ht="16.2">
      <c r="A81" s="600">
        <v>41</v>
      </c>
      <c r="B81" s="203" t="s">
        <v>852</v>
      </c>
      <c r="C81" s="640" t="s">
        <v>1661</v>
      </c>
      <c r="D81" s="639" t="s">
        <v>557</v>
      </c>
      <c r="E81" s="626" t="s">
        <v>332</v>
      </c>
      <c r="F81" s="631">
        <v>150</v>
      </c>
      <c r="G81" s="631"/>
      <c r="H81" s="631"/>
      <c r="I81" s="605">
        <v>150</v>
      </c>
    </row>
    <row r="82" spans="1:9" ht="16.2">
      <c r="A82" s="606">
        <v>42</v>
      </c>
      <c r="B82" s="203" t="s">
        <v>852</v>
      </c>
      <c r="C82" s="640" t="s">
        <v>1662</v>
      </c>
      <c r="D82" s="639" t="s">
        <v>561</v>
      </c>
      <c r="E82" s="626" t="s">
        <v>332</v>
      </c>
      <c r="F82" s="631">
        <v>150</v>
      </c>
      <c r="G82" s="631"/>
      <c r="H82" s="631"/>
      <c r="I82" s="605">
        <v>150</v>
      </c>
    </row>
    <row r="83" spans="1:9" ht="16.2">
      <c r="A83" s="600">
        <v>43</v>
      </c>
      <c r="B83" s="203" t="s">
        <v>852</v>
      </c>
      <c r="C83" s="640" t="s">
        <v>1663</v>
      </c>
      <c r="D83" s="639" t="s">
        <v>566</v>
      </c>
      <c r="E83" s="626" t="s">
        <v>332</v>
      </c>
      <c r="F83" s="631">
        <v>800</v>
      </c>
      <c r="G83" s="631"/>
      <c r="H83" s="631"/>
      <c r="I83" s="605">
        <v>800</v>
      </c>
    </row>
    <row r="84" spans="1:9" ht="16.2">
      <c r="A84" s="606">
        <v>44</v>
      </c>
      <c r="B84" s="203" t="s">
        <v>852</v>
      </c>
      <c r="C84" s="640" t="s">
        <v>1664</v>
      </c>
      <c r="D84" s="639" t="s">
        <v>569</v>
      </c>
      <c r="E84" s="626" t="s">
        <v>332</v>
      </c>
      <c r="F84" s="631">
        <v>800</v>
      </c>
      <c r="G84" s="631"/>
      <c r="H84" s="631"/>
      <c r="I84" s="605">
        <v>800</v>
      </c>
    </row>
    <row r="85" spans="1:9" ht="16.2">
      <c r="A85" s="600">
        <v>45</v>
      </c>
      <c r="B85" s="203" t="s">
        <v>852</v>
      </c>
      <c r="C85" s="640" t="s">
        <v>1665</v>
      </c>
      <c r="D85" s="639" t="s">
        <v>572</v>
      </c>
      <c r="E85" s="626" t="s">
        <v>332</v>
      </c>
      <c r="F85" s="631">
        <v>800</v>
      </c>
      <c r="G85" s="631"/>
      <c r="H85" s="631"/>
      <c r="I85" s="605">
        <v>800</v>
      </c>
    </row>
    <row r="86" spans="1:9" ht="16.2">
      <c r="A86" s="606">
        <v>46</v>
      </c>
      <c r="B86" s="203" t="s">
        <v>852</v>
      </c>
      <c r="C86" s="640" t="s">
        <v>1666</v>
      </c>
      <c r="D86" s="639" t="s">
        <v>576</v>
      </c>
      <c r="E86" s="626" t="s">
        <v>332</v>
      </c>
      <c r="F86" s="631">
        <v>800</v>
      </c>
      <c r="G86" s="631"/>
      <c r="H86" s="631"/>
      <c r="I86" s="605">
        <v>800</v>
      </c>
    </row>
    <row r="87" spans="1:9" ht="16.2">
      <c r="A87" s="600">
        <v>47</v>
      </c>
      <c r="B87" s="203" t="s">
        <v>852</v>
      </c>
      <c r="C87" s="640" t="s">
        <v>1667</v>
      </c>
      <c r="D87" s="639" t="s">
        <v>580</v>
      </c>
      <c r="E87" s="626" t="s">
        <v>332</v>
      </c>
      <c r="F87" s="631">
        <v>150</v>
      </c>
      <c r="G87" s="631"/>
      <c r="H87" s="631"/>
      <c r="I87" s="605">
        <v>150</v>
      </c>
    </row>
    <row r="88" spans="1:9" ht="16.2">
      <c r="A88" s="606">
        <v>48</v>
      </c>
      <c r="B88" s="203" t="s">
        <v>852</v>
      </c>
      <c r="C88" s="640" t="s">
        <v>1668</v>
      </c>
      <c r="D88" s="639" t="s">
        <v>584</v>
      </c>
      <c r="E88" s="626" t="s">
        <v>332</v>
      </c>
      <c r="F88" s="631">
        <v>180</v>
      </c>
      <c r="G88" s="631"/>
      <c r="H88" s="631"/>
      <c r="I88" s="605">
        <v>180</v>
      </c>
    </row>
    <row r="89" spans="1:9" ht="16.2">
      <c r="A89" s="600">
        <v>49</v>
      </c>
      <c r="B89" s="203" t="s">
        <v>852</v>
      </c>
      <c r="C89" s="640" t="s">
        <v>1395</v>
      </c>
      <c r="D89" s="639" t="s">
        <v>588</v>
      </c>
      <c r="E89" s="626" t="s">
        <v>332</v>
      </c>
      <c r="F89" s="631">
        <v>180</v>
      </c>
      <c r="G89" s="631"/>
      <c r="H89" s="631"/>
      <c r="I89" s="605">
        <v>180</v>
      </c>
    </row>
    <row r="90" spans="1:9" ht="16.2">
      <c r="A90" s="606">
        <v>50</v>
      </c>
      <c r="B90" s="203" t="s">
        <v>852</v>
      </c>
      <c r="C90" s="640" t="s">
        <v>1394</v>
      </c>
      <c r="D90" s="639" t="s">
        <v>592</v>
      </c>
      <c r="E90" s="626" t="s">
        <v>332</v>
      </c>
      <c r="F90" s="631">
        <v>180</v>
      </c>
      <c r="G90" s="631"/>
      <c r="H90" s="631"/>
      <c r="I90" s="605">
        <v>180</v>
      </c>
    </row>
    <row r="91" spans="1:9" ht="16.2">
      <c r="A91" s="600">
        <v>51</v>
      </c>
      <c r="B91" s="203" t="s">
        <v>852</v>
      </c>
      <c r="C91" s="640" t="s">
        <v>1391</v>
      </c>
      <c r="D91" s="639" t="s">
        <v>480</v>
      </c>
      <c r="E91" s="626" t="s">
        <v>332</v>
      </c>
      <c r="F91" s="631">
        <v>180</v>
      </c>
      <c r="G91" s="631"/>
      <c r="H91" s="631"/>
      <c r="I91" s="605">
        <v>180</v>
      </c>
    </row>
    <row r="92" spans="1:9" ht="16.2">
      <c r="A92" s="606">
        <v>52</v>
      </c>
      <c r="B92" s="203" t="s">
        <v>852</v>
      </c>
      <c r="C92" s="640" t="s">
        <v>1669</v>
      </c>
      <c r="D92" s="639" t="s">
        <v>598</v>
      </c>
      <c r="E92" s="626" t="s">
        <v>332</v>
      </c>
      <c r="F92" s="631">
        <v>180</v>
      </c>
      <c r="G92" s="631"/>
      <c r="H92" s="631"/>
      <c r="I92" s="605">
        <v>180</v>
      </c>
    </row>
    <row r="93" spans="1:9" ht="16.2">
      <c r="A93" s="600">
        <v>53</v>
      </c>
      <c r="B93" s="203" t="s">
        <v>852</v>
      </c>
      <c r="C93" s="640" t="s">
        <v>1404</v>
      </c>
      <c r="D93" s="639" t="s">
        <v>602</v>
      </c>
      <c r="E93" s="626" t="s">
        <v>332</v>
      </c>
      <c r="F93" s="631">
        <v>180</v>
      </c>
      <c r="G93" s="631"/>
      <c r="H93" s="631"/>
      <c r="I93" s="605">
        <v>180</v>
      </c>
    </row>
    <row r="94" spans="1:9" ht="16.2">
      <c r="A94" s="606">
        <v>54</v>
      </c>
      <c r="B94" s="203" t="s">
        <v>852</v>
      </c>
      <c r="C94" s="640" t="s">
        <v>1454</v>
      </c>
      <c r="D94" s="639" t="s">
        <v>606</v>
      </c>
      <c r="E94" s="626" t="s">
        <v>332</v>
      </c>
      <c r="F94" s="631">
        <v>180</v>
      </c>
      <c r="G94" s="631"/>
      <c r="H94" s="631"/>
      <c r="I94" s="605">
        <v>180</v>
      </c>
    </row>
    <row r="95" spans="1:9" ht="16.2">
      <c r="A95" s="600">
        <v>55</v>
      </c>
      <c r="B95" s="203" t="s">
        <v>852</v>
      </c>
      <c r="C95" s="640" t="s">
        <v>1413</v>
      </c>
      <c r="D95" s="639" t="s">
        <v>609</v>
      </c>
      <c r="E95" s="626" t="s">
        <v>332</v>
      </c>
      <c r="F95" s="631">
        <v>180</v>
      </c>
      <c r="G95" s="631"/>
      <c r="H95" s="631"/>
      <c r="I95" s="605">
        <v>180</v>
      </c>
    </row>
    <row r="96" spans="1:9" ht="16.2">
      <c r="A96" s="606">
        <v>56</v>
      </c>
      <c r="B96" s="203" t="s">
        <v>852</v>
      </c>
      <c r="C96" s="640" t="s">
        <v>1670</v>
      </c>
      <c r="D96" s="639" t="s">
        <v>612</v>
      </c>
      <c r="E96" s="626" t="s">
        <v>332</v>
      </c>
      <c r="F96" s="631">
        <v>180</v>
      </c>
      <c r="G96" s="631"/>
      <c r="H96" s="631"/>
      <c r="I96" s="605">
        <v>180</v>
      </c>
    </row>
    <row r="97" spans="1:9" ht="16.2">
      <c r="A97" s="600">
        <v>57</v>
      </c>
      <c r="B97" s="203" t="s">
        <v>852</v>
      </c>
      <c r="C97" s="640" t="s">
        <v>1408</v>
      </c>
      <c r="D97" s="639" t="s">
        <v>615</v>
      </c>
      <c r="E97" s="626" t="s">
        <v>332</v>
      </c>
      <c r="F97" s="631">
        <v>180</v>
      </c>
      <c r="G97" s="631"/>
      <c r="H97" s="631"/>
      <c r="I97" s="605">
        <v>180</v>
      </c>
    </row>
    <row r="98" spans="1:9" ht="16.2">
      <c r="A98" s="606">
        <v>58</v>
      </c>
      <c r="B98" s="203" t="s">
        <v>852</v>
      </c>
      <c r="C98" s="640" t="s">
        <v>1671</v>
      </c>
      <c r="D98" s="639" t="s">
        <v>618</v>
      </c>
      <c r="E98" s="626" t="s">
        <v>332</v>
      </c>
      <c r="F98" s="631">
        <v>180</v>
      </c>
      <c r="G98" s="631"/>
      <c r="H98" s="631"/>
      <c r="I98" s="605">
        <v>180</v>
      </c>
    </row>
    <row r="99" spans="1:9" ht="16.2">
      <c r="A99" s="600">
        <v>59</v>
      </c>
      <c r="B99" s="203" t="s">
        <v>852</v>
      </c>
      <c r="C99" s="640" t="s">
        <v>1407</v>
      </c>
      <c r="D99" s="639" t="s">
        <v>621</v>
      </c>
      <c r="E99" s="626" t="s">
        <v>332</v>
      </c>
      <c r="F99" s="631">
        <v>180</v>
      </c>
      <c r="G99" s="631"/>
      <c r="H99" s="631"/>
      <c r="I99" s="605">
        <v>180</v>
      </c>
    </row>
    <row r="100" spans="1:9" ht="16.2">
      <c r="A100" s="606">
        <v>60</v>
      </c>
      <c r="B100" s="203" t="s">
        <v>852</v>
      </c>
      <c r="C100" s="640" t="s">
        <v>1448</v>
      </c>
      <c r="D100" s="639" t="s">
        <v>624</v>
      </c>
      <c r="E100" s="626" t="s">
        <v>332</v>
      </c>
      <c r="F100" s="631">
        <v>180</v>
      </c>
      <c r="G100" s="631"/>
      <c r="H100" s="631"/>
      <c r="I100" s="605">
        <v>180</v>
      </c>
    </row>
    <row r="101" spans="1:9" ht="16.2">
      <c r="A101" s="600">
        <v>61</v>
      </c>
      <c r="B101" s="203" t="s">
        <v>852</v>
      </c>
      <c r="C101" s="640" t="s">
        <v>1411</v>
      </c>
      <c r="D101" s="639" t="s">
        <v>627</v>
      </c>
      <c r="E101" s="626" t="s">
        <v>332</v>
      </c>
      <c r="F101" s="631">
        <v>180</v>
      </c>
      <c r="G101" s="631"/>
      <c r="H101" s="631"/>
      <c r="I101" s="605">
        <v>180</v>
      </c>
    </row>
    <row r="102" spans="1:9" ht="16.2">
      <c r="A102" s="606">
        <v>62</v>
      </c>
      <c r="B102" s="203" t="s">
        <v>852</v>
      </c>
      <c r="C102" s="640" t="s">
        <v>1392</v>
      </c>
      <c r="D102" s="639" t="s">
        <v>631</v>
      </c>
      <c r="E102" s="626" t="s">
        <v>332</v>
      </c>
      <c r="F102" s="631">
        <v>180</v>
      </c>
      <c r="G102" s="631"/>
      <c r="H102" s="631"/>
      <c r="I102" s="605">
        <v>180</v>
      </c>
    </row>
    <row r="103" spans="1:9" ht="16.2">
      <c r="A103" s="600">
        <v>63</v>
      </c>
      <c r="B103" s="203" t="s">
        <v>852</v>
      </c>
      <c r="C103" s="640" t="s">
        <v>1672</v>
      </c>
      <c r="D103" s="639" t="s">
        <v>479</v>
      </c>
      <c r="E103" s="626" t="s">
        <v>332</v>
      </c>
      <c r="F103" s="631">
        <v>180</v>
      </c>
      <c r="G103" s="631"/>
      <c r="H103" s="631"/>
      <c r="I103" s="605">
        <v>180</v>
      </c>
    </row>
    <row r="104" spans="1:9" ht="16.2">
      <c r="A104" s="606">
        <v>64</v>
      </c>
      <c r="B104" s="203" t="s">
        <v>852</v>
      </c>
      <c r="C104" s="640" t="s">
        <v>1673</v>
      </c>
      <c r="D104" s="638" t="s">
        <v>478</v>
      </c>
      <c r="E104" s="626" t="s">
        <v>332</v>
      </c>
      <c r="F104" s="631">
        <v>180</v>
      </c>
      <c r="G104" s="631"/>
      <c r="H104" s="631"/>
      <c r="I104" s="605">
        <v>180</v>
      </c>
    </row>
    <row r="105" spans="1:9" ht="16.2">
      <c r="A105" s="600">
        <v>65</v>
      </c>
      <c r="B105" s="203" t="s">
        <v>852</v>
      </c>
      <c r="C105" s="640" t="s">
        <v>1674</v>
      </c>
      <c r="D105" s="638">
        <v>1034001201</v>
      </c>
      <c r="E105" s="626" t="s">
        <v>332</v>
      </c>
      <c r="F105" s="631">
        <v>180</v>
      </c>
      <c r="G105" s="631"/>
      <c r="H105" s="631"/>
      <c r="I105" s="605">
        <v>180</v>
      </c>
    </row>
    <row r="106" spans="1:9" ht="16.2">
      <c r="A106" s="606">
        <v>66</v>
      </c>
      <c r="B106" s="203" t="s">
        <v>852</v>
      </c>
      <c r="C106" s="640" t="s">
        <v>1425</v>
      </c>
      <c r="D106" s="639" t="s">
        <v>644</v>
      </c>
      <c r="E106" s="626" t="s">
        <v>332</v>
      </c>
      <c r="F106" s="631">
        <v>180</v>
      </c>
      <c r="G106" s="631"/>
      <c r="H106" s="631"/>
      <c r="I106" s="605">
        <v>180</v>
      </c>
    </row>
    <row r="107" spans="1:9" ht="16.2">
      <c r="A107" s="600">
        <v>67</v>
      </c>
      <c r="B107" s="203" t="s">
        <v>852</v>
      </c>
      <c r="C107" s="640" t="s">
        <v>1675</v>
      </c>
      <c r="D107" s="639" t="s">
        <v>647</v>
      </c>
      <c r="E107" s="626" t="s">
        <v>332</v>
      </c>
      <c r="F107" s="631">
        <v>180</v>
      </c>
      <c r="G107" s="631"/>
      <c r="H107" s="631"/>
      <c r="I107" s="605">
        <v>180</v>
      </c>
    </row>
    <row r="108" spans="1:9" ht="16.2">
      <c r="A108" s="606">
        <v>68</v>
      </c>
      <c r="B108" s="203" t="s">
        <v>852</v>
      </c>
      <c r="C108" s="640" t="s">
        <v>1676</v>
      </c>
      <c r="D108" s="639" t="s">
        <v>650</v>
      </c>
      <c r="E108" s="626" t="s">
        <v>332</v>
      </c>
      <c r="F108" s="631">
        <v>180</v>
      </c>
      <c r="G108" s="631"/>
      <c r="H108" s="631"/>
      <c r="I108" s="605">
        <v>180</v>
      </c>
    </row>
    <row r="109" spans="1:9" ht="16.2">
      <c r="A109" s="600">
        <v>69</v>
      </c>
      <c r="B109" s="203" t="s">
        <v>852</v>
      </c>
      <c r="C109" s="640" t="s">
        <v>1445</v>
      </c>
      <c r="D109" s="639" t="s">
        <v>653</v>
      </c>
      <c r="E109" s="626" t="s">
        <v>332</v>
      </c>
      <c r="F109" s="631">
        <v>180</v>
      </c>
      <c r="G109" s="631"/>
      <c r="H109" s="631"/>
      <c r="I109" s="605">
        <v>180</v>
      </c>
    </row>
    <row r="110" spans="1:9" ht="16.2">
      <c r="A110" s="606">
        <v>70</v>
      </c>
      <c r="B110" s="203" t="s">
        <v>852</v>
      </c>
      <c r="C110" s="640" t="s">
        <v>1677</v>
      </c>
      <c r="D110" s="639" t="s">
        <v>657</v>
      </c>
      <c r="E110" s="626" t="s">
        <v>332</v>
      </c>
      <c r="F110" s="631">
        <v>180</v>
      </c>
      <c r="G110" s="631"/>
      <c r="H110" s="631"/>
      <c r="I110" s="605">
        <v>180</v>
      </c>
    </row>
    <row r="111" spans="1:9" ht="16.2">
      <c r="A111" s="600">
        <v>71</v>
      </c>
      <c r="B111" s="203" t="s">
        <v>852</v>
      </c>
      <c r="C111" s="640" t="s">
        <v>1405</v>
      </c>
      <c r="D111" s="639" t="s">
        <v>661</v>
      </c>
      <c r="E111" s="626" t="s">
        <v>332</v>
      </c>
      <c r="F111" s="631">
        <v>180</v>
      </c>
      <c r="G111" s="631"/>
      <c r="H111" s="631"/>
      <c r="I111" s="605">
        <v>180</v>
      </c>
    </row>
    <row r="112" spans="1:9" ht="16.2">
      <c r="A112" s="606">
        <v>72</v>
      </c>
      <c r="B112" s="203" t="s">
        <v>852</v>
      </c>
      <c r="C112" s="640" t="s">
        <v>1678</v>
      </c>
      <c r="D112" s="639" t="s">
        <v>664</v>
      </c>
      <c r="E112" s="626" t="s">
        <v>332</v>
      </c>
      <c r="F112" s="631">
        <v>180</v>
      </c>
      <c r="G112" s="631"/>
      <c r="H112" s="631"/>
      <c r="I112" s="605">
        <v>180</v>
      </c>
    </row>
    <row r="113" spans="1:9" ht="16.2">
      <c r="A113" s="600">
        <v>73</v>
      </c>
      <c r="B113" s="203" t="s">
        <v>852</v>
      </c>
      <c r="C113" s="640" t="s">
        <v>1679</v>
      </c>
      <c r="D113" s="639" t="s">
        <v>668</v>
      </c>
      <c r="E113" s="626" t="s">
        <v>332</v>
      </c>
      <c r="F113" s="631">
        <v>180</v>
      </c>
      <c r="G113" s="631"/>
      <c r="H113" s="631"/>
      <c r="I113" s="605">
        <v>180</v>
      </c>
    </row>
    <row r="114" spans="1:9" ht="16.2">
      <c r="A114" s="606">
        <v>74</v>
      </c>
      <c r="B114" s="203" t="s">
        <v>852</v>
      </c>
      <c r="C114" s="640" t="s">
        <v>1424</v>
      </c>
      <c r="D114" s="639" t="s">
        <v>671</v>
      </c>
      <c r="E114" s="626" t="s">
        <v>332</v>
      </c>
      <c r="F114" s="631">
        <v>180</v>
      </c>
      <c r="G114" s="631"/>
      <c r="H114" s="631"/>
      <c r="I114" s="605">
        <v>180</v>
      </c>
    </row>
    <row r="115" spans="1:9" ht="16.2">
      <c r="A115" s="600">
        <v>75</v>
      </c>
      <c r="B115" s="203" t="s">
        <v>852</v>
      </c>
      <c r="C115" s="640" t="s">
        <v>1402</v>
      </c>
      <c r="D115" s="639" t="s">
        <v>673</v>
      </c>
      <c r="E115" s="626" t="s">
        <v>332</v>
      </c>
      <c r="F115" s="631">
        <v>180</v>
      </c>
      <c r="G115" s="631"/>
      <c r="H115" s="631"/>
      <c r="I115" s="605">
        <v>180</v>
      </c>
    </row>
    <row r="116" spans="1:9" ht="16.2">
      <c r="A116" s="606">
        <v>76</v>
      </c>
      <c r="B116" s="203" t="s">
        <v>852</v>
      </c>
      <c r="C116" s="640" t="s">
        <v>1401</v>
      </c>
      <c r="D116" s="639" t="s">
        <v>676</v>
      </c>
      <c r="E116" s="626" t="s">
        <v>332</v>
      </c>
      <c r="F116" s="631">
        <v>180</v>
      </c>
      <c r="G116" s="631"/>
      <c r="H116" s="631"/>
      <c r="I116" s="605">
        <v>180</v>
      </c>
    </row>
    <row r="117" spans="1:9" ht="16.2">
      <c r="A117" s="600">
        <v>77</v>
      </c>
      <c r="B117" s="203" t="s">
        <v>852</v>
      </c>
      <c r="C117" s="640" t="s">
        <v>1400</v>
      </c>
      <c r="D117" s="639" t="s">
        <v>678</v>
      </c>
      <c r="E117" s="626" t="s">
        <v>332</v>
      </c>
      <c r="F117" s="631">
        <v>180</v>
      </c>
      <c r="G117" s="631"/>
      <c r="H117" s="631"/>
      <c r="I117" s="605">
        <v>180</v>
      </c>
    </row>
    <row r="118" spans="1:9" ht="16.2">
      <c r="A118" s="606">
        <v>78</v>
      </c>
      <c r="B118" s="641" t="s">
        <v>1680</v>
      </c>
      <c r="C118" s="640" t="s">
        <v>1681</v>
      </c>
      <c r="D118" s="639" t="s">
        <v>732</v>
      </c>
      <c r="E118" s="626" t="s">
        <v>332</v>
      </c>
      <c r="F118" s="631">
        <v>227</v>
      </c>
      <c r="G118" s="631"/>
      <c r="H118" s="631"/>
      <c r="I118" s="605">
        <v>227</v>
      </c>
    </row>
    <row r="119" spans="1:9" ht="16.2">
      <c r="A119" s="600">
        <v>79</v>
      </c>
      <c r="B119" s="203" t="s">
        <v>852</v>
      </c>
      <c r="C119" s="640" t="s">
        <v>1682</v>
      </c>
      <c r="D119" s="639" t="s">
        <v>681</v>
      </c>
      <c r="E119" s="626" t="s">
        <v>332</v>
      </c>
      <c r="F119" s="631">
        <v>700</v>
      </c>
      <c r="G119" s="631"/>
      <c r="H119" s="631"/>
      <c r="I119" s="605">
        <v>700</v>
      </c>
    </row>
    <row r="120" spans="1:9" ht="16.2">
      <c r="A120" s="606">
        <v>80</v>
      </c>
      <c r="B120" s="641" t="s">
        <v>861</v>
      </c>
      <c r="C120" s="640" t="s">
        <v>1683</v>
      </c>
      <c r="D120" s="639" t="s">
        <v>686</v>
      </c>
      <c r="E120" s="626" t="s">
        <v>332</v>
      </c>
      <c r="F120" s="631">
        <v>110</v>
      </c>
      <c r="G120" s="631"/>
      <c r="H120" s="631"/>
      <c r="I120" s="605">
        <v>110</v>
      </c>
    </row>
    <row r="121" spans="1:9" ht="16.2">
      <c r="A121" s="600">
        <v>81</v>
      </c>
      <c r="B121" s="641" t="s">
        <v>1680</v>
      </c>
      <c r="C121" s="640" t="s">
        <v>1684</v>
      </c>
      <c r="D121" s="639" t="s">
        <v>690</v>
      </c>
      <c r="E121" s="626" t="s">
        <v>332</v>
      </c>
      <c r="F121" s="631">
        <v>453</v>
      </c>
      <c r="G121" s="631"/>
      <c r="H121" s="631"/>
      <c r="I121" s="605">
        <v>453</v>
      </c>
    </row>
    <row r="122" spans="1:9" ht="16.2">
      <c r="A122" s="606">
        <v>82</v>
      </c>
      <c r="B122" s="641" t="s">
        <v>1680</v>
      </c>
      <c r="C122" s="640" t="s">
        <v>1685</v>
      </c>
      <c r="D122" s="639" t="s">
        <v>692</v>
      </c>
      <c r="E122" s="626" t="s">
        <v>332</v>
      </c>
      <c r="F122" s="631">
        <v>397</v>
      </c>
      <c r="G122" s="631"/>
      <c r="H122" s="631"/>
      <c r="I122" s="605">
        <v>397</v>
      </c>
    </row>
    <row r="123" spans="1:9" ht="16.2">
      <c r="A123" s="600">
        <v>83</v>
      </c>
      <c r="B123" s="641" t="s">
        <v>1680</v>
      </c>
      <c r="C123" s="640" t="s">
        <v>1686</v>
      </c>
      <c r="D123" s="639" t="s">
        <v>696</v>
      </c>
      <c r="E123" s="626" t="s">
        <v>332</v>
      </c>
      <c r="F123" s="631">
        <v>227</v>
      </c>
      <c r="G123" s="631"/>
      <c r="H123" s="631"/>
      <c r="I123" s="605">
        <v>227</v>
      </c>
    </row>
    <row r="124" spans="1:9" ht="16.2">
      <c r="A124" s="606">
        <v>84</v>
      </c>
      <c r="B124" s="641" t="s">
        <v>1680</v>
      </c>
      <c r="C124" s="640" t="s">
        <v>926</v>
      </c>
      <c r="D124" s="639" t="s">
        <v>700</v>
      </c>
      <c r="E124" s="626" t="s">
        <v>332</v>
      </c>
      <c r="F124" s="631">
        <v>397</v>
      </c>
      <c r="G124" s="631"/>
      <c r="H124" s="631"/>
      <c r="I124" s="605">
        <v>397</v>
      </c>
    </row>
    <row r="125" spans="1:9" ht="16.2">
      <c r="A125" s="600">
        <v>85</v>
      </c>
      <c r="B125" s="641" t="s">
        <v>1680</v>
      </c>
      <c r="C125" s="640" t="s">
        <v>1687</v>
      </c>
      <c r="D125" s="639" t="s">
        <v>704</v>
      </c>
      <c r="E125" s="626" t="s">
        <v>332</v>
      </c>
      <c r="F125" s="631">
        <v>227</v>
      </c>
      <c r="G125" s="631"/>
      <c r="H125" s="631"/>
      <c r="I125" s="605">
        <v>227</v>
      </c>
    </row>
    <row r="126" spans="1:9" ht="16.2">
      <c r="A126" s="606">
        <v>86</v>
      </c>
      <c r="B126" s="641" t="s">
        <v>1680</v>
      </c>
      <c r="C126" s="640" t="s">
        <v>1688</v>
      </c>
      <c r="D126" s="639" t="s">
        <v>708</v>
      </c>
      <c r="E126" s="626" t="s">
        <v>332</v>
      </c>
      <c r="F126" s="631">
        <v>453</v>
      </c>
      <c r="G126" s="631"/>
      <c r="H126" s="631"/>
      <c r="I126" s="605">
        <v>453</v>
      </c>
    </row>
    <row r="127" spans="1:9" ht="16.2">
      <c r="A127" s="600">
        <v>87</v>
      </c>
      <c r="B127" s="641" t="s">
        <v>1680</v>
      </c>
      <c r="C127" s="640" t="s">
        <v>1689</v>
      </c>
      <c r="D127" s="639" t="s">
        <v>712</v>
      </c>
      <c r="E127" s="626" t="s">
        <v>332</v>
      </c>
      <c r="F127" s="631">
        <v>227</v>
      </c>
      <c r="G127" s="631"/>
      <c r="H127" s="631"/>
      <c r="I127" s="605">
        <v>227</v>
      </c>
    </row>
    <row r="128" spans="1:9" ht="16.2">
      <c r="A128" s="606">
        <v>88</v>
      </c>
      <c r="B128" s="641" t="s">
        <v>1680</v>
      </c>
      <c r="C128" s="640" t="s">
        <v>1690</v>
      </c>
      <c r="D128" s="639" t="s">
        <v>716</v>
      </c>
      <c r="E128" s="626" t="s">
        <v>332</v>
      </c>
      <c r="F128" s="631">
        <v>85</v>
      </c>
      <c r="G128" s="631"/>
      <c r="H128" s="631"/>
      <c r="I128" s="605">
        <v>85</v>
      </c>
    </row>
    <row r="129" spans="1:9" ht="16.2">
      <c r="A129" s="600">
        <v>89</v>
      </c>
      <c r="B129" s="641" t="s">
        <v>1680</v>
      </c>
      <c r="C129" s="640" t="s">
        <v>1691</v>
      </c>
      <c r="D129" s="639" t="s">
        <v>720</v>
      </c>
      <c r="E129" s="626" t="s">
        <v>332</v>
      </c>
      <c r="F129" s="631">
        <v>227</v>
      </c>
      <c r="G129" s="631"/>
      <c r="H129" s="631"/>
      <c r="I129" s="605">
        <v>227</v>
      </c>
    </row>
    <row r="130" spans="1:9" ht="16.2">
      <c r="A130" s="606">
        <v>90</v>
      </c>
      <c r="B130" s="641" t="s">
        <v>1680</v>
      </c>
      <c r="C130" s="640" t="s">
        <v>918</v>
      </c>
      <c r="D130" s="639" t="s">
        <v>722</v>
      </c>
      <c r="E130" s="626" t="s">
        <v>332</v>
      </c>
      <c r="F130" s="631">
        <v>397</v>
      </c>
      <c r="G130" s="631"/>
      <c r="H130" s="631"/>
      <c r="I130" s="605">
        <v>397</v>
      </c>
    </row>
    <row r="131" spans="1:9" ht="16.2">
      <c r="A131" s="600">
        <v>91</v>
      </c>
      <c r="B131" s="641" t="s">
        <v>1680</v>
      </c>
      <c r="C131" s="640" t="s">
        <v>1692</v>
      </c>
      <c r="D131" s="639" t="s">
        <v>725</v>
      </c>
      <c r="E131" s="626" t="s">
        <v>332</v>
      </c>
      <c r="F131" s="631">
        <v>85</v>
      </c>
      <c r="G131" s="631"/>
      <c r="H131" s="631"/>
      <c r="I131" s="605">
        <v>85</v>
      </c>
    </row>
    <row r="132" spans="1:9" ht="16.2">
      <c r="A132" s="606">
        <v>92</v>
      </c>
      <c r="B132" s="641" t="s">
        <v>861</v>
      </c>
      <c r="C132" s="640" t="s">
        <v>1693</v>
      </c>
      <c r="D132" s="639" t="s">
        <v>736</v>
      </c>
      <c r="E132" s="626" t="s">
        <v>332</v>
      </c>
      <c r="F132" s="631">
        <v>293</v>
      </c>
      <c r="G132" s="631"/>
      <c r="H132" s="631"/>
      <c r="I132" s="605">
        <v>293</v>
      </c>
    </row>
    <row r="133" spans="1:9" ht="16.2">
      <c r="A133" s="600">
        <v>93</v>
      </c>
      <c r="B133" s="643" t="s">
        <v>1680</v>
      </c>
      <c r="C133" s="640" t="s">
        <v>938</v>
      </c>
      <c r="D133" s="644" t="s">
        <v>728</v>
      </c>
      <c r="E133" s="645" t="s">
        <v>332</v>
      </c>
      <c r="F133" s="631">
        <v>453</v>
      </c>
      <c r="G133" s="631"/>
      <c r="H133" s="631"/>
      <c r="I133" s="605">
        <v>453</v>
      </c>
    </row>
    <row r="134" spans="1:9" ht="16.2">
      <c r="A134" s="606">
        <v>94</v>
      </c>
      <c r="B134" s="641" t="s">
        <v>861</v>
      </c>
      <c r="C134" s="602" t="s">
        <v>1694</v>
      </c>
      <c r="D134" s="639" t="s">
        <v>739</v>
      </c>
      <c r="E134" s="626" t="s">
        <v>332</v>
      </c>
      <c r="F134" s="631">
        <v>293</v>
      </c>
      <c r="G134" s="631"/>
      <c r="H134" s="631"/>
      <c r="I134" s="605">
        <v>293</v>
      </c>
    </row>
    <row r="135" spans="1:9" ht="16.2">
      <c r="A135" s="600">
        <v>95</v>
      </c>
      <c r="B135" s="641" t="s">
        <v>1680</v>
      </c>
      <c r="C135" s="602" t="s">
        <v>1695</v>
      </c>
      <c r="D135" s="639" t="s">
        <v>743</v>
      </c>
      <c r="E135" s="626" t="s">
        <v>332</v>
      </c>
      <c r="F135" s="631">
        <v>85</v>
      </c>
      <c r="G135" s="631"/>
      <c r="H135" s="631"/>
      <c r="I135" s="605">
        <v>85</v>
      </c>
    </row>
    <row r="136" spans="1:9" ht="16.2">
      <c r="A136" s="606">
        <v>96</v>
      </c>
      <c r="B136" s="395" t="s">
        <v>852</v>
      </c>
      <c r="C136" s="601" t="s">
        <v>1696</v>
      </c>
      <c r="D136" s="646" t="s">
        <v>1697</v>
      </c>
      <c r="E136" s="647" t="s">
        <v>332</v>
      </c>
      <c r="F136" s="647">
        <v>100</v>
      </c>
      <c r="G136" s="648"/>
      <c r="H136" s="649"/>
      <c r="I136" s="605">
        <v>100</v>
      </c>
    </row>
    <row r="137" spans="1:9" ht="16.2">
      <c r="A137" s="600">
        <v>97</v>
      </c>
      <c r="B137" s="395"/>
      <c r="C137" s="601" t="s">
        <v>1698</v>
      </c>
      <c r="D137" s="646"/>
      <c r="E137" s="647" t="s">
        <v>1699</v>
      </c>
      <c r="F137" s="647"/>
      <c r="G137" s="648"/>
      <c r="H137" s="649"/>
      <c r="I137" s="605">
        <v>9000</v>
      </c>
    </row>
    <row r="138" spans="1:9" ht="21.6">
      <c r="A138" s="403"/>
      <c r="B138" s="641"/>
      <c r="C138" s="650"/>
      <c r="D138" s="441"/>
      <c r="E138" s="395"/>
      <c r="F138" s="651"/>
      <c r="G138" s="652"/>
      <c r="H138" s="273" t="s">
        <v>406</v>
      </c>
      <c r="I138" s="653">
        <f>SUM(I9:I137)</f>
        <v>414194.06000000011</v>
      </c>
    </row>
    <row r="139" spans="1:9">
      <c r="A139" s="654" t="s">
        <v>266</v>
      </c>
      <c r="B139" s="655"/>
      <c r="C139" s="656"/>
      <c r="D139" s="657"/>
      <c r="E139" s="658"/>
      <c r="F139" s="659"/>
      <c r="G139" s="658"/>
    </row>
    <row r="141" spans="1:9">
      <c r="A141" s="181" t="s">
        <v>429</v>
      </c>
    </row>
    <row r="143" spans="1:9">
      <c r="B143" s="183" t="s">
        <v>96</v>
      </c>
      <c r="F143" s="184"/>
      <c r="I143" s="182"/>
    </row>
    <row r="144" spans="1:9">
      <c r="F144" s="182"/>
      <c r="H144" s="188"/>
      <c r="I144" s="186"/>
    </row>
    <row r="145" spans="1:9">
      <c r="C145" s="185"/>
      <c r="F145" s="185"/>
      <c r="G145" s="185"/>
      <c r="H145" s="187"/>
      <c r="I145" s="186"/>
    </row>
    <row r="146" spans="1:9">
      <c r="A146" s="182"/>
      <c r="C146" s="187" t="s">
        <v>256</v>
      </c>
      <c r="F146" s="188" t="s">
        <v>261</v>
      </c>
      <c r="G146" s="187"/>
      <c r="I146" s="182"/>
    </row>
    <row r="147" spans="1:9">
      <c r="A147" s="182"/>
      <c r="C147" s="189" t="s">
        <v>127</v>
      </c>
      <c r="F147" s="181" t="s">
        <v>257</v>
      </c>
      <c r="H147" s="189"/>
      <c r="I147" s="182"/>
    </row>
    <row r="148" spans="1:9">
      <c r="A148" s="182"/>
      <c r="C148" s="189"/>
      <c r="D148" s="182"/>
      <c r="E148" s="182"/>
      <c r="F148" s="182"/>
      <c r="G148" s="189"/>
      <c r="H148" s="182"/>
      <c r="I148" s="182"/>
    </row>
    <row r="149" spans="1:9">
      <c r="A149" s="182"/>
      <c r="B149" s="182"/>
      <c r="C149" s="182"/>
      <c r="D149" s="182"/>
      <c r="E149" s="182"/>
      <c r="F149" s="182"/>
      <c r="G149" s="182"/>
      <c r="H149" s="182"/>
      <c r="I149" s="182"/>
    </row>
    <row r="150" spans="1:9">
      <c r="A150" s="182"/>
      <c r="B150" s="182"/>
      <c r="C150" s="182"/>
      <c r="D150" s="182"/>
      <c r="E150" s="182"/>
      <c r="F150" s="182"/>
      <c r="G150" s="182"/>
      <c r="H150" s="182"/>
      <c r="I150" s="182"/>
    </row>
    <row r="151" spans="1:9">
      <c r="A151" s="182"/>
      <c r="B151" s="182"/>
      <c r="C151" s="182"/>
      <c r="D151" s="182"/>
      <c r="E151" s="182"/>
      <c r="F151" s="182"/>
      <c r="G151" s="182"/>
      <c r="H151" s="182"/>
      <c r="I151" s="182"/>
    </row>
    <row r="152" spans="1:9">
      <c r="A152" s="182"/>
      <c r="B152" s="182"/>
      <c r="C152" s="182"/>
      <c r="D152" s="182"/>
      <c r="E152" s="182"/>
      <c r="F152" s="182"/>
      <c r="G152" s="182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8:B139 B41:B135"/>
  </dataValidations>
  <printOptions gridLines="1"/>
  <pageMargins left="0.7" right="0.7" top="1.8666666666666668E-2" bottom="4.6666666666666671E-3" header="0.3" footer="0.3"/>
  <pageSetup scale="56" fitToHeight="0" orientation="landscape" r:id="rId1"/>
  <rowBreaks count="1" manualBreakCount="1">
    <brk id="82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70" zoomScaleNormal="100" zoomScaleSheetLayoutView="70" workbookViewId="0">
      <selection activeCell="M3" sqref="M3"/>
    </sheetView>
  </sheetViews>
  <sheetFormatPr defaultColWidth="9.109375" defaultRowHeight="13.2"/>
  <cols>
    <col min="1" max="1" width="2.6640625" style="193" customWidth="1"/>
    <col min="2" max="2" width="9" style="193" customWidth="1"/>
    <col min="3" max="3" width="23.44140625" style="193" customWidth="1"/>
    <col min="4" max="4" width="13.33203125" style="193" customWidth="1"/>
    <col min="5" max="5" width="9.5546875" style="193" customWidth="1"/>
    <col min="6" max="6" width="11.5546875" style="193" customWidth="1"/>
    <col min="7" max="7" width="12.33203125" style="193" customWidth="1"/>
    <col min="8" max="8" width="15.33203125" style="193" customWidth="1"/>
    <col min="9" max="9" width="17.5546875" style="193" customWidth="1"/>
    <col min="10" max="11" width="12.44140625" style="193" customWidth="1"/>
    <col min="12" max="12" width="23.5546875" style="193" customWidth="1"/>
    <col min="13" max="13" width="18.5546875" style="193" customWidth="1"/>
    <col min="14" max="14" width="0.88671875" style="193" customWidth="1"/>
    <col min="15" max="16384" width="9.109375" style="193"/>
  </cols>
  <sheetData>
    <row r="1" spans="1:14" ht="15">
      <c r="A1" s="190" t="s">
        <v>430</v>
      </c>
      <c r="B1" s="191"/>
      <c r="C1" s="191"/>
      <c r="D1" s="191"/>
      <c r="E1" s="191"/>
      <c r="F1" s="191"/>
      <c r="G1" s="191"/>
      <c r="H1" s="191"/>
      <c r="I1" s="194"/>
      <c r="J1" s="254"/>
      <c r="K1" s="254"/>
      <c r="L1" s="254"/>
      <c r="M1" s="254" t="s">
        <v>395</v>
      </c>
      <c r="N1" s="194"/>
    </row>
    <row r="2" spans="1:14" ht="13.8">
      <c r="A2" s="194" t="s">
        <v>305</v>
      </c>
      <c r="B2" s="191"/>
      <c r="C2" s="191"/>
      <c r="D2" s="192"/>
      <c r="E2" s="192"/>
      <c r="F2" s="192"/>
      <c r="G2" s="192"/>
      <c r="H2" s="192"/>
      <c r="I2" s="191"/>
      <c r="J2" s="191"/>
      <c r="K2" s="191"/>
      <c r="L2" s="191"/>
      <c r="M2" s="373">
        <v>42615</v>
      </c>
      <c r="N2" s="194"/>
    </row>
    <row r="3" spans="1:14">
      <c r="A3" s="194"/>
      <c r="B3" s="191"/>
      <c r="C3" s="191"/>
      <c r="D3" s="192"/>
      <c r="E3" s="192"/>
      <c r="F3" s="192"/>
      <c r="G3" s="192"/>
      <c r="H3" s="192"/>
      <c r="I3" s="191"/>
      <c r="J3" s="191"/>
      <c r="K3" s="191"/>
      <c r="L3" s="191"/>
      <c r="M3" s="191"/>
      <c r="N3" s="194"/>
    </row>
    <row r="4" spans="1:14" ht="13.8">
      <c r="A4" s="113" t="s">
        <v>262</v>
      </c>
      <c r="B4" s="191"/>
      <c r="C4" s="191"/>
      <c r="D4" s="195"/>
      <c r="E4" s="255"/>
      <c r="F4" s="195"/>
      <c r="G4" s="192"/>
      <c r="H4" s="192"/>
      <c r="I4" s="192"/>
      <c r="J4" s="192"/>
      <c r="K4" s="192"/>
      <c r="L4" s="191"/>
      <c r="M4" s="192"/>
      <c r="N4" s="194"/>
    </row>
    <row r="5" spans="1:14">
      <c r="A5" s="196" t="str">
        <f>'ფორმა N1'!D4</f>
        <v>მოქალაქეთა პოლიტიკური გაერთანება სახელმწიფო ხალხისთვის</v>
      </c>
      <c r="B5" s="196"/>
      <c r="C5" s="196"/>
      <c r="D5" s="196"/>
      <c r="E5" s="197"/>
      <c r="F5" s="197"/>
      <c r="G5" s="197"/>
      <c r="H5" s="197"/>
      <c r="I5" s="197"/>
      <c r="J5" s="197"/>
      <c r="K5" s="197"/>
      <c r="L5" s="197"/>
      <c r="M5" s="197"/>
      <c r="N5" s="194"/>
    </row>
    <row r="6" spans="1:14" ht="13.8" thickBot="1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94"/>
    </row>
    <row r="7" spans="1:14" ht="52.8">
      <c r="A7" s="257" t="s">
        <v>64</v>
      </c>
      <c r="B7" s="258" t="s">
        <v>396</v>
      </c>
      <c r="C7" s="258" t="s">
        <v>397</v>
      </c>
      <c r="D7" s="259" t="s">
        <v>398</v>
      </c>
      <c r="E7" s="259" t="s">
        <v>263</v>
      </c>
      <c r="F7" s="259" t="s">
        <v>399</v>
      </c>
      <c r="G7" s="259" t="s">
        <v>400</v>
      </c>
      <c r="H7" s="258" t="s">
        <v>401</v>
      </c>
      <c r="I7" s="260" t="s">
        <v>402</v>
      </c>
      <c r="J7" s="260" t="s">
        <v>403</v>
      </c>
      <c r="K7" s="261" t="s">
        <v>404</v>
      </c>
      <c r="L7" s="261" t="s">
        <v>405</v>
      </c>
      <c r="M7" s="259" t="s">
        <v>395</v>
      </c>
      <c r="N7" s="194"/>
    </row>
    <row r="8" spans="1:14">
      <c r="A8" s="199">
        <v>1</v>
      </c>
      <c r="B8" s="200">
        <v>2</v>
      </c>
      <c r="C8" s="200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  <c r="K8" s="201">
        <v>11</v>
      </c>
      <c r="L8" s="201">
        <v>12</v>
      </c>
      <c r="M8" s="201">
        <v>13</v>
      </c>
      <c r="N8" s="194"/>
    </row>
    <row r="9" spans="1:14" ht="14.4">
      <c r="A9" s="202">
        <v>1</v>
      </c>
      <c r="B9" s="203"/>
      <c r="C9" s="262"/>
      <c r="D9" s="202"/>
      <c r="E9" s="202"/>
      <c r="F9" s="202"/>
      <c r="G9" s="202"/>
      <c r="H9" s="202"/>
      <c r="I9" s="202"/>
      <c r="J9" s="202"/>
      <c r="K9" s="202"/>
      <c r="L9" s="202"/>
      <c r="M9" s="263" t="str">
        <f t="shared" ref="M9:M33" si="0">IF(ISBLANK(B9),"",$M$2)</f>
        <v/>
      </c>
      <c r="N9" s="194"/>
    </row>
    <row r="10" spans="1:14" ht="14.4">
      <c r="A10" s="202">
        <v>2</v>
      </c>
      <c r="B10" s="203"/>
      <c r="C10" s="262"/>
      <c r="D10" s="202"/>
      <c r="E10" s="202"/>
      <c r="F10" s="202"/>
      <c r="G10" s="202"/>
      <c r="H10" s="202"/>
      <c r="I10" s="202"/>
      <c r="J10" s="202"/>
      <c r="K10" s="202"/>
      <c r="L10" s="202"/>
      <c r="M10" s="263" t="str">
        <f t="shared" si="0"/>
        <v/>
      </c>
      <c r="N10" s="194"/>
    </row>
    <row r="11" spans="1:14" ht="14.4">
      <c r="A11" s="202">
        <v>3</v>
      </c>
      <c r="B11" s="203"/>
      <c r="C11" s="262"/>
      <c r="D11" s="202"/>
      <c r="E11" s="202"/>
      <c r="F11" s="202"/>
      <c r="G11" s="202"/>
      <c r="H11" s="202"/>
      <c r="I11" s="202"/>
      <c r="J11" s="202"/>
      <c r="K11" s="202"/>
      <c r="L11" s="202"/>
      <c r="M11" s="263" t="str">
        <f t="shared" si="0"/>
        <v/>
      </c>
      <c r="N11" s="194"/>
    </row>
    <row r="12" spans="1:14" ht="14.4">
      <c r="A12" s="202">
        <v>4</v>
      </c>
      <c r="B12" s="203"/>
      <c r="C12" s="262"/>
      <c r="D12" s="202"/>
      <c r="E12" s="202"/>
      <c r="F12" s="202"/>
      <c r="G12" s="202"/>
      <c r="H12" s="202"/>
      <c r="I12" s="202"/>
      <c r="J12" s="202"/>
      <c r="K12" s="202"/>
      <c r="L12" s="202"/>
      <c r="M12" s="263" t="str">
        <f t="shared" si="0"/>
        <v/>
      </c>
      <c r="N12" s="194"/>
    </row>
    <row r="13" spans="1:14" ht="14.4">
      <c r="A13" s="202">
        <v>5</v>
      </c>
      <c r="B13" s="203"/>
      <c r="C13" s="262"/>
      <c r="D13" s="202"/>
      <c r="E13" s="202"/>
      <c r="F13" s="202"/>
      <c r="G13" s="202"/>
      <c r="H13" s="202"/>
      <c r="I13" s="202"/>
      <c r="J13" s="202"/>
      <c r="K13" s="202"/>
      <c r="L13" s="202"/>
      <c r="M13" s="263" t="str">
        <f t="shared" si="0"/>
        <v/>
      </c>
      <c r="N13" s="194"/>
    </row>
    <row r="14" spans="1:14" ht="14.4">
      <c r="A14" s="202">
        <v>6</v>
      </c>
      <c r="B14" s="203"/>
      <c r="C14" s="262"/>
      <c r="D14" s="202"/>
      <c r="E14" s="202"/>
      <c r="F14" s="202"/>
      <c r="G14" s="202"/>
      <c r="H14" s="202"/>
      <c r="I14" s="202"/>
      <c r="J14" s="202"/>
      <c r="K14" s="202"/>
      <c r="L14" s="202"/>
      <c r="M14" s="263" t="str">
        <f t="shared" si="0"/>
        <v/>
      </c>
      <c r="N14" s="194"/>
    </row>
    <row r="15" spans="1:14" ht="14.4">
      <c r="A15" s="202">
        <v>7</v>
      </c>
      <c r="B15" s="203"/>
      <c r="C15" s="262"/>
      <c r="D15" s="202"/>
      <c r="E15" s="202"/>
      <c r="F15" s="202"/>
      <c r="G15" s="202"/>
      <c r="H15" s="202"/>
      <c r="I15" s="202"/>
      <c r="J15" s="202"/>
      <c r="K15" s="202"/>
      <c r="L15" s="202"/>
      <c r="M15" s="263" t="str">
        <f t="shared" si="0"/>
        <v/>
      </c>
      <c r="N15" s="194"/>
    </row>
    <row r="16" spans="1:14" ht="14.4">
      <c r="A16" s="202">
        <v>8</v>
      </c>
      <c r="B16" s="203"/>
      <c r="C16" s="262"/>
      <c r="D16" s="202"/>
      <c r="E16" s="202"/>
      <c r="F16" s="202"/>
      <c r="G16" s="202"/>
      <c r="H16" s="202"/>
      <c r="I16" s="202"/>
      <c r="J16" s="202"/>
      <c r="K16" s="202"/>
      <c r="L16" s="202"/>
      <c r="M16" s="263" t="str">
        <f t="shared" si="0"/>
        <v/>
      </c>
      <c r="N16" s="194"/>
    </row>
    <row r="17" spans="1:14" ht="14.4">
      <c r="A17" s="202">
        <v>9</v>
      </c>
      <c r="B17" s="203"/>
      <c r="C17" s="262"/>
      <c r="D17" s="202"/>
      <c r="E17" s="202"/>
      <c r="F17" s="202"/>
      <c r="G17" s="202"/>
      <c r="H17" s="202"/>
      <c r="I17" s="202"/>
      <c r="J17" s="202"/>
      <c r="K17" s="202"/>
      <c r="L17" s="202"/>
      <c r="M17" s="263" t="str">
        <f t="shared" si="0"/>
        <v/>
      </c>
      <c r="N17" s="194"/>
    </row>
    <row r="18" spans="1:14" ht="14.4">
      <c r="A18" s="202">
        <v>10</v>
      </c>
      <c r="B18" s="203"/>
      <c r="C18" s="262"/>
      <c r="D18" s="202"/>
      <c r="E18" s="202"/>
      <c r="F18" s="202"/>
      <c r="G18" s="202"/>
      <c r="H18" s="202"/>
      <c r="I18" s="202"/>
      <c r="J18" s="202"/>
      <c r="K18" s="202"/>
      <c r="L18" s="202"/>
      <c r="M18" s="263" t="str">
        <f t="shared" si="0"/>
        <v/>
      </c>
      <c r="N18" s="194"/>
    </row>
    <row r="19" spans="1:14" ht="14.4">
      <c r="A19" s="202">
        <v>11</v>
      </c>
      <c r="B19" s="203"/>
      <c r="C19" s="262"/>
      <c r="D19" s="202"/>
      <c r="E19" s="202"/>
      <c r="F19" s="202"/>
      <c r="G19" s="202"/>
      <c r="H19" s="202"/>
      <c r="I19" s="202"/>
      <c r="J19" s="202"/>
      <c r="K19" s="202"/>
      <c r="L19" s="202"/>
      <c r="M19" s="263" t="str">
        <f t="shared" si="0"/>
        <v/>
      </c>
      <c r="N19" s="194"/>
    </row>
    <row r="20" spans="1:14" ht="14.4">
      <c r="A20" s="202">
        <v>12</v>
      </c>
      <c r="B20" s="203"/>
      <c r="C20" s="262"/>
      <c r="D20" s="202"/>
      <c r="E20" s="202"/>
      <c r="F20" s="202"/>
      <c r="G20" s="202"/>
      <c r="H20" s="202"/>
      <c r="I20" s="202"/>
      <c r="J20" s="202"/>
      <c r="K20" s="202"/>
      <c r="L20" s="202"/>
      <c r="M20" s="263" t="str">
        <f t="shared" si="0"/>
        <v/>
      </c>
      <c r="N20" s="194"/>
    </row>
    <row r="21" spans="1:14" ht="14.4">
      <c r="A21" s="202">
        <v>13</v>
      </c>
      <c r="B21" s="203"/>
      <c r="C21" s="262"/>
      <c r="D21" s="202"/>
      <c r="E21" s="202"/>
      <c r="F21" s="202"/>
      <c r="G21" s="202"/>
      <c r="H21" s="202"/>
      <c r="I21" s="202"/>
      <c r="J21" s="202"/>
      <c r="K21" s="202"/>
      <c r="L21" s="202"/>
      <c r="M21" s="263" t="str">
        <f t="shared" si="0"/>
        <v/>
      </c>
      <c r="N21" s="194"/>
    </row>
    <row r="22" spans="1:14" ht="14.4">
      <c r="A22" s="202">
        <v>14</v>
      </c>
      <c r="B22" s="203"/>
      <c r="C22" s="262"/>
      <c r="D22" s="202"/>
      <c r="E22" s="202"/>
      <c r="F22" s="202"/>
      <c r="G22" s="202"/>
      <c r="H22" s="202"/>
      <c r="I22" s="202"/>
      <c r="J22" s="202"/>
      <c r="K22" s="202"/>
      <c r="L22" s="202"/>
      <c r="M22" s="263" t="str">
        <f t="shared" si="0"/>
        <v/>
      </c>
      <c r="N22" s="194"/>
    </row>
    <row r="23" spans="1:14" ht="14.4">
      <c r="A23" s="202">
        <v>15</v>
      </c>
      <c r="B23" s="203"/>
      <c r="C23" s="262"/>
      <c r="D23" s="202"/>
      <c r="E23" s="202"/>
      <c r="F23" s="202"/>
      <c r="G23" s="202"/>
      <c r="H23" s="202"/>
      <c r="I23" s="202"/>
      <c r="J23" s="202"/>
      <c r="K23" s="202"/>
      <c r="L23" s="202"/>
      <c r="M23" s="263" t="str">
        <f t="shared" si="0"/>
        <v/>
      </c>
      <c r="N23" s="194"/>
    </row>
    <row r="24" spans="1:14" ht="14.4">
      <c r="A24" s="202">
        <v>16</v>
      </c>
      <c r="B24" s="203"/>
      <c r="C24" s="262"/>
      <c r="D24" s="202"/>
      <c r="E24" s="202"/>
      <c r="F24" s="202"/>
      <c r="G24" s="202"/>
      <c r="H24" s="202"/>
      <c r="I24" s="202"/>
      <c r="J24" s="202"/>
      <c r="K24" s="202"/>
      <c r="L24" s="202"/>
      <c r="M24" s="263" t="str">
        <f t="shared" si="0"/>
        <v/>
      </c>
      <c r="N24" s="194"/>
    </row>
    <row r="25" spans="1:14" ht="14.4">
      <c r="A25" s="202">
        <v>17</v>
      </c>
      <c r="B25" s="203"/>
      <c r="C25" s="262"/>
      <c r="D25" s="202"/>
      <c r="E25" s="202"/>
      <c r="F25" s="202"/>
      <c r="G25" s="202"/>
      <c r="H25" s="202"/>
      <c r="I25" s="202"/>
      <c r="J25" s="202"/>
      <c r="K25" s="202"/>
      <c r="L25" s="202"/>
      <c r="M25" s="263" t="str">
        <f t="shared" si="0"/>
        <v/>
      </c>
      <c r="N25" s="194"/>
    </row>
    <row r="26" spans="1:14" ht="14.4">
      <c r="A26" s="202">
        <v>18</v>
      </c>
      <c r="B26" s="203"/>
      <c r="C26" s="262"/>
      <c r="D26" s="202"/>
      <c r="E26" s="202"/>
      <c r="F26" s="202"/>
      <c r="G26" s="202"/>
      <c r="H26" s="202"/>
      <c r="I26" s="202"/>
      <c r="J26" s="202"/>
      <c r="K26" s="202"/>
      <c r="L26" s="202"/>
      <c r="M26" s="263" t="str">
        <f t="shared" si="0"/>
        <v/>
      </c>
      <c r="N26" s="194"/>
    </row>
    <row r="27" spans="1:14" ht="14.4">
      <c r="A27" s="202">
        <v>19</v>
      </c>
      <c r="B27" s="203"/>
      <c r="C27" s="262"/>
      <c r="D27" s="202"/>
      <c r="E27" s="202"/>
      <c r="F27" s="202"/>
      <c r="G27" s="202"/>
      <c r="H27" s="202"/>
      <c r="I27" s="202"/>
      <c r="J27" s="202"/>
      <c r="K27" s="202"/>
      <c r="L27" s="202"/>
      <c r="M27" s="263" t="str">
        <f t="shared" si="0"/>
        <v/>
      </c>
      <c r="N27" s="194"/>
    </row>
    <row r="28" spans="1:14" ht="14.4">
      <c r="A28" s="202">
        <v>20</v>
      </c>
      <c r="B28" s="203"/>
      <c r="C28" s="262"/>
      <c r="D28" s="202"/>
      <c r="E28" s="202"/>
      <c r="F28" s="202"/>
      <c r="G28" s="202"/>
      <c r="H28" s="202"/>
      <c r="I28" s="202"/>
      <c r="J28" s="202"/>
      <c r="K28" s="202"/>
      <c r="L28" s="202"/>
      <c r="M28" s="263" t="str">
        <f t="shared" si="0"/>
        <v/>
      </c>
      <c r="N28" s="194"/>
    </row>
    <row r="29" spans="1:14" ht="14.4">
      <c r="A29" s="202">
        <v>21</v>
      </c>
      <c r="B29" s="203"/>
      <c r="C29" s="262"/>
      <c r="D29" s="202"/>
      <c r="E29" s="202"/>
      <c r="F29" s="202"/>
      <c r="G29" s="202"/>
      <c r="H29" s="202"/>
      <c r="I29" s="202"/>
      <c r="J29" s="202"/>
      <c r="K29" s="202"/>
      <c r="L29" s="202"/>
      <c r="M29" s="263" t="str">
        <f t="shared" si="0"/>
        <v/>
      </c>
      <c r="N29" s="194"/>
    </row>
    <row r="30" spans="1:14" ht="14.4">
      <c r="A30" s="202">
        <v>22</v>
      </c>
      <c r="B30" s="203"/>
      <c r="C30" s="262"/>
      <c r="D30" s="202"/>
      <c r="E30" s="202"/>
      <c r="F30" s="202"/>
      <c r="G30" s="202"/>
      <c r="H30" s="202"/>
      <c r="I30" s="202"/>
      <c r="J30" s="202"/>
      <c r="K30" s="202"/>
      <c r="L30" s="202"/>
      <c r="M30" s="263" t="str">
        <f t="shared" si="0"/>
        <v/>
      </c>
      <c r="N30" s="194"/>
    </row>
    <row r="31" spans="1:14" ht="14.4">
      <c r="A31" s="202">
        <v>23</v>
      </c>
      <c r="B31" s="203"/>
      <c r="C31" s="262"/>
      <c r="D31" s="202"/>
      <c r="E31" s="202"/>
      <c r="F31" s="202"/>
      <c r="G31" s="202"/>
      <c r="H31" s="202"/>
      <c r="I31" s="202"/>
      <c r="J31" s="202"/>
      <c r="K31" s="202"/>
      <c r="L31" s="202"/>
      <c r="M31" s="263" t="str">
        <f t="shared" si="0"/>
        <v/>
      </c>
      <c r="N31" s="194"/>
    </row>
    <row r="32" spans="1:14" ht="14.4">
      <c r="A32" s="202">
        <v>24</v>
      </c>
      <c r="B32" s="203"/>
      <c r="C32" s="262"/>
      <c r="D32" s="202"/>
      <c r="E32" s="202"/>
      <c r="F32" s="202"/>
      <c r="G32" s="202"/>
      <c r="H32" s="202"/>
      <c r="I32" s="202"/>
      <c r="J32" s="202"/>
      <c r="K32" s="202"/>
      <c r="L32" s="202"/>
      <c r="M32" s="263" t="str">
        <f t="shared" si="0"/>
        <v/>
      </c>
      <c r="N32" s="194"/>
    </row>
    <row r="33" spans="1:14" ht="14.4">
      <c r="A33" s="264" t="s">
        <v>266</v>
      </c>
      <c r="B33" s="203"/>
      <c r="C33" s="262"/>
      <c r="D33" s="202"/>
      <c r="E33" s="202"/>
      <c r="F33" s="202"/>
      <c r="G33" s="202"/>
      <c r="H33" s="202"/>
      <c r="I33" s="202"/>
      <c r="J33" s="202"/>
      <c r="K33" s="202"/>
      <c r="L33" s="202"/>
      <c r="M33" s="263" t="str">
        <f t="shared" si="0"/>
        <v/>
      </c>
      <c r="N33" s="194"/>
    </row>
    <row r="34" spans="1:14" s="209" customFormat="1"/>
    <row r="37" spans="1:14" s="21" customFormat="1" ht="13.8">
      <c r="B37" s="204" t="s">
        <v>96</v>
      </c>
    </row>
    <row r="38" spans="1:14" s="21" customFormat="1" ht="13.8">
      <c r="B38" s="204"/>
    </row>
    <row r="39" spans="1:14" s="21" customFormat="1" ht="13.8">
      <c r="C39" s="206"/>
      <c r="D39" s="205"/>
      <c r="E39" s="205"/>
      <c r="H39" s="206"/>
      <c r="I39" s="206"/>
      <c r="J39" s="205"/>
      <c r="K39" s="205"/>
      <c r="L39" s="205"/>
    </row>
    <row r="40" spans="1:14" s="21" customFormat="1" ht="13.8">
      <c r="C40" s="207" t="s">
        <v>256</v>
      </c>
      <c r="D40" s="205"/>
      <c r="E40" s="205"/>
      <c r="H40" s="204" t="s">
        <v>307</v>
      </c>
      <c r="M40" s="205"/>
    </row>
    <row r="41" spans="1:14" s="21" customFormat="1" ht="13.8">
      <c r="C41" s="207" t="s">
        <v>127</v>
      </c>
      <c r="D41" s="205"/>
      <c r="E41" s="205"/>
      <c r="H41" s="208" t="s">
        <v>257</v>
      </c>
      <c r="M41" s="205"/>
    </row>
    <row r="42" spans="1:14" ht="13.8">
      <c r="C42" s="207"/>
      <c r="F42" s="208"/>
      <c r="J42" s="210"/>
      <c r="K42" s="210"/>
      <c r="L42" s="210"/>
      <c r="M42" s="210"/>
    </row>
    <row r="43" spans="1:14" ht="13.8">
      <c r="C43" s="20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3.8">
      <c r="A2" s="60">
        <v>40907</v>
      </c>
      <c r="C2" t="s">
        <v>188</v>
      </c>
      <c r="E2" t="s">
        <v>219</v>
      </c>
      <c r="G2" s="61" t="s">
        <v>225</v>
      </c>
    </row>
    <row r="3" spans="1:7" ht="13.8">
      <c r="A3" s="60">
        <v>40908</v>
      </c>
      <c r="C3" t="s">
        <v>189</v>
      </c>
      <c r="E3" t="s">
        <v>220</v>
      </c>
      <c r="G3" s="61" t="s">
        <v>226</v>
      </c>
    </row>
    <row r="4" spans="1:7" ht="13.8">
      <c r="A4" s="60">
        <v>40909</v>
      </c>
      <c r="C4" t="s">
        <v>190</v>
      </c>
      <c r="E4" t="s">
        <v>221</v>
      </c>
      <c r="G4" s="61" t="s">
        <v>227</v>
      </c>
    </row>
    <row r="5" spans="1:7">
      <c r="A5" s="60">
        <v>40910</v>
      </c>
      <c r="C5" t="s">
        <v>191</v>
      </c>
      <c r="E5" t="s">
        <v>222</v>
      </c>
    </row>
    <row r="6" spans="1:7">
      <c r="A6" s="60">
        <v>40911</v>
      </c>
      <c r="C6" t="s">
        <v>192</v>
      </c>
    </row>
    <row r="7" spans="1:7">
      <c r="A7" s="60">
        <v>40912</v>
      </c>
      <c r="C7" t="s">
        <v>193</v>
      </c>
    </row>
    <row r="8" spans="1:7">
      <c r="A8" s="60">
        <v>40913</v>
      </c>
      <c r="C8" t="s">
        <v>194</v>
      </c>
    </row>
    <row r="9" spans="1:7">
      <c r="A9" s="60">
        <v>40914</v>
      </c>
      <c r="C9" t="s">
        <v>195</v>
      </c>
    </row>
    <row r="10" spans="1:7">
      <c r="A10" s="60">
        <v>40915</v>
      </c>
      <c r="C10" t="s">
        <v>196</v>
      </c>
    </row>
    <row r="11" spans="1:7">
      <c r="A11" s="60">
        <v>40916</v>
      </c>
      <c r="C11" t="s">
        <v>197</v>
      </c>
    </row>
    <row r="12" spans="1:7">
      <c r="A12" s="60">
        <v>40917</v>
      </c>
      <c r="C12" t="s">
        <v>198</v>
      </c>
    </row>
    <row r="13" spans="1:7">
      <c r="A13" s="60">
        <v>40918</v>
      </c>
      <c r="C13" t="s">
        <v>199</v>
      </c>
    </row>
    <row r="14" spans="1:7">
      <c r="A14" s="60">
        <v>40919</v>
      </c>
      <c r="C14" t="s">
        <v>200</v>
      </c>
    </row>
    <row r="15" spans="1:7">
      <c r="A15" s="60">
        <v>40920</v>
      </c>
      <c r="C15" t="s">
        <v>201</v>
      </c>
    </row>
    <row r="16" spans="1:7">
      <c r="A16" s="60">
        <v>40921</v>
      </c>
      <c r="C16" t="s">
        <v>202</v>
      </c>
    </row>
    <row r="17" spans="1:3">
      <c r="A17" s="60">
        <v>40922</v>
      </c>
      <c r="C17" t="s">
        <v>203</v>
      </c>
    </row>
    <row r="18" spans="1:3">
      <c r="A18" s="60">
        <v>40923</v>
      </c>
      <c r="C18" t="s">
        <v>204</v>
      </c>
    </row>
    <row r="19" spans="1:3">
      <c r="A19" s="60">
        <v>40924</v>
      </c>
      <c r="C19" t="s">
        <v>205</v>
      </c>
    </row>
    <row r="20" spans="1:3">
      <c r="A20" s="60">
        <v>40925</v>
      </c>
      <c r="C20" t="s">
        <v>206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49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3" t="s">
        <v>260</v>
      </c>
      <c r="B1" s="245"/>
      <c r="C1" s="685" t="s">
        <v>97</v>
      </c>
      <c r="D1" s="685"/>
      <c r="E1" s="112"/>
    </row>
    <row r="2" spans="1:12" s="6" customFormat="1">
      <c r="A2" s="75" t="s">
        <v>128</v>
      </c>
      <c r="B2" s="245"/>
      <c r="C2" s="339">
        <v>42592</v>
      </c>
      <c r="D2" s="372">
        <v>42612</v>
      </c>
      <c r="E2" s="112"/>
    </row>
    <row r="3" spans="1:12" s="6" customFormat="1">
      <c r="A3" s="75"/>
      <c r="B3" s="245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46"/>
      <c r="C4" s="75"/>
      <c r="D4" s="75"/>
      <c r="E4" s="107"/>
      <c r="L4" s="6"/>
    </row>
    <row r="5" spans="1:12" s="2" customFormat="1">
      <c r="A5" s="117" t="str">
        <f>'ფორმა N1'!D4</f>
        <v>მოქალაქეთა პოლიტიკური გაერთანება სახელმწიფო ხალხისთვის</v>
      </c>
      <c r="B5" s="247"/>
      <c r="C5" s="57"/>
      <c r="D5" s="57"/>
      <c r="E5" s="107"/>
    </row>
    <row r="6" spans="1:12" s="2" customFormat="1">
      <c r="A6" s="76"/>
      <c r="B6" s="246"/>
      <c r="C6" s="75"/>
      <c r="D6" s="75"/>
      <c r="E6" s="107"/>
    </row>
    <row r="7" spans="1:12" s="6" customFormat="1" ht="16.2">
      <c r="A7" s="99"/>
      <c r="B7" s="111"/>
      <c r="C7" s="77"/>
      <c r="D7" s="77"/>
      <c r="E7" s="112"/>
    </row>
    <row r="8" spans="1:12" s="6" customFormat="1" ht="27.6">
      <c r="A8" s="105" t="s">
        <v>64</v>
      </c>
      <c r="B8" s="78" t="s">
        <v>237</v>
      </c>
      <c r="C8" s="78" t="s">
        <v>66</v>
      </c>
      <c r="D8" s="78" t="s">
        <v>67</v>
      </c>
      <c r="E8" s="112"/>
      <c r="F8" s="20"/>
    </row>
    <row r="9" spans="1:12" s="7" customFormat="1">
      <c r="A9" s="232">
        <v>1</v>
      </c>
      <c r="B9" s="232" t="s">
        <v>65</v>
      </c>
      <c r="C9" s="84">
        <f>SUM(C10,C26)</f>
        <v>0</v>
      </c>
      <c r="D9" s="84">
        <f>SUM(D10,D26)</f>
        <v>0</v>
      </c>
      <c r="E9" s="112"/>
    </row>
    <row r="10" spans="1:12" s="7" customForma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12"/>
    </row>
    <row r="11" spans="1:12" s="9" customFormat="1" ht="16.2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296</v>
      </c>
      <c r="C12" s="106">
        <f>SUM(C14:C15)</f>
        <v>0</v>
      </c>
      <c r="D12" s="106">
        <f>SUM(D14:D15)</f>
        <v>0</v>
      </c>
      <c r="E12" s="112"/>
    </row>
    <row r="13" spans="1:12" s="3" customFormat="1">
      <c r="A13" s="96" t="s">
        <v>70</v>
      </c>
      <c r="B13" s="96" t="s">
        <v>299</v>
      </c>
      <c r="C13" s="8"/>
      <c r="D13" s="8"/>
      <c r="E13" s="112"/>
    </row>
    <row r="14" spans="1:12" s="3" customFormat="1">
      <c r="A14" s="96" t="s">
        <v>471</v>
      </c>
      <c r="B14" s="96" t="s">
        <v>470</v>
      </c>
      <c r="C14" s="8"/>
      <c r="D14" s="8"/>
      <c r="E14" s="112"/>
    </row>
    <row r="15" spans="1:12" s="3" customFormat="1">
      <c r="A15" s="96" t="s">
        <v>472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>
      <c r="A17" s="96" t="s">
        <v>73</v>
      </c>
      <c r="B17" s="96" t="s">
        <v>75</v>
      </c>
      <c r="C17" s="8"/>
      <c r="D17" s="8"/>
      <c r="E17" s="112"/>
    </row>
    <row r="18" spans="1:5" s="3" customFormat="1" ht="27.6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392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27.6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416</v>
      </c>
      <c r="C23" s="8"/>
      <c r="D23" s="8"/>
      <c r="E23" s="112"/>
    </row>
    <row r="24" spans="1:5" s="3" customFormat="1">
      <c r="A24" s="87" t="s">
        <v>84</v>
      </c>
      <c r="B24" s="87" t="s">
        <v>417</v>
      </c>
      <c r="C24" s="265"/>
      <c r="D24" s="8"/>
      <c r="E24" s="112"/>
    </row>
    <row r="25" spans="1:5" s="3" customFormat="1">
      <c r="A25" s="87" t="s">
        <v>239</v>
      </c>
      <c r="B25" s="87" t="s">
        <v>423</v>
      </c>
      <c r="C25" s="8"/>
      <c r="D25" s="8"/>
      <c r="E25" s="112"/>
    </row>
    <row r="26" spans="1:5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>
      <c r="A27" s="87" t="s">
        <v>32</v>
      </c>
      <c r="B27" s="87" t="s">
        <v>299</v>
      </c>
      <c r="C27" s="106">
        <f>SUM(C28:C30)</f>
        <v>0</v>
      </c>
      <c r="D27" s="106">
        <f>SUM(D28:D30)</f>
        <v>0</v>
      </c>
      <c r="E27" s="112"/>
    </row>
    <row r="28" spans="1:5">
      <c r="A28" s="240" t="s">
        <v>87</v>
      </c>
      <c r="B28" s="240" t="s">
        <v>297</v>
      </c>
      <c r="C28" s="8"/>
      <c r="D28" s="8"/>
      <c r="E28" s="112"/>
    </row>
    <row r="29" spans="1:5">
      <c r="A29" s="240" t="s">
        <v>88</v>
      </c>
      <c r="B29" s="240" t="s">
        <v>300</v>
      </c>
      <c r="C29" s="8"/>
      <c r="D29" s="8"/>
      <c r="E29" s="112"/>
    </row>
    <row r="30" spans="1:5">
      <c r="A30" s="240" t="s">
        <v>425</v>
      </c>
      <c r="B30" s="240" t="s">
        <v>298</v>
      </c>
      <c r="C30" s="8"/>
      <c r="D30" s="8"/>
      <c r="E30" s="112"/>
    </row>
    <row r="31" spans="1:5">
      <c r="A31" s="87" t="s">
        <v>33</v>
      </c>
      <c r="B31" s="87" t="s">
        <v>470</v>
      </c>
      <c r="C31" s="106">
        <f>SUM(C32:C34)</f>
        <v>0</v>
      </c>
      <c r="D31" s="106">
        <f>SUM(D32:D34)</f>
        <v>0</v>
      </c>
      <c r="E31" s="112"/>
    </row>
    <row r="32" spans="1:5">
      <c r="A32" s="240" t="s">
        <v>12</v>
      </c>
      <c r="B32" s="240" t="s">
        <v>473</v>
      </c>
      <c r="C32" s="8"/>
      <c r="D32" s="8"/>
      <c r="E32" s="112"/>
    </row>
    <row r="33" spans="1:9">
      <c r="A33" s="240" t="s">
        <v>13</v>
      </c>
      <c r="B33" s="240" t="s">
        <v>474</v>
      </c>
      <c r="C33" s="8"/>
      <c r="D33" s="8"/>
      <c r="E33" s="112"/>
    </row>
    <row r="34" spans="1:9">
      <c r="A34" s="240" t="s">
        <v>269</v>
      </c>
      <c r="B34" s="240" t="s">
        <v>475</v>
      </c>
      <c r="C34" s="8"/>
      <c r="D34" s="8"/>
      <c r="E34" s="112"/>
    </row>
    <row r="35" spans="1:9" s="23" customFormat="1">
      <c r="A35" s="87" t="s">
        <v>34</v>
      </c>
      <c r="B35" s="253" t="s">
        <v>422</v>
      </c>
      <c r="C35" s="8"/>
      <c r="D35" s="8"/>
    </row>
    <row r="36" spans="1:9" s="2" customFormat="1">
      <c r="A36" s="1"/>
      <c r="B36" s="248"/>
      <c r="E36" s="5"/>
    </row>
    <row r="37" spans="1:9" s="2" customFormat="1">
      <c r="B37" s="248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48"/>
      <c r="E40" s="5"/>
    </row>
    <row r="41" spans="1:9" s="2" customFormat="1">
      <c r="B41" s="248"/>
      <c r="E41"/>
      <c r="F41"/>
      <c r="G41"/>
      <c r="H41"/>
      <c r="I41"/>
    </row>
    <row r="42" spans="1:9" s="2" customFormat="1">
      <c r="B42" s="248"/>
      <c r="D42" s="12"/>
      <c r="E42"/>
      <c r="F42"/>
      <c r="G42"/>
      <c r="H42"/>
      <c r="I42"/>
    </row>
    <row r="43" spans="1:9" s="2" customFormat="1">
      <c r="A43"/>
      <c r="B43" s="250" t="s">
        <v>420</v>
      </c>
      <c r="D43" s="12"/>
      <c r="E43"/>
      <c r="F43"/>
      <c r="G43"/>
      <c r="H43"/>
      <c r="I43"/>
    </row>
    <row r="44" spans="1:9" s="2" customFormat="1">
      <c r="A44"/>
      <c r="B44" s="248" t="s">
        <v>258</v>
      </c>
      <c r="D44" s="12"/>
      <c r="E44"/>
      <c r="F44"/>
      <c r="G44"/>
      <c r="H44"/>
      <c r="I44"/>
    </row>
    <row r="45" spans="1:9" customFormat="1" ht="13.2">
      <c r="B45" s="251" t="s">
        <v>127</v>
      </c>
    </row>
    <row r="46" spans="1:9" customFormat="1" ht="13.2">
      <c r="B46" s="252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5.88671875" style="2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381</v>
      </c>
      <c r="B1" s="229"/>
      <c r="C1" s="685" t="s">
        <v>97</v>
      </c>
      <c r="D1" s="685"/>
      <c r="E1" s="90"/>
    </row>
    <row r="2" spans="1:5" s="6" customFormat="1">
      <c r="A2" s="73" t="s">
        <v>382</v>
      </c>
      <c r="B2" s="229"/>
      <c r="C2" s="339">
        <v>42592</v>
      </c>
      <c r="D2" s="372">
        <v>42612</v>
      </c>
      <c r="E2" s="90"/>
    </row>
    <row r="3" spans="1:5" s="6" customFormat="1">
      <c r="A3" s="73" t="s">
        <v>383</v>
      </c>
      <c r="B3" s="229"/>
      <c r="C3" s="230"/>
      <c r="D3" s="230"/>
      <c r="E3" s="90"/>
    </row>
    <row r="4" spans="1:5" s="6" customFormat="1">
      <c r="A4" s="75" t="s">
        <v>128</v>
      </c>
      <c r="B4" s="229"/>
      <c r="C4" s="230"/>
      <c r="D4" s="230"/>
      <c r="E4" s="90"/>
    </row>
    <row r="5" spans="1:5" s="6" customFormat="1">
      <c r="A5" s="75"/>
      <c r="B5" s="229"/>
      <c r="C5" s="230"/>
      <c r="D5" s="230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231" t="str">
        <f>'ფორმა N1'!D4</f>
        <v>მოქალაქეთა პოლიტიკური გაერთანება სახელმწიფო ხალხისთვის</v>
      </c>
      <c r="B7" s="79"/>
      <c r="C7" s="80"/>
      <c r="D7" s="80"/>
      <c r="E7" s="91"/>
    </row>
    <row r="8" spans="1:5">
      <c r="A8" s="76"/>
      <c r="B8" s="76"/>
      <c r="C8" s="75"/>
      <c r="D8" s="75"/>
      <c r="E8" s="91"/>
    </row>
    <row r="9" spans="1:5" s="6" customFormat="1">
      <c r="A9" s="229"/>
      <c r="B9" s="229"/>
      <c r="C9" s="77"/>
      <c r="D9" s="77"/>
      <c r="E9" s="90"/>
    </row>
    <row r="10" spans="1:5" s="6" customFormat="1" ht="27.6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2">
        <v>1</v>
      </c>
      <c r="B11" s="232" t="s">
        <v>57</v>
      </c>
      <c r="C11" s="81">
        <f>SUM(C12,C15,C55,C58,C59,C60,C78)</f>
        <v>0</v>
      </c>
      <c r="D11" s="81">
        <f>SUM(D12,D15,D55,D58,D59,D60,D66,D74,D75)</f>
        <v>0</v>
      </c>
      <c r="E11" s="233"/>
    </row>
    <row r="12" spans="1:5" s="9" customFormat="1" ht="16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3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4"/>
      <c r="E17" s="94"/>
    </row>
    <row r="18" spans="1:6" s="3" customFormat="1">
      <c r="A18" s="96" t="s">
        <v>88</v>
      </c>
      <c r="B18" s="96" t="s">
        <v>62</v>
      </c>
      <c r="C18" s="4"/>
      <c r="D18" s="234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5"/>
      <c r="F19" s="236"/>
    </row>
    <row r="20" spans="1:6" s="239" customFormat="1" ht="27.6">
      <c r="A20" s="96" t="s">
        <v>12</v>
      </c>
      <c r="B20" s="96" t="s">
        <v>238</v>
      </c>
      <c r="C20" s="237"/>
      <c r="D20" s="38"/>
      <c r="E20" s="238"/>
    </row>
    <row r="21" spans="1:6" s="239" customFormat="1">
      <c r="A21" s="96" t="s">
        <v>13</v>
      </c>
      <c r="B21" s="96" t="s">
        <v>14</v>
      </c>
      <c r="C21" s="237"/>
      <c r="D21" s="39"/>
      <c r="E21" s="238"/>
    </row>
    <row r="22" spans="1:6" s="239" customFormat="1" ht="27.6">
      <c r="A22" s="96" t="s">
        <v>269</v>
      </c>
      <c r="B22" s="96" t="s">
        <v>22</v>
      </c>
      <c r="C22" s="237"/>
      <c r="D22" s="40"/>
      <c r="E22" s="238"/>
    </row>
    <row r="23" spans="1:6" s="239" customFormat="1" ht="16.5" customHeight="1">
      <c r="A23" s="96" t="s">
        <v>270</v>
      </c>
      <c r="B23" s="96" t="s">
        <v>15</v>
      </c>
      <c r="C23" s="237"/>
      <c r="D23" s="40"/>
      <c r="E23" s="238"/>
    </row>
    <row r="24" spans="1:6" s="239" customFormat="1" ht="16.5" customHeight="1">
      <c r="A24" s="96" t="s">
        <v>271</v>
      </c>
      <c r="B24" s="96" t="s">
        <v>16</v>
      </c>
      <c r="C24" s="237"/>
      <c r="D24" s="40"/>
      <c r="E24" s="238"/>
    </row>
    <row r="25" spans="1:6" s="239" customFormat="1" ht="16.5" customHeight="1">
      <c r="A25" s="96" t="s">
        <v>272</v>
      </c>
      <c r="B25" s="96" t="s">
        <v>17</v>
      </c>
      <c r="C25" s="82">
        <f>SUM(C26:C29)</f>
        <v>0</v>
      </c>
      <c r="D25" s="82">
        <f>SUM(D26:D29)</f>
        <v>0</v>
      </c>
      <c r="E25" s="238"/>
    </row>
    <row r="26" spans="1:6" s="239" customFormat="1" ht="16.5" customHeight="1">
      <c r="A26" s="240" t="s">
        <v>273</v>
      </c>
      <c r="B26" s="240" t="s">
        <v>18</v>
      </c>
      <c r="C26" s="237"/>
      <c r="D26" s="40"/>
      <c r="E26" s="238"/>
    </row>
    <row r="27" spans="1:6" s="239" customFormat="1" ht="16.5" customHeight="1">
      <c r="A27" s="240" t="s">
        <v>274</v>
      </c>
      <c r="B27" s="240" t="s">
        <v>19</v>
      </c>
      <c r="C27" s="237"/>
      <c r="D27" s="40"/>
      <c r="E27" s="238"/>
    </row>
    <row r="28" spans="1:6" s="239" customFormat="1" ht="16.5" customHeight="1">
      <c r="A28" s="240" t="s">
        <v>275</v>
      </c>
      <c r="B28" s="240" t="s">
        <v>20</v>
      </c>
      <c r="C28" s="237"/>
      <c r="D28" s="40"/>
      <c r="E28" s="238"/>
    </row>
    <row r="29" spans="1:6" s="239" customFormat="1" ht="16.5" customHeight="1">
      <c r="A29" s="240" t="s">
        <v>276</v>
      </c>
      <c r="B29" s="240" t="s">
        <v>23</v>
      </c>
      <c r="C29" s="237"/>
      <c r="D29" s="41"/>
      <c r="E29" s="238"/>
    </row>
    <row r="30" spans="1:6" s="239" customFormat="1" ht="16.5" customHeight="1">
      <c r="A30" s="96" t="s">
        <v>277</v>
      </c>
      <c r="B30" s="96" t="s">
        <v>21</v>
      </c>
      <c r="C30" s="237"/>
      <c r="D30" s="41"/>
      <c r="E30" s="238"/>
    </row>
    <row r="31" spans="1:6" s="3" customFormat="1" ht="16.5" customHeight="1">
      <c r="A31" s="87" t="s">
        <v>34</v>
      </c>
      <c r="B31" s="87" t="s">
        <v>3</v>
      </c>
      <c r="C31" s="4"/>
      <c r="D31" s="234"/>
      <c r="E31" s="235"/>
    </row>
    <row r="32" spans="1:6" s="3" customFormat="1" ht="16.5" customHeight="1">
      <c r="A32" s="87" t="s">
        <v>35</v>
      </c>
      <c r="B32" s="87" t="s">
        <v>4</v>
      </c>
      <c r="C32" s="4"/>
      <c r="D32" s="234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4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278</v>
      </c>
      <c r="B35" s="96" t="s">
        <v>56</v>
      </c>
      <c r="C35" s="4"/>
      <c r="D35" s="234"/>
      <c r="E35" s="94"/>
    </row>
    <row r="36" spans="1:5" s="3" customFormat="1" ht="16.5" customHeight="1">
      <c r="A36" s="96" t="s">
        <v>279</v>
      </c>
      <c r="B36" s="96" t="s">
        <v>55</v>
      </c>
      <c r="C36" s="4"/>
      <c r="D36" s="234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4"/>
      <c r="E37" s="94"/>
    </row>
    <row r="38" spans="1:5" s="3" customFormat="1" ht="16.5" customHeight="1">
      <c r="A38" s="87" t="s">
        <v>39</v>
      </c>
      <c r="B38" s="87" t="s">
        <v>384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336</v>
      </c>
      <c r="B39" s="17" t="s">
        <v>340</v>
      </c>
      <c r="C39" s="4"/>
      <c r="D39" s="234"/>
      <c r="E39" s="94"/>
    </row>
    <row r="40" spans="1:5" s="3" customFormat="1" ht="16.5" customHeight="1">
      <c r="A40" s="17" t="s">
        <v>337</v>
      </c>
      <c r="B40" s="17" t="s">
        <v>341</v>
      </c>
      <c r="C40" s="4"/>
      <c r="D40" s="234"/>
      <c r="E40" s="94"/>
    </row>
    <row r="41" spans="1:5" s="3" customFormat="1" ht="16.5" customHeight="1">
      <c r="A41" s="17" t="s">
        <v>338</v>
      </c>
      <c r="B41" s="17" t="s">
        <v>344</v>
      </c>
      <c r="C41" s="4"/>
      <c r="D41" s="234"/>
      <c r="E41" s="94"/>
    </row>
    <row r="42" spans="1:5" s="3" customFormat="1" ht="16.5" customHeight="1">
      <c r="A42" s="17" t="s">
        <v>343</v>
      </c>
      <c r="B42" s="17" t="s">
        <v>345</v>
      </c>
      <c r="C42" s="4"/>
      <c r="D42" s="234"/>
      <c r="E42" s="94"/>
    </row>
    <row r="43" spans="1:5" s="3" customFormat="1" ht="16.5" customHeight="1">
      <c r="A43" s="17" t="s">
        <v>346</v>
      </c>
      <c r="B43" s="17" t="s">
        <v>463</v>
      </c>
      <c r="C43" s="4"/>
      <c r="D43" s="234"/>
      <c r="E43" s="94"/>
    </row>
    <row r="44" spans="1:5" s="3" customFormat="1" ht="16.5" customHeight="1">
      <c r="A44" s="17" t="s">
        <v>464</v>
      </c>
      <c r="B44" s="17" t="s">
        <v>342</v>
      </c>
      <c r="C44" s="4"/>
      <c r="D44" s="234"/>
      <c r="E44" s="94"/>
    </row>
    <row r="45" spans="1:5" s="3" customFormat="1" ht="27.6">
      <c r="A45" s="87" t="s">
        <v>40</v>
      </c>
      <c r="B45" s="87" t="s">
        <v>28</v>
      </c>
      <c r="C45" s="4"/>
      <c r="D45" s="234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4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4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4"/>
      <c r="E48" s="94"/>
    </row>
    <row r="49" spans="1:6" s="3" customFormat="1" ht="16.5" customHeight="1">
      <c r="A49" s="87" t="s">
        <v>44</v>
      </c>
      <c r="B49" s="87" t="s">
        <v>385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351</v>
      </c>
      <c r="B50" s="96" t="s">
        <v>354</v>
      </c>
      <c r="C50" s="4"/>
      <c r="D50" s="234"/>
      <c r="E50" s="94"/>
    </row>
    <row r="51" spans="1:6" s="3" customFormat="1" ht="16.5" customHeight="1">
      <c r="A51" s="96" t="s">
        <v>352</v>
      </c>
      <c r="B51" s="96" t="s">
        <v>353</v>
      </c>
      <c r="C51" s="4"/>
      <c r="D51" s="234"/>
      <c r="E51" s="94"/>
    </row>
    <row r="52" spans="1:6" s="3" customFormat="1" ht="16.5" customHeight="1">
      <c r="A52" s="96" t="s">
        <v>355</v>
      </c>
      <c r="B52" s="96" t="s">
        <v>356</v>
      </c>
      <c r="C52" s="4"/>
      <c r="D52" s="234"/>
      <c r="E52" s="94"/>
    </row>
    <row r="53" spans="1:6" s="3" customFormat="1">
      <c r="A53" s="87" t="s">
        <v>45</v>
      </c>
      <c r="B53" s="87" t="s">
        <v>29</v>
      </c>
      <c r="C53" s="4"/>
      <c r="D53" s="234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4"/>
      <c r="E54" s="235"/>
      <c r="F54" s="236"/>
    </row>
    <row r="55" spans="1:6" s="3" customFormat="1" ht="27.6">
      <c r="A55" s="86">
        <v>1.3</v>
      </c>
      <c r="B55" s="86" t="s">
        <v>389</v>
      </c>
      <c r="C55" s="83">
        <f>SUM(C56:C57)</f>
        <v>0</v>
      </c>
      <c r="D55" s="83">
        <f>SUM(D56:D57)</f>
        <v>0</v>
      </c>
      <c r="E55" s="235"/>
      <c r="F55" s="236"/>
    </row>
    <row r="56" spans="1:6" s="3" customFormat="1">
      <c r="A56" s="87" t="s">
        <v>50</v>
      </c>
      <c r="B56" s="87" t="s">
        <v>48</v>
      </c>
      <c r="C56" s="4"/>
      <c r="D56" s="234"/>
      <c r="E56" s="235"/>
      <c r="F56" s="236"/>
    </row>
    <row r="57" spans="1:6" s="3" customFormat="1" ht="16.5" customHeight="1">
      <c r="A57" s="87" t="s">
        <v>51</v>
      </c>
      <c r="B57" s="87" t="s">
        <v>47</v>
      </c>
      <c r="C57" s="4"/>
      <c r="D57" s="234"/>
      <c r="E57" s="235"/>
      <c r="F57" s="236"/>
    </row>
    <row r="58" spans="1:6" s="3" customFormat="1">
      <c r="A58" s="86">
        <v>1.4</v>
      </c>
      <c r="B58" s="86" t="s">
        <v>391</v>
      </c>
      <c r="C58" s="4"/>
      <c r="D58" s="234"/>
      <c r="E58" s="235"/>
      <c r="F58" s="236"/>
    </row>
    <row r="59" spans="1:6" s="239" customFormat="1">
      <c r="A59" s="86">
        <v>1.5</v>
      </c>
      <c r="B59" s="86" t="s">
        <v>7</v>
      </c>
      <c r="C59" s="237"/>
      <c r="D59" s="40"/>
      <c r="E59" s="238"/>
    </row>
    <row r="60" spans="1:6" s="239" customFormat="1">
      <c r="A60" s="86">
        <v>1.6</v>
      </c>
      <c r="B60" s="43" t="s">
        <v>8</v>
      </c>
      <c r="C60" s="84">
        <f>SUM(C61:C65)</f>
        <v>0</v>
      </c>
      <c r="D60" s="85">
        <f>SUM(D61:D65)</f>
        <v>0</v>
      </c>
      <c r="E60" s="238"/>
    </row>
    <row r="61" spans="1:6" s="239" customFormat="1">
      <c r="A61" s="87" t="s">
        <v>285</v>
      </c>
      <c r="B61" s="44" t="s">
        <v>52</v>
      </c>
      <c r="C61" s="237"/>
      <c r="D61" s="40"/>
      <c r="E61" s="238"/>
    </row>
    <row r="62" spans="1:6" s="239" customFormat="1" ht="27.6">
      <c r="A62" s="87" t="s">
        <v>286</v>
      </c>
      <c r="B62" s="44" t="s">
        <v>54</v>
      </c>
      <c r="C62" s="237"/>
      <c r="D62" s="40"/>
      <c r="E62" s="238"/>
    </row>
    <row r="63" spans="1:6" s="239" customFormat="1">
      <c r="A63" s="87" t="s">
        <v>287</v>
      </c>
      <c r="B63" s="44" t="s">
        <v>53</v>
      </c>
      <c r="C63" s="40"/>
      <c r="D63" s="40"/>
      <c r="E63" s="238"/>
    </row>
    <row r="64" spans="1:6" s="239" customFormat="1">
      <c r="A64" s="87" t="s">
        <v>288</v>
      </c>
      <c r="B64" s="44" t="s">
        <v>27</v>
      </c>
      <c r="C64" s="237"/>
      <c r="D64" s="40"/>
      <c r="E64" s="238"/>
    </row>
    <row r="65" spans="1:5" s="239" customFormat="1">
      <c r="A65" s="87" t="s">
        <v>323</v>
      </c>
      <c r="B65" s="44" t="s">
        <v>324</v>
      </c>
      <c r="C65" s="237"/>
      <c r="D65" s="40"/>
      <c r="E65" s="238"/>
    </row>
    <row r="66" spans="1:5">
      <c r="A66" s="232">
        <v>2</v>
      </c>
      <c r="B66" s="232" t="s">
        <v>386</v>
      </c>
      <c r="C66" s="241"/>
      <c r="D66" s="84">
        <f>SUM(D67:D73)</f>
        <v>0</v>
      </c>
      <c r="E66" s="95"/>
    </row>
    <row r="67" spans="1:5">
      <c r="A67" s="97">
        <v>2.1</v>
      </c>
      <c r="B67" s="242" t="s">
        <v>89</v>
      </c>
      <c r="C67" s="243"/>
      <c r="D67" s="22"/>
      <c r="E67" s="95"/>
    </row>
    <row r="68" spans="1:5">
      <c r="A68" s="97">
        <v>2.2000000000000002</v>
      </c>
      <c r="B68" s="242" t="s">
        <v>387</v>
      </c>
      <c r="C68" s="243"/>
      <c r="D68" s="22"/>
      <c r="E68" s="95"/>
    </row>
    <row r="69" spans="1:5">
      <c r="A69" s="97">
        <v>2.2999999999999998</v>
      </c>
      <c r="B69" s="242" t="s">
        <v>93</v>
      </c>
      <c r="C69" s="243"/>
      <c r="D69" s="22"/>
      <c r="E69" s="95"/>
    </row>
    <row r="70" spans="1:5">
      <c r="A70" s="97">
        <v>2.4</v>
      </c>
      <c r="B70" s="242" t="s">
        <v>92</v>
      </c>
      <c r="C70" s="243"/>
      <c r="D70" s="22"/>
      <c r="E70" s="95"/>
    </row>
    <row r="71" spans="1:5">
      <c r="A71" s="97">
        <v>2.5</v>
      </c>
      <c r="B71" s="242" t="s">
        <v>388</v>
      </c>
      <c r="C71" s="243"/>
      <c r="D71" s="22"/>
      <c r="E71" s="95"/>
    </row>
    <row r="72" spans="1:5">
      <c r="A72" s="97">
        <v>2.6</v>
      </c>
      <c r="B72" s="242" t="s">
        <v>90</v>
      </c>
      <c r="C72" s="243"/>
      <c r="D72" s="22"/>
      <c r="E72" s="95"/>
    </row>
    <row r="73" spans="1:5">
      <c r="A73" s="97">
        <v>2.7</v>
      </c>
      <c r="B73" s="242" t="s">
        <v>91</v>
      </c>
      <c r="C73" s="244"/>
      <c r="D73" s="22"/>
      <c r="E73" s="95"/>
    </row>
    <row r="74" spans="1:5">
      <c r="A74" s="232">
        <v>3</v>
      </c>
      <c r="B74" s="232" t="s">
        <v>421</v>
      </c>
      <c r="C74" s="84"/>
      <c r="D74" s="22"/>
      <c r="E74" s="95"/>
    </row>
    <row r="75" spans="1:5">
      <c r="A75" s="232">
        <v>4</v>
      </c>
      <c r="B75" s="232" t="s">
        <v>240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241</v>
      </c>
      <c r="C76" s="243"/>
      <c r="D76" s="8"/>
      <c r="E76" s="95"/>
    </row>
    <row r="77" spans="1:5">
      <c r="A77" s="97">
        <v>4.2</v>
      </c>
      <c r="B77" s="97" t="s">
        <v>242</v>
      </c>
      <c r="C77" s="244"/>
      <c r="D77" s="8"/>
      <c r="E77" s="95"/>
    </row>
    <row r="78" spans="1:5">
      <c r="A78" s="232">
        <v>5</v>
      </c>
      <c r="B78" s="232" t="s">
        <v>267</v>
      </c>
      <c r="C78" s="267"/>
      <c r="D78" s="244"/>
      <c r="E78" s="95"/>
    </row>
    <row r="79" spans="1:5">
      <c r="B79" s="42"/>
    </row>
    <row r="80" spans="1:5">
      <c r="A80" s="686" t="s">
        <v>465</v>
      </c>
      <c r="B80" s="686"/>
      <c r="C80" s="686"/>
      <c r="D80" s="686"/>
      <c r="E80" s="5"/>
    </row>
    <row r="81" spans="1:9">
      <c r="B81" s="42"/>
    </row>
    <row r="82" spans="1:9" s="23" customFormat="1" ht="13.2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3.2">
      <c r="B88" s="64" t="s">
        <v>127</v>
      </c>
    </row>
    <row r="89" spans="1:9" s="23" customFormat="1" ht="13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zoomScaleNormal="100" zoomScaleSheetLayoutView="115" workbookViewId="0">
      <selection activeCell="D44" sqref="D44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456" customWidth="1"/>
    <col min="5" max="5" width="44.5546875" style="21" customWidth="1"/>
    <col min="6" max="6" width="29" style="21" customWidth="1"/>
    <col min="7" max="16384" width="9.109375" style="21"/>
  </cols>
  <sheetData>
    <row r="1" spans="1:12">
      <c r="A1" s="73" t="s">
        <v>290</v>
      </c>
      <c r="B1" s="113"/>
      <c r="C1" s="685" t="s">
        <v>97</v>
      </c>
      <c r="D1" s="685"/>
      <c r="E1" s="151"/>
    </row>
    <row r="2" spans="1:12">
      <c r="A2" s="75" t="s">
        <v>128</v>
      </c>
      <c r="B2" s="113"/>
      <c r="C2" s="339">
        <v>42592</v>
      </c>
      <c r="D2" s="372">
        <v>42612</v>
      </c>
      <c r="E2" s="151"/>
    </row>
    <row r="3" spans="1:12">
      <c r="A3" s="75"/>
      <c r="B3" s="113"/>
      <c r="C3" s="346"/>
      <c r="D3" s="430"/>
      <c r="E3" s="151"/>
    </row>
    <row r="4" spans="1:12" s="2" customFormat="1">
      <c r="A4" s="76" t="s">
        <v>262</v>
      </c>
      <c r="B4" s="76"/>
      <c r="C4" s="75"/>
      <c r="D4" s="80"/>
      <c r="E4" s="107"/>
      <c r="L4" s="21"/>
    </row>
    <row r="5" spans="1:12" s="2" customFormat="1">
      <c r="A5" s="117" t="str">
        <f>'ფორმა N1'!D4</f>
        <v>მოქალაქეთა პოლიტიკური გაერთანება სახელმწიფო ხალხისთვის</v>
      </c>
      <c r="B5" s="110"/>
      <c r="C5" s="57"/>
      <c r="D5" s="80"/>
      <c r="E5" s="107"/>
    </row>
    <row r="6" spans="1:12" s="2" customFormat="1">
      <c r="A6" s="76"/>
      <c r="B6" s="76"/>
      <c r="C6" s="75"/>
      <c r="D6" s="80"/>
      <c r="E6" s="107"/>
    </row>
    <row r="7" spans="1:12" s="6" customFormat="1">
      <c r="A7" s="345"/>
      <c r="B7" s="345"/>
      <c r="C7" s="77"/>
      <c r="D7" s="442"/>
      <c r="E7" s="152"/>
    </row>
    <row r="8" spans="1:12" s="6" customFormat="1" ht="27.6">
      <c r="A8" s="105" t="s">
        <v>64</v>
      </c>
      <c r="B8" s="78" t="s">
        <v>11</v>
      </c>
      <c r="C8" s="78" t="s">
        <v>10</v>
      </c>
      <c r="D8" s="443" t="s">
        <v>9</v>
      </c>
      <c r="E8" s="152"/>
    </row>
    <row r="9" spans="1:12" s="9" customFormat="1" ht="16.2">
      <c r="A9" s="13">
        <v>1</v>
      </c>
      <c r="B9" s="13" t="s">
        <v>57</v>
      </c>
      <c r="C9" s="81">
        <f>SUM(C10,C13,C53,C56,C57,C58,C75)</f>
        <v>388209.23</v>
      </c>
      <c r="D9" s="444">
        <f>SUM(D10,D13,D53,D56,D57,D58,D64,D71,D72)</f>
        <v>579706.14</v>
      </c>
      <c r="E9" s="153"/>
    </row>
    <row r="10" spans="1:12" s="9" customFormat="1" ht="16.2">
      <c r="A10" s="14">
        <v>1.1000000000000001</v>
      </c>
      <c r="B10" s="14" t="s">
        <v>58</v>
      </c>
      <c r="C10" s="83">
        <f>SUM(C11:C12)</f>
        <v>183187.5</v>
      </c>
      <c r="D10" s="445">
        <f>SUM(D11:D12)</f>
        <v>88562.5</v>
      </c>
      <c r="E10" s="153"/>
    </row>
    <row r="11" spans="1:12" s="9" customFormat="1" ht="16.5" customHeight="1">
      <c r="A11" s="16" t="s">
        <v>30</v>
      </c>
      <c r="B11" s="16" t="s">
        <v>59</v>
      </c>
      <c r="C11" s="33">
        <v>183187.5</v>
      </c>
      <c r="D11" s="34">
        <v>88562.5</v>
      </c>
    </row>
    <row r="12" spans="1:12" ht="16.5" customHeight="1">
      <c r="A12" s="16" t="s">
        <v>31</v>
      </c>
      <c r="B12" s="16" t="s">
        <v>0</v>
      </c>
      <c r="C12" s="33"/>
      <c r="D12" s="34"/>
      <c r="E12" s="151"/>
    </row>
    <row r="13" spans="1:12">
      <c r="A13" s="14">
        <v>1.2</v>
      </c>
      <c r="B13" s="14" t="s">
        <v>60</v>
      </c>
      <c r="C13" s="83">
        <f>SUM(C14,C17,C29:C32,C35,C36,C43,C44,C45,C46,C47,C51,C52)</f>
        <v>201195.72999999998</v>
      </c>
      <c r="D13" s="445">
        <f>SUM(D14,D17,D29:D32,D35,D36,D43,D44,D45,D46,D47,D51,D52)</f>
        <v>341143.64</v>
      </c>
      <c r="E13" s="151"/>
    </row>
    <row r="14" spans="1:12">
      <c r="A14" s="16" t="s">
        <v>32</v>
      </c>
      <c r="B14" s="16" t="s">
        <v>1</v>
      </c>
      <c r="C14" s="82">
        <f>SUM(C15:C16)</f>
        <v>0</v>
      </c>
      <c r="D14" s="446">
        <f>SUM(D15:D16)</f>
        <v>0</v>
      </c>
      <c r="E14" s="151"/>
    </row>
    <row r="15" spans="1:12" ht="17.25" customHeight="1">
      <c r="A15" s="17" t="s">
        <v>87</v>
      </c>
      <c r="B15" s="17" t="s">
        <v>61</v>
      </c>
      <c r="C15" s="35"/>
      <c r="D15" s="36"/>
      <c r="E15" s="151"/>
    </row>
    <row r="16" spans="1:12" ht="17.25" customHeight="1">
      <c r="A16" s="17" t="s">
        <v>88</v>
      </c>
      <c r="B16" s="17" t="s">
        <v>62</v>
      </c>
      <c r="C16" s="35"/>
      <c r="D16" s="36"/>
      <c r="E16" s="151"/>
    </row>
    <row r="17" spans="1:5">
      <c r="A17" s="16" t="s">
        <v>33</v>
      </c>
      <c r="B17" s="16" t="s">
        <v>2</v>
      </c>
      <c r="C17" s="82">
        <f>SUM(C18:C23,C28)</f>
        <v>21952.55</v>
      </c>
      <c r="D17" s="446">
        <f>SUM(D18:D23,D28)</f>
        <v>69524.28</v>
      </c>
      <c r="E17" s="151"/>
    </row>
    <row r="18" spans="1:5" ht="27.6">
      <c r="A18" s="17" t="s">
        <v>12</v>
      </c>
      <c r="B18" s="17" t="s">
        <v>238</v>
      </c>
      <c r="C18" s="37">
        <v>15380</v>
      </c>
      <c r="D18" s="447">
        <v>45817.1</v>
      </c>
      <c r="E18" s="151"/>
    </row>
    <row r="19" spans="1:5">
      <c r="A19" s="17" t="s">
        <v>13</v>
      </c>
      <c r="B19" s="17" t="s">
        <v>14</v>
      </c>
      <c r="C19" s="37"/>
      <c r="D19" s="448">
        <v>15727</v>
      </c>
      <c r="E19" s="151"/>
    </row>
    <row r="20" spans="1:5" ht="27.6">
      <c r="A20" s="17" t="s">
        <v>269</v>
      </c>
      <c r="B20" s="17" t="s">
        <v>22</v>
      </c>
      <c r="C20" s="37">
        <v>4900</v>
      </c>
      <c r="D20" s="449">
        <v>4900</v>
      </c>
      <c r="E20" s="151"/>
    </row>
    <row r="21" spans="1:5">
      <c r="A21" s="17" t="s">
        <v>270</v>
      </c>
      <c r="B21" s="17" t="s">
        <v>15</v>
      </c>
      <c r="C21" s="37">
        <v>340</v>
      </c>
      <c r="D21" s="449">
        <v>1834</v>
      </c>
      <c r="E21" s="151"/>
    </row>
    <row r="22" spans="1:5">
      <c r="A22" s="17" t="s">
        <v>271</v>
      </c>
      <c r="B22" s="17" t="s">
        <v>16</v>
      </c>
      <c r="C22" s="37">
        <v>3.5</v>
      </c>
      <c r="D22" s="449"/>
      <c r="E22" s="151"/>
    </row>
    <row r="23" spans="1:5">
      <c r="A23" s="17" t="s">
        <v>272</v>
      </c>
      <c r="B23" s="17" t="s">
        <v>17</v>
      </c>
      <c r="C23" s="116">
        <f>C24+C27</f>
        <v>1274.05</v>
      </c>
      <c r="D23" s="450">
        <f>SUM(D24:D27)</f>
        <v>1246.18</v>
      </c>
      <c r="E23" s="151"/>
    </row>
    <row r="24" spans="1:5" ht="16.5" customHeight="1">
      <c r="A24" s="18" t="s">
        <v>273</v>
      </c>
      <c r="B24" s="18" t="s">
        <v>18</v>
      </c>
      <c r="C24" s="37">
        <v>1274.05</v>
      </c>
      <c r="D24" s="449">
        <v>1235.3800000000001</v>
      </c>
      <c r="E24" s="151"/>
    </row>
    <row r="25" spans="1:5" ht="16.5" customHeight="1">
      <c r="A25" s="18" t="s">
        <v>274</v>
      </c>
      <c r="B25" s="18" t="s">
        <v>19</v>
      </c>
      <c r="C25" s="37"/>
      <c r="D25" s="449">
        <v>10.8</v>
      </c>
      <c r="E25" s="151"/>
    </row>
    <row r="26" spans="1:5" ht="16.5" customHeight="1">
      <c r="A26" s="18" t="s">
        <v>275</v>
      </c>
      <c r="B26" s="18" t="s">
        <v>20</v>
      </c>
      <c r="C26" s="37"/>
      <c r="D26" s="449"/>
      <c r="E26" s="151"/>
    </row>
    <row r="27" spans="1:5" ht="16.5" customHeight="1">
      <c r="A27" s="18" t="s">
        <v>276</v>
      </c>
      <c r="B27" s="18" t="s">
        <v>23</v>
      </c>
      <c r="C27" s="37"/>
      <c r="D27" s="451"/>
      <c r="E27" s="151"/>
    </row>
    <row r="28" spans="1:5">
      <c r="A28" s="17" t="s">
        <v>277</v>
      </c>
      <c r="B28" s="17" t="s">
        <v>21</v>
      </c>
      <c r="C28" s="37">
        <v>55</v>
      </c>
      <c r="D28" s="448"/>
      <c r="E28" s="151"/>
    </row>
    <row r="29" spans="1:5">
      <c r="A29" s="16" t="s">
        <v>34</v>
      </c>
      <c r="B29" s="16" t="s">
        <v>3</v>
      </c>
      <c r="C29" s="33"/>
      <c r="D29" s="34">
        <v>0</v>
      </c>
      <c r="E29" s="151"/>
    </row>
    <row r="30" spans="1:5">
      <c r="A30" s="16" t="s">
        <v>35</v>
      </c>
      <c r="B30" s="16" t="s">
        <v>4</v>
      </c>
      <c r="C30" s="33">
        <v>308.8</v>
      </c>
      <c r="D30" s="34">
        <v>1357.3</v>
      </c>
      <c r="E30" s="151"/>
    </row>
    <row r="31" spans="1:5">
      <c r="A31" s="16" t="s">
        <v>36</v>
      </c>
      <c r="B31" s="16" t="s">
        <v>5</v>
      </c>
      <c r="C31" s="33"/>
      <c r="D31" s="34"/>
      <c r="E31" s="151"/>
    </row>
    <row r="32" spans="1:5">
      <c r="A32" s="16" t="s">
        <v>37</v>
      </c>
      <c r="B32" s="16" t="s">
        <v>63</v>
      </c>
      <c r="C32" s="82">
        <f>SUM(C33:C34)</f>
        <v>2166</v>
      </c>
      <c r="D32" s="446">
        <f>SUM(D33:D34)</f>
        <v>2166</v>
      </c>
      <c r="E32" s="151"/>
    </row>
    <row r="33" spans="1:5">
      <c r="A33" s="17" t="s">
        <v>278</v>
      </c>
      <c r="B33" s="17" t="s">
        <v>56</v>
      </c>
      <c r="C33" s="33">
        <v>2166</v>
      </c>
      <c r="D33" s="34">
        <v>2166</v>
      </c>
      <c r="E33" s="151"/>
    </row>
    <row r="34" spans="1:5">
      <c r="A34" s="17" t="s">
        <v>279</v>
      </c>
      <c r="B34" s="17" t="s">
        <v>55</v>
      </c>
      <c r="C34" s="33">
        <v>0</v>
      </c>
      <c r="D34" s="34"/>
      <c r="E34" s="151"/>
    </row>
    <row r="35" spans="1:5">
      <c r="A35" s="16" t="s">
        <v>38</v>
      </c>
      <c r="B35" s="16" t="s">
        <v>49</v>
      </c>
      <c r="C35" s="33">
        <v>230.52</v>
      </c>
      <c r="D35" s="34"/>
      <c r="E35" s="151"/>
    </row>
    <row r="36" spans="1:5">
      <c r="A36" s="16" t="s">
        <v>39</v>
      </c>
      <c r="B36" s="16" t="s">
        <v>339</v>
      </c>
      <c r="C36" s="82">
        <f>SUM(C37:C42)</f>
        <v>4170</v>
      </c>
      <c r="D36" s="446">
        <f>SUM(D37:D42)</f>
        <v>0</v>
      </c>
      <c r="E36" s="151"/>
    </row>
    <row r="37" spans="1:5">
      <c r="A37" s="17" t="s">
        <v>336</v>
      </c>
      <c r="B37" s="17" t="s">
        <v>340</v>
      </c>
      <c r="C37" s="33"/>
      <c r="D37" s="33"/>
      <c r="E37" s="151"/>
    </row>
    <row r="38" spans="1:5">
      <c r="A38" s="17" t="s">
        <v>337</v>
      </c>
      <c r="B38" s="17" t="s">
        <v>341</v>
      </c>
      <c r="C38" s="33"/>
      <c r="D38" s="33">
        <v>0</v>
      </c>
      <c r="E38" s="151"/>
    </row>
    <row r="39" spans="1:5">
      <c r="A39" s="17" t="s">
        <v>338</v>
      </c>
      <c r="B39" s="17" t="s">
        <v>344</v>
      </c>
      <c r="C39" s="33">
        <v>3170</v>
      </c>
      <c r="D39" s="34"/>
      <c r="E39" s="151"/>
    </row>
    <row r="40" spans="1:5">
      <c r="A40" s="17" t="s">
        <v>343</v>
      </c>
      <c r="B40" s="17" t="s">
        <v>345</v>
      </c>
      <c r="C40" s="33"/>
      <c r="D40" s="34"/>
      <c r="E40" s="151"/>
    </row>
    <row r="41" spans="1:5">
      <c r="A41" s="17" t="s">
        <v>346</v>
      </c>
      <c r="B41" s="17" t="s">
        <v>463</v>
      </c>
      <c r="C41" s="33">
        <v>1000</v>
      </c>
      <c r="D41" s="34"/>
      <c r="E41" s="151"/>
    </row>
    <row r="42" spans="1:5">
      <c r="A42" s="17" t="s">
        <v>464</v>
      </c>
      <c r="B42" s="17" t="s">
        <v>342</v>
      </c>
      <c r="C42" s="33"/>
      <c r="D42" s="34"/>
      <c r="E42" s="151"/>
    </row>
    <row r="43" spans="1:5" ht="27.6">
      <c r="A43" s="16" t="s">
        <v>40</v>
      </c>
      <c r="B43" s="16" t="s">
        <v>28</v>
      </c>
      <c r="C43" s="33">
        <v>900</v>
      </c>
      <c r="D43" s="34">
        <v>31123</v>
      </c>
      <c r="E43" s="151"/>
    </row>
    <row r="44" spans="1:5">
      <c r="A44" s="16" t="s">
        <v>41</v>
      </c>
      <c r="B44" s="16" t="s">
        <v>24</v>
      </c>
      <c r="C44" s="33">
        <v>726.34</v>
      </c>
      <c r="D44" s="34">
        <v>550</v>
      </c>
      <c r="E44" s="151"/>
    </row>
    <row r="45" spans="1:5">
      <c r="A45" s="16" t="s">
        <v>42</v>
      </c>
      <c r="B45" s="16" t="s">
        <v>25</v>
      </c>
      <c r="C45" s="33"/>
      <c r="D45" s="34"/>
      <c r="E45" s="151"/>
    </row>
    <row r="46" spans="1:5">
      <c r="A46" s="16" t="s">
        <v>43</v>
      </c>
      <c r="B46" s="16" t="s">
        <v>26</v>
      </c>
      <c r="C46" s="33"/>
      <c r="D46" s="34">
        <v>0</v>
      </c>
      <c r="E46" s="151"/>
    </row>
    <row r="47" spans="1:5">
      <c r="A47" s="16" t="s">
        <v>44</v>
      </c>
      <c r="B47" s="16" t="s">
        <v>284</v>
      </c>
      <c r="C47" s="82">
        <f>SUM(C48:C50)</f>
        <v>170041.52</v>
      </c>
      <c r="D47" s="446">
        <f>SUM(D48:D50)</f>
        <v>231368.06</v>
      </c>
      <c r="E47" s="151"/>
    </row>
    <row r="48" spans="1:5">
      <c r="A48" s="96" t="s">
        <v>351</v>
      </c>
      <c r="B48" s="96" t="s">
        <v>354</v>
      </c>
      <c r="C48" s="33">
        <v>155026.51999999999</v>
      </c>
      <c r="D48" s="34">
        <v>231368.06</v>
      </c>
      <c r="E48" s="151"/>
    </row>
    <row r="49" spans="1:5">
      <c r="A49" s="96" t="s">
        <v>352</v>
      </c>
      <c r="B49" s="96" t="s">
        <v>353</v>
      </c>
      <c r="C49" s="33"/>
      <c r="D49" s="34"/>
      <c r="E49" s="151"/>
    </row>
    <row r="50" spans="1:5">
      <c r="A50" s="96" t="s">
        <v>355</v>
      </c>
      <c r="B50" s="96" t="s">
        <v>356</v>
      </c>
      <c r="C50" s="33">
        <v>15015</v>
      </c>
      <c r="D50" s="34"/>
      <c r="E50" s="151"/>
    </row>
    <row r="51" spans="1:5" ht="26.25" customHeight="1">
      <c r="A51" s="16" t="s">
        <v>45</v>
      </c>
      <c r="B51" s="16" t="s">
        <v>29</v>
      </c>
      <c r="C51" s="33"/>
      <c r="D51" s="34"/>
      <c r="E51" s="151"/>
    </row>
    <row r="52" spans="1:5">
      <c r="A52" s="16" t="s">
        <v>46</v>
      </c>
      <c r="B52" s="16" t="s">
        <v>6</v>
      </c>
      <c r="C52" s="33">
        <v>700</v>
      </c>
      <c r="D52" s="34">
        <v>5055</v>
      </c>
      <c r="E52" s="151"/>
    </row>
    <row r="53" spans="1:5" ht="27.6">
      <c r="A53" s="14">
        <v>1.3</v>
      </c>
      <c r="B53" s="86" t="s">
        <v>389</v>
      </c>
      <c r="C53" s="83">
        <f>SUM(C54:C55)</f>
        <v>3826</v>
      </c>
      <c r="D53" s="445">
        <f>SUM(D54:D55)</f>
        <v>150000</v>
      </c>
      <c r="E53" s="151"/>
    </row>
    <row r="54" spans="1:5" ht="27.6">
      <c r="A54" s="16" t="s">
        <v>50</v>
      </c>
      <c r="B54" s="16" t="s">
        <v>48</v>
      </c>
      <c r="C54" s="33">
        <v>3826</v>
      </c>
      <c r="D54" s="34">
        <v>150000</v>
      </c>
      <c r="E54" s="151"/>
    </row>
    <row r="55" spans="1:5">
      <c r="A55" s="16" t="s">
        <v>51</v>
      </c>
      <c r="B55" s="16"/>
      <c r="C55" s="33"/>
      <c r="D55" s="34"/>
      <c r="E55" s="151"/>
    </row>
    <row r="56" spans="1:5">
      <c r="A56" s="14">
        <v>1.4</v>
      </c>
      <c r="B56" s="14" t="s">
        <v>391</v>
      </c>
      <c r="C56" s="33"/>
      <c r="D56" s="34"/>
      <c r="E56" s="151"/>
    </row>
    <row r="57" spans="1:5">
      <c r="A57" s="14">
        <v>1.5</v>
      </c>
      <c r="B57" s="14" t="s">
        <v>7</v>
      </c>
      <c r="C57" s="37"/>
      <c r="D57" s="449"/>
      <c r="E57" s="151"/>
    </row>
    <row r="58" spans="1:5">
      <c r="A58" s="14">
        <v>1.6</v>
      </c>
      <c r="B58" s="43" t="s">
        <v>8</v>
      </c>
      <c r="C58" s="83">
        <f>SUM(C59:C63)</f>
        <v>0</v>
      </c>
      <c r="D58" s="445">
        <f>SUM(D59:D63)</f>
        <v>0</v>
      </c>
      <c r="E58" s="151"/>
    </row>
    <row r="59" spans="1:5">
      <c r="A59" s="16" t="s">
        <v>285</v>
      </c>
      <c r="B59" s="44" t="s">
        <v>52</v>
      </c>
      <c r="C59" s="37"/>
      <c r="D59" s="449"/>
      <c r="E59" s="151"/>
    </row>
    <row r="60" spans="1:5" ht="27.6">
      <c r="A60" s="16" t="s">
        <v>286</v>
      </c>
      <c r="B60" s="44" t="s">
        <v>54</v>
      </c>
      <c r="C60" s="37"/>
      <c r="D60" s="449"/>
      <c r="E60" s="151"/>
    </row>
    <row r="61" spans="1:5">
      <c r="A61" s="16" t="s">
        <v>287</v>
      </c>
      <c r="B61" s="44" t="s">
        <v>53</v>
      </c>
      <c r="C61" s="40"/>
      <c r="D61" s="449"/>
      <c r="E61" s="151"/>
    </row>
    <row r="62" spans="1:5">
      <c r="A62" s="16" t="s">
        <v>288</v>
      </c>
      <c r="B62" s="44" t="s">
        <v>27</v>
      </c>
      <c r="C62" s="37"/>
      <c r="D62" s="449"/>
      <c r="E62" s="151"/>
    </row>
    <row r="63" spans="1:5">
      <c r="A63" s="16" t="s">
        <v>323</v>
      </c>
      <c r="B63" s="213" t="s">
        <v>324</v>
      </c>
      <c r="C63" s="37"/>
      <c r="D63" s="452"/>
      <c r="E63" s="151"/>
    </row>
    <row r="64" spans="1:5">
      <c r="A64" s="13">
        <v>2</v>
      </c>
      <c r="B64" s="45" t="s">
        <v>95</v>
      </c>
      <c r="C64" s="270"/>
      <c r="D64" s="453">
        <f>SUM(D65:D70)</f>
        <v>0</v>
      </c>
      <c r="E64" s="151"/>
    </row>
    <row r="65" spans="1:5">
      <c r="A65" s="15">
        <v>2.1</v>
      </c>
      <c r="B65" s="46" t="s">
        <v>89</v>
      </c>
      <c r="C65" s="270"/>
      <c r="D65" s="454"/>
      <c r="E65" s="151"/>
    </row>
    <row r="66" spans="1:5">
      <c r="A66" s="15">
        <v>2.2000000000000002</v>
      </c>
      <c r="B66" s="46" t="s">
        <v>93</v>
      </c>
      <c r="C66" s="272"/>
      <c r="D66" s="454"/>
      <c r="E66" s="151"/>
    </row>
    <row r="67" spans="1:5">
      <c r="A67" s="15">
        <v>2.2999999999999998</v>
      </c>
      <c r="B67" s="46" t="s">
        <v>92</v>
      </c>
      <c r="C67" s="272"/>
      <c r="D67" s="454"/>
      <c r="E67" s="151"/>
    </row>
    <row r="68" spans="1:5">
      <c r="A68" s="15">
        <v>2.4</v>
      </c>
      <c r="B68" s="46" t="s">
        <v>94</v>
      </c>
      <c r="C68" s="272"/>
      <c r="D68" s="454"/>
      <c r="E68" s="151"/>
    </row>
    <row r="69" spans="1:5">
      <c r="A69" s="15">
        <v>2.5</v>
      </c>
      <c r="B69" s="46" t="s">
        <v>90</v>
      </c>
      <c r="C69" s="272"/>
      <c r="D69" s="454"/>
      <c r="E69" s="151"/>
    </row>
    <row r="70" spans="1:5">
      <c r="A70" s="15">
        <v>2.6</v>
      </c>
      <c r="B70" s="46" t="s">
        <v>91</v>
      </c>
      <c r="C70" s="272"/>
      <c r="D70" s="454"/>
      <c r="E70" s="151"/>
    </row>
    <row r="71" spans="1:5" s="2" customFormat="1">
      <c r="A71" s="13">
        <v>3</v>
      </c>
      <c r="B71" s="268" t="s">
        <v>421</v>
      </c>
      <c r="C71" s="271"/>
      <c r="D71" s="269"/>
      <c r="E71" s="104"/>
    </row>
    <row r="72" spans="1:5" s="2" customFormat="1">
      <c r="A72" s="13">
        <v>4</v>
      </c>
      <c r="B72" s="13" t="s">
        <v>240</v>
      </c>
      <c r="C72" s="271">
        <f>SUM(C73:C74)</f>
        <v>0</v>
      </c>
      <c r="D72" s="455">
        <f>SUM(D73:D74)</f>
        <v>0</v>
      </c>
      <c r="E72" s="104"/>
    </row>
    <row r="73" spans="1:5" s="2" customFormat="1">
      <c r="A73" s="15">
        <v>4.0999999999999996</v>
      </c>
      <c r="B73" s="15" t="s">
        <v>241</v>
      </c>
      <c r="C73" s="8"/>
      <c r="D73" s="395"/>
      <c r="E73" s="104"/>
    </row>
    <row r="74" spans="1:5" s="2" customFormat="1">
      <c r="A74" s="15">
        <v>4.2</v>
      </c>
      <c r="B74" s="15" t="s">
        <v>242</v>
      </c>
      <c r="C74" s="8"/>
      <c r="D74" s="395"/>
      <c r="E74" s="104"/>
    </row>
    <row r="75" spans="1:5" s="2" customFormat="1">
      <c r="A75" s="13">
        <v>5</v>
      </c>
      <c r="B75" s="266" t="s">
        <v>267</v>
      </c>
      <c r="C75" s="8"/>
      <c r="D75" s="455"/>
      <c r="E75" s="104"/>
    </row>
    <row r="76" spans="1:5" s="2" customFormat="1">
      <c r="A76" s="353"/>
      <c r="B76" s="353"/>
      <c r="C76" s="12"/>
      <c r="D76" s="188"/>
      <c r="E76" s="104"/>
    </row>
    <row r="77" spans="1:5" s="2" customFormat="1">
      <c r="A77" s="686" t="s">
        <v>465</v>
      </c>
      <c r="B77" s="686"/>
      <c r="C77" s="686"/>
      <c r="D77" s="686"/>
      <c r="E77" s="104"/>
    </row>
    <row r="78" spans="1:5" s="2" customFormat="1">
      <c r="A78" s="353"/>
      <c r="B78" s="353"/>
      <c r="C78" s="12"/>
      <c r="D78" s="188"/>
      <c r="E78" s="104"/>
    </row>
    <row r="79" spans="1:5" s="23" customFormat="1" ht="13.2">
      <c r="D79" s="218"/>
    </row>
    <row r="80" spans="1:5" s="2" customFormat="1">
      <c r="A80" s="68" t="s">
        <v>96</v>
      </c>
      <c r="D80" s="181"/>
      <c r="E80" s="5"/>
    </row>
    <row r="81" spans="1:9" s="2" customFormat="1">
      <c r="D81" s="181"/>
      <c r="E81"/>
      <c r="F81"/>
      <c r="G81"/>
      <c r="H81"/>
      <c r="I81"/>
    </row>
    <row r="82" spans="1:9" s="2" customFormat="1">
      <c r="D82" s="188"/>
      <c r="E82"/>
      <c r="F82"/>
      <c r="G82"/>
      <c r="H82"/>
      <c r="I82"/>
    </row>
    <row r="83" spans="1:9" s="2" customFormat="1">
      <c r="A83"/>
      <c r="B83" s="42" t="s">
        <v>466</v>
      </c>
      <c r="D83" s="188"/>
      <c r="E83"/>
      <c r="F83"/>
      <c r="G83"/>
      <c r="H83"/>
      <c r="I83"/>
    </row>
    <row r="84" spans="1:9" s="2" customFormat="1">
      <c r="A84"/>
      <c r="B84" s="687" t="s">
        <v>467</v>
      </c>
      <c r="C84" s="687"/>
      <c r="D84" s="687"/>
      <c r="E84"/>
      <c r="F84"/>
      <c r="G84"/>
      <c r="H84"/>
      <c r="I84"/>
    </row>
    <row r="85" spans="1:9" customFormat="1" ht="13.2">
      <c r="B85" s="64" t="s">
        <v>468</v>
      </c>
      <c r="D85" s="182"/>
    </row>
    <row r="86" spans="1:9" s="2" customFormat="1">
      <c r="A86" s="11"/>
      <c r="B86" s="687" t="s">
        <v>469</v>
      </c>
      <c r="C86" s="687"/>
      <c r="D86" s="687"/>
    </row>
    <row r="87" spans="1:9" s="23" customFormat="1" ht="13.2">
      <c r="D87" s="218"/>
    </row>
    <row r="88" spans="1:9" s="23" customFormat="1" ht="13.2">
      <c r="D88" s="218"/>
    </row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0"/>
  <sheetViews>
    <sheetView showGridLines="0" view="pageBreakPreview" zoomScale="115" zoomScaleNormal="100" zoomScaleSheetLayoutView="115" workbookViewId="0">
      <selection activeCell="B22" sqref="B2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3" t="s">
        <v>321</v>
      </c>
      <c r="B1" s="76"/>
      <c r="C1" s="685" t="s">
        <v>97</v>
      </c>
      <c r="D1" s="685"/>
      <c r="E1" s="90"/>
    </row>
    <row r="2" spans="1:5" s="6" customFormat="1">
      <c r="A2" s="73" t="s">
        <v>315</v>
      </c>
      <c r="B2" s="76"/>
      <c r="C2" s="339">
        <v>42592</v>
      </c>
      <c r="D2" s="372">
        <v>42612</v>
      </c>
      <c r="E2" s="90"/>
    </row>
    <row r="3" spans="1:5" s="6" customFormat="1">
      <c r="A3" s="75" t="s">
        <v>128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მოქალაქეთა პოლიტიკური გაერთანება სახელმწიფო ხალხისთვის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27.6">
      <c r="A9" s="88" t="s">
        <v>64</v>
      </c>
      <c r="B9" s="88" t="s">
        <v>320</v>
      </c>
      <c r="C9" s="78" t="s">
        <v>10</v>
      </c>
      <c r="D9" s="78" t="s">
        <v>9</v>
      </c>
      <c r="E9" s="90"/>
    </row>
    <row r="10" spans="1:5" s="9" customFormat="1" ht="16.2">
      <c r="A10" s="97" t="s">
        <v>316</v>
      </c>
      <c r="B10" s="97"/>
      <c r="C10" s="4"/>
      <c r="D10" s="4"/>
      <c r="E10" s="92"/>
    </row>
    <row r="11" spans="1:5" s="10" customFormat="1">
      <c r="A11" s="97" t="s">
        <v>317</v>
      </c>
      <c r="B11" s="97"/>
      <c r="C11" s="4"/>
      <c r="D11" s="4"/>
      <c r="E11" s="93"/>
    </row>
    <row r="12" spans="1:5" s="10" customFormat="1">
      <c r="A12" s="86" t="s">
        <v>266</v>
      </c>
      <c r="B12" s="86"/>
      <c r="C12" s="4"/>
      <c r="D12" s="4"/>
      <c r="E12" s="93"/>
    </row>
    <row r="13" spans="1:5" s="10" customFormat="1">
      <c r="A13" s="86" t="s">
        <v>266</v>
      </c>
      <c r="B13" s="86"/>
      <c r="C13" s="4"/>
      <c r="D13" s="4"/>
      <c r="E13" s="93"/>
    </row>
    <row r="14" spans="1:5" s="10" customFormat="1">
      <c r="A14" s="86" t="s">
        <v>266</v>
      </c>
      <c r="B14" s="86"/>
      <c r="C14" s="4"/>
      <c r="D14" s="4"/>
      <c r="E14" s="93"/>
    </row>
    <row r="15" spans="1:5" s="10" customFormat="1">
      <c r="A15" s="86" t="s">
        <v>266</v>
      </c>
      <c r="B15" s="86"/>
      <c r="C15" s="4"/>
      <c r="D15" s="4"/>
      <c r="E15" s="93"/>
    </row>
    <row r="16" spans="1:5" s="10" customFormat="1">
      <c r="A16" s="86" t="s">
        <v>266</v>
      </c>
      <c r="B16" s="86"/>
      <c r="C16" s="4"/>
      <c r="D16" s="4"/>
      <c r="E16" s="93"/>
    </row>
    <row r="17" spans="1:5" s="10" customFormat="1" ht="17.25" customHeight="1">
      <c r="A17" s="97" t="s">
        <v>318</v>
      </c>
      <c r="B17" s="86" t="s">
        <v>1567</v>
      </c>
      <c r="C17" s="4">
        <v>620</v>
      </c>
      <c r="D17" s="4">
        <v>1750</v>
      </c>
      <c r="E17" s="93"/>
    </row>
    <row r="18" spans="1:5" s="10" customFormat="1" ht="18" customHeight="1">
      <c r="A18" s="97" t="s">
        <v>319</v>
      </c>
      <c r="B18" s="86" t="s">
        <v>1566</v>
      </c>
      <c r="C18" s="4">
        <v>80</v>
      </c>
      <c r="D18" s="4">
        <v>1770</v>
      </c>
      <c r="E18" s="93"/>
    </row>
    <row r="19" spans="1:5" s="10" customFormat="1" ht="27.6">
      <c r="A19" s="97" t="s">
        <v>775</v>
      </c>
      <c r="B19" s="86" t="s">
        <v>1568</v>
      </c>
      <c r="C19" s="4"/>
      <c r="D19" s="4">
        <v>55</v>
      </c>
      <c r="E19" s="93"/>
    </row>
    <row r="20" spans="1:5" s="10" customFormat="1" ht="27.6">
      <c r="A20" s="97" t="s">
        <v>776</v>
      </c>
      <c r="B20" s="86" t="s">
        <v>1569</v>
      </c>
      <c r="C20" s="4"/>
      <c r="D20" s="4">
        <v>80</v>
      </c>
      <c r="E20" s="93"/>
    </row>
    <row r="21" spans="1:5" s="10" customFormat="1" ht="27.6">
      <c r="A21" s="97" t="s">
        <v>777</v>
      </c>
      <c r="B21" s="86" t="s">
        <v>1572</v>
      </c>
      <c r="C21" s="4"/>
      <c r="D21" s="4">
        <v>400</v>
      </c>
      <c r="E21" s="93"/>
    </row>
    <row r="22" spans="1:5" s="10" customFormat="1" ht="27.6">
      <c r="A22" s="97" t="s">
        <v>778</v>
      </c>
      <c r="B22" s="86" t="s">
        <v>1570</v>
      </c>
      <c r="C22" s="4"/>
      <c r="D22" s="4">
        <v>500</v>
      </c>
      <c r="E22" s="93"/>
    </row>
    <row r="23" spans="1:5" s="10" customFormat="1" ht="27.6">
      <c r="A23" s="97" t="s">
        <v>779</v>
      </c>
      <c r="B23" s="86" t="s">
        <v>1571</v>
      </c>
      <c r="C23" s="4"/>
      <c r="D23" s="4">
        <v>500</v>
      </c>
      <c r="E23" s="93"/>
    </row>
    <row r="24" spans="1:5" s="3" customFormat="1" ht="27.6">
      <c r="A24" s="97" t="s">
        <v>796</v>
      </c>
      <c r="B24" s="87"/>
      <c r="C24" s="4"/>
      <c r="D24" s="4"/>
      <c r="E24" s="94"/>
    </row>
    <row r="25" spans="1:5" s="3" customFormat="1" ht="27.6">
      <c r="A25" s="97" t="s">
        <v>797</v>
      </c>
      <c r="B25" s="87"/>
      <c r="C25" s="4"/>
      <c r="D25" s="4"/>
      <c r="E25" s="94"/>
    </row>
    <row r="26" spans="1:5">
      <c r="A26" s="98"/>
      <c r="B26" s="98" t="s">
        <v>322</v>
      </c>
      <c r="C26" s="85">
        <f>SUM(C10:C25)</f>
        <v>700</v>
      </c>
      <c r="D26" s="85">
        <f>SUM(D10:D25)</f>
        <v>5055</v>
      </c>
      <c r="E26" s="95"/>
    </row>
    <row r="27" spans="1:5">
      <c r="A27" s="42"/>
      <c r="B27" s="42"/>
    </row>
    <row r="28" spans="1:5">
      <c r="A28" s="2" t="s">
        <v>409</v>
      </c>
      <c r="E28" s="5"/>
    </row>
    <row r="29" spans="1:5">
      <c r="A29" s="2" t="s">
        <v>393</v>
      </c>
    </row>
    <row r="30" spans="1:5">
      <c r="A30" s="212" t="s">
        <v>394</v>
      </c>
    </row>
    <row r="31" spans="1:5">
      <c r="A31" s="212"/>
    </row>
    <row r="32" spans="1:5">
      <c r="A32" s="212" t="s">
        <v>334</v>
      </c>
    </row>
    <row r="33" spans="1:9" s="23" customFormat="1" ht="13.2"/>
    <row r="34" spans="1:9">
      <c r="A34" s="68" t="s">
        <v>96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68"/>
      <c r="B37" s="68" t="s">
        <v>259</v>
      </c>
      <c r="D37" s="12"/>
      <c r="E37"/>
      <c r="F37"/>
      <c r="G37"/>
      <c r="H37"/>
      <c r="I37"/>
    </row>
    <row r="38" spans="1:9">
      <c r="B38" s="2" t="s">
        <v>258</v>
      </c>
      <c r="D38" s="12"/>
      <c r="E38"/>
      <c r="F38"/>
      <c r="G38"/>
      <c r="H38"/>
      <c r="I38"/>
    </row>
    <row r="39" spans="1:9" customFormat="1" ht="13.2">
      <c r="A39" s="64"/>
      <c r="B39" s="64" t="s">
        <v>127</v>
      </c>
    </row>
    <row r="40" spans="1:9" s="23" customFormat="1" ht="13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0"/>
  <sheetViews>
    <sheetView topLeftCell="A206" zoomScaleNormal="100" zoomScaleSheetLayoutView="85" workbookViewId="0">
      <selection activeCell="I233" sqref="I233"/>
    </sheetView>
  </sheetViews>
  <sheetFormatPr defaultColWidth="9.109375" defaultRowHeight="13.2"/>
  <cols>
    <col min="1" max="1" width="5.44140625" style="182" customWidth="1"/>
    <col min="2" max="2" width="27.6640625" style="182" customWidth="1"/>
    <col min="3" max="3" width="20" style="182" customWidth="1"/>
    <col min="4" max="4" width="17.5546875" style="182" customWidth="1"/>
    <col min="5" max="5" width="30.33203125" style="182" customWidth="1"/>
    <col min="6" max="6" width="12.6640625" style="182" customWidth="1"/>
    <col min="7" max="7" width="13.88671875" style="517" customWidth="1"/>
    <col min="8" max="8" width="14.6640625" style="517" customWidth="1"/>
    <col min="9" max="9" width="19.5546875" style="517" customWidth="1"/>
    <col min="10" max="12" width="0" style="182" hidden="1" customWidth="1"/>
    <col min="13" max="13" width="32.6640625" style="182" customWidth="1"/>
    <col min="14" max="14" width="9.33203125" style="182" hidden="1" customWidth="1"/>
    <col min="15" max="16384" width="9.109375" style="182"/>
  </cols>
  <sheetData>
    <row r="1" spans="1:13" ht="13.8">
      <c r="A1" s="428" t="s">
        <v>440</v>
      </c>
      <c r="B1" s="428"/>
      <c r="C1" s="79"/>
      <c r="D1" s="79"/>
      <c r="E1" s="79"/>
      <c r="F1" s="79"/>
      <c r="G1" s="689" t="s">
        <v>97</v>
      </c>
      <c r="H1" s="689"/>
      <c r="I1" s="688"/>
      <c r="J1" s="688"/>
    </row>
    <row r="2" spans="1:13" ht="13.8">
      <c r="A2" s="80" t="s">
        <v>128</v>
      </c>
      <c r="B2" s="428"/>
      <c r="C2" s="79"/>
      <c r="D2" s="79"/>
      <c r="E2" s="79"/>
      <c r="F2" s="79"/>
      <c r="G2" s="339">
        <v>42592</v>
      </c>
      <c r="H2" s="372">
        <v>42612</v>
      </c>
      <c r="J2" s="429">
        <v>42570</v>
      </c>
    </row>
    <row r="3" spans="1:13" ht="13.8">
      <c r="A3" s="80"/>
      <c r="B3" s="80"/>
      <c r="C3" s="428"/>
      <c r="D3" s="428"/>
      <c r="E3" s="428"/>
      <c r="F3" s="428"/>
      <c r="G3" s="518"/>
      <c r="H3" s="518"/>
      <c r="I3" s="518"/>
    </row>
    <row r="4" spans="1:13" ht="13.8">
      <c r="A4" s="79" t="s">
        <v>262</v>
      </c>
      <c r="B4" s="79"/>
      <c r="C4" s="79"/>
      <c r="D4" s="79"/>
      <c r="E4" s="79"/>
      <c r="F4" s="79"/>
      <c r="G4" s="519"/>
      <c r="H4" s="519"/>
      <c r="I4" s="519"/>
    </row>
    <row r="5" spans="1:13" ht="13.8">
      <c r="A5" s="79" t="str">
        <f>'ფორმა N1'!D4</f>
        <v>მოქალაქეთა პოლიტიკური გაერთანება სახელმწიფო ხალხისთვის</v>
      </c>
      <c r="B5" s="79"/>
      <c r="C5" s="79"/>
      <c r="D5" s="79"/>
      <c r="E5" s="79"/>
      <c r="F5" s="79"/>
      <c r="G5" s="519"/>
      <c r="H5" s="519"/>
      <c r="I5" s="519"/>
    </row>
    <row r="6" spans="1:13" ht="16.2">
      <c r="A6" s="431"/>
      <c r="B6" s="431"/>
      <c r="C6" s="432"/>
      <c r="D6" s="431"/>
      <c r="E6" s="431"/>
      <c r="F6" s="431"/>
      <c r="G6" s="520"/>
      <c r="H6" s="521"/>
      <c r="I6" s="521"/>
    </row>
    <row r="7" spans="1:13" ht="103.2" customHeight="1">
      <c r="A7" s="433" t="s">
        <v>64</v>
      </c>
      <c r="B7" s="433" t="s">
        <v>325</v>
      </c>
      <c r="C7" s="434" t="s">
        <v>326</v>
      </c>
      <c r="D7" s="433" t="s">
        <v>215</v>
      </c>
      <c r="E7" s="433" t="s">
        <v>330</v>
      </c>
      <c r="F7" s="433" t="s">
        <v>333</v>
      </c>
      <c r="G7" s="522" t="s">
        <v>10</v>
      </c>
      <c r="H7" s="523" t="s">
        <v>9</v>
      </c>
      <c r="I7" s="523" t="s">
        <v>375</v>
      </c>
      <c r="M7" s="186"/>
    </row>
    <row r="8" spans="1:13" ht="16.2">
      <c r="A8" s="433">
        <v>1</v>
      </c>
      <c r="B8" s="375" t="s">
        <v>483</v>
      </c>
      <c r="C8" s="375" t="s">
        <v>484</v>
      </c>
      <c r="D8" s="376" t="s">
        <v>485</v>
      </c>
      <c r="E8" s="375" t="s">
        <v>486</v>
      </c>
      <c r="F8" s="435" t="s">
        <v>332</v>
      </c>
      <c r="G8" s="524">
        <f t="shared" ref="G8:G29" si="0">K8/0.8</f>
        <v>12500</v>
      </c>
      <c r="H8" s="525">
        <v>0</v>
      </c>
      <c r="I8" s="525">
        <f t="shared" ref="I8:I38" si="1">G8*20/100</f>
        <v>2500</v>
      </c>
      <c r="J8" s="387"/>
      <c r="K8" s="377">
        <v>10000</v>
      </c>
      <c r="L8" s="387"/>
      <c r="M8" s="377" t="s">
        <v>1293</v>
      </c>
    </row>
    <row r="9" spans="1:13" ht="16.8">
      <c r="A9" s="433">
        <v>2</v>
      </c>
      <c r="B9" s="436" t="s">
        <v>493</v>
      </c>
      <c r="C9" s="437" t="s">
        <v>494</v>
      </c>
      <c r="D9" s="436" t="s">
        <v>495</v>
      </c>
      <c r="E9" s="436" t="s">
        <v>496</v>
      </c>
      <c r="F9" s="435" t="s">
        <v>332</v>
      </c>
      <c r="G9" s="524">
        <f t="shared" si="0"/>
        <v>1250</v>
      </c>
      <c r="H9" s="525">
        <v>0</v>
      </c>
      <c r="I9" s="525">
        <f t="shared" si="1"/>
        <v>250</v>
      </c>
      <c r="J9" s="387"/>
      <c r="K9" s="438">
        <v>1000</v>
      </c>
      <c r="L9" s="387"/>
      <c r="M9" s="377" t="s">
        <v>1293</v>
      </c>
    </row>
    <row r="10" spans="1:13" ht="16.8">
      <c r="A10" s="433">
        <v>3</v>
      </c>
      <c r="B10" s="436" t="s">
        <v>497</v>
      </c>
      <c r="C10" s="437" t="s">
        <v>498</v>
      </c>
      <c r="D10" s="436" t="s">
        <v>499</v>
      </c>
      <c r="E10" s="436" t="s">
        <v>500</v>
      </c>
      <c r="F10" s="435" t="s">
        <v>332</v>
      </c>
      <c r="G10" s="524">
        <f t="shared" si="0"/>
        <v>1750</v>
      </c>
      <c r="H10" s="525">
        <v>0</v>
      </c>
      <c r="I10" s="525">
        <f t="shared" si="1"/>
        <v>350</v>
      </c>
      <c r="J10" s="387"/>
      <c r="K10" s="438">
        <v>1400</v>
      </c>
      <c r="L10" s="387"/>
      <c r="M10" s="377" t="s">
        <v>1293</v>
      </c>
    </row>
    <row r="11" spans="1:13" ht="16.8">
      <c r="A11" s="433">
        <v>4</v>
      </c>
      <c r="B11" s="436" t="s">
        <v>501</v>
      </c>
      <c r="C11" s="437" t="s">
        <v>502</v>
      </c>
      <c r="D11" s="436" t="s">
        <v>503</v>
      </c>
      <c r="E11" s="436" t="s">
        <v>504</v>
      </c>
      <c r="F11" s="435" t="s">
        <v>332</v>
      </c>
      <c r="G11" s="524">
        <f t="shared" si="0"/>
        <v>1875</v>
      </c>
      <c r="H11" s="525">
        <v>0</v>
      </c>
      <c r="I11" s="525">
        <f t="shared" si="1"/>
        <v>375</v>
      </c>
      <c r="J11" s="387"/>
      <c r="K11" s="438">
        <v>1500</v>
      </c>
      <c r="L11" s="387"/>
      <c r="M11" s="377" t="s">
        <v>1293</v>
      </c>
    </row>
    <row r="12" spans="1:13" ht="16.8">
      <c r="A12" s="433">
        <v>5</v>
      </c>
      <c r="B12" s="436" t="s">
        <v>505</v>
      </c>
      <c r="C12" s="437" t="s">
        <v>506</v>
      </c>
      <c r="D12" s="436" t="s">
        <v>507</v>
      </c>
      <c r="E12" s="436" t="s">
        <v>508</v>
      </c>
      <c r="F12" s="435" t="s">
        <v>332</v>
      </c>
      <c r="G12" s="524">
        <f t="shared" si="0"/>
        <v>250</v>
      </c>
      <c r="H12" s="525">
        <v>0</v>
      </c>
      <c r="I12" s="525">
        <f t="shared" si="1"/>
        <v>50</v>
      </c>
      <c r="J12" s="387"/>
      <c r="K12" s="438">
        <v>200</v>
      </c>
      <c r="L12" s="387"/>
      <c r="M12" s="377" t="s">
        <v>1293</v>
      </c>
    </row>
    <row r="13" spans="1:13" ht="16.8">
      <c r="A13" s="433">
        <v>6</v>
      </c>
      <c r="B13" s="436" t="s">
        <v>509</v>
      </c>
      <c r="C13" s="437" t="s">
        <v>510</v>
      </c>
      <c r="D13" s="436" t="s">
        <v>511</v>
      </c>
      <c r="E13" s="436" t="s">
        <v>512</v>
      </c>
      <c r="F13" s="435" t="s">
        <v>332</v>
      </c>
      <c r="G13" s="524">
        <f t="shared" si="0"/>
        <v>375</v>
      </c>
      <c r="H13" s="525">
        <v>0</v>
      </c>
      <c r="I13" s="525">
        <f t="shared" si="1"/>
        <v>75</v>
      </c>
      <c r="J13" s="387"/>
      <c r="K13" s="438">
        <v>300</v>
      </c>
      <c r="L13" s="387"/>
      <c r="M13" s="377" t="s">
        <v>1293</v>
      </c>
    </row>
    <row r="14" spans="1:13" ht="16.8">
      <c r="A14" s="433">
        <v>7</v>
      </c>
      <c r="B14" s="436" t="s">
        <v>513</v>
      </c>
      <c r="C14" s="437" t="s">
        <v>514</v>
      </c>
      <c r="D14" s="436" t="s">
        <v>515</v>
      </c>
      <c r="E14" s="436" t="s">
        <v>516</v>
      </c>
      <c r="F14" s="435" t="s">
        <v>332</v>
      </c>
      <c r="G14" s="524">
        <f t="shared" si="0"/>
        <v>1000</v>
      </c>
      <c r="H14" s="525">
        <v>0</v>
      </c>
      <c r="I14" s="525">
        <f t="shared" si="1"/>
        <v>200</v>
      </c>
      <c r="J14" s="387"/>
      <c r="K14" s="438">
        <v>800</v>
      </c>
      <c r="L14" s="387"/>
      <c r="M14" s="377" t="s">
        <v>1293</v>
      </c>
    </row>
    <row r="15" spans="1:13" ht="16.8">
      <c r="A15" s="433">
        <v>8</v>
      </c>
      <c r="B15" s="436" t="s">
        <v>518</v>
      </c>
      <c r="C15" s="437" t="s">
        <v>519</v>
      </c>
      <c r="D15" s="436" t="s">
        <v>520</v>
      </c>
      <c r="E15" s="436" t="s">
        <v>521</v>
      </c>
      <c r="F15" s="435" t="s">
        <v>332</v>
      </c>
      <c r="G15" s="524">
        <f t="shared" si="0"/>
        <v>1000</v>
      </c>
      <c r="H15" s="525">
        <v>0</v>
      </c>
      <c r="I15" s="525">
        <f t="shared" si="1"/>
        <v>200</v>
      </c>
      <c r="J15" s="387"/>
      <c r="K15" s="438">
        <v>800</v>
      </c>
      <c r="L15" s="387"/>
      <c r="M15" s="377" t="s">
        <v>1293</v>
      </c>
    </row>
    <row r="16" spans="1:13" ht="16.8">
      <c r="A16" s="433">
        <v>9</v>
      </c>
      <c r="B16" s="436" t="s">
        <v>522</v>
      </c>
      <c r="C16" s="437" t="s">
        <v>523</v>
      </c>
      <c r="D16" s="436" t="s">
        <v>524</v>
      </c>
      <c r="E16" s="436" t="s">
        <v>525</v>
      </c>
      <c r="F16" s="435" t="s">
        <v>332</v>
      </c>
      <c r="G16" s="524">
        <f t="shared" si="0"/>
        <v>187.5</v>
      </c>
      <c r="H16" s="525">
        <v>0</v>
      </c>
      <c r="I16" s="525">
        <f t="shared" si="1"/>
        <v>37.5</v>
      </c>
      <c r="J16" s="387"/>
      <c r="K16" s="438">
        <v>150</v>
      </c>
      <c r="L16" s="387"/>
      <c r="M16" s="377" t="s">
        <v>1293</v>
      </c>
    </row>
    <row r="17" spans="1:13" ht="16.8">
      <c r="A17" s="433">
        <v>10</v>
      </c>
      <c r="B17" s="436" t="s">
        <v>526</v>
      </c>
      <c r="C17" s="437" t="s">
        <v>527</v>
      </c>
      <c r="D17" s="436" t="s">
        <v>528</v>
      </c>
      <c r="E17" s="436" t="s">
        <v>529</v>
      </c>
      <c r="F17" s="435" t="s">
        <v>332</v>
      </c>
      <c r="G17" s="524">
        <f t="shared" si="0"/>
        <v>1125</v>
      </c>
      <c r="H17" s="525">
        <v>0</v>
      </c>
      <c r="I17" s="525">
        <f t="shared" si="1"/>
        <v>225</v>
      </c>
      <c r="J17" s="387"/>
      <c r="K17" s="438">
        <v>900</v>
      </c>
      <c r="L17" s="387"/>
      <c r="M17" s="377" t="s">
        <v>1293</v>
      </c>
    </row>
    <row r="18" spans="1:13" ht="16.8">
      <c r="A18" s="433">
        <v>11</v>
      </c>
      <c r="B18" s="436" t="s">
        <v>531</v>
      </c>
      <c r="C18" s="437" t="s">
        <v>532</v>
      </c>
      <c r="D18" s="436" t="s">
        <v>533</v>
      </c>
      <c r="E18" s="436" t="s">
        <v>534</v>
      </c>
      <c r="F18" s="435" t="s">
        <v>332</v>
      </c>
      <c r="G18" s="524">
        <f t="shared" si="0"/>
        <v>1000</v>
      </c>
      <c r="H18" s="525">
        <v>0</v>
      </c>
      <c r="I18" s="525">
        <f t="shared" si="1"/>
        <v>200</v>
      </c>
      <c r="J18" s="387"/>
      <c r="K18" s="438">
        <v>800</v>
      </c>
      <c r="L18" s="387"/>
      <c r="M18" s="377" t="s">
        <v>1293</v>
      </c>
    </row>
    <row r="19" spans="1:13" ht="16.8">
      <c r="A19" s="433">
        <v>12</v>
      </c>
      <c r="B19" s="436" t="s">
        <v>535</v>
      </c>
      <c r="C19" s="437" t="s">
        <v>536</v>
      </c>
      <c r="D19" s="436" t="s">
        <v>537</v>
      </c>
      <c r="E19" s="436" t="s">
        <v>538</v>
      </c>
      <c r="F19" s="435" t="s">
        <v>332</v>
      </c>
      <c r="G19" s="524">
        <f t="shared" si="0"/>
        <v>1000</v>
      </c>
      <c r="H19" s="525">
        <v>0</v>
      </c>
      <c r="I19" s="525">
        <f t="shared" si="1"/>
        <v>200</v>
      </c>
      <c r="J19" s="387"/>
      <c r="K19" s="438">
        <v>800</v>
      </c>
      <c r="L19" s="387"/>
      <c r="M19" s="377" t="s">
        <v>1293</v>
      </c>
    </row>
    <row r="20" spans="1:13" ht="16.8">
      <c r="A20" s="433">
        <v>13</v>
      </c>
      <c r="B20" s="436" t="s">
        <v>540</v>
      </c>
      <c r="C20" s="437" t="s">
        <v>541</v>
      </c>
      <c r="D20" s="436" t="s">
        <v>542</v>
      </c>
      <c r="E20" s="436" t="s">
        <v>543</v>
      </c>
      <c r="F20" s="435" t="s">
        <v>332</v>
      </c>
      <c r="G20" s="524">
        <f t="shared" si="0"/>
        <v>187.5</v>
      </c>
      <c r="H20" s="525">
        <v>0</v>
      </c>
      <c r="I20" s="525">
        <f t="shared" si="1"/>
        <v>37.5</v>
      </c>
      <c r="J20" s="387"/>
      <c r="K20" s="438">
        <v>150</v>
      </c>
      <c r="L20" s="387"/>
      <c r="M20" s="377" t="s">
        <v>1293</v>
      </c>
    </row>
    <row r="21" spans="1:13" ht="16.8">
      <c r="A21" s="433">
        <v>14</v>
      </c>
      <c r="B21" s="436" t="s">
        <v>547</v>
      </c>
      <c r="C21" s="437" t="s">
        <v>548</v>
      </c>
      <c r="D21" s="436" t="s">
        <v>549</v>
      </c>
      <c r="E21" s="436" t="s">
        <v>550</v>
      </c>
      <c r="F21" s="435" t="s">
        <v>332</v>
      </c>
      <c r="G21" s="524">
        <f t="shared" si="0"/>
        <v>1000</v>
      </c>
      <c r="H21" s="525">
        <v>0</v>
      </c>
      <c r="I21" s="525">
        <f t="shared" si="1"/>
        <v>200</v>
      </c>
      <c r="J21" s="387"/>
      <c r="K21" s="438">
        <v>800</v>
      </c>
      <c r="L21" s="387"/>
      <c r="M21" s="377" t="s">
        <v>1293</v>
      </c>
    </row>
    <row r="22" spans="1:13" ht="16.8">
      <c r="A22" s="433">
        <v>15</v>
      </c>
      <c r="B22" s="436" t="s">
        <v>551</v>
      </c>
      <c r="C22" s="437" t="s">
        <v>552</v>
      </c>
      <c r="D22" s="436" t="s">
        <v>553</v>
      </c>
      <c r="E22" s="436" t="s">
        <v>554</v>
      </c>
      <c r="F22" s="435" t="s">
        <v>332</v>
      </c>
      <c r="G22" s="524">
        <f t="shared" si="0"/>
        <v>187.5</v>
      </c>
      <c r="H22" s="525">
        <v>0</v>
      </c>
      <c r="I22" s="525">
        <f t="shared" si="1"/>
        <v>37.5</v>
      </c>
      <c r="J22" s="387"/>
      <c r="K22" s="438">
        <v>150</v>
      </c>
      <c r="L22" s="387"/>
      <c r="M22" s="377" t="s">
        <v>1293</v>
      </c>
    </row>
    <row r="23" spans="1:13" ht="16.8">
      <c r="A23" s="433">
        <v>16</v>
      </c>
      <c r="B23" s="436" t="s">
        <v>555</v>
      </c>
      <c r="C23" s="437" t="s">
        <v>556</v>
      </c>
      <c r="D23" s="436" t="s">
        <v>557</v>
      </c>
      <c r="E23" s="436" t="s">
        <v>558</v>
      </c>
      <c r="F23" s="435" t="s">
        <v>332</v>
      </c>
      <c r="G23" s="524">
        <f t="shared" si="0"/>
        <v>187.5</v>
      </c>
      <c r="H23" s="525">
        <v>0</v>
      </c>
      <c r="I23" s="525">
        <f t="shared" si="1"/>
        <v>37.5</v>
      </c>
      <c r="J23" s="387"/>
      <c r="K23" s="438">
        <v>150</v>
      </c>
      <c r="L23" s="387"/>
      <c r="M23" s="377" t="s">
        <v>1293</v>
      </c>
    </row>
    <row r="24" spans="1:13" ht="16.8">
      <c r="A24" s="433">
        <v>17</v>
      </c>
      <c r="B24" s="436" t="s">
        <v>559</v>
      </c>
      <c r="C24" s="437" t="s">
        <v>560</v>
      </c>
      <c r="D24" s="436" t="s">
        <v>561</v>
      </c>
      <c r="E24" s="436" t="s">
        <v>562</v>
      </c>
      <c r="F24" s="435" t="s">
        <v>332</v>
      </c>
      <c r="G24" s="524">
        <f t="shared" si="0"/>
        <v>187.5</v>
      </c>
      <c r="H24" s="525">
        <v>0</v>
      </c>
      <c r="I24" s="525">
        <f t="shared" si="1"/>
        <v>37.5</v>
      </c>
      <c r="J24" s="387"/>
      <c r="K24" s="438">
        <v>150</v>
      </c>
      <c r="L24" s="387"/>
      <c r="M24" s="377" t="s">
        <v>1293</v>
      </c>
    </row>
    <row r="25" spans="1:13" ht="16.8">
      <c r="A25" s="433">
        <v>18</v>
      </c>
      <c r="B25" s="436" t="s">
        <v>564</v>
      </c>
      <c r="C25" s="437" t="s">
        <v>565</v>
      </c>
      <c r="D25" s="436" t="s">
        <v>566</v>
      </c>
      <c r="E25" s="436" t="s">
        <v>567</v>
      </c>
      <c r="F25" s="435" t="s">
        <v>332</v>
      </c>
      <c r="G25" s="524">
        <f t="shared" si="0"/>
        <v>1000</v>
      </c>
      <c r="H25" s="525">
        <v>0</v>
      </c>
      <c r="I25" s="525">
        <f t="shared" si="1"/>
        <v>200</v>
      </c>
      <c r="J25" s="387"/>
      <c r="K25" s="438">
        <v>800</v>
      </c>
      <c r="L25" s="387"/>
      <c r="M25" s="377" t="s">
        <v>1293</v>
      </c>
    </row>
    <row r="26" spans="1:13" ht="16.8">
      <c r="A26" s="433">
        <v>19</v>
      </c>
      <c r="B26" s="436" t="s">
        <v>544</v>
      </c>
      <c r="C26" s="437" t="s">
        <v>568</v>
      </c>
      <c r="D26" s="436" t="s">
        <v>569</v>
      </c>
      <c r="E26" s="436" t="s">
        <v>570</v>
      </c>
      <c r="F26" s="435" t="s">
        <v>332</v>
      </c>
      <c r="G26" s="524">
        <f t="shared" si="0"/>
        <v>1000</v>
      </c>
      <c r="H26" s="525">
        <v>0</v>
      </c>
      <c r="I26" s="525">
        <f t="shared" si="1"/>
        <v>200</v>
      </c>
      <c r="J26" s="387"/>
      <c r="K26" s="438">
        <v>800</v>
      </c>
      <c r="L26" s="387"/>
      <c r="M26" s="377" t="s">
        <v>1293</v>
      </c>
    </row>
    <row r="27" spans="1:13" ht="16.8">
      <c r="A27" s="433">
        <v>20</v>
      </c>
      <c r="B27" s="436" t="s">
        <v>487</v>
      </c>
      <c r="C27" s="437" t="s">
        <v>571</v>
      </c>
      <c r="D27" s="436" t="s">
        <v>572</v>
      </c>
      <c r="E27" s="436" t="s">
        <v>573</v>
      </c>
      <c r="F27" s="435" t="s">
        <v>332</v>
      </c>
      <c r="G27" s="524">
        <f t="shared" si="0"/>
        <v>1000</v>
      </c>
      <c r="H27" s="525">
        <v>0</v>
      </c>
      <c r="I27" s="525">
        <f t="shared" si="1"/>
        <v>200</v>
      </c>
      <c r="J27" s="387"/>
      <c r="K27" s="438">
        <v>800</v>
      </c>
      <c r="L27" s="387"/>
      <c r="M27" s="377" t="s">
        <v>1293</v>
      </c>
    </row>
    <row r="28" spans="1:13" ht="16.8">
      <c r="A28" s="433">
        <v>21</v>
      </c>
      <c r="B28" s="436" t="s">
        <v>574</v>
      </c>
      <c r="C28" s="437" t="s">
        <v>575</v>
      </c>
      <c r="D28" s="436" t="s">
        <v>576</v>
      </c>
      <c r="E28" s="436" t="s">
        <v>577</v>
      </c>
      <c r="F28" s="435" t="s">
        <v>332</v>
      </c>
      <c r="G28" s="524">
        <f t="shared" si="0"/>
        <v>1000</v>
      </c>
      <c r="H28" s="525">
        <v>0</v>
      </c>
      <c r="I28" s="525">
        <f t="shared" si="1"/>
        <v>200</v>
      </c>
      <c r="J28" s="387"/>
      <c r="K28" s="438">
        <v>800</v>
      </c>
      <c r="L28" s="387"/>
      <c r="M28" s="377" t="s">
        <v>1293</v>
      </c>
    </row>
    <row r="29" spans="1:13" ht="16.8">
      <c r="A29" s="433">
        <v>22</v>
      </c>
      <c r="B29" s="436" t="s">
        <v>578</v>
      </c>
      <c r="C29" s="437" t="s">
        <v>579</v>
      </c>
      <c r="D29" s="436" t="s">
        <v>580</v>
      </c>
      <c r="E29" s="436" t="s">
        <v>581</v>
      </c>
      <c r="F29" s="435" t="s">
        <v>332</v>
      </c>
      <c r="G29" s="524">
        <f t="shared" si="0"/>
        <v>187.5</v>
      </c>
      <c r="H29" s="525">
        <v>0</v>
      </c>
      <c r="I29" s="525">
        <f t="shared" si="1"/>
        <v>37.5</v>
      </c>
      <c r="J29" s="387"/>
      <c r="K29" s="438">
        <v>150</v>
      </c>
      <c r="L29" s="387"/>
      <c r="M29" s="377" t="s">
        <v>1293</v>
      </c>
    </row>
    <row r="30" spans="1:13" ht="16.8">
      <c r="A30" s="433">
        <v>23</v>
      </c>
      <c r="B30" s="436" t="s">
        <v>582</v>
      </c>
      <c r="C30" s="437" t="s">
        <v>583</v>
      </c>
      <c r="D30" s="436" t="s">
        <v>584</v>
      </c>
      <c r="E30" s="436" t="s">
        <v>585</v>
      </c>
      <c r="F30" s="435" t="s">
        <v>332</v>
      </c>
      <c r="G30" s="524">
        <v>225</v>
      </c>
      <c r="H30" s="525">
        <v>0</v>
      </c>
      <c r="I30" s="525">
        <f t="shared" si="1"/>
        <v>45</v>
      </c>
      <c r="J30" s="387"/>
      <c r="K30" s="438">
        <v>900</v>
      </c>
      <c r="L30" s="387"/>
      <c r="M30" s="377" t="s">
        <v>1293</v>
      </c>
    </row>
    <row r="31" spans="1:13" ht="16.8">
      <c r="A31" s="433">
        <v>24</v>
      </c>
      <c r="B31" s="436" t="s">
        <v>586</v>
      </c>
      <c r="C31" s="437" t="s">
        <v>587</v>
      </c>
      <c r="D31" s="436" t="s">
        <v>588</v>
      </c>
      <c r="E31" s="436" t="s">
        <v>589</v>
      </c>
      <c r="F31" s="435" t="s">
        <v>332</v>
      </c>
      <c r="G31" s="524">
        <v>225</v>
      </c>
      <c r="H31" s="525">
        <v>0</v>
      </c>
      <c r="I31" s="525">
        <f t="shared" si="1"/>
        <v>45</v>
      </c>
      <c r="J31" s="387"/>
      <c r="K31" s="438">
        <v>900</v>
      </c>
      <c r="L31" s="387"/>
      <c r="M31" s="377" t="s">
        <v>1293</v>
      </c>
    </row>
    <row r="32" spans="1:13" ht="16.8">
      <c r="A32" s="433">
        <v>25</v>
      </c>
      <c r="B32" s="436" t="s">
        <v>590</v>
      </c>
      <c r="C32" s="437" t="s">
        <v>591</v>
      </c>
      <c r="D32" s="436" t="s">
        <v>592</v>
      </c>
      <c r="E32" s="436" t="s">
        <v>593</v>
      </c>
      <c r="F32" s="435" t="s">
        <v>332</v>
      </c>
      <c r="G32" s="524">
        <v>225</v>
      </c>
      <c r="H32" s="525">
        <v>0</v>
      </c>
      <c r="I32" s="525">
        <f t="shared" si="1"/>
        <v>45</v>
      </c>
      <c r="J32" s="387"/>
      <c r="K32" s="438">
        <v>900</v>
      </c>
      <c r="L32" s="387"/>
      <c r="M32" s="377" t="s">
        <v>1293</v>
      </c>
    </row>
    <row r="33" spans="1:13" ht="16.8">
      <c r="A33" s="433">
        <v>26</v>
      </c>
      <c r="B33" s="436" t="s">
        <v>539</v>
      </c>
      <c r="C33" s="437" t="s">
        <v>594</v>
      </c>
      <c r="D33" s="436" t="s">
        <v>480</v>
      </c>
      <c r="E33" s="436" t="s">
        <v>595</v>
      </c>
      <c r="F33" s="435" t="s">
        <v>332</v>
      </c>
      <c r="G33" s="524">
        <v>225</v>
      </c>
      <c r="H33" s="525">
        <v>0</v>
      </c>
      <c r="I33" s="525">
        <f t="shared" si="1"/>
        <v>45</v>
      </c>
      <c r="J33" s="387"/>
      <c r="K33" s="438">
        <v>900</v>
      </c>
      <c r="L33" s="387"/>
      <c r="M33" s="377" t="s">
        <v>1293</v>
      </c>
    </row>
    <row r="34" spans="1:13" ht="16.8">
      <c r="A34" s="433">
        <v>27</v>
      </c>
      <c r="B34" s="436" t="s">
        <v>596</v>
      </c>
      <c r="C34" s="437" t="s">
        <v>597</v>
      </c>
      <c r="D34" s="436" t="s">
        <v>598</v>
      </c>
      <c r="E34" s="436" t="s">
        <v>599</v>
      </c>
      <c r="F34" s="435" t="s">
        <v>332</v>
      </c>
      <c r="G34" s="524">
        <v>225</v>
      </c>
      <c r="H34" s="525">
        <v>0</v>
      </c>
      <c r="I34" s="525">
        <f t="shared" si="1"/>
        <v>45</v>
      </c>
      <c r="J34" s="387"/>
      <c r="K34" s="438">
        <v>900</v>
      </c>
      <c r="L34" s="387"/>
      <c r="M34" s="377" t="s">
        <v>1293</v>
      </c>
    </row>
    <row r="35" spans="1:13" ht="16.8">
      <c r="A35" s="433">
        <v>28</v>
      </c>
      <c r="B35" s="436" t="s">
        <v>600</v>
      </c>
      <c r="C35" s="437" t="s">
        <v>601</v>
      </c>
      <c r="D35" s="436" t="s">
        <v>602</v>
      </c>
      <c r="E35" s="436" t="s">
        <v>603</v>
      </c>
      <c r="F35" s="435" t="s">
        <v>332</v>
      </c>
      <c r="G35" s="524">
        <v>225</v>
      </c>
      <c r="H35" s="525">
        <v>0</v>
      </c>
      <c r="I35" s="525">
        <f t="shared" si="1"/>
        <v>45</v>
      </c>
      <c r="J35" s="387"/>
      <c r="K35" s="438">
        <v>900</v>
      </c>
      <c r="L35" s="387"/>
      <c r="M35" s="377" t="s">
        <v>1293</v>
      </c>
    </row>
    <row r="36" spans="1:13" ht="16.8">
      <c r="A36" s="433">
        <v>29</v>
      </c>
      <c r="B36" s="436" t="s">
        <v>604</v>
      </c>
      <c r="C36" s="437" t="s">
        <v>605</v>
      </c>
      <c r="D36" s="436" t="s">
        <v>606</v>
      </c>
      <c r="E36" s="436" t="s">
        <v>607</v>
      </c>
      <c r="F36" s="435" t="s">
        <v>332</v>
      </c>
      <c r="G36" s="524">
        <v>225</v>
      </c>
      <c r="H36" s="525">
        <v>0</v>
      </c>
      <c r="I36" s="525">
        <f t="shared" si="1"/>
        <v>45</v>
      </c>
      <c r="J36" s="387"/>
      <c r="K36" s="438">
        <v>900</v>
      </c>
      <c r="L36" s="387"/>
      <c r="M36" s="377" t="s">
        <v>1293</v>
      </c>
    </row>
    <row r="37" spans="1:13" ht="16.8">
      <c r="A37" s="433">
        <v>30</v>
      </c>
      <c r="B37" s="436" t="s">
        <v>608</v>
      </c>
      <c r="C37" s="437" t="s">
        <v>530</v>
      </c>
      <c r="D37" s="436" t="s">
        <v>609</v>
      </c>
      <c r="E37" s="436" t="s">
        <v>610</v>
      </c>
      <c r="F37" s="435" t="s">
        <v>332</v>
      </c>
      <c r="G37" s="524">
        <v>225</v>
      </c>
      <c r="H37" s="525">
        <v>0</v>
      </c>
      <c r="I37" s="525">
        <f t="shared" si="1"/>
        <v>45</v>
      </c>
      <c r="J37" s="387"/>
      <c r="K37" s="438">
        <v>900</v>
      </c>
      <c r="L37" s="387"/>
      <c r="M37" s="377" t="s">
        <v>1293</v>
      </c>
    </row>
    <row r="38" spans="1:13" ht="16.8">
      <c r="A38" s="433">
        <v>31</v>
      </c>
      <c r="B38" s="436" t="s">
        <v>596</v>
      </c>
      <c r="C38" s="437" t="s">
        <v>611</v>
      </c>
      <c r="D38" s="436" t="s">
        <v>612</v>
      </c>
      <c r="E38" s="436" t="s">
        <v>599</v>
      </c>
      <c r="F38" s="435" t="s">
        <v>332</v>
      </c>
      <c r="G38" s="524">
        <v>225</v>
      </c>
      <c r="H38" s="525">
        <v>0</v>
      </c>
      <c r="I38" s="525">
        <f t="shared" si="1"/>
        <v>45</v>
      </c>
      <c r="J38" s="387"/>
      <c r="K38" s="438">
        <v>900</v>
      </c>
      <c r="L38" s="387"/>
      <c r="M38" s="377" t="s">
        <v>1293</v>
      </c>
    </row>
    <row r="39" spans="1:13" ht="16.8">
      <c r="A39" s="433">
        <v>32</v>
      </c>
      <c r="B39" s="436" t="s">
        <v>613</v>
      </c>
      <c r="C39" s="437" t="s">
        <v>614</v>
      </c>
      <c r="D39" s="436" t="s">
        <v>615</v>
      </c>
      <c r="E39" s="436" t="s">
        <v>599</v>
      </c>
      <c r="F39" s="435" t="s">
        <v>332</v>
      </c>
      <c r="G39" s="524">
        <v>225</v>
      </c>
      <c r="H39" s="525">
        <v>0</v>
      </c>
      <c r="I39" s="525">
        <f t="shared" ref="I39:I70" si="2">G39*20/100</f>
        <v>45</v>
      </c>
      <c r="J39" s="387"/>
      <c r="K39" s="438">
        <v>900</v>
      </c>
      <c r="L39" s="387"/>
      <c r="M39" s="377" t="s">
        <v>1293</v>
      </c>
    </row>
    <row r="40" spans="1:13" ht="16.8">
      <c r="A40" s="433">
        <v>33</v>
      </c>
      <c r="B40" s="436" t="s">
        <v>616</v>
      </c>
      <c r="C40" s="437" t="s">
        <v>617</v>
      </c>
      <c r="D40" s="436" t="s">
        <v>618</v>
      </c>
      <c r="E40" s="436" t="s">
        <v>619</v>
      </c>
      <c r="F40" s="435" t="s">
        <v>332</v>
      </c>
      <c r="G40" s="524">
        <v>225</v>
      </c>
      <c r="H40" s="525">
        <v>0</v>
      </c>
      <c r="I40" s="525">
        <f t="shared" si="2"/>
        <v>45</v>
      </c>
      <c r="J40" s="387"/>
      <c r="K40" s="438">
        <v>900</v>
      </c>
      <c r="L40" s="387"/>
      <c r="M40" s="377" t="s">
        <v>1293</v>
      </c>
    </row>
    <row r="41" spans="1:13" ht="16.8">
      <c r="A41" s="433">
        <v>34</v>
      </c>
      <c r="B41" s="436" t="s">
        <v>545</v>
      </c>
      <c r="C41" s="437" t="s">
        <v>620</v>
      </c>
      <c r="D41" s="436" t="s">
        <v>621</v>
      </c>
      <c r="E41" s="436" t="s">
        <v>593</v>
      </c>
      <c r="F41" s="435" t="s">
        <v>332</v>
      </c>
      <c r="G41" s="524">
        <v>225</v>
      </c>
      <c r="H41" s="525">
        <v>0</v>
      </c>
      <c r="I41" s="525">
        <f t="shared" si="2"/>
        <v>45</v>
      </c>
      <c r="J41" s="387"/>
      <c r="K41" s="438">
        <v>900</v>
      </c>
      <c r="L41" s="387"/>
      <c r="M41" s="377" t="s">
        <v>1293</v>
      </c>
    </row>
    <row r="42" spans="1:13" ht="16.8">
      <c r="A42" s="433">
        <v>35</v>
      </c>
      <c r="B42" s="436" t="s">
        <v>622</v>
      </c>
      <c r="C42" s="437" t="s">
        <v>623</v>
      </c>
      <c r="D42" s="436" t="s">
        <v>624</v>
      </c>
      <c r="E42" s="436" t="s">
        <v>625</v>
      </c>
      <c r="F42" s="435" t="s">
        <v>332</v>
      </c>
      <c r="G42" s="524">
        <v>225</v>
      </c>
      <c r="H42" s="525">
        <v>0</v>
      </c>
      <c r="I42" s="525">
        <f t="shared" si="2"/>
        <v>45</v>
      </c>
      <c r="J42" s="387"/>
      <c r="K42" s="438">
        <v>900</v>
      </c>
      <c r="L42" s="387"/>
      <c r="M42" s="377" t="s">
        <v>1293</v>
      </c>
    </row>
    <row r="43" spans="1:13" ht="16.8">
      <c r="A43" s="433">
        <v>36</v>
      </c>
      <c r="B43" s="436" t="s">
        <v>545</v>
      </c>
      <c r="C43" s="437" t="s">
        <v>626</v>
      </c>
      <c r="D43" s="436" t="s">
        <v>627</v>
      </c>
      <c r="E43" s="436" t="s">
        <v>628</v>
      </c>
      <c r="F43" s="435" t="s">
        <v>332</v>
      </c>
      <c r="G43" s="524">
        <v>225</v>
      </c>
      <c r="H43" s="525">
        <v>0</v>
      </c>
      <c r="I43" s="525">
        <f t="shared" si="2"/>
        <v>45</v>
      </c>
      <c r="J43" s="387"/>
      <c r="K43" s="438">
        <v>900</v>
      </c>
      <c r="L43" s="387"/>
      <c r="M43" s="377" t="s">
        <v>1293</v>
      </c>
    </row>
    <row r="44" spans="1:13" ht="16.8">
      <c r="A44" s="433">
        <v>37</v>
      </c>
      <c r="B44" s="436" t="s">
        <v>629</v>
      </c>
      <c r="C44" s="437" t="s">
        <v>630</v>
      </c>
      <c r="D44" s="436" t="s">
        <v>631</v>
      </c>
      <c r="E44" s="436" t="s">
        <v>632</v>
      </c>
      <c r="F44" s="435" t="s">
        <v>332</v>
      </c>
      <c r="G44" s="524">
        <v>225</v>
      </c>
      <c r="H44" s="525">
        <v>0</v>
      </c>
      <c r="I44" s="525">
        <f t="shared" si="2"/>
        <v>45</v>
      </c>
      <c r="J44" s="387"/>
      <c r="K44" s="438">
        <v>900</v>
      </c>
      <c r="L44" s="387"/>
      <c r="M44" s="377" t="s">
        <v>1293</v>
      </c>
    </row>
    <row r="45" spans="1:13" ht="16.8">
      <c r="A45" s="433">
        <v>38</v>
      </c>
      <c r="B45" s="436" t="s">
        <v>633</v>
      </c>
      <c r="C45" s="437" t="s">
        <v>634</v>
      </c>
      <c r="D45" s="436" t="s">
        <v>479</v>
      </c>
      <c r="E45" s="436" t="s">
        <v>635</v>
      </c>
      <c r="F45" s="435" t="s">
        <v>332</v>
      </c>
      <c r="G45" s="524">
        <v>225</v>
      </c>
      <c r="H45" s="525">
        <v>0</v>
      </c>
      <c r="I45" s="525">
        <f t="shared" si="2"/>
        <v>45</v>
      </c>
      <c r="J45" s="387"/>
      <c r="K45" s="438">
        <v>900</v>
      </c>
      <c r="L45" s="387"/>
      <c r="M45" s="377" t="s">
        <v>1293</v>
      </c>
    </row>
    <row r="46" spans="1:13" ht="16.8">
      <c r="A46" s="433">
        <v>39</v>
      </c>
      <c r="B46" s="436" t="s">
        <v>636</v>
      </c>
      <c r="C46" s="437" t="s">
        <v>637</v>
      </c>
      <c r="D46" s="436" t="s">
        <v>478</v>
      </c>
      <c r="E46" s="436" t="s">
        <v>638</v>
      </c>
      <c r="F46" s="435" t="s">
        <v>332</v>
      </c>
      <c r="G46" s="524">
        <v>225</v>
      </c>
      <c r="H46" s="525">
        <v>0</v>
      </c>
      <c r="I46" s="525">
        <f t="shared" si="2"/>
        <v>45</v>
      </c>
      <c r="J46" s="387"/>
      <c r="K46" s="438">
        <v>900</v>
      </c>
      <c r="L46" s="387"/>
      <c r="M46" s="377" t="s">
        <v>1293</v>
      </c>
    </row>
    <row r="47" spans="1:13" ht="16.8">
      <c r="A47" s="433">
        <v>40</v>
      </c>
      <c r="B47" s="436" t="s">
        <v>639</v>
      </c>
      <c r="C47" s="437" t="s">
        <v>640</v>
      </c>
      <c r="D47" s="436" t="s">
        <v>478</v>
      </c>
      <c r="E47" s="436" t="s">
        <v>641</v>
      </c>
      <c r="F47" s="435" t="s">
        <v>332</v>
      </c>
      <c r="G47" s="524">
        <v>225</v>
      </c>
      <c r="H47" s="525">
        <v>0</v>
      </c>
      <c r="I47" s="525">
        <f t="shared" si="2"/>
        <v>45</v>
      </c>
      <c r="J47" s="387"/>
      <c r="K47" s="438">
        <v>900</v>
      </c>
      <c r="L47" s="387"/>
      <c r="M47" s="377" t="s">
        <v>1293</v>
      </c>
    </row>
    <row r="48" spans="1:13" ht="16.8">
      <c r="A48" s="433">
        <v>41</v>
      </c>
      <c r="B48" s="436" t="s">
        <v>642</v>
      </c>
      <c r="C48" s="437" t="s">
        <v>643</v>
      </c>
      <c r="D48" s="436" t="s">
        <v>644</v>
      </c>
      <c r="E48" s="436" t="s">
        <v>589</v>
      </c>
      <c r="F48" s="435" t="s">
        <v>332</v>
      </c>
      <c r="G48" s="524">
        <v>225</v>
      </c>
      <c r="H48" s="525">
        <v>0</v>
      </c>
      <c r="I48" s="525">
        <f t="shared" si="2"/>
        <v>45</v>
      </c>
      <c r="J48" s="387"/>
      <c r="K48" s="438">
        <v>900</v>
      </c>
      <c r="L48" s="387"/>
      <c r="M48" s="377" t="s">
        <v>1293</v>
      </c>
    </row>
    <row r="49" spans="1:13" ht="16.8">
      <c r="A49" s="433">
        <v>42</v>
      </c>
      <c r="B49" s="436" t="s">
        <v>645</v>
      </c>
      <c r="C49" s="437" t="s">
        <v>646</v>
      </c>
      <c r="D49" s="436" t="s">
        <v>647</v>
      </c>
      <c r="E49" s="436" t="s">
        <v>648</v>
      </c>
      <c r="F49" s="435" t="s">
        <v>332</v>
      </c>
      <c r="G49" s="524">
        <v>225</v>
      </c>
      <c r="H49" s="525">
        <v>0</v>
      </c>
      <c r="I49" s="525">
        <f t="shared" si="2"/>
        <v>45</v>
      </c>
      <c r="J49" s="387"/>
      <c r="K49" s="438">
        <v>900</v>
      </c>
      <c r="L49" s="387"/>
      <c r="M49" s="377" t="s">
        <v>1293</v>
      </c>
    </row>
    <row r="50" spans="1:13" ht="16.8">
      <c r="A50" s="433">
        <v>43</v>
      </c>
      <c r="B50" s="436" t="s">
        <v>649</v>
      </c>
      <c r="C50" s="437" t="s">
        <v>620</v>
      </c>
      <c r="D50" s="436" t="s">
        <v>650</v>
      </c>
      <c r="E50" s="436" t="s">
        <v>651</v>
      </c>
      <c r="F50" s="435" t="s">
        <v>332</v>
      </c>
      <c r="G50" s="524">
        <v>225</v>
      </c>
      <c r="H50" s="525">
        <v>0</v>
      </c>
      <c r="I50" s="525">
        <f t="shared" si="2"/>
        <v>45</v>
      </c>
      <c r="J50" s="387"/>
      <c r="K50" s="438">
        <v>900</v>
      </c>
      <c r="L50" s="387"/>
      <c r="M50" s="377" t="s">
        <v>1293</v>
      </c>
    </row>
    <row r="51" spans="1:13" ht="16.8">
      <c r="A51" s="433">
        <v>44</v>
      </c>
      <c r="B51" s="436" t="s">
        <v>604</v>
      </c>
      <c r="C51" s="437" t="s">
        <v>652</v>
      </c>
      <c r="D51" s="436" t="s">
        <v>653</v>
      </c>
      <c r="E51" s="436" t="s">
        <v>654</v>
      </c>
      <c r="F51" s="435" t="s">
        <v>332</v>
      </c>
      <c r="G51" s="524">
        <v>225</v>
      </c>
      <c r="H51" s="525">
        <v>0</v>
      </c>
      <c r="I51" s="525">
        <f t="shared" si="2"/>
        <v>45</v>
      </c>
      <c r="J51" s="387"/>
      <c r="K51" s="438">
        <v>900</v>
      </c>
      <c r="L51" s="387"/>
      <c r="M51" s="377" t="s">
        <v>1293</v>
      </c>
    </row>
    <row r="52" spans="1:13" ht="16.8">
      <c r="A52" s="433">
        <v>45</v>
      </c>
      <c r="B52" s="436" t="s">
        <v>655</v>
      </c>
      <c r="C52" s="437" t="s">
        <v>656</v>
      </c>
      <c r="D52" s="436" t="s">
        <v>657</v>
      </c>
      <c r="E52" s="436" t="s">
        <v>658</v>
      </c>
      <c r="F52" s="435" t="s">
        <v>332</v>
      </c>
      <c r="G52" s="524">
        <v>225</v>
      </c>
      <c r="H52" s="525">
        <v>0</v>
      </c>
      <c r="I52" s="525">
        <f t="shared" si="2"/>
        <v>45</v>
      </c>
      <c r="J52" s="387"/>
      <c r="K52" s="438">
        <v>900</v>
      </c>
      <c r="L52" s="387"/>
      <c r="M52" s="377" t="s">
        <v>1293</v>
      </c>
    </row>
    <row r="53" spans="1:13" ht="16.8">
      <c r="A53" s="433">
        <v>46</v>
      </c>
      <c r="B53" s="436" t="s">
        <v>659</v>
      </c>
      <c r="C53" s="437" t="s">
        <v>660</v>
      </c>
      <c r="D53" s="436" t="s">
        <v>661</v>
      </c>
      <c r="E53" s="436" t="s">
        <v>662</v>
      </c>
      <c r="F53" s="435" t="s">
        <v>332</v>
      </c>
      <c r="G53" s="524">
        <v>225</v>
      </c>
      <c r="H53" s="525">
        <v>0</v>
      </c>
      <c r="I53" s="525">
        <f t="shared" si="2"/>
        <v>45</v>
      </c>
      <c r="J53" s="387"/>
      <c r="K53" s="438">
        <v>900</v>
      </c>
      <c r="L53" s="387"/>
      <c r="M53" s="377" t="s">
        <v>1293</v>
      </c>
    </row>
    <row r="54" spans="1:13" ht="16.8">
      <c r="A54" s="433">
        <v>47</v>
      </c>
      <c r="B54" s="436" t="s">
        <v>545</v>
      </c>
      <c r="C54" s="437" t="s">
        <v>663</v>
      </c>
      <c r="D54" s="436" t="s">
        <v>664</v>
      </c>
      <c r="E54" s="436" t="s">
        <v>665</v>
      </c>
      <c r="F54" s="435" t="s">
        <v>332</v>
      </c>
      <c r="G54" s="524">
        <v>225</v>
      </c>
      <c r="H54" s="525">
        <v>0</v>
      </c>
      <c r="I54" s="525">
        <f t="shared" si="2"/>
        <v>45</v>
      </c>
      <c r="J54" s="387"/>
      <c r="K54" s="438">
        <v>900</v>
      </c>
      <c r="L54" s="387"/>
      <c r="M54" s="377" t="s">
        <v>1293</v>
      </c>
    </row>
    <row r="55" spans="1:13" ht="16.8">
      <c r="A55" s="433">
        <v>48</v>
      </c>
      <c r="B55" s="436" t="s">
        <v>666</v>
      </c>
      <c r="C55" s="437" t="s">
        <v>667</v>
      </c>
      <c r="D55" s="436" t="s">
        <v>668</v>
      </c>
      <c r="E55" s="436" t="s">
        <v>669</v>
      </c>
      <c r="F55" s="435" t="s">
        <v>332</v>
      </c>
      <c r="G55" s="524">
        <v>225</v>
      </c>
      <c r="H55" s="525">
        <v>0</v>
      </c>
      <c r="I55" s="525">
        <f t="shared" si="2"/>
        <v>45</v>
      </c>
      <c r="J55" s="387"/>
      <c r="K55" s="438">
        <v>900</v>
      </c>
      <c r="L55" s="387"/>
      <c r="M55" s="377" t="s">
        <v>1293</v>
      </c>
    </row>
    <row r="56" spans="1:13" ht="16.8">
      <c r="A56" s="433">
        <v>49</v>
      </c>
      <c r="B56" s="436" t="s">
        <v>645</v>
      </c>
      <c r="C56" s="437" t="s">
        <v>670</v>
      </c>
      <c r="D56" s="436" t="s">
        <v>671</v>
      </c>
      <c r="E56" s="436" t="s">
        <v>665</v>
      </c>
      <c r="F56" s="435" t="s">
        <v>332</v>
      </c>
      <c r="G56" s="524">
        <v>225</v>
      </c>
      <c r="H56" s="525">
        <v>0</v>
      </c>
      <c r="I56" s="525">
        <f t="shared" si="2"/>
        <v>45</v>
      </c>
      <c r="J56" s="387"/>
      <c r="K56" s="438">
        <v>900</v>
      </c>
      <c r="L56" s="387"/>
      <c r="M56" s="377" t="s">
        <v>1293</v>
      </c>
    </row>
    <row r="57" spans="1:13" ht="16.8">
      <c r="A57" s="433">
        <v>50</v>
      </c>
      <c r="B57" s="436" t="s">
        <v>545</v>
      </c>
      <c r="C57" s="437" t="s">
        <v>672</v>
      </c>
      <c r="D57" s="436" t="s">
        <v>673</v>
      </c>
      <c r="E57" s="436" t="s">
        <v>674</v>
      </c>
      <c r="F57" s="435" t="s">
        <v>332</v>
      </c>
      <c r="G57" s="524">
        <v>225</v>
      </c>
      <c r="H57" s="525">
        <v>0</v>
      </c>
      <c r="I57" s="525">
        <f t="shared" si="2"/>
        <v>45</v>
      </c>
      <c r="J57" s="387"/>
      <c r="K57" s="438">
        <v>900</v>
      </c>
      <c r="L57" s="387"/>
      <c r="M57" s="377" t="s">
        <v>1293</v>
      </c>
    </row>
    <row r="58" spans="1:13" ht="16.8">
      <c r="A58" s="433">
        <v>51</v>
      </c>
      <c r="B58" s="436" t="s">
        <v>487</v>
      </c>
      <c r="C58" s="437" t="s">
        <v>675</v>
      </c>
      <c r="D58" s="436" t="s">
        <v>676</v>
      </c>
      <c r="E58" s="436" t="s">
        <v>603</v>
      </c>
      <c r="F58" s="435" t="s">
        <v>332</v>
      </c>
      <c r="G58" s="524">
        <v>225</v>
      </c>
      <c r="H58" s="525">
        <v>0</v>
      </c>
      <c r="I58" s="525">
        <f t="shared" si="2"/>
        <v>45</v>
      </c>
      <c r="J58" s="387"/>
      <c r="K58" s="438">
        <v>900</v>
      </c>
      <c r="L58" s="387"/>
      <c r="M58" s="377" t="s">
        <v>1293</v>
      </c>
    </row>
    <row r="59" spans="1:13" ht="16.8">
      <c r="A59" s="433">
        <v>52</v>
      </c>
      <c r="B59" s="436" t="s">
        <v>545</v>
      </c>
      <c r="C59" s="437" t="s">
        <v>677</v>
      </c>
      <c r="D59" s="436" t="s">
        <v>678</v>
      </c>
      <c r="E59" s="436" t="s">
        <v>679</v>
      </c>
      <c r="F59" s="435" t="s">
        <v>332</v>
      </c>
      <c r="G59" s="524">
        <v>225</v>
      </c>
      <c r="H59" s="525">
        <v>0</v>
      </c>
      <c r="I59" s="525">
        <f t="shared" si="2"/>
        <v>45</v>
      </c>
      <c r="J59" s="387"/>
      <c r="K59" s="438">
        <v>900</v>
      </c>
      <c r="L59" s="387"/>
      <c r="M59" s="377" t="s">
        <v>1293</v>
      </c>
    </row>
    <row r="60" spans="1:13" ht="16.8">
      <c r="A60" s="433">
        <v>53</v>
      </c>
      <c r="B60" s="436" t="s">
        <v>539</v>
      </c>
      <c r="C60" s="437" t="s">
        <v>680</v>
      </c>
      <c r="D60" s="436" t="s">
        <v>681</v>
      </c>
      <c r="E60" s="436" t="s">
        <v>682</v>
      </c>
      <c r="F60" s="435" t="s">
        <v>332</v>
      </c>
      <c r="G60" s="524">
        <f t="shared" ref="G60:G76" si="3">K60/0.8</f>
        <v>875</v>
      </c>
      <c r="H60" s="525">
        <v>0</v>
      </c>
      <c r="I60" s="525">
        <f t="shared" si="2"/>
        <v>175</v>
      </c>
      <c r="J60" s="387"/>
      <c r="K60" s="438">
        <v>700</v>
      </c>
      <c r="L60" s="387"/>
      <c r="M60" s="377" t="s">
        <v>1293</v>
      </c>
    </row>
    <row r="61" spans="1:13" ht="16.8">
      <c r="A61" s="433">
        <v>54</v>
      </c>
      <c r="B61" s="436" t="s">
        <v>684</v>
      </c>
      <c r="C61" s="375" t="s">
        <v>685</v>
      </c>
      <c r="D61" s="436" t="s">
        <v>686</v>
      </c>
      <c r="E61" s="436" t="s">
        <v>687</v>
      </c>
      <c r="F61" s="435" t="s">
        <v>332</v>
      </c>
      <c r="G61" s="524">
        <f t="shared" si="3"/>
        <v>137.5</v>
      </c>
      <c r="H61" s="525">
        <v>0</v>
      </c>
      <c r="I61" s="525">
        <f t="shared" si="2"/>
        <v>27.5</v>
      </c>
      <c r="J61" s="387"/>
      <c r="K61" s="439">
        <v>110</v>
      </c>
      <c r="L61" s="387"/>
      <c r="M61" s="377" t="s">
        <v>1293</v>
      </c>
    </row>
    <row r="62" spans="1:13" ht="16.8">
      <c r="A62" s="433">
        <v>55</v>
      </c>
      <c r="B62" s="436" t="s">
        <v>688</v>
      </c>
      <c r="C62" s="375" t="s">
        <v>689</v>
      </c>
      <c r="D62" s="436" t="s">
        <v>690</v>
      </c>
      <c r="E62" s="436" t="s">
        <v>563</v>
      </c>
      <c r="F62" s="435" t="s">
        <v>332</v>
      </c>
      <c r="G62" s="524">
        <f t="shared" si="3"/>
        <v>566.25</v>
      </c>
      <c r="H62" s="525">
        <v>0</v>
      </c>
      <c r="I62" s="525">
        <f t="shared" si="2"/>
        <v>113.25</v>
      </c>
      <c r="J62" s="387"/>
      <c r="K62" s="439">
        <v>453</v>
      </c>
      <c r="L62" s="387"/>
      <c r="M62" s="377" t="s">
        <v>1293</v>
      </c>
    </row>
    <row r="63" spans="1:13" ht="16.8">
      <c r="A63" s="433">
        <v>56</v>
      </c>
      <c r="B63" s="436" t="s">
        <v>545</v>
      </c>
      <c r="C63" s="375" t="s">
        <v>691</v>
      </c>
      <c r="D63" s="436" t="s">
        <v>692</v>
      </c>
      <c r="E63" s="436" t="s">
        <v>693</v>
      </c>
      <c r="F63" s="435" t="s">
        <v>332</v>
      </c>
      <c r="G63" s="524">
        <f t="shared" si="3"/>
        <v>496.25</v>
      </c>
      <c r="H63" s="525">
        <v>0</v>
      </c>
      <c r="I63" s="525">
        <f t="shared" si="2"/>
        <v>99.25</v>
      </c>
      <c r="J63" s="387"/>
      <c r="K63" s="439">
        <v>397</v>
      </c>
      <c r="L63" s="387"/>
      <c r="M63" s="377" t="s">
        <v>1293</v>
      </c>
    </row>
    <row r="64" spans="1:13" ht="16.8">
      <c r="A64" s="433">
        <v>57</v>
      </c>
      <c r="B64" s="436" t="s">
        <v>694</v>
      </c>
      <c r="C64" s="375" t="s">
        <v>695</v>
      </c>
      <c r="D64" s="436" t="s">
        <v>696</v>
      </c>
      <c r="E64" s="436" t="s">
        <v>697</v>
      </c>
      <c r="F64" s="435" t="s">
        <v>332</v>
      </c>
      <c r="G64" s="524">
        <f t="shared" si="3"/>
        <v>283.75</v>
      </c>
      <c r="H64" s="525">
        <v>0</v>
      </c>
      <c r="I64" s="525">
        <f t="shared" si="2"/>
        <v>56.75</v>
      </c>
      <c r="J64" s="387"/>
      <c r="K64" s="439">
        <v>227</v>
      </c>
      <c r="L64" s="387"/>
      <c r="M64" s="377" t="s">
        <v>1293</v>
      </c>
    </row>
    <row r="65" spans="1:13" ht="16.8">
      <c r="A65" s="433">
        <v>58</v>
      </c>
      <c r="B65" s="436" t="s">
        <v>698</v>
      </c>
      <c r="C65" s="375" t="s">
        <v>699</v>
      </c>
      <c r="D65" s="436" t="s">
        <v>700</v>
      </c>
      <c r="E65" s="436" t="s">
        <v>701</v>
      </c>
      <c r="F65" s="435" t="s">
        <v>332</v>
      </c>
      <c r="G65" s="524">
        <f t="shared" si="3"/>
        <v>496.25</v>
      </c>
      <c r="H65" s="525">
        <v>0</v>
      </c>
      <c r="I65" s="525">
        <f t="shared" si="2"/>
        <v>99.25</v>
      </c>
      <c r="J65" s="387"/>
      <c r="K65" s="439">
        <v>397</v>
      </c>
      <c r="L65" s="387"/>
      <c r="M65" s="377" t="s">
        <v>1293</v>
      </c>
    </row>
    <row r="66" spans="1:13" ht="16.8">
      <c r="A66" s="433">
        <v>59</v>
      </c>
      <c r="B66" s="436" t="s">
        <v>702</v>
      </c>
      <c r="C66" s="375" t="s">
        <v>703</v>
      </c>
      <c r="D66" s="436" t="s">
        <v>704</v>
      </c>
      <c r="E66" s="436" t="s">
        <v>705</v>
      </c>
      <c r="F66" s="435" t="s">
        <v>332</v>
      </c>
      <c r="G66" s="524">
        <f t="shared" si="3"/>
        <v>283.75</v>
      </c>
      <c r="H66" s="525">
        <v>0</v>
      </c>
      <c r="I66" s="525">
        <f t="shared" si="2"/>
        <v>56.75</v>
      </c>
      <c r="J66" s="387"/>
      <c r="K66" s="439">
        <v>227</v>
      </c>
      <c r="L66" s="387"/>
      <c r="M66" s="377" t="s">
        <v>1293</v>
      </c>
    </row>
    <row r="67" spans="1:13" ht="16.8">
      <c r="A67" s="433">
        <v>60</v>
      </c>
      <c r="B67" s="436" t="s">
        <v>706</v>
      </c>
      <c r="C67" s="375" t="s">
        <v>707</v>
      </c>
      <c r="D67" s="436" t="s">
        <v>708</v>
      </c>
      <c r="E67" s="436" t="s">
        <v>709</v>
      </c>
      <c r="F67" s="435" t="s">
        <v>332</v>
      </c>
      <c r="G67" s="524">
        <f t="shared" si="3"/>
        <v>566.25</v>
      </c>
      <c r="H67" s="525">
        <v>0</v>
      </c>
      <c r="I67" s="525">
        <f t="shared" si="2"/>
        <v>113.25</v>
      </c>
      <c r="J67" s="387"/>
      <c r="K67" s="439">
        <v>453</v>
      </c>
      <c r="L67" s="387"/>
      <c r="M67" s="377" t="s">
        <v>1293</v>
      </c>
    </row>
    <row r="68" spans="1:13" ht="16.8">
      <c r="A68" s="433">
        <v>61</v>
      </c>
      <c r="B68" s="436" t="s">
        <v>710</v>
      </c>
      <c r="C68" s="375" t="s">
        <v>711</v>
      </c>
      <c r="D68" s="436" t="s">
        <v>712</v>
      </c>
      <c r="E68" s="436" t="s">
        <v>713</v>
      </c>
      <c r="F68" s="435" t="s">
        <v>332</v>
      </c>
      <c r="G68" s="524">
        <f t="shared" si="3"/>
        <v>283.75</v>
      </c>
      <c r="H68" s="525">
        <v>0</v>
      </c>
      <c r="I68" s="525">
        <f t="shared" si="2"/>
        <v>56.75</v>
      </c>
      <c r="J68" s="387"/>
      <c r="K68" s="439">
        <v>227</v>
      </c>
      <c r="L68" s="387"/>
      <c r="M68" s="377" t="s">
        <v>1293</v>
      </c>
    </row>
    <row r="69" spans="1:13" ht="16.8">
      <c r="A69" s="433">
        <v>62</v>
      </c>
      <c r="B69" s="436" t="s">
        <v>714</v>
      </c>
      <c r="C69" s="375" t="s">
        <v>715</v>
      </c>
      <c r="D69" s="436" t="s">
        <v>716</v>
      </c>
      <c r="E69" s="436" t="s">
        <v>717</v>
      </c>
      <c r="F69" s="435" t="s">
        <v>332</v>
      </c>
      <c r="G69" s="524">
        <f t="shared" si="3"/>
        <v>106.25</v>
      </c>
      <c r="H69" s="525">
        <v>0</v>
      </c>
      <c r="I69" s="525">
        <f t="shared" si="2"/>
        <v>21.25</v>
      </c>
      <c r="J69" s="387"/>
      <c r="K69" s="439">
        <v>85</v>
      </c>
      <c r="L69" s="387"/>
      <c r="M69" s="377" t="s">
        <v>1293</v>
      </c>
    </row>
    <row r="70" spans="1:13" ht="16.8">
      <c r="A70" s="433">
        <v>63</v>
      </c>
      <c r="B70" s="436" t="s">
        <v>718</v>
      </c>
      <c r="C70" s="375" t="s">
        <v>719</v>
      </c>
      <c r="D70" s="436" t="s">
        <v>720</v>
      </c>
      <c r="E70" s="436" t="s">
        <v>713</v>
      </c>
      <c r="F70" s="435" t="s">
        <v>332</v>
      </c>
      <c r="G70" s="524">
        <f t="shared" si="3"/>
        <v>283.75</v>
      </c>
      <c r="H70" s="525">
        <v>0</v>
      </c>
      <c r="I70" s="525">
        <f t="shared" si="2"/>
        <v>56.75</v>
      </c>
      <c r="J70" s="387"/>
      <c r="K70" s="439">
        <v>227</v>
      </c>
      <c r="L70" s="387"/>
      <c r="M70" s="377" t="s">
        <v>1293</v>
      </c>
    </row>
    <row r="71" spans="1:13" ht="16.8">
      <c r="A71" s="433">
        <v>64</v>
      </c>
      <c r="B71" s="436" t="s">
        <v>596</v>
      </c>
      <c r="C71" s="375" t="s">
        <v>721</v>
      </c>
      <c r="D71" s="436" t="s">
        <v>722</v>
      </c>
      <c r="E71" s="436" t="s">
        <v>701</v>
      </c>
      <c r="F71" s="435" t="s">
        <v>332</v>
      </c>
      <c r="G71" s="524">
        <f t="shared" si="3"/>
        <v>496.25</v>
      </c>
      <c r="H71" s="525">
        <v>0</v>
      </c>
      <c r="I71" s="525">
        <f t="shared" ref="I71:I76" si="4">G71*20/100</f>
        <v>99.25</v>
      </c>
      <c r="J71" s="387"/>
      <c r="K71" s="439">
        <v>397</v>
      </c>
      <c r="L71" s="387"/>
      <c r="M71" s="377" t="s">
        <v>1293</v>
      </c>
    </row>
    <row r="72" spans="1:13" ht="16.8">
      <c r="A72" s="433">
        <v>65</v>
      </c>
      <c r="B72" s="436" t="s">
        <v>723</v>
      </c>
      <c r="C72" s="375" t="s">
        <v>724</v>
      </c>
      <c r="D72" s="436" t="s">
        <v>725</v>
      </c>
      <c r="E72" s="436" t="s">
        <v>726</v>
      </c>
      <c r="F72" s="435" t="s">
        <v>332</v>
      </c>
      <c r="G72" s="524">
        <f t="shared" si="3"/>
        <v>106.25</v>
      </c>
      <c r="H72" s="525">
        <v>0</v>
      </c>
      <c r="I72" s="525">
        <f t="shared" si="4"/>
        <v>21.25</v>
      </c>
      <c r="J72" s="387"/>
      <c r="K72" s="439">
        <v>85</v>
      </c>
      <c r="L72" s="387"/>
      <c r="M72" s="377" t="s">
        <v>1293</v>
      </c>
    </row>
    <row r="73" spans="1:13" ht="16.8">
      <c r="A73" s="433">
        <v>66</v>
      </c>
      <c r="B73" s="436" t="s">
        <v>491</v>
      </c>
      <c r="C73" s="375" t="s">
        <v>727</v>
      </c>
      <c r="D73" s="436" t="s">
        <v>728</v>
      </c>
      <c r="E73" s="436" t="s">
        <v>729</v>
      </c>
      <c r="F73" s="435" t="s">
        <v>332</v>
      </c>
      <c r="G73" s="524">
        <f t="shared" si="3"/>
        <v>566.25</v>
      </c>
      <c r="H73" s="525">
        <v>0</v>
      </c>
      <c r="I73" s="525">
        <f t="shared" si="4"/>
        <v>113.25</v>
      </c>
      <c r="J73" s="387"/>
      <c r="K73" s="439">
        <v>453</v>
      </c>
      <c r="L73" s="387"/>
      <c r="M73" s="377" t="s">
        <v>1293</v>
      </c>
    </row>
    <row r="74" spans="1:13" ht="16.8">
      <c r="A74" s="433">
        <v>67</v>
      </c>
      <c r="B74" s="436" t="s">
        <v>730</v>
      </c>
      <c r="C74" s="375" t="s">
        <v>731</v>
      </c>
      <c r="D74" s="436" t="s">
        <v>732</v>
      </c>
      <c r="E74" s="436" t="s">
        <v>733</v>
      </c>
      <c r="F74" s="435" t="s">
        <v>332</v>
      </c>
      <c r="G74" s="524">
        <f t="shared" si="3"/>
        <v>283.75</v>
      </c>
      <c r="H74" s="525">
        <v>0</v>
      </c>
      <c r="I74" s="525">
        <f t="shared" si="4"/>
        <v>56.75</v>
      </c>
      <c r="J74" s="387"/>
      <c r="K74" s="439">
        <v>227</v>
      </c>
      <c r="L74" s="387"/>
      <c r="M74" s="377" t="s">
        <v>1293</v>
      </c>
    </row>
    <row r="75" spans="1:13" ht="16.8">
      <c r="A75" s="433">
        <v>68</v>
      </c>
      <c r="B75" s="436" t="s">
        <v>738</v>
      </c>
      <c r="C75" s="375" t="s">
        <v>795</v>
      </c>
      <c r="D75" s="436" t="s">
        <v>739</v>
      </c>
      <c r="E75" s="436" t="s">
        <v>740</v>
      </c>
      <c r="F75" s="435" t="s">
        <v>332</v>
      </c>
      <c r="G75" s="524">
        <f t="shared" si="3"/>
        <v>366.25</v>
      </c>
      <c r="H75" s="525">
        <v>0</v>
      </c>
      <c r="I75" s="525">
        <f t="shared" si="4"/>
        <v>73.25</v>
      </c>
      <c r="J75" s="387"/>
      <c r="K75" s="439">
        <v>293</v>
      </c>
      <c r="L75" s="387"/>
      <c r="M75" s="377" t="s">
        <v>1293</v>
      </c>
    </row>
    <row r="76" spans="1:13" ht="16.8">
      <c r="A76" s="433">
        <v>69</v>
      </c>
      <c r="B76" s="436" t="s">
        <v>741</v>
      </c>
      <c r="C76" s="375" t="s">
        <v>742</v>
      </c>
      <c r="D76" s="436" t="s">
        <v>743</v>
      </c>
      <c r="E76" s="436" t="s">
        <v>744</v>
      </c>
      <c r="F76" s="435" t="s">
        <v>332</v>
      </c>
      <c r="G76" s="524">
        <f t="shared" si="3"/>
        <v>106.25</v>
      </c>
      <c r="H76" s="525">
        <v>0</v>
      </c>
      <c r="I76" s="525">
        <f t="shared" si="4"/>
        <v>21.25</v>
      </c>
      <c r="J76" s="387"/>
      <c r="K76" s="439">
        <v>85</v>
      </c>
      <c r="L76" s="387"/>
      <c r="M76" s="377" t="s">
        <v>1293</v>
      </c>
    </row>
    <row r="77" spans="1:13" ht="16.8">
      <c r="A77" s="433">
        <v>70</v>
      </c>
      <c r="B77" s="436" t="s">
        <v>488</v>
      </c>
      <c r="C77" s="375" t="s">
        <v>746</v>
      </c>
      <c r="D77" s="436">
        <v>39001040068</v>
      </c>
      <c r="E77" s="436" t="s">
        <v>747</v>
      </c>
      <c r="F77" s="435" t="s">
        <v>332</v>
      </c>
      <c r="G77" s="524">
        <v>125</v>
      </c>
      <c r="H77" s="525">
        <v>0</v>
      </c>
      <c r="I77" s="525">
        <v>25</v>
      </c>
      <c r="J77" s="387"/>
      <c r="K77" s="440"/>
      <c r="L77" s="387"/>
      <c r="M77" s="377" t="s">
        <v>1293</v>
      </c>
    </row>
    <row r="78" spans="1:13" ht="16.8">
      <c r="A78" s="433">
        <v>71</v>
      </c>
      <c r="B78" s="436" t="s">
        <v>748</v>
      </c>
      <c r="C78" s="375" t="s">
        <v>749</v>
      </c>
      <c r="D78" s="441" t="s">
        <v>750</v>
      </c>
      <c r="E78" s="436" t="s">
        <v>747</v>
      </c>
      <c r="F78" s="435" t="s">
        <v>332</v>
      </c>
      <c r="G78" s="524">
        <v>125</v>
      </c>
      <c r="H78" s="525">
        <v>0</v>
      </c>
      <c r="I78" s="525">
        <v>25</v>
      </c>
      <c r="J78" s="387"/>
      <c r="K78" s="440"/>
      <c r="L78" s="387"/>
      <c r="M78" s="377" t="s">
        <v>1293</v>
      </c>
    </row>
    <row r="79" spans="1:13" ht="16.8">
      <c r="A79" s="433">
        <v>72</v>
      </c>
      <c r="B79" s="436" t="s">
        <v>545</v>
      </c>
      <c r="C79" s="375" t="s">
        <v>751</v>
      </c>
      <c r="D79" s="441" t="s">
        <v>752</v>
      </c>
      <c r="E79" s="436" t="s">
        <v>747</v>
      </c>
      <c r="F79" s="435" t="s">
        <v>332</v>
      </c>
      <c r="G79" s="524">
        <v>125</v>
      </c>
      <c r="H79" s="525">
        <v>0</v>
      </c>
      <c r="I79" s="525">
        <v>25</v>
      </c>
      <c r="J79" s="387"/>
      <c r="K79" s="440"/>
      <c r="L79" s="387"/>
      <c r="M79" s="377" t="s">
        <v>1293</v>
      </c>
    </row>
    <row r="80" spans="1:13" ht="25.8" customHeight="1">
      <c r="A80" s="433">
        <v>73</v>
      </c>
      <c r="B80" s="436" t="s">
        <v>734</v>
      </c>
      <c r="C80" s="375" t="s">
        <v>735</v>
      </c>
      <c r="D80" s="436" t="s">
        <v>736</v>
      </c>
      <c r="E80" s="436" t="s">
        <v>737</v>
      </c>
      <c r="F80" s="435" t="s">
        <v>332</v>
      </c>
      <c r="G80" s="526">
        <f>'[2]ფორმა 5.2'!K142/0.8</f>
        <v>366.25</v>
      </c>
      <c r="H80" s="527">
        <v>0</v>
      </c>
      <c r="I80" s="527">
        <f>G80*20/100</f>
        <v>73.25</v>
      </c>
      <c r="M80" s="507" t="s">
        <v>1293</v>
      </c>
    </row>
    <row r="81" spans="1:14" s="511" customFormat="1" ht="27.6" customHeight="1">
      <c r="A81" s="433">
        <v>74</v>
      </c>
      <c r="B81" s="513" t="s">
        <v>491</v>
      </c>
      <c r="C81" s="512" t="s">
        <v>1317</v>
      </c>
      <c r="D81" s="513" t="s">
        <v>1294</v>
      </c>
      <c r="E81" s="513" t="s">
        <v>1301</v>
      </c>
      <c r="F81" s="437" t="s">
        <v>332</v>
      </c>
      <c r="G81" s="528">
        <f>N81/0.8</f>
        <v>12500</v>
      </c>
      <c r="H81" s="525">
        <v>0</v>
      </c>
      <c r="I81" s="529">
        <f>G81*20/100</f>
        <v>2500</v>
      </c>
      <c r="J81" s="508"/>
      <c r="K81" s="508"/>
      <c r="L81" s="508"/>
      <c r="M81" s="509" t="s">
        <v>1316</v>
      </c>
      <c r="N81" s="510">
        <v>10000</v>
      </c>
    </row>
    <row r="82" spans="1:14" s="511" customFormat="1" ht="27.6" customHeight="1">
      <c r="A82" s="433">
        <v>75</v>
      </c>
      <c r="B82" s="513" t="s">
        <v>501</v>
      </c>
      <c r="C82" s="512" t="s">
        <v>502</v>
      </c>
      <c r="D82" s="513" t="s">
        <v>503</v>
      </c>
      <c r="E82" s="513" t="s">
        <v>504</v>
      </c>
      <c r="F82" s="437" t="s">
        <v>332</v>
      </c>
      <c r="G82" s="528">
        <f t="shared" ref="G82:G85" si="5">N82/0.8</f>
        <v>3750</v>
      </c>
      <c r="H82" s="525">
        <v>0</v>
      </c>
      <c r="I82" s="529">
        <f t="shared" ref="I82:I85" si="6">G82*20/100</f>
        <v>750</v>
      </c>
      <c r="J82" s="508"/>
      <c r="K82" s="508"/>
      <c r="L82" s="508"/>
      <c r="M82" s="509" t="s">
        <v>1316</v>
      </c>
      <c r="N82" s="510">
        <v>3000</v>
      </c>
    </row>
    <row r="83" spans="1:14" s="511" customFormat="1" ht="27.6" customHeight="1">
      <c r="A83" s="433">
        <v>76</v>
      </c>
      <c r="B83" s="513" t="s">
        <v>1318</v>
      </c>
      <c r="C83" s="512" t="s">
        <v>1319</v>
      </c>
      <c r="D83" s="513" t="s">
        <v>1295</v>
      </c>
      <c r="E83" s="513" t="s">
        <v>1302</v>
      </c>
      <c r="F83" s="437" t="s">
        <v>332</v>
      </c>
      <c r="G83" s="528">
        <f t="shared" si="5"/>
        <v>6250</v>
      </c>
      <c r="H83" s="525">
        <v>0</v>
      </c>
      <c r="I83" s="529">
        <f t="shared" si="6"/>
        <v>1250</v>
      </c>
      <c r="J83" s="508"/>
      <c r="K83" s="508"/>
      <c r="L83" s="508"/>
      <c r="M83" s="509" t="s">
        <v>1316</v>
      </c>
      <c r="N83" s="510">
        <v>5000</v>
      </c>
    </row>
    <row r="84" spans="1:14" s="511" customFormat="1" ht="27.6" customHeight="1">
      <c r="A84" s="433">
        <v>77</v>
      </c>
      <c r="B84" s="513" t="s">
        <v>487</v>
      </c>
      <c r="C84" s="512" t="s">
        <v>1320</v>
      </c>
      <c r="D84" s="513" t="s">
        <v>875</v>
      </c>
      <c r="E84" s="513" t="s">
        <v>1303</v>
      </c>
      <c r="F84" s="437" t="s">
        <v>332</v>
      </c>
      <c r="G84" s="528">
        <f t="shared" si="5"/>
        <v>12500</v>
      </c>
      <c r="H84" s="525">
        <v>0</v>
      </c>
      <c r="I84" s="529">
        <f t="shared" si="6"/>
        <v>2500</v>
      </c>
      <c r="J84" s="508"/>
      <c r="K84" s="508"/>
      <c r="L84" s="508"/>
      <c r="M84" s="509" t="s">
        <v>1316</v>
      </c>
      <c r="N84" s="510">
        <v>10000</v>
      </c>
    </row>
    <row r="85" spans="1:14" s="511" customFormat="1" ht="27.6" customHeight="1">
      <c r="A85" s="433">
        <v>78</v>
      </c>
      <c r="B85" s="513" t="s">
        <v>1318</v>
      </c>
      <c r="C85" s="512" t="s">
        <v>1321</v>
      </c>
      <c r="D85" s="513" t="s">
        <v>490</v>
      </c>
      <c r="E85" s="513" t="s">
        <v>1304</v>
      </c>
      <c r="F85" s="437" t="s">
        <v>332</v>
      </c>
      <c r="G85" s="528">
        <f t="shared" si="5"/>
        <v>5000</v>
      </c>
      <c r="H85" s="525">
        <v>0</v>
      </c>
      <c r="I85" s="529">
        <f t="shared" si="6"/>
        <v>1000</v>
      </c>
      <c r="J85" s="508"/>
      <c r="K85" s="508"/>
      <c r="L85" s="508"/>
      <c r="M85" s="509" t="s">
        <v>1316</v>
      </c>
      <c r="N85" s="510">
        <v>4000</v>
      </c>
    </row>
    <row r="86" spans="1:14" s="511" customFormat="1" ht="27.6" customHeight="1">
      <c r="A86" s="433">
        <v>79</v>
      </c>
      <c r="B86" s="513" t="s">
        <v>488</v>
      </c>
      <c r="C86" s="512" t="s">
        <v>1322</v>
      </c>
      <c r="D86" s="513" t="s">
        <v>489</v>
      </c>
      <c r="E86" s="513" t="s">
        <v>1305</v>
      </c>
      <c r="F86" s="437" t="s">
        <v>332</v>
      </c>
      <c r="G86" s="528">
        <v>12500</v>
      </c>
      <c r="H86" s="525">
        <v>2500</v>
      </c>
      <c r="I86" s="529">
        <f t="shared" ref="I86:I98" si="7">G86*20/100</f>
        <v>2500</v>
      </c>
      <c r="J86" s="508"/>
      <c r="K86" s="508"/>
      <c r="L86" s="508"/>
      <c r="M86" s="509" t="s">
        <v>1316</v>
      </c>
      <c r="N86" s="510">
        <v>10000</v>
      </c>
    </row>
    <row r="87" spans="1:14" s="511" customFormat="1" ht="27.6" customHeight="1">
      <c r="A87" s="433">
        <v>80</v>
      </c>
      <c r="B87" s="513" t="s">
        <v>802</v>
      </c>
      <c r="C87" s="512" t="s">
        <v>1323</v>
      </c>
      <c r="D87" s="513" t="s">
        <v>495</v>
      </c>
      <c r="E87" s="513" t="s">
        <v>1306</v>
      </c>
      <c r="F87" s="437" t="s">
        <v>332</v>
      </c>
      <c r="G87" s="528">
        <f>N87/0.8</f>
        <v>2500</v>
      </c>
      <c r="H87" s="525">
        <v>0</v>
      </c>
      <c r="I87" s="529">
        <f t="shared" si="7"/>
        <v>500</v>
      </c>
      <c r="J87" s="508"/>
      <c r="K87" s="508"/>
      <c r="L87" s="508"/>
      <c r="M87" s="509" t="s">
        <v>1316</v>
      </c>
      <c r="N87" s="510">
        <v>2000</v>
      </c>
    </row>
    <row r="88" spans="1:14" s="511" customFormat="1" ht="27.6" customHeight="1">
      <c r="A88" s="433">
        <v>81</v>
      </c>
      <c r="B88" s="513" t="s">
        <v>1220</v>
      </c>
      <c r="C88" s="512" t="s">
        <v>1324</v>
      </c>
      <c r="D88" s="513" t="s">
        <v>492</v>
      </c>
      <c r="E88" s="513" t="s">
        <v>1307</v>
      </c>
      <c r="F88" s="437" t="s">
        <v>332</v>
      </c>
      <c r="G88" s="528">
        <f>N88/0.8</f>
        <v>8750</v>
      </c>
      <c r="H88" s="525">
        <v>0</v>
      </c>
      <c r="I88" s="529">
        <f t="shared" si="7"/>
        <v>1750</v>
      </c>
      <c r="J88" s="508"/>
      <c r="K88" s="508"/>
      <c r="L88" s="508"/>
      <c r="M88" s="509" t="s">
        <v>1316</v>
      </c>
      <c r="N88" s="510">
        <v>7000</v>
      </c>
    </row>
    <row r="89" spans="1:14" s="511" customFormat="1" ht="27.6" customHeight="1">
      <c r="A89" s="433">
        <v>82</v>
      </c>
      <c r="B89" s="513" t="s">
        <v>805</v>
      </c>
      <c r="C89" s="512" t="s">
        <v>1333</v>
      </c>
      <c r="D89" s="513" t="s">
        <v>1300</v>
      </c>
      <c r="E89" s="513" t="s">
        <v>1313</v>
      </c>
      <c r="F89" s="437" t="s">
        <v>332</v>
      </c>
      <c r="G89" s="528">
        <v>5000</v>
      </c>
      <c r="H89" s="525">
        <v>1000</v>
      </c>
      <c r="I89" s="529">
        <f t="shared" si="7"/>
        <v>1000</v>
      </c>
      <c r="J89" s="508"/>
      <c r="K89" s="508"/>
      <c r="L89" s="508"/>
      <c r="M89" s="509" t="s">
        <v>1316</v>
      </c>
      <c r="N89" s="510">
        <v>5000</v>
      </c>
    </row>
    <row r="90" spans="1:14" s="511" customFormat="1" ht="27.6" customHeight="1">
      <c r="A90" s="433">
        <v>83</v>
      </c>
      <c r="B90" s="513" t="s">
        <v>1327</v>
      </c>
      <c r="C90" s="512" t="s">
        <v>1328</v>
      </c>
      <c r="D90" s="513" t="s">
        <v>683</v>
      </c>
      <c r="E90" s="513" t="s">
        <v>1309</v>
      </c>
      <c r="F90" s="437" t="s">
        <v>332</v>
      </c>
      <c r="G90" s="528">
        <f>N90/0.8</f>
        <v>7500</v>
      </c>
      <c r="H90" s="525">
        <v>0</v>
      </c>
      <c r="I90" s="529">
        <f t="shared" si="7"/>
        <v>1500</v>
      </c>
      <c r="J90" s="508"/>
      <c r="K90" s="508"/>
      <c r="L90" s="508"/>
      <c r="M90" s="509" t="s">
        <v>1316</v>
      </c>
      <c r="N90" s="510">
        <v>6000</v>
      </c>
    </row>
    <row r="91" spans="1:14" s="511" customFormat="1" ht="27.6" customHeight="1">
      <c r="A91" s="433">
        <v>84</v>
      </c>
      <c r="B91" s="513" t="s">
        <v>1329</v>
      </c>
      <c r="C91" s="512" t="s">
        <v>1330</v>
      </c>
      <c r="D91" s="513" t="s">
        <v>1297</v>
      </c>
      <c r="E91" s="513" t="s">
        <v>1310</v>
      </c>
      <c r="F91" s="437" t="s">
        <v>332</v>
      </c>
      <c r="G91" s="528">
        <f>N91/0.8</f>
        <v>750</v>
      </c>
      <c r="H91" s="525">
        <v>0</v>
      </c>
      <c r="I91" s="529">
        <f t="shared" si="7"/>
        <v>150</v>
      </c>
      <c r="J91" s="508"/>
      <c r="K91" s="508"/>
      <c r="L91" s="508"/>
      <c r="M91" s="509" t="s">
        <v>1316</v>
      </c>
      <c r="N91" s="510">
        <v>600</v>
      </c>
    </row>
    <row r="92" spans="1:14" s="511" customFormat="1" ht="27.6" customHeight="1">
      <c r="A92" s="433">
        <v>85</v>
      </c>
      <c r="B92" s="513" t="s">
        <v>802</v>
      </c>
      <c r="C92" s="512" t="s">
        <v>1331</v>
      </c>
      <c r="D92" s="513" t="s">
        <v>1298</v>
      </c>
      <c r="E92" s="513" t="s">
        <v>1310</v>
      </c>
      <c r="F92" s="437" t="s">
        <v>332</v>
      </c>
      <c r="G92" s="528">
        <f>N92/0.8</f>
        <v>750</v>
      </c>
      <c r="H92" s="525">
        <v>0</v>
      </c>
      <c r="I92" s="529">
        <f t="shared" si="7"/>
        <v>150</v>
      </c>
      <c r="J92" s="508"/>
      <c r="K92" s="508"/>
      <c r="L92" s="508"/>
      <c r="M92" s="509" t="s">
        <v>1316</v>
      </c>
      <c r="N92" s="510">
        <v>600</v>
      </c>
    </row>
    <row r="93" spans="1:14" s="511" customFormat="1" ht="27.6" customHeight="1">
      <c r="A93" s="433">
        <v>86</v>
      </c>
      <c r="B93" s="513" t="s">
        <v>487</v>
      </c>
      <c r="C93" s="512" t="s">
        <v>1319</v>
      </c>
      <c r="D93" s="513" t="s">
        <v>876</v>
      </c>
      <c r="E93" s="513" t="s">
        <v>1311</v>
      </c>
      <c r="F93" s="437" t="s">
        <v>332</v>
      </c>
      <c r="G93" s="528">
        <f>N93/0.8</f>
        <v>3750</v>
      </c>
      <c r="H93" s="525">
        <v>0</v>
      </c>
      <c r="I93" s="529">
        <f t="shared" si="7"/>
        <v>750</v>
      </c>
      <c r="J93" s="508"/>
      <c r="K93" s="508"/>
      <c r="L93" s="508"/>
      <c r="M93" s="509" t="s">
        <v>1316</v>
      </c>
      <c r="N93" s="510">
        <v>3000</v>
      </c>
    </row>
    <row r="94" spans="1:14" s="511" customFormat="1" ht="27.6" customHeight="1">
      <c r="A94" s="433">
        <v>87</v>
      </c>
      <c r="B94" s="513" t="s">
        <v>600</v>
      </c>
      <c r="C94" s="512" t="s">
        <v>1325</v>
      </c>
      <c r="D94" s="513" t="s">
        <v>1296</v>
      </c>
      <c r="E94" s="513" t="s">
        <v>1308</v>
      </c>
      <c r="F94" s="437" t="s">
        <v>332</v>
      </c>
      <c r="G94" s="528">
        <v>6250</v>
      </c>
      <c r="H94" s="525">
        <v>2500</v>
      </c>
      <c r="I94" s="529">
        <f t="shared" si="7"/>
        <v>1250</v>
      </c>
      <c r="J94" s="508"/>
      <c r="K94" s="508"/>
      <c r="L94" s="508"/>
      <c r="M94" s="509" t="s">
        <v>1316</v>
      </c>
      <c r="N94" s="510">
        <v>4000</v>
      </c>
    </row>
    <row r="95" spans="1:14" s="511" customFormat="1" ht="27.6" customHeight="1">
      <c r="A95" s="433">
        <v>88</v>
      </c>
      <c r="B95" s="513" t="s">
        <v>781</v>
      </c>
      <c r="C95" s="512" t="s">
        <v>1335</v>
      </c>
      <c r="D95" s="513" t="s">
        <v>517</v>
      </c>
      <c r="E95" s="513" t="s">
        <v>1315</v>
      </c>
      <c r="F95" s="437" t="s">
        <v>332</v>
      </c>
      <c r="G95" s="528">
        <f>N95/0.8</f>
        <v>6250</v>
      </c>
      <c r="H95" s="525">
        <v>0</v>
      </c>
      <c r="I95" s="529">
        <f t="shared" si="7"/>
        <v>1250</v>
      </c>
      <c r="J95" s="508"/>
      <c r="K95" s="508"/>
      <c r="L95" s="508"/>
      <c r="M95" s="509" t="s">
        <v>1316</v>
      </c>
      <c r="N95" s="510">
        <v>5000</v>
      </c>
    </row>
    <row r="96" spans="1:14" ht="16.8">
      <c r="A96" s="433">
        <v>89</v>
      </c>
      <c r="B96" s="513" t="s">
        <v>487</v>
      </c>
      <c r="C96" s="512" t="s">
        <v>1326</v>
      </c>
      <c r="D96" s="513" t="s">
        <v>546</v>
      </c>
      <c r="E96" s="513" t="s">
        <v>1309</v>
      </c>
      <c r="F96" s="437" t="s">
        <v>332</v>
      </c>
      <c r="G96" s="528">
        <v>6250</v>
      </c>
      <c r="H96" s="525">
        <v>2500</v>
      </c>
      <c r="I96" s="529">
        <f t="shared" si="7"/>
        <v>1250</v>
      </c>
      <c r="J96" s="394"/>
      <c r="K96" s="394"/>
      <c r="L96" s="394"/>
      <c r="M96" s="509" t="s">
        <v>1316</v>
      </c>
    </row>
    <row r="97" spans="1:14" s="548" customFormat="1" ht="16.2">
      <c r="A97" s="433">
        <v>90</v>
      </c>
      <c r="B97" s="542" t="s">
        <v>1168</v>
      </c>
      <c r="C97" s="541" t="s">
        <v>1334</v>
      </c>
      <c r="D97" s="542" t="s">
        <v>1289</v>
      </c>
      <c r="E97" s="542" t="s">
        <v>1314</v>
      </c>
      <c r="F97" s="543" t="s">
        <v>332</v>
      </c>
      <c r="G97" s="544">
        <v>5000</v>
      </c>
      <c r="H97" s="545">
        <v>1000</v>
      </c>
      <c r="I97" s="546">
        <f t="shared" si="7"/>
        <v>1000</v>
      </c>
      <c r="J97" s="547"/>
      <c r="K97" s="547"/>
      <c r="L97" s="547"/>
      <c r="M97" s="547" t="s">
        <v>1316</v>
      </c>
    </row>
    <row r="98" spans="1:14" ht="16.8">
      <c r="A98" s="433">
        <v>91</v>
      </c>
      <c r="B98" s="513" t="s">
        <v>800</v>
      </c>
      <c r="C98" s="512" t="s">
        <v>1332</v>
      </c>
      <c r="D98" s="513" t="s">
        <v>1299</v>
      </c>
      <c r="E98" s="513" t="s">
        <v>1312</v>
      </c>
      <c r="F98" s="437" t="s">
        <v>332</v>
      </c>
      <c r="G98" s="528">
        <v>1875</v>
      </c>
      <c r="H98" s="525">
        <v>500</v>
      </c>
      <c r="I98" s="529">
        <f t="shared" si="7"/>
        <v>375</v>
      </c>
      <c r="J98" s="394"/>
      <c r="K98" s="394"/>
      <c r="L98" s="394"/>
      <c r="M98" s="489" t="s">
        <v>1563</v>
      </c>
      <c r="N98" s="427"/>
    </row>
    <row r="99" spans="1:14" ht="16.2">
      <c r="A99" s="433">
        <v>92</v>
      </c>
      <c r="B99" s="514" t="s">
        <v>1336</v>
      </c>
      <c r="C99" s="515"/>
      <c r="D99" s="516" t="s">
        <v>1460</v>
      </c>
      <c r="E99" s="514" t="s">
        <v>1558</v>
      </c>
      <c r="F99" s="437" t="s">
        <v>332</v>
      </c>
      <c r="G99" s="530">
        <v>312.5</v>
      </c>
      <c r="H99" s="530">
        <v>250</v>
      </c>
      <c r="I99" s="530">
        <v>62.5</v>
      </c>
      <c r="J99" s="394"/>
      <c r="K99" s="394"/>
      <c r="L99" s="394"/>
      <c r="M99" s="489" t="s">
        <v>1563</v>
      </c>
      <c r="N99" s="427"/>
    </row>
    <row r="100" spans="1:14" ht="16.2">
      <c r="A100" s="433">
        <v>93</v>
      </c>
      <c r="B100" s="514" t="s">
        <v>1337</v>
      </c>
      <c r="C100" s="515"/>
      <c r="D100" s="516" t="s">
        <v>1461</v>
      </c>
      <c r="E100" s="514" t="s">
        <v>1559</v>
      </c>
      <c r="F100" s="437" t="s">
        <v>332</v>
      </c>
      <c r="G100" s="530">
        <v>1875</v>
      </c>
      <c r="H100" s="530">
        <v>1500</v>
      </c>
      <c r="I100" s="530">
        <v>375</v>
      </c>
      <c r="J100" s="394"/>
      <c r="K100" s="394"/>
      <c r="L100" s="394"/>
      <c r="M100" s="489" t="s">
        <v>1563</v>
      </c>
      <c r="N100" s="427"/>
    </row>
    <row r="101" spans="1:14" ht="16.2">
      <c r="A101" s="433">
        <v>94</v>
      </c>
      <c r="B101" s="514" t="s">
        <v>1338</v>
      </c>
      <c r="C101" s="515"/>
      <c r="D101" s="516" t="s">
        <v>1462</v>
      </c>
      <c r="E101" s="514" t="s">
        <v>1558</v>
      </c>
      <c r="F101" s="437" t="s">
        <v>332</v>
      </c>
      <c r="G101" s="530">
        <v>437.5</v>
      </c>
      <c r="H101" s="530">
        <v>350</v>
      </c>
      <c r="I101" s="530">
        <v>87.5</v>
      </c>
      <c r="J101" s="394"/>
      <c r="K101" s="394"/>
      <c r="L101" s="394"/>
      <c r="M101" s="489" t="s">
        <v>1563</v>
      </c>
      <c r="N101" s="427"/>
    </row>
    <row r="102" spans="1:14" ht="16.2">
      <c r="A102" s="433">
        <v>95</v>
      </c>
      <c r="B102" s="514" t="s">
        <v>1339</v>
      </c>
      <c r="C102" s="515"/>
      <c r="D102" s="516" t="s">
        <v>1463</v>
      </c>
      <c r="E102" s="514" t="s">
        <v>1558</v>
      </c>
      <c r="F102" s="437" t="s">
        <v>332</v>
      </c>
      <c r="G102" s="530">
        <v>218.75</v>
      </c>
      <c r="H102" s="530">
        <v>175</v>
      </c>
      <c r="I102" s="530">
        <v>43.75</v>
      </c>
      <c r="J102" s="394"/>
      <c r="K102" s="394"/>
      <c r="L102" s="394"/>
      <c r="M102" s="489" t="s">
        <v>1563</v>
      </c>
      <c r="N102" s="427"/>
    </row>
    <row r="103" spans="1:14" ht="16.2">
      <c r="A103" s="433">
        <v>96</v>
      </c>
      <c r="B103" s="514" t="s">
        <v>1340</v>
      </c>
      <c r="C103" s="515"/>
      <c r="D103" s="516" t="s">
        <v>1464</v>
      </c>
      <c r="E103" s="514" t="s">
        <v>1558</v>
      </c>
      <c r="F103" s="437" t="s">
        <v>332</v>
      </c>
      <c r="G103" s="530">
        <v>312.5</v>
      </c>
      <c r="H103" s="530">
        <v>250</v>
      </c>
      <c r="I103" s="530">
        <v>62.5</v>
      </c>
      <c r="J103" s="394"/>
      <c r="K103" s="394"/>
      <c r="L103" s="394"/>
      <c r="M103" s="489" t="s">
        <v>1563</v>
      </c>
      <c r="N103" s="427"/>
    </row>
    <row r="104" spans="1:14" ht="16.2">
      <c r="A104" s="433">
        <v>97</v>
      </c>
      <c r="B104" s="514" t="s">
        <v>1341</v>
      </c>
      <c r="C104" s="515"/>
      <c r="D104" s="516" t="s">
        <v>1465</v>
      </c>
      <c r="E104" s="514" t="s">
        <v>1558</v>
      </c>
      <c r="F104" s="437" t="s">
        <v>332</v>
      </c>
      <c r="G104" s="530">
        <v>312.5</v>
      </c>
      <c r="H104" s="530">
        <v>250</v>
      </c>
      <c r="I104" s="530">
        <v>62.5</v>
      </c>
      <c r="J104" s="394"/>
      <c r="K104" s="394"/>
      <c r="L104" s="394"/>
      <c r="M104" s="489" t="s">
        <v>1563</v>
      </c>
      <c r="N104" s="427"/>
    </row>
    <row r="105" spans="1:14" ht="16.2">
      <c r="A105" s="433">
        <v>98</v>
      </c>
      <c r="B105" s="514" t="s">
        <v>1342</v>
      </c>
      <c r="C105" s="515"/>
      <c r="D105" s="516" t="s">
        <v>1466</v>
      </c>
      <c r="E105" s="514" t="s">
        <v>1558</v>
      </c>
      <c r="F105" s="437" t="s">
        <v>332</v>
      </c>
      <c r="G105" s="530">
        <v>312.5</v>
      </c>
      <c r="H105" s="530">
        <v>250</v>
      </c>
      <c r="I105" s="530">
        <v>62.5</v>
      </c>
      <c r="J105" s="394"/>
      <c r="K105" s="394"/>
      <c r="L105" s="394"/>
      <c r="M105" s="489" t="s">
        <v>1563</v>
      </c>
      <c r="N105" s="427"/>
    </row>
    <row r="106" spans="1:14" ht="16.2">
      <c r="A106" s="433">
        <v>99</v>
      </c>
      <c r="B106" s="514" t="s">
        <v>1343</v>
      </c>
      <c r="C106" s="515"/>
      <c r="D106" s="516" t="s">
        <v>1467</v>
      </c>
      <c r="E106" s="514" t="s">
        <v>1558</v>
      </c>
      <c r="F106" s="437" t="s">
        <v>332</v>
      </c>
      <c r="G106" s="530">
        <v>625</v>
      </c>
      <c r="H106" s="530">
        <v>500</v>
      </c>
      <c r="I106" s="530">
        <v>125</v>
      </c>
      <c r="J106" s="394"/>
      <c r="K106" s="394"/>
      <c r="L106" s="394"/>
      <c r="M106" s="489" t="s">
        <v>1563</v>
      </c>
      <c r="N106" s="427"/>
    </row>
    <row r="107" spans="1:14" ht="16.2">
      <c r="A107" s="433">
        <v>100</v>
      </c>
      <c r="B107" s="514" t="s">
        <v>1344</v>
      </c>
      <c r="C107" s="515"/>
      <c r="D107" s="516" t="s">
        <v>1468</v>
      </c>
      <c r="E107" s="514" t="s">
        <v>1558</v>
      </c>
      <c r="F107" s="437" t="s">
        <v>332</v>
      </c>
      <c r="G107" s="530">
        <v>375</v>
      </c>
      <c r="H107" s="530">
        <v>300</v>
      </c>
      <c r="I107" s="530">
        <v>75</v>
      </c>
      <c r="J107" s="394"/>
      <c r="K107" s="394"/>
      <c r="L107" s="394"/>
      <c r="M107" s="489" t="s">
        <v>1563</v>
      </c>
      <c r="N107" s="427"/>
    </row>
    <row r="108" spans="1:14" ht="16.2">
      <c r="A108" s="433">
        <v>101</v>
      </c>
      <c r="B108" s="514" t="s">
        <v>1345</v>
      </c>
      <c r="C108" s="515"/>
      <c r="D108" s="516" t="s">
        <v>817</v>
      </c>
      <c r="E108" s="514" t="s">
        <v>1558</v>
      </c>
      <c r="F108" s="437" t="s">
        <v>332</v>
      </c>
      <c r="G108" s="530">
        <v>125</v>
      </c>
      <c r="H108" s="530">
        <v>100</v>
      </c>
      <c r="I108" s="530">
        <v>25</v>
      </c>
      <c r="J108" s="394"/>
      <c r="K108" s="394"/>
      <c r="L108" s="394"/>
      <c r="M108" s="489" t="s">
        <v>1563</v>
      </c>
      <c r="N108" s="427"/>
    </row>
    <row r="109" spans="1:14" ht="16.2">
      <c r="A109" s="433">
        <v>102</v>
      </c>
      <c r="B109" s="514" t="s">
        <v>1346</v>
      </c>
      <c r="C109" s="515"/>
      <c r="D109" s="516" t="s">
        <v>816</v>
      </c>
      <c r="E109" s="514" t="s">
        <v>1558</v>
      </c>
      <c r="F109" s="437" t="s">
        <v>332</v>
      </c>
      <c r="G109" s="530">
        <v>125</v>
      </c>
      <c r="H109" s="530">
        <v>100</v>
      </c>
      <c r="I109" s="530">
        <v>25</v>
      </c>
      <c r="J109" s="394"/>
      <c r="K109" s="394"/>
      <c r="L109" s="394"/>
      <c r="M109" s="489" t="s">
        <v>1563</v>
      </c>
      <c r="N109" s="427"/>
    </row>
    <row r="110" spans="1:14" ht="16.2">
      <c r="A110" s="433">
        <v>103</v>
      </c>
      <c r="B110" s="514" t="s">
        <v>1347</v>
      </c>
      <c r="C110" s="515"/>
      <c r="D110" s="516" t="s">
        <v>1469</v>
      </c>
      <c r="E110" s="514" t="s">
        <v>1558</v>
      </c>
      <c r="F110" s="437" t="s">
        <v>332</v>
      </c>
      <c r="G110" s="530">
        <v>375</v>
      </c>
      <c r="H110" s="530">
        <v>300</v>
      </c>
      <c r="I110" s="530">
        <v>75</v>
      </c>
      <c r="J110" s="394"/>
      <c r="K110" s="394"/>
      <c r="L110" s="394"/>
      <c r="M110" s="489" t="s">
        <v>1563</v>
      </c>
      <c r="N110" s="427"/>
    </row>
    <row r="111" spans="1:14" ht="16.2">
      <c r="A111" s="433">
        <v>104</v>
      </c>
      <c r="B111" s="514" t="s">
        <v>1348</v>
      </c>
      <c r="C111" s="515"/>
      <c r="D111" s="516" t="s">
        <v>1470</v>
      </c>
      <c r="E111" s="514" t="s">
        <v>1558</v>
      </c>
      <c r="F111" s="437" t="s">
        <v>332</v>
      </c>
      <c r="G111" s="530">
        <v>125</v>
      </c>
      <c r="H111" s="530">
        <v>100</v>
      </c>
      <c r="I111" s="530">
        <v>25</v>
      </c>
      <c r="J111" s="394"/>
      <c r="K111" s="394"/>
      <c r="L111" s="394"/>
      <c r="M111" s="489" t="s">
        <v>1563</v>
      </c>
      <c r="N111" s="427"/>
    </row>
    <row r="112" spans="1:14" ht="16.2">
      <c r="A112" s="433">
        <v>105</v>
      </c>
      <c r="B112" s="514" t="s">
        <v>1349</v>
      </c>
      <c r="C112" s="515"/>
      <c r="D112" s="516" t="s">
        <v>815</v>
      </c>
      <c r="E112" s="514" t="s">
        <v>1558</v>
      </c>
      <c r="F112" s="437" t="s">
        <v>332</v>
      </c>
      <c r="G112" s="530">
        <v>125</v>
      </c>
      <c r="H112" s="530">
        <v>100</v>
      </c>
      <c r="I112" s="530">
        <v>25</v>
      </c>
      <c r="J112" s="394"/>
      <c r="K112" s="394"/>
      <c r="L112" s="394"/>
      <c r="M112" s="489" t="s">
        <v>1563</v>
      </c>
      <c r="N112" s="427"/>
    </row>
    <row r="113" spans="1:14" ht="16.2">
      <c r="A113" s="433">
        <v>106</v>
      </c>
      <c r="B113" s="514" t="s">
        <v>1350</v>
      </c>
      <c r="C113" s="515"/>
      <c r="D113" s="516" t="s">
        <v>1471</v>
      </c>
      <c r="E113" s="514" t="s">
        <v>1558</v>
      </c>
      <c r="F113" s="437" t="s">
        <v>332</v>
      </c>
      <c r="G113" s="530">
        <v>437.5</v>
      </c>
      <c r="H113" s="530">
        <v>350</v>
      </c>
      <c r="I113" s="530">
        <v>87.5</v>
      </c>
      <c r="J113" s="394"/>
      <c r="K113" s="394"/>
      <c r="L113" s="394"/>
      <c r="M113" s="489" t="s">
        <v>1563</v>
      </c>
      <c r="N113" s="427"/>
    </row>
    <row r="114" spans="1:14" ht="16.2">
      <c r="A114" s="433">
        <v>107</v>
      </c>
      <c r="B114" s="514" t="s">
        <v>1351</v>
      </c>
      <c r="C114" s="515"/>
      <c r="D114" s="516" t="s">
        <v>1472</v>
      </c>
      <c r="E114" s="514" t="s">
        <v>1558</v>
      </c>
      <c r="F114" s="437" t="s">
        <v>332</v>
      </c>
      <c r="G114" s="530">
        <v>375</v>
      </c>
      <c r="H114" s="530">
        <v>300</v>
      </c>
      <c r="I114" s="530">
        <v>75</v>
      </c>
      <c r="J114" s="394"/>
      <c r="K114" s="394"/>
      <c r="L114" s="394"/>
      <c r="M114" s="489" t="s">
        <v>1563</v>
      </c>
      <c r="N114" s="427"/>
    </row>
    <row r="115" spans="1:14" ht="16.2">
      <c r="A115" s="433">
        <v>108</v>
      </c>
      <c r="B115" s="514" t="s">
        <v>1352</v>
      </c>
      <c r="C115" s="515"/>
      <c r="D115" s="516" t="s">
        <v>1473</v>
      </c>
      <c r="E115" s="514" t="s">
        <v>1558</v>
      </c>
      <c r="F115" s="437" t="s">
        <v>332</v>
      </c>
      <c r="G115" s="530">
        <v>375</v>
      </c>
      <c r="H115" s="530">
        <v>300</v>
      </c>
      <c r="I115" s="530">
        <v>75</v>
      </c>
      <c r="J115" s="394"/>
      <c r="K115" s="394"/>
      <c r="L115" s="394"/>
      <c r="M115" s="489" t="s">
        <v>1563</v>
      </c>
      <c r="N115" s="427"/>
    </row>
    <row r="116" spans="1:14" ht="16.2">
      <c r="A116" s="433">
        <v>109</v>
      </c>
      <c r="B116" s="514" t="s">
        <v>1353</v>
      </c>
      <c r="C116" s="515"/>
      <c r="D116" s="516" t="s">
        <v>1474</v>
      </c>
      <c r="E116" s="514" t="s">
        <v>1558</v>
      </c>
      <c r="F116" s="437" t="s">
        <v>332</v>
      </c>
      <c r="G116" s="530">
        <v>437.5</v>
      </c>
      <c r="H116" s="530">
        <v>350</v>
      </c>
      <c r="I116" s="530">
        <v>87.5</v>
      </c>
      <c r="J116" s="394"/>
      <c r="K116" s="394"/>
      <c r="L116" s="394"/>
      <c r="M116" s="489" t="s">
        <v>1563</v>
      </c>
      <c r="N116" s="427"/>
    </row>
    <row r="117" spans="1:14" ht="16.2">
      <c r="A117" s="433">
        <v>110</v>
      </c>
      <c r="B117" s="514" t="s">
        <v>1354</v>
      </c>
      <c r="C117" s="515"/>
      <c r="D117" s="516" t="s">
        <v>1475</v>
      </c>
      <c r="E117" s="514" t="s">
        <v>1558</v>
      </c>
      <c r="F117" s="437" t="s">
        <v>332</v>
      </c>
      <c r="G117" s="530">
        <v>375</v>
      </c>
      <c r="H117" s="530">
        <v>300</v>
      </c>
      <c r="I117" s="530">
        <v>75</v>
      </c>
      <c r="J117" s="394"/>
      <c r="K117" s="394"/>
      <c r="L117" s="394"/>
      <c r="M117" s="489" t="s">
        <v>1563</v>
      </c>
      <c r="N117" s="427"/>
    </row>
    <row r="118" spans="1:14" ht="16.2">
      <c r="A118" s="433">
        <v>111</v>
      </c>
      <c r="B118" s="514" t="s">
        <v>1355</v>
      </c>
      <c r="C118" s="515"/>
      <c r="D118" s="516" t="s">
        <v>1476</v>
      </c>
      <c r="E118" s="514" t="s">
        <v>1558</v>
      </c>
      <c r="F118" s="437" t="s">
        <v>332</v>
      </c>
      <c r="G118" s="530">
        <v>375</v>
      </c>
      <c r="H118" s="530">
        <v>300</v>
      </c>
      <c r="I118" s="530">
        <v>75</v>
      </c>
      <c r="J118" s="394"/>
      <c r="K118" s="394"/>
      <c r="L118" s="394"/>
      <c r="M118" s="489" t="s">
        <v>1563</v>
      </c>
      <c r="N118" s="427"/>
    </row>
    <row r="119" spans="1:14" ht="16.2">
      <c r="A119" s="433">
        <v>112</v>
      </c>
      <c r="B119" s="514" t="s">
        <v>1356</v>
      </c>
      <c r="C119" s="515"/>
      <c r="D119" s="516" t="s">
        <v>1477</v>
      </c>
      <c r="E119" s="514" t="s">
        <v>1558</v>
      </c>
      <c r="F119" s="437" t="s">
        <v>332</v>
      </c>
      <c r="G119" s="530">
        <v>375</v>
      </c>
      <c r="H119" s="530">
        <v>300</v>
      </c>
      <c r="I119" s="530">
        <v>75</v>
      </c>
      <c r="J119" s="394"/>
      <c r="K119" s="394"/>
      <c r="L119" s="394"/>
      <c r="M119" s="489" t="s">
        <v>1563</v>
      </c>
      <c r="N119" s="427"/>
    </row>
    <row r="120" spans="1:14" ht="16.2">
      <c r="A120" s="433">
        <v>113</v>
      </c>
      <c r="B120" s="514" t="s">
        <v>1357</v>
      </c>
      <c r="C120" s="515"/>
      <c r="D120" s="516" t="s">
        <v>1478</v>
      </c>
      <c r="E120" s="514" t="s">
        <v>1558</v>
      </c>
      <c r="F120" s="437" t="s">
        <v>332</v>
      </c>
      <c r="G120" s="530">
        <v>375</v>
      </c>
      <c r="H120" s="530">
        <v>300</v>
      </c>
      <c r="I120" s="530">
        <v>75</v>
      </c>
      <c r="J120" s="394"/>
      <c r="K120" s="394"/>
      <c r="L120" s="394"/>
      <c r="M120" s="489" t="s">
        <v>1563</v>
      </c>
      <c r="N120" s="427"/>
    </row>
    <row r="121" spans="1:14" ht="16.2">
      <c r="A121" s="433">
        <v>114</v>
      </c>
      <c r="B121" s="514" t="s">
        <v>1358</v>
      </c>
      <c r="C121" s="515"/>
      <c r="D121" s="516" t="s">
        <v>1479</v>
      </c>
      <c r="E121" s="514" t="s">
        <v>1558</v>
      </c>
      <c r="F121" s="437" t="s">
        <v>332</v>
      </c>
      <c r="G121" s="530">
        <v>375</v>
      </c>
      <c r="H121" s="530">
        <v>300</v>
      </c>
      <c r="I121" s="530">
        <v>75</v>
      </c>
      <c r="J121" s="394"/>
      <c r="K121" s="394"/>
      <c r="L121" s="394"/>
      <c r="M121" s="489" t="s">
        <v>1563</v>
      </c>
      <c r="N121" s="427"/>
    </row>
    <row r="122" spans="1:14" ht="16.2">
      <c r="A122" s="433">
        <v>115</v>
      </c>
      <c r="B122" s="514" t="s">
        <v>1359</v>
      </c>
      <c r="C122" s="515"/>
      <c r="D122" s="516" t="s">
        <v>1480</v>
      </c>
      <c r="E122" s="514" t="s">
        <v>1558</v>
      </c>
      <c r="F122" s="437" t="s">
        <v>332</v>
      </c>
      <c r="G122" s="530">
        <v>125</v>
      </c>
      <c r="H122" s="530">
        <v>100</v>
      </c>
      <c r="I122" s="530">
        <v>25</v>
      </c>
      <c r="J122" s="394"/>
      <c r="K122" s="394"/>
      <c r="L122" s="394"/>
      <c r="M122" s="489" t="s">
        <v>1563</v>
      </c>
      <c r="N122" s="427"/>
    </row>
    <row r="123" spans="1:14" ht="16.2">
      <c r="A123" s="433">
        <v>116</v>
      </c>
      <c r="B123" s="514" t="s">
        <v>1360</v>
      </c>
      <c r="C123" s="515"/>
      <c r="D123" s="516" t="s">
        <v>1481</v>
      </c>
      <c r="E123" s="514" t="s">
        <v>1558</v>
      </c>
      <c r="F123" s="437" t="s">
        <v>332</v>
      </c>
      <c r="G123" s="530">
        <v>375</v>
      </c>
      <c r="H123" s="530">
        <v>300</v>
      </c>
      <c r="I123" s="530">
        <v>75</v>
      </c>
      <c r="J123" s="394"/>
      <c r="K123" s="394"/>
      <c r="L123" s="394"/>
      <c r="M123" s="489" t="s">
        <v>1563</v>
      </c>
      <c r="N123" s="427"/>
    </row>
    <row r="124" spans="1:14" ht="16.2">
      <c r="A124" s="433">
        <v>117</v>
      </c>
      <c r="B124" s="514" t="s">
        <v>1361</v>
      </c>
      <c r="C124" s="515"/>
      <c r="D124" s="516" t="s">
        <v>1482</v>
      </c>
      <c r="E124" s="514" t="s">
        <v>1558</v>
      </c>
      <c r="F124" s="437" t="s">
        <v>332</v>
      </c>
      <c r="G124" s="530">
        <v>375</v>
      </c>
      <c r="H124" s="530">
        <v>300</v>
      </c>
      <c r="I124" s="530">
        <v>75</v>
      </c>
      <c r="J124" s="394"/>
      <c r="K124" s="394"/>
      <c r="L124" s="394"/>
      <c r="M124" s="489" t="s">
        <v>1563</v>
      </c>
      <c r="N124" s="427"/>
    </row>
    <row r="125" spans="1:14" ht="16.2">
      <c r="A125" s="433">
        <v>118</v>
      </c>
      <c r="B125" s="514" t="s">
        <v>1362</v>
      </c>
      <c r="C125" s="515"/>
      <c r="D125" s="516" t="s">
        <v>1483</v>
      </c>
      <c r="E125" s="514" t="s">
        <v>1558</v>
      </c>
      <c r="F125" s="437" t="s">
        <v>332</v>
      </c>
      <c r="G125" s="530">
        <v>375</v>
      </c>
      <c r="H125" s="530">
        <v>300</v>
      </c>
      <c r="I125" s="530">
        <v>75</v>
      </c>
      <c r="J125" s="394"/>
      <c r="K125" s="394"/>
      <c r="L125" s="394"/>
      <c r="M125" s="489" t="s">
        <v>1563</v>
      </c>
      <c r="N125" s="427"/>
    </row>
    <row r="126" spans="1:14" ht="16.2">
      <c r="A126" s="433">
        <v>119</v>
      </c>
      <c r="B126" s="514" t="s">
        <v>1363</v>
      </c>
      <c r="C126" s="515"/>
      <c r="D126" s="516" t="s">
        <v>1484</v>
      </c>
      <c r="E126" s="514" t="s">
        <v>1558</v>
      </c>
      <c r="F126" s="437" t="s">
        <v>332</v>
      </c>
      <c r="G126" s="530">
        <v>375</v>
      </c>
      <c r="H126" s="530">
        <v>300</v>
      </c>
      <c r="I126" s="530">
        <v>75</v>
      </c>
      <c r="J126" s="394"/>
      <c r="K126" s="394"/>
      <c r="L126" s="394"/>
      <c r="M126" s="489" t="s">
        <v>1563</v>
      </c>
      <c r="N126" s="427"/>
    </row>
    <row r="127" spans="1:14" ht="16.2">
      <c r="A127" s="433">
        <v>120</v>
      </c>
      <c r="B127" s="514" t="s">
        <v>1364</v>
      </c>
      <c r="C127" s="515"/>
      <c r="D127" s="516" t="s">
        <v>1485</v>
      </c>
      <c r="E127" s="514" t="s">
        <v>1558</v>
      </c>
      <c r="F127" s="437" t="s">
        <v>332</v>
      </c>
      <c r="G127" s="530">
        <v>312.5</v>
      </c>
      <c r="H127" s="530">
        <v>250</v>
      </c>
      <c r="I127" s="530">
        <v>62.5</v>
      </c>
      <c r="J127" s="394"/>
      <c r="K127" s="394"/>
      <c r="L127" s="394"/>
      <c r="M127" s="489" t="s">
        <v>1563</v>
      </c>
      <c r="N127" s="427"/>
    </row>
    <row r="128" spans="1:14" ht="16.2">
      <c r="A128" s="433">
        <v>121</v>
      </c>
      <c r="B128" s="514" t="s">
        <v>1365</v>
      </c>
      <c r="C128" s="515"/>
      <c r="D128" s="516" t="s">
        <v>1486</v>
      </c>
      <c r="E128" s="514" t="s">
        <v>1558</v>
      </c>
      <c r="F128" s="437" t="s">
        <v>332</v>
      </c>
      <c r="G128" s="530">
        <v>312.5</v>
      </c>
      <c r="H128" s="530">
        <v>250</v>
      </c>
      <c r="I128" s="530">
        <v>62.5</v>
      </c>
      <c r="J128" s="394"/>
      <c r="K128" s="394"/>
      <c r="L128" s="394"/>
      <c r="M128" s="489" t="s">
        <v>1563</v>
      </c>
      <c r="N128" s="427"/>
    </row>
    <row r="129" spans="1:14" ht="16.2">
      <c r="A129" s="433">
        <v>122</v>
      </c>
      <c r="B129" s="514" t="s">
        <v>1366</v>
      </c>
      <c r="C129" s="515"/>
      <c r="D129" s="516" t="s">
        <v>1487</v>
      </c>
      <c r="E129" s="514" t="s">
        <v>1558</v>
      </c>
      <c r="F129" s="437" t="s">
        <v>332</v>
      </c>
      <c r="G129" s="530">
        <v>437.5</v>
      </c>
      <c r="H129" s="530">
        <v>350</v>
      </c>
      <c r="I129" s="530">
        <v>87.5</v>
      </c>
      <c r="J129" s="394"/>
      <c r="K129" s="394"/>
      <c r="L129" s="394"/>
      <c r="M129" s="489" t="s">
        <v>1563</v>
      </c>
      <c r="N129" s="427"/>
    </row>
    <row r="130" spans="1:14" ht="16.2">
      <c r="A130" s="433">
        <v>123</v>
      </c>
      <c r="B130" s="514" t="s">
        <v>1367</v>
      </c>
      <c r="C130" s="515"/>
      <c r="D130" s="516" t="s">
        <v>1488</v>
      </c>
      <c r="E130" s="514" t="s">
        <v>1558</v>
      </c>
      <c r="F130" s="437" t="s">
        <v>332</v>
      </c>
      <c r="G130" s="530">
        <v>312.5</v>
      </c>
      <c r="H130" s="530">
        <v>250</v>
      </c>
      <c r="I130" s="530">
        <v>62.5</v>
      </c>
      <c r="J130" s="394"/>
      <c r="K130" s="394"/>
      <c r="L130" s="394"/>
      <c r="M130" s="489" t="s">
        <v>1563</v>
      </c>
      <c r="N130" s="427"/>
    </row>
    <row r="131" spans="1:14" ht="16.2">
      <c r="A131" s="433">
        <v>124</v>
      </c>
      <c r="B131" s="514" t="s">
        <v>1368</v>
      </c>
      <c r="C131" s="515"/>
      <c r="D131" s="516" t="s">
        <v>1489</v>
      </c>
      <c r="E131" s="514" t="s">
        <v>1558</v>
      </c>
      <c r="F131" s="437" t="s">
        <v>332</v>
      </c>
      <c r="G131" s="530">
        <v>312.5</v>
      </c>
      <c r="H131" s="530">
        <v>250</v>
      </c>
      <c r="I131" s="530">
        <v>62.5</v>
      </c>
      <c r="J131" s="394"/>
      <c r="K131" s="394"/>
      <c r="L131" s="394"/>
      <c r="M131" s="489" t="s">
        <v>1563</v>
      </c>
      <c r="N131" s="427"/>
    </row>
    <row r="132" spans="1:14" ht="16.2">
      <c r="A132" s="433">
        <v>125</v>
      </c>
      <c r="B132" s="514" t="s">
        <v>1369</v>
      </c>
      <c r="C132" s="515"/>
      <c r="D132" s="516" t="s">
        <v>1490</v>
      </c>
      <c r="E132" s="514" t="s">
        <v>1558</v>
      </c>
      <c r="F132" s="437" t="s">
        <v>332</v>
      </c>
      <c r="G132" s="530">
        <v>437.5</v>
      </c>
      <c r="H132" s="530">
        <v>350</v>
      </c>
      <c r="I132" s="530">
        <v>87.5</v>
      </c>
      <c r="J132" s="394"/>
      <c r="K132" s="394"/>
      <c r="L132" s="394"/>
      <c r="M132" s="489" t="s">
        <v>1563</v>
      </c>
      <c r="N132" s="427"/>
    </row>
    <row r="133" spans="1:14" ht="16.2">
      <c r="A133" s="433">
        <v>126</v>
      </c>
      <c r="B133" s="514" t="s">
        <v>1370</v>
      </c>
      <c r="C133" s="515"/>
      <c r="D133" s="516" t="s">
        <v>1491</v>
      </c>
      <c r="E133" s="514" t="s">
        <v>1558</v>
      </c>
      <c r="F133" s="437" t="s">
        <v>332</v>
      </c>
      <c r="G133" s="530">
        <v>312.5</v>
      </c>
      <c r="H133" s="530">
        <v>250</v>
      </c>
      <c r="I133" s="530">
        <v>62.5</v>
      </c>
      <c r="J133" s="394"/>
      <c r="K133" s="394"/>
      <c r="L133" s="394"/>
      <c r="M133" s="489" t="s">
        <v>1563</v>
      </c>
      <c r="N133" s="427"/>
    </row>
    <row r="134" spans="1:14" ht="16.2">
      <c r="A134" s="433">
        <v>127</v>
      </c>
      <c r="B134" s="514" t="s">
        <v>1371</v>
      </c>
      <c r="C134" s="515"/>
      <c r="D134" s="516" t="s">
        <v>1492</v>
      </c>
      <c r="E134" s="514" t="s">
        <v>1558</v>
      </c>
      <c r="F134" s="437" t="s">
        <v>332</v>
      </c>
      <c r="G134" s="530">
        <v>312.5</v>
      </c>
      <c r="H134" s="530">
        <v>250</v>
      </c>
      <c r="I134" s="530">
        <v>62.5</v>
      </c>
      <c r="J134" s="394"/>
      <c r="K134" s="394"/>
      <c r="L134" s="394"/>
      <c r="M134" s="489" t="s">
        <v>1563</v>
      </c>
      <c r="N134" s="427"/>
    </row>
    <row r="135" spans="1:14" ht="16.2">
      <c r="A135" s="433">
        <v>128</v>
      </c>
      <c r="B135" s="514" t="s">
        <v>1372</v>
      </c>
      <c r="C135" s="515"/>
      <c r="D135" s="516" t="s">
        <v>1493</v>
      </c>
      <c r="E135" s="514" t="s">
        <v>1558</v>
      </c>
      <c r="F135" s="437" t="s">
        <v>332</v>
      </c>
      <c r="G135" s="530">
        <v>312.5</v>
      </c>
      <c r="H135" s="530">
        <v>250</v>
      </c>
      <c r="I135" s="530">
        <v>62.5</v>
      </c>
      <c r="J135" s="394"/>
      <c r="K135" s="394"/>
      <c r="L135" s="394"/>
      <c r="M135" s="489" t="s">
        <v>1563</v>
      </c>
      <c r="N135" s="427"/>
    </row>
    <row r="136" spans="1:14" ht="16.2">
      <c r="A136" s="433">
        <v>129</v>
      </c>
      <c r="B136" s="514" t="s">
        <v>1373</v>
      </c>
      <c r="C136" s="515"/>
      <c r="D136" s="516" t="s">
        <v>1494</v>
      </c>
      <c r="E136" s="514" t="s">
        <v>1558</v>
      </c>
      <c r="F136" s="437" t="s">
        <v>332</v>
      </c>
      <c r="G136" s="530">
        <v>312.5</v>
      </c>
      <c r="H136" s="530">
        <v>250</v>
      </c>
      <c r="I136" s="530">
        <v>62.5</v>
      </c>
      <c r="J136" s="394"/>
      <c r="K136" s="394"/>
      <c r="L136" s="394"/>
      <c r="M136" s="489" t="s">
        <v>1563</v>
      </c>
      <c r="N136" s="427"/>
    </row>
    <row r="137" spans="1:14" ht="16.2">
      <c r="A137" s="433">
        <v>130</v>
      </c>
      <c r="B137" s="514" t="s">
        <v>1374</v>
      </c>
      <c r="C137" s="515"/>
      <c r="D137" s="516" t="s">
        <v>1495</v>
      </c>
      <c r="E137" s="514" t="s">
        <v>1558</v>
      </c>
      <c r="F137" s="437" t="s">
        <v>332</v>
      </c>
      <c r="G137" s="530">
        <v>312.5</v>
      </c>
      <c r="H137" s="530">
        <v>250</v>
      </c>
      <c r="I137" s="530">
        <v>62.5</v>
      </c>
      <c r="J137" s="394"/>
      <c r="K137" s="394"/>
      <c r="L137" s="394"/>
      <c r="M137" s="489" t="s">
        <v>1563</v>
      </c>
      <c r="N137" s="427"/>
    </row>
    <row r="138" spans="1:14" ht="16.2">
      <c r="A138" s="433">
        <v>131</v>
      </c>
      <c r="B138" s="514" t="s">
        <v>1375</v>
      </c>
      <c r="C138" s="515"/>
      <c r="D138" s="516" t="s">
        <v>1496</v>
      </c>
      <c r="E138" s="514" t="s">
        <v>1558</v>
      </c>
      <c r="F138" s="437" t="s">
        <v>332</v>
      </c>
      <c r="G138" s="530">
        <v>312.5</v>
      </c>
      <c r="H138" s="530">
        <v>250</v>
      </c>
      <c r="I138" s="530">
        <v>62.5</v>
      </c>
      <c r="J138" s="394"/>
      <c r="K138" s="394"/>
      <c r="L138" s="394"/>
      <c r="M138" s="489" t="s">
        <v>1563</v>
      </c>
      <c r="N138" s="427"/>
    </row>
    <row r="139" spans="1:14" ht="16.2">
      <c r="A139" s="433">
        <v>132</v>
      </c>
      <c r="B139" s="514" t="s">
        <v>1376</v>
      </c>
      <c r="C139" s="515"/>
      <c r="D139" s="516" t="s">
        <v>1497</v>
      </c>
      <c r="E139" s="514" t="s">
        <v>1558</v>
      </c>
      <c r="F139" s="437" t="s">
        <v>332</v>
      </c>
      <c r="G139" s="530">
        <v>312.5</v>
      </c>
      <c r="H139" s="530">
        <v>250</v>
      </c>
      <c r="I139" s="530">
        <v>62.5</v>
      </c>
      <c r="J139" s="394"/>
      <c r="K139" s="394"/>
      <c r="L139" s="394"/>
      <c r="M139" s="489" t="s">
        <v>1563</v>
      </c>
      <c r="N139" s="427"/>
    </row>
    <row r="140" spans="1:14" ht="16.2">
      <c r="A140" s="433">
        <v>133</v>
      </c>
      <c r="B140" s="514" t="s">
        <v>1377</v>
      </c>
      <c r="C140" s="394"/>
      <c r="D140" s="516" t="s">
        <v>1498</v>
      </c>
      <c r="E140" s="514" t="s">
        <v>1558</v>
      </c>
      <c r="F140" s="437" t="s">
        <v>332</v>
      </c>
      <c r="G140" s="530">
        <v>312.5</v>
      </c>
      <c r="H140" s="530">
        <v>250</v>
      </c>
      <c r="I140" s="530">
        <v>62.5</v>
      </c>
      <c r="J140" s="394"/>
      <c r="K140" s="394"/>
      <c r="L140" s="394"/>
      <c r="M140" s="489" t="s">
        <v>1563</v>
      </c>
      <c r="N140" s="427"/>
    </row>
    <row r="141" spans="1:14" ht="16.2">
      <c r="A141" s="433">
        <v>134</v>
      </c>
      <c r="B141" s="514" t="s">
        <v>1378</v>
      </c>
      <c r="C141" s="394"/>
      <c r="D141" s="516" t="s">
        <v>1499</v>
      </c>
      <c r="E141" s="514" t="s">
        <v>1558</v>
      </c>
      <c r="F141" s="437" t="s">
        <v>332</v>
      </c>
      <c r="G141" s="530">
        <v>312.5</v>
      </c>
      <c r="H141" s="530">
        <v>250</v>
      </c>
      <c r="I141" s="530">
        <v>62.5</v>
      </c>
      <c r="J141" s="394"/>
      <c r="K141" s="394"/>
      <c r="L141" s="394"/>
      <c r="M141" s="489" t="s">
        <v>1563</v>
      </c>
      <c r="N141" s="427"/>
    </row>
    <row r="142" spans="1:14" ht="16.2">
      <c r="A142" s="433">
        <v>135</v>
      </c>
      <c r="B142" s="514" t="s">
        <v>1379</v>
      </c>
      <c r="C142" s="394"/>
      <c r="D142" s="516" t="s">
        <v>1500</v>
      </c>
      <c r="E142" s="514" t="s">
        <v>1558</v>
      </c>
      <c r="F142" s="437" t="s">
        <v>332</v>
      </c>
      <c r="G142" s="530">
        <v>312.5</v>
      </c>
      <c r="H142" s="530">
        <v>250</v>
      </c>
      <c r="I142" s="530">
        <v>62.5</v>
      </c>
      <c r="J142" s="394"/>
      <c r="K142" s="394"/>
      <c r="L142" s="394"/>
      <c r="M142" s="489" t="s">
        <v>1563</v>
      </c>
      <c r="N142" s="427"/>
    </row>
    <row r="143" spans="1:14" ht="16.2">
      <c r="A143" s="433">
        <v>136</v>
      </c>
      <c r="B143" s="514" t="s">
        <v>1380</v>
      </c>
      <c r="C143" s="394"/>
      <c r="D143" s="516" t="s">
        <v>1501</v>
      </c>
      <c r="E143" s="514" t="s">
        <v>1558</v>
      </c>
      <c r="F143" s="437" t="s">
        <v>332</v>
      </c>
      <c r="G143" s="530">
        <v>312.5</v>
      </c>
      <c r="H143" s="530">
        <v>250</v>
      </c>
      <c r="I143" s="530">
        <v>62.5</v>
      </c>
      <c r="J143" s="394"/>
      <c r="K143" s="394"/>
      <c r="L143" s="394"/>
      <c r="M143" s="489" t="s">
        <v>1563</v>
      </c>
    </row>
    <row r="144" spans="1:14" ht="16.2">
      <c r="A144" s="433">
        <v>137</v>
      </c>
      <c r="B144" s="514" t="s">
        <v>1381</v>
      </c>
      <c r="C144" s="394"/>
      <c r="D144" s="516" t="s">
        <v>1502</v>
      </c>
      <c r="E144" s="514" t="s">
        <v>1558</v>
      </c>
      <c r="F144" s="437" t="s">
        <v>332</v>
      </c>
      <c r="G144" s="530">
        <v>312.5</v>
      </c>
      <c r="H144" s="530">
        <v>250</v>
      </c>
      <c r="I144" s="530">
        <v>62.5</v>
      </c>
      <c r="J144" s="394"/>
      <c r="K144" s="394"/>
      <c r="L144" s="394"/>
      <c r="M144" s="489" t="s">
        <v>1563</v>
      </c>
    </row>
    <row r="145" spans="1:13" ht="16.2">
      <c r="A145" s="433">
        <v>138</v>
      </c>
      <c r="B145" s="514" t="s">
        <v>1382</v>
      </c>
      <c r="C145" s="394"/>
      <c r="D145" s="516" t="s">
        <v>1503</v>
      </c>
      <c r="E145" s="514" t="s">
        <v>1558</v>
      </c>
      <c r="F145" s="437" t="s">
        <v>332</v>
      </c>
      <c r="G145" s="530">
        <v>312.5</v>
      </c>
      <c r="H145" s="530">
        <v>250</v>
      </c>
      <c r="I145" s="530">
        <v>62.5</v>
      </c>
      <c r="J145" s="394"/>
      <c r="K145" s="394"/>
      <c r="L145" s="394"/>
      <c r="M145" s="489" t="s">
        <v>1563</v>
      </c>
    </row>
    <row r="146" spans="1:13" ht="16.2">
      <c r="A146" s="433">
        <v>139</v>
      </c>
      <c r="B146" s="514" t="s">
        <v>1383</v>
      </c>
      <c r="C146" s="394"/>
      <c r="D146" s="516" t="s">
        <v>1504</v>
      </c>
      <c r="E146" s="514" t="s">
        <v>1558</v>
      </c>
      <c r="F146" s="437" t="s">
        <v>332</v>
      </c>
      <c r="G146" s="530">
        <v>312.5</v>
      </c>
      <c r="H146" s="530">
        <v>250</v>
      </c>
      <c r="I146" s="530">
        <v>62.5</v>
      </c>
      <c r="J146" s="394"/>
      <c r="K146" s="394"/>
      <c r="L146" s="394"/>
      <c r="M146" s="489" t="s">
        <v>1563</v>
      </c>
    </row>
    <row r="147" spans="1:13" ht="16.2">
      <c r="A147" s="433">
        <v>140</v>
      </c>
      <c r="B147" s="514" t="s">
        <v>1384</v>
      </c>
      <c r="C147" s="394"/>
      <c r="D147" s="516" t="s">
        <v>1505</v>
      </c>
      <c r="E147" s="514" t="s">
        <v>1558</v>
      </c>
      <c r="F147" s="437" t="s">
        <v>332</v>
      </c>
      <c r="G147" s="530">
        <v>312.5</v>
      </c>
      <c r="H147" s="530">
        <v>250</v>
      </c>
      <c r="I147" s="530">
        <v>62.5</v>
      </c>
      <c r="J147" s="394"/>
      <c r="K147" s="394"/>
      <c r="L147" s="394"/>
      <c r="M147" s="489" t="s">
        <v>1563</v>
      </c>
    </row>
    <row r="148" spans="1:13" ht="16.2">
      <c r="A148" s="433">
        <v>141</v>
      </c>
      <c r="B148" s="514" t="s">
        <v>1385</v>
      </c>
      <c r="C148" s="394"/>
      <c r="D148" s="516" t="s">
        <v>1506</v>
      </c>
      <c r="E148" s="514" t="s">
        <v>1558</v>
      </c>
      <c r="F148" s="437" t="s">
        <v>332</v>
      </c>
      <c r="G148" s="530">
        <v>312.5</v>
      </c>
      <c r="H148" s="530">
        <v>250</v>
      </c>
      <c r="I148" s="530">
        <v>62.5</v>
      </c>
      <c r="J148" s="394"/>
      <c r="K148" s="394"/>
      <c r="L148" s="394"/>
      <c r="M148" s="489" t="s">
        <v>1563</v>
      </c>
    </row>
    <row r="149" spans="1:13" ht="16.2">
      <c r="A149" s="433">
        <v>142</v>
      </c>
      <c r="B149" s="514" t="s">
        <v>1386</v>
      </c>
      <c r="C149" s="394"/>
      <c r="D149" s="516" t="s">
        <v>1507</v>
      </c>
      <c r="E149" s="514" t="s">
        <v>1558</v>
      </c>
      <c r="F149" s="437" t="s">
        <v>332</v>
      </c>
      <c r="G149" s="530">
        <v>312.5</v>
      </c>
      <c r="H149" s="530">
        <v>250</v>
      </c>
      <c r="I149" s="530">
        <v>62.5</v>
      </c>
      <c r="J149" s="394"/>
      <c r="K149" s="394"/>
      <c r="L149" s="394"/>
      <c r="M149" s="489" t="s">
        <v>1563</v>
      </c>
    </row>
    <row r="150" spans="1:13" ht="16.2">
      <c r="A150" s="433">
        <v>143</v>
      </c>
      <c r="B150" s="514" t="s">
        <v>1387</v>
      </c>
      <c r="C150" s="394"/>
      <c r="D150" s="516" t="s">
        <v>1508</v>
      </c>
      <c r="E150" s="514" t="s">
        <v>1558</v>
      </c>
      <c r="F150" s="437" t="s">
        <v>332</v>
      </c>
      <c r="G150" s="530">
        <v>312.5</v>
      </c>
      <c r="H150" s="530">
        <v>250</v>
      </c>
      <c r="I150" s="530">
        <v>62.5</v>
      </c>
      <c r="J150" s="394"/>
      <c r="K150" s="394"/>
      <c r="L150" s="394"/>
      <c r="M150" s="489" t="s">
        <v>1563</v>
      </c>
    </row>
    <row r="151" spans="1:13" ht="16.2">
      <c r="A151" s="433">
        <v>144</v>
      </c>
      <c r="B151" s="514" t="s">
        <v>1388</v>
      </c>
      <c r="C151" s="394"/>
      <c r="D151" s="516" t="s">
        <v>1509</v>
      </c>
      <c r="E151" s="514" t="s">
        <v>1558</v>
      </c>
      <c r="F151" s="437" t="s">
        <v>332</v>
      </c>
      <c r="G151" s="530">
        <v>312.5</v>
      </c>
      <c r="H151" s="530">
        <v>250</v>
      </c>
      <c r="I151" s="530">
        <v>62.5</v>
      </c>
      <c r="J151" s="394"/>
      <c r="K151" s="394"/>
      <c r="L151" s="394"/>
      <c r="M151" s="489" t="s">
        <v>1563</v>
      </c>
    </row>
    <row r="152" spans="1:13" ht="16.2">
      <c r="A152" s="433">
        <v>145</v>
      </c>
      <c r="B152" s="514" t="s">
        <v>1389</v>
      </c>
      <c r="C152" s="394"/>
      <c r="D152" s="516" t="s">
        <v>1510</v>
      </c>
      <c r="E152" s="514" t="s">
        <v>1558</v>
      </c>
      <c r="F152" s="437" t="s">
        <v>332</v>
      </c>
      <c r="G152" s="530">
        <v>312.5</v>
      </c>
      <c r="H152" s="530">
        <v>250</v>
      </c>
      <c r="I152" s="530">
        <v>62.5</v>
      </c>
      <c r="J152" s="394"/>
      <c r="K152" s="394"/>
      <c r="L152" s="394"/>
      <c r="M152" s="489" t="s">
        <v>1563</v>
      </c>
    </row>
    <row r="153" spans="1:13" ht="16.2">
      <c r="A153" s="433">
        <v>146</v>
      </c>
      <c r="B153" s="514" t="s">
        <v>1390</v>
      </c>
      <c r="C153" s="394"/>
      <c r="D153" s="516" t="s">
        <v>1511</v>
      </c>
      <c r="E153" s="514" t="s">
        <v>1558</v>
      </c>
      <c r="F153" s="437" t="s">
        <v>332</v>
      </c>
      <c r="G153" s="530">
        <v>375</v>
      </c>
      <c r="H153" s="530">
        <v>300</v>
      </c>
      <c r="I153" s="530">
        <v>75</v>
      </c>
      <c r="J153" s="394"/>
      <c r="K153" s="394"/>
      <c r="L153" s="394"/>
      <c r="M153" s="489" t="s">
        <v>1563</v>
      </c>
    </row>
    <row r="154" spans="1:13" ht="16.2">
      <c r="A154" s="433">
        <v>147</v>
      </c>
      <c r="B154" s="514" t="s">
        <v>1391</v>
      </c>
      <c r="C154" s="394"/>
      <c r="D154" s="516" t="s">
        <v>480</v>
      </c>
      <c r="E154" s="514" t="s">
        <v>1560</v>
      </c>
      <c r="F154" s="437" t="s">
        <v>332</v>
      </c>
      <c r="G154" s="530">
        <v>1250</v>
      </c>
      <c r="H154" s="530">
        <v>1000</v>
      </c>
      <c r="I154" s="530">
        <v>250</v>
      </c>
      <c r="J154" s="394"/>
      <c r="K154" s="394"/>
      <c r="L154" s="394"/>
      <c r="M154" s="489" t="s">
        <v>1563</v>
      </c>
    </row>
    <row r="155" spans="1:13" ht="16.2">
      <c r="A155" s="433">
        <v>148</v>
      </c>
      <c r="B155" s="514" t="s">
        <v>1392</v>
      </c>
      <c r="C155" s="394"/>
      <c r="D155" s="516" t="s">
        <v>631</v>
      </c>
      <c r="E155" s="514" t="s">
        <v>1560</v>
      </c>
      <c r="F155" s="437" t="s">
        <v>332</v>
      </c>
      <c r="G155" s="530">
        <v>1250</v>
      </c>
      <c r="H155" s="530">
        <v>1000</v>
      </c>
      <c r="I155" s="530">
        <v>250</v>
      </c>
      <c r="J155" s="394"/>
      <c r="K155" s="394"/>
      <c r="L155" s="394"/>
      <c r="M155" s="489" t="s">
        <v>1563</v>
      </c>
    </row>
    <row r="156" spans="1:13" ht="16.2">
      <c r="A156" s="433">
        <v>149</v>
      </c>
      <c r="B156" s="514" t="s">
        <v>1393</v>
      </c>
      <c r="C156" s="394"/>
      <c r="D156" s="516" t="s">
        <v>1512</v>
      </c>
      <c r="E156" s="514" t="s">
        <v>504</v>
      </c>
      <c r="F156" s="437" t="s">
        <v>332</v>
      </c>
      <c r="G156" s="530">
        <v>750</v>
      </c>
      <c r="H156" s="530">
        <v>600</v>
      </c>
      <c r="I156" s="530">
        <v>150</v>
      </c>
      <c r="J156" s="394"/>
      <c r="K156" s="394"/>
      <c r="L156" s="394"/>
      <c r="M156" s="489" t="s">
        <v>1563</v>
      </c>
    </row>
    <row r="157" spans="1:13" ht="16.2">
      <c r="A157" s="433">
        <v>150</v>
      </c>
      <c r="B157" s="514" t="s">
        <v>1394</v>
      </c>
      <c r="C157" s="394"/>
      <c r="D157" s="516" t="s">
        <v>592</v>
      </c>
      <c r="E157" s="514" t="s">
        <v>1560</v>
      </c>
      <c r="F157" s="437" t="s">
        <v>332</v>
      </c>
      <c r="G157" s="530">
        <v>1250</v>
      </c>
      <c r="H157" s="530">
        <v>1000</v>
      </c>
      <c r="I157" s="530">
        <v>250</v>
      </c>
      <c r="J157" s="394"/>
      <c r="K157" s="394"/>
      <c r="L157" s="394"/>
      <c r="M157" s="489" t="s">
        <v>1563</v>
      </c>
    </row>
    <row r="158" spans="1:13" ht="16.2">
      <c r="A158" s="433">
        <v>151</v>
      </c>
      <c r="B158" s="514" t="s">
        <v>1395</v>
      </c>
      <c r="C158" s="394"/>
      <c r="D158" s="516" t="s">
        <v>588</v>
      </c>
      <c r="E158" s="514" t="s">
        <v>1560</v>
      </c>
      <c r="F158" s="437" t="s">
        <v>332</v>
      </c>
      <c r="G158" s="530">
        <v>1250</v>
      </c>
      <c r="H158" s="530">
        <v>1000</v>
      </c>
      <c r="I158" s="530">
        <v>250</v>
      </c>
      <c r="J158" s="394"/>
      <c r="K158" s="394"/>
      <c r="L158" s="394"/>
      <c r="M158" s="489" t="s">
        <v>1563</v>
      </c>
    </row>
    <row r="159" spans="1:13" ht="16.2">
      <c r="A159" s="433">
        <v>152</v>
      </c>
      <c r="B159" s="514" t="s">
        <v>1396</v>
      </c>
      <c r="C159" s="394"/>
      <c r="D159" s="516" t="s">
        <v>584</v>
      </c>
      <c r="E159" s="514" t="s">
        <v>1560</v>
      </c>
      <c r="F159" s="437" t="s">
        <v>332</v>
      </c>
      <c r="G159" s="530">
        <v>1250</v>
      </c>
      <c r="H159" s="530">
        <v>1000</v>
      </c>
      <c r="I159" s="530">
        <v>250</v>
      </c>
      <c r="J159" s="394"/>
      <c r="K159" s="394"/>
      <c r="L159" s="394"/>
      <c r="M159" s="489" t="s">
        <v>1563</v>
      </c>
    </row>
    <row r="160" spans="1:13" ht="16.2">
      <c r="A160" s="433">
        <v>153</v>
      </c>
      <c r="B160" s="514" t="s">
        <v>1397</v>
      </c>
      <c r="C160" s="394"/>
      <c r="D160" s="516" t="s">
        <v>1513</v>
      </c>
      <c r="E160" s="514" t="s">
        <v>1561</v>
      </c>
      <c r="F160" s="437" t="s">
        <v>332</v>
      </c>
      <c r="G160" s="530">
        <v>500</v>
      </c>
      <c r="H160" s="530">
        <v>400</v>
      </c>
      <c r="I160" s="530">
        <v>100</v>
      </c>
      <c r="J160" s="394"/>
      <c r="K160" s="394"/>
      <c r="L160" s="394"/>
      <c r="M160" s="489" t="s">
        <v>1563</v>
      </c>
    </row>
    <row r="161" spans="1:13" ht="16.2">
      <c r="A161" s="433">
        <v>154</v>
      </c>
      <c r="B161" s="514" t="s">
        <v>1398</v>
      </c>
      <c r="C161" s="394"/>
      <c r="D161" s="516" t="s">
        <v>1514</v>
      </c>
      <c r="E161" s="514" t="s">
        <v>1558</v>
      </c>
      <c r="F161" s="437" t="s">
        <v>332</v>
      </c>
      <c r="G161" s="530">
        <v>312.5</v>
      </c>
      <c r="H161" s="530">
        <v>250</v>
      </c>
      <c r="I161" s="530">
        <v>62.5</v>
      </c>
      <c r="J161" s="394"/>
      <c r="K161" s="394"/>
      <c r="L161" s="394"/>
      <c r="M161" s="489" t="s">
        <v>1563</v>
      </c>
    </row>
    <row r="162" spans="1:13" ht="16.2">
      <c r="A162" s="433">
        <v>155</v>
      </c>
      <c r="B162" s="514" t="s">
        <v>1399</v>
      </c>
      <c r="C162" s="394"/>
      <c r="D162" s="516" t="s">
        <v>1515</v>
      </c>
      <c r="E162" s="514" t="s">
        <v>1558</v>
      </c>
      <c r="F162" s="437" t="s">
        <v>332</v>
      </c>
      <c r="G162" s="530">
        <v>375</v>
      </c>
      <c r="H162" s="530">
        <v>300</v>
      </c>
      <c r="I162" s="530">
        <v>75</v>
      </c>
      <c r="J162" s="394"/>
      <c r="K162" s="394"/>
      <c r="L162" s="394"/>
      <c r="M162" s="489" t="s">
        <v>1563</v>
      </c>
    </row>
    <row r="163" spans="1:13" ht="16.2">
      <c r="A163" s="433">
        <v>156</v>
      </c>
      <c r="B163" s="514" t="s">
        <v>1400</v>
      </c>
      <c r="C163" s="394"/>
      <c r="D163" s="516" t="s">
        <v>678</v>
      </c>
      <c r="E163" s="514" t="s">
        <v>1560</v>
      </c>
      <c r="F163" s="437" t="s">
        <v>332</v>
      </c>
      <c r="G163" s="530">
        <v>1250</v>
      </c>
      <c r="H163" s="530">
        <v>1000</v>
      </c>
      <c r="I163" s="530">
        <v>250</v>
      </c>
      <c r="J163" s="394"/>
      <c r="K163" s="394"/>
      <c r="L163" s="394"/>
      <c r="M163" s="489" t="s">
        <v>1563</v>
      </c>
    </row>
    <row r="164" spans="1:13" ht="16.2">
      <c r="A164" s="433">
        <v>157</v>
      </c>
      <c r="B164" s="514" t="s">
        <v>1401</v>
      </c>
      <c r="C164" s="394"/>
      <c r="D164" s="516" t="s">
        <v>676</v>
      </c>
      <c r="E164" s="514" t="s">
        <v>1560</v>
      </c>
      <c r="F164" s="437" t="s">
        <v>332</v>
      </c>
      <c r="G164" s="530">
        <v>1250</v>
      </c>
      <c r="H164" s="530">
        <v>1000</v>
      </c>
      <c r="I164" s="530">
        <v>250</v>
      </c>
      <c r="J164" s="394"/>
      <c r="K164" s="394"/>
      <c r="L164" s="394"/>
      <c r="M164" s="489" t="s">
        <v>1563</v>
      </c>
    </row>
    <row r="165" spans="1:13" ht="16.2">
      <c r="A165" s="433">
        <v>158</v>
      </c>
      <c r="B165" s="514" t="s">
        <v>1402</v>
      </c>
      <c r="C165" s="394"/>
      <c r="D165" s="516" t="s">
        <v>673</v>
      </c>
      <c r="E165" s="514" t="s">
        <v>1560</v>
      </c>
      <c r="F165" s="437" t="s">
        <v>332</v>
      </c>
      <c r="G165" s="530">
        <v>1250</v>
      </c>
      <c r="H165" s="530">
        <v>1000</v>
      </c>
      <c r="I165" s="530">
        <v>250</v>
      </c>
      <c r="J165" s="394"/>
      <c r="K165" s="394"/>
      <c r="L165" s="394"/>
      <c r="M165" s="489" t="s">
        <v>1563</v>
      </c>
    </row>
    <row r="166" spans="1:13" ht="16.2">
      <c r="A166" s="433">
        <v>159</v>
      </c>
      <c r="B166" s="514" t="s">
        <v>1403</v>
      </c>
      <c r="C166" s="394"/>
      <c r="D166" s="516" t="s">
        <v>1516</v>
      </c>
      <c r="E166" s="514" t="s">
        <v>1558</v>
      </c>
      <c r="F166" s="437" t="s">
        <v>332</v>
      </c>
      <c r="G166" s="530">
        <v>375</v>
      </c>
      <c r="H166" s="530">
        <v>300</v>
      </c>
      <c r="I166" s="530">
        <v>75</v>
      </c>
      <c r="J166" s="394"/>
      <c r="K166" s="394"/>
      <c r="L166" s="394"/>
      <c r="M166" s="489" t="s">
        <v>1563</v>
      </c>
    </row>
    <row r="167" spans="1:13" ht="16.2">
      <c r="A167" s="433">
        <v>160</v>
      </c>
      <c r="B167" s="514" t="s">
        <v>1404</v>
      </c>
      <c r="C167" s="394"/>
      <c r="D167" s="516" t="s">
        <v>602</v>
      </c>
      <c r="E167" s="514" t="s">
        <v>1560</v>
      </c>
      <c r="F167" s="437" t="s">
        <v>332</v>
      </c>
      <c r="G167" s="530">
        <v>1250</v>
      </c>
      <c r="H167" s="530">
        <v>1000</v>
      </c>
      <c r="I167" s="530">
        <v>250</v>
      </c>
      <c r="J167" s="394"/>
      <c r="K167" s="394"/>
      <c r="L167" s="394"/>
      <c r="M167" s="489" t="s">
        <v>1563</v>
      </c>
    </row>
    <row r="168" spans="1:13" ht="16.2">
      <c r="A168" s="433">
        <v>161</v>
      </c>
      <c r="B168" s="514" t="s">
        <v>1405</v>
      </c>
      <c r="C168" s="394"/>
      <c r="D168" s="516" t="s">
        <v>661</v>
      </c>
      <c r="E168" s="514" t="s">
        <v>1560</v>
      </c>
      <c r="F168" s="437" t="s">
        <v>332</v>
      </c>
      <c r="G168" s="530">
        <v>1250</v>
      </c>
      <c r="H168" s="530">
        <v>1000</v>
      </c>
      <c r="I168" s="530">
        <v>250</v>
      </c>
      <c r="J168" s="394"/>
      <c r="K168" s="394"/>
      <c r="L168" s="394"/>
      <c r="M168" s="489" t="s">
        <v>1563</v>
      </c>
    </row>
    <row r="169" spans="1:13" ht="16.2">
      <c r="A169" s="433">
        <v>162</v>
      </c>
      <c r="B169" s="514" t="s">
        <v>1406</v>
      </c>
      <c r="C169" s="394"/>
      <c r="D169" s="516" t="s">
        <v>1517</v>
      </c>
      <c r="E169" s="514" t="s">
        <v>1560</v>
      </c>
      <c r="F169" s="437" t="s">
        <v>332</v>
      </c>
      <c r="G169" s="530">
        <v>1250</v>
      </c>
      <c r="H169" s="530">
        <v>1000</v>
      </c>
      <c r="I169" s="530">
        <v>250</v>
      </c>
      <c r="J169" s="394"/>
      <c r="K169" s="394"/>
      <c r="L169" s="394"/>
      <c r="M169" s="489" t="s">
        <v>1563</v>
      </c>
    </row>
    <row r="170" spans="1:13" ht="16.2">
      <c r="A170" s="433">
        <v>163</v>
      </c>
      <c r="B170" s="514" t="s">
        <v>1407</v>
      </c>
      <c r="C170" s="394"/>
      <c r="D170" s="516" t="s">
        <v>621</v>
      </c>
      <c r="E170" s="514" t="s">
        <v>1560</v>
      </c>
      <c r="F170" s="437" t="s">
        <v>332</v>
      </c>
      <c r="G170" s="530">
        <v>1250</v>
      </c>
      <c r="H170" s="530">
        <v>1000</v>
      </c>
      <c r="I170" s="530">
        <v>250</v>
      </c>
      <c r="J170" s="394"/>
      <c r="K170" s="394"/>
      <c r="L170" s="394"/>
      <c r="M170" s="489" t="s">
        <v>1563</v>
      </c>
    </row>
    <row r="171" spans="1:13" ht="16.2">
      <c r="A171" s="433">
        <v>164</v>
      </c>
      <c r="B171" s="514" t="s">
        <v>1408</v>
      </c>
      <c r="C171" s="394"/>
      <c r="D171" s="516" t="s">
        <v>615</v>
      </c>
      <c r="E171" s="514" t="s">
        <v>1560</v>
      </c>
      <c r="F171" s="437" t="s">
        <v>332</v>
      </c>
      <c r="G171" s="530">
        <v>1250</v>
      </c>
      <c r="H171" s="530">
        <v>1000</v>
      </c>
      <c r="I171" s="530">
        <v>250</v>
      </c>
      <c r="J171" s="394"/>
      <c r="K171" s="394"/>
      <c r="L171" s="394"/>
      <c r="M171" s="489" t="s">
        <v>1563</v>
      </c>
    </row>
    <row r="172" spans="1:13" ht="16.2">
      <c r="A172" s="433">
        <v>165</v>
      </c>
      <c r="B172" s="514" t="s">
        <v>1409</v>
      </c>
      <c r="C172" s="394"/>
      <c r="D172" s="516" t="s">
        <v>1518</v>
      </c>
      <c r="E172" s="514" t="s">
        <v>1560</v>
      </c>
      <c r="F172" s="437" t="s">
        <v>332</v>
      </c>
      <c r="G172" s="530">
        <v>1250</v>
      </c>
      <c r="H172" s="530">
        <v>1000</v>
      </c>
      <c r="I172" s="530">
        <v>250</v>
      </c>
      <c r="J172" s="394"/>
      <c r="K172" s="394"/>
      <c r="L172" s="394"/>
      <c r="M172" s="489" t="s">
        <v>1563</v>
      </c>
    </row>
    <row r="173" spans="1:13" ht="16.2">
      <c r="A173" s="433">
        <v>166</v>
      </c>
      <c r="B173" s="514" t="s">
        <v>1410</v>
      </c>
      <c r="C173" s="394"/>
      <c r="D173" s="516" t="s">
        <v>1519</v>
      </c>
      <c r="E173" s="514" t="s">
        <v>1560</v>
      </c>
      <c r="F173" s="437" t="s">
        <v>332</v>
      </c>
      <c r="G173" s="530">
        <v>1250</v>
      </c>
      <c r="H173" s="530">
        <v>1000</v>
      </c>
      <c r="I173" s="530">
        <v>250</v>
      </c>
      <c r="J173" s="394"/>
      <c r="K173" s="394"/>
      <c r="L173" s="394"/>
      <c r="M173" s="489" t="s">
        <v>1563</v>
      </c>
    </row>
    <row r="174" spans="1:13" ht="16.2">
      <c r="A174" s="433">
        <v>167</v>
      </c>
      <c r="B174" s="514" t="s">
        <v>1411</v>
      </c>
      <c r="C174" s="394"/>
      <c r="D174" s="516" t="s">
        <v>627</v>
      </c>
      <c r="E174" s="514" t="s">
        <v>1560</v>
      </c>
      <c r="F174" s="437" t="s">
        <v>332</v>
      </c>
      <c r="G174" s="530">
        <v>1250</v>
      </c>
      <c r="H174" s="530">
        <v>1000</v>
      </c>
      <c r="I174" s="530">
        <v>250</v>
      </c>
      <c r="J174" s="394"/>
      <c r="K174" s="394"/>
      <c r="L174" s="394"/>
      <c r="M174" s="489" t="s">
        <v>1563</v>
      </c>
    </row>
    <row r="175" spans="1:13" ht="16.2">
      <c r="A175" s="433">
        <v>168</v>
      </c>
      <c r="B175" s="514" t="s">
        <v>1412</v>
      </c>
      <c r="C175" s="394"/>
      <c r="D175" s="516" t="s">
        <v>1520</v>
      </c>
      <c r="E175" s="514" t="s">
        <v>1560</v>
      </c>
      <c r="F175" s="437" t="s">
        <v>332</v>
      </c>
      <c r="G175" s="530">
        <v>1250</v>
      </c>
      <c r="H175" s="530">
        <v>1000</v>
      </c>
      <c r="I175" s="530">
        <v>250</v>
      </c>
      <c r="J175" s="394"/>
      <c r="K175" s="394"/>
      <c r="L175" s="394"/>
      <c r="M175" s="489" t="s">
        <v>1563</v>
      </c>
    </row>
    <row r="176" spans="1:13" ht="16.2">
      <c r="A176" s="433">
        <v>169</v>
      </c>
      <c r="B176" s="514" t="s">
        <v>1413</v>
      </c>
      <c r="C176" s="394"/>
      <c r="D176" s="516" t="s">
        <v>609</v>
      </c>
      <c r="E176" s="514" t="s">
        <v>1560</v>
      </c>
      <c r="F176" s="437" t="s">
        <v>332</v>
      </c>
      <c r="G176" s="530">
        <v>1250</v>
      </c>
      <c r="H176" s="530">
        <v>1000</v>
      </c>
      <c r="I176" s="530">
        <v>250</v>
      </c>
      <c r="J176" s="394"/>
      <c r="K176" s="394"/>
      <c r="L176" s="394"/>
      <c r="M176" s="489" t="s">
        <v>1563</v>
      </c>
    </row>
    <row r="177" spans="1:13" ht="16.2">
      <c r="A177" s="433">
        <v>170</v>
      </c>
      <c r="B177" s="514" t="s">
        <v>1414</v>
      </c>
      <c r="C177" s="394"/>
      <c r="D177" s="516" t="s">
        <v>1521</v>
      </c>
      <c r="E177" s="514" t="s">
        <v>1558</v>
      </c>
      <c r="F177" s="437" t="s">
        <v>332</v>
      </c>
      <c r="G177" s="530">
        <v>312.5</v>
      </c>
      <c r="H177" s="530">
        <v>250</v>
      </c>
      <c r="I177" s="530">
        <v>62.5</v>
      </c>
      <c r="J177" s="394"/>
      <c r="K177" s="394"/>
      <c r="L177" s="394"/>
      <c r="M177" s="489" t="s">
        <v>1563</v>
      </c>
    </row>
    <row r="178" spans="1:13" ht="16.2">
      <c r="A178" s="433">
        <v>171</v>
      </c>
      <c r="B178" s="514" t="s">
        <v>1415</v>
      </c>
      <c r="C178" s="394"/>
      <c r="D178" s="516" t="s">
        <v>1522</v>
      </c>
      <c r="E178" s="514" t="s">
        <v>1560</v>
      </c>
      <c r="F178" s="437" t="s">
        <v>332</v>
      </c>
      <c r="G178" s="530">
        <v>1250</v>
      </c>
      <c r="H178" s="530">
        <v>1000</v>
      </c>
      <c r="I178" s="530">
        <v>250</v>
      </c>
      <c r="J178" s="394"/>
      <c r="K178" s="394"/>
      <c r="L178" s="394"/>
      <c r="M178" s="489" t="s">
        <v>1563</v>
      </c>
    </row>
    <row r="179" spans="1:13" ht="16.2">
      <c r="A179" s="433">
        <v>172</v>
      </c>
      <c r="B179" s="514" t="s">
        <v>1416</v>
      </c>
      <c r="C179" s="394"/>
      <c r="D179" s="516" t="s">
        <v>1523</v>
      </c>
      <c r="E179" s="514" t="s">
        <v>1558</v>
      </c>
      <c r="F179" s="437" t="s">
        <v>332</v>
      </c>
      <c r="G179" s="530">
        <v>312.5</v>
      </c>
      <c r="H179" s="530">
        <v>250</v>
      </c>
      <c r="I179" s="530">
        <v>62.5</v>
      </c>
      <c r="J179" s="394"/>
      <c r="K179" s="394"/>
      <c r="L179" s="394"/>
      <c r="M179" s="489" t="s">
        <v>1563</v>
      </c>
    </row>
    <row r="180" spans="1:13" ht="16.2">
      <c r="A180" s="433">
        <v>173</v>
      </c>
      <c r="B180" s="514" t="s">
        <v>1417</v>
      </c>
      <c r="C180" s="394"/>
      <c r="D180" s="516" t="s">
        <v>1524</v>
      </c>
      <c r="E180" s="514" t="s">
        <v>1558</v>
      </c>
      <c r="F180" s="437" t="s">
        <v>332</v>
      </c>
      <c r="G180" s="530">
        <v>437.5</v>
      </c>
      <c r="H180" s="530">
        <v>350</v>
      </c>
      <c r="I180" s="530">
        <v>87.5</v>
      </c>
      <c r="J180" s="394"/>
      <c r="K180" s="394"/>
      <c r="L180" s="394"/>
      <c r="M180" s="489" t="s">
        <v>1563</v>
      </c>
    </row>
    <row r="181" spans="1:13" ht="16.2">
      <c r="A181" s="433">
        <v>174</v>
      </c>
      <c r="B181" s="514" t="s">
        <v>1418</v>
      </c>
      <c r="C181" s="394"/>
      <c r="D181" s="516" t="s">
        <v>1525</v>
      </c>
      <c r="E181" s="514" t="s">
        <v>1558</v>
      </c>
      <c r="F181" s="437" t="s">
        <v>332</v>
      </c>
      <c r="G181" s="530">
        <v>312.5</v>
      </c>
      <c r="H181" s="530">
        <v>250</v>
      </c>
      <c r="I181" s="530">
        <v>62.5</v>
      </c>
      <c r="J181" s="394"/>
      <c r="K181" s="394"/>
      <c r="L181" s="394"/>
      <c r="M181" s="489" t="s">
        <v>1563</v>
      </c>
    </row>
    <row r="182" spans="1:13" ht="16.2">
      <c r="A182" s="433">
        <v>175</v>
      </c>
      <c r="B182" s="514" t="s">
        <v>1419</v>
      </c>
      <c r="C182" s="394"/>
      <c r="D182" s="516" t="s">
        <v>1526</v>
      </c>
      <c r="E182" s="514" t="s">
        <v>1558</v>
      </c>
      <c r="F182" s="437" t="s">
        <v>332</v>
      </c>
      <c r="G182" s="530">
        <v>437.5</v>
      </c>
      <c r="H182" s="530">
        <v>350</v>
      </c>
      <c r="I182" s="530">
        <v>87.5</v>
      </c>
      <c r="J182" s="394"/>
      <c r="K182" s="394"/>
      <c r="L182" s="394"/>
      <c r="M182" s="489" t="s">
        <v>1563</v>
      </c>
    </row>
    <row r="183" spans="1:13" ht="16.2">
      <c r="A183" s="433">
        <v>176</v>
      </c>
      <c r="B183" s="514" t="s">
        <v>1420</v>
      </c>
      <c r="C183" s="394"/>
      <c r="D183" s="516" t="s">
        <v>1527</v>
      </c>
      <c r="E183" s="514" t="s">
        <v>1560</v>
      </c>
      <c r="F183" s="437" t="s">
        <v>332</v>
      </c>
      <c r="G183" s="530">
        <v>1250</v>
      </c>
      <c r="H183" s="530">
        <v>1000</v>
      </c>
      <c r="I183" s="530">
        <v>250</v>
      </c>
      <c r="J183" s="394"/>
      <c r="K183" s="394"/>
      <c r="L183" s="394"/>
      <c r="M183" s="489" t="s">
        <v>1563</v>
      </c>
    </row>
    <row r="184" spans="1:13" ht="16.2">
      <c r="A184" s="433">
        <v>177</v>
      </c>
      <c r="B184" s="514" t="s">
        <v>1421</v>
      </c>
      <c r="C184" s="394"/>
      <c r="D184" s="516" t="s">
        <v>1528</v>
      </c>
      <c r="E184" s="514" t="s">
        <v>1558</v>
      </c>
      <c r="F184" s="437" t="s">
        <v>332</v>
      </c>
      <c r="G184" s="530">
        <v>312.5</v>
      </c>
      <c r="H184" s="530">
        <v>250</v>
      </c>
      <c r="I184" s="530">
        <v>62.5</v>
      </c>
      <c r="J184" s="394"/>
      <c r="K184" s="394"/>
      <c r="L184" s="394"/>
      <c r="M184" s="489" t="s">
        <v>1563</v>
      </c>
    </row>
    <row r="185" spans="1:13" ht="16.2">
      <c r="A185" s="433">
        <v>178</v>
      </c>
      <c r="B185" s="514" t="s">
        <v>1422</v>
      </c>
      <c r="C185" s="394"/>
      <c r="D185" s="516" t="s">
        <v>1529</v>
      </c>
      <c r="E185" s="514" t="s">
        <v>1558</v>
      </c>
      <c r="F185" s="437" t="s">
        <v>332</v>
      </c>
      <c r="G185" s="530">
        <v>187.5</v>
      </c>
      <c r="H185" s="530">
        <v>150</v>
      </c>
      <c r="I185" s="530">
        <v>37.5</v>
      </c>
      <c r="J185" s="394"/>
      <c r="K185" s="394"/>
      <c r="L185" s="394"/>
      <c r="M185" s="489" t="s">
        <v>1563</v>
      </c>
    </row>
    <row r="186" spans="1:13" ht="16.2">
      <c r="A186" s="433">
        <v>179</v>
      </c>
      <c r="B186" s="514" t="s">
        <v>1423</v>
      </c>
      <c r="C186" s="394"/>
      <c r="D186" s="516" t="s">
        <v>1530</v>
      </c>
      <c r="E186" s="514" t="s">
        <v>1558</v>
      </c>
      <c r="F186" s="437" t="s">
        <v>332</v>
      </c>
      <c r="G186" s="530">
        <v>187.5</v>
      </c>
      <c r="H186" s="530">
        <v>150</v>
      </c>
      <c r="I186" s="530">
        <v>37.5</v>
      </c>
      <c r="J186" s="394"/>
      <c r="K186" s="394"/>
      <c r="L186" s="394"/>
      <c r="M186" s="489" t="s">
        <v>1563</v>
      </c>
    </row>
    <row r="187" spans="1:13" ht="16.2">
      <c r="A187" s="433">
        <v>180</v>
      </c>
      <c r="B187" s="514" t="s">
        <v>1424</v>
      </c>
      <c r="C187" s="394"/>
      <c r="D187" s="516" t="s">
        <v>671</v>
      </c>
      <c r="E187" s="514" t="s">
        <v>1560</v>
      </c>
      <c r="F187" s="437" t="s">
        <v>332</v>
      </c>
      <c r="G187" s="530">
        <v>1250</v>
      </c>
      <c r="H187" s="530">
        <v>1000</v>
      </c>
      <c r="I187" s="530">
        <v>250</v>
      </c>
      <c r="J187" s="394"/>
      <c r="K187" s="394"/>
      <c r="L187" s="394"/>
      <c r="M187" s="489" t="s">
        <v>1563</v>
      </c>
    </row>
    <row r="188" spans="1:13" ht="16.2">
      <c r="A188" s="433">
        <v>181</v>
      </c>
      <c r="B188" s="514" t="s">
        <v>1425</v>
      </c>
      <c r="C188" s="394"/>
      <c r="D188" s="516" t="s">
        <v>644</v>
      </c>
      <c r="E188" s="514" t="s">
        <v>1560</v>
      </c>
      <c r="F188" s="437" t="s">
        <v>332</v>
      </c>
      <c r="G188" s="530">
        <v>1250</v>
      </c>
      <c r="H188" s="530">
        <v>1000</v>
      </c>
      <c r="I188" s="530">
        <v>250</v>
      </c>
      <c r="J188" s="394"/>
      <c r="K188" s="394"/>
      <c r="L188" s="394"/>
      <c r="M188" s="489" t="s">
        <v>1563</v>
      </c>
    </row>
    <row r="189" spans="1:13" ht="16.2">
      <c r="A189" s="433">
        <v>182</v>
      </c>
      <c r="B189" s="514" t="s">
        <v>1426</v>
      </c>
      <c r="C189" s="394"/>
      <c r="D189" s="516" t="s">
        <v>1531</v>
      </c>
      <c r="E189" s="514" t="s">
        <v>1558</v>
      </c>
      <c r="F189" s="437" t="s">
        <v>332</v>
      </c>
      <c r="G189" s="530">
        <v>312.5</v>
      </c>
      <c r="H189" s="530">
        <v>250</v>
      </c>
      <c r="I189" s="530">
        <v>62.5</v>
      </c>
      <c r="J189" s="394"/>
      <c r="K189" s="394"/>
      <c r="L189" s="394"/>
      <c r="M189" s="489" t="s">
        <v>1563</v>
      </c>
    </row>
    <row r="190" spans="1:13" ht="16.2">
      <c r="A190" s="433">
        <v>183</v>
      </c>
      <c r="B190" s="514" t="s">
        <v>1427</v>
      </c>
      <c r="C190" s="394"/>
      <c r="D190" s="516" t="s">
        <v>1532</v>
      </c>
      <c r="E190" s="514" t="s">
        <v>1558</v>
      </c>
      <c r="F190" s="437" t="s">
        <v>332</v>
      </c>
      <c r="G190" s="530">
        <v>437.5</v>
      </c>
      <c r="H190" s="530">
        <v>350</v>
      </c>
      <c r="I190" s="530">
        <v>87.5</v>
      </c>
      <c r="J190" s="394"/>
      <c r="K190" s="394"/>
      <c r="L190" s="394"/>
      <c r="M190" s="489" t="s">
        <v>1563</v>
      </c>
    </row>
    <row r="191" spans="1:13" ht="16.2">
      <c r="A191" s="433">
        <v>184</v>
      </c>
      <c r="B191" s="514" t="s">
        <v>1428</v>
      </c>
      <c r="C191" s="394"/>
      <c r="D191" s="516" t="s">
        <v>1533</v>
      </c>
      <c r="E191" s="514" t="s">
        <v>1558</v>
      </c>
      <c r="F191" s="437" t="s">
        <v>332</v>
      </c>
      <c r="G191" s="530">
        <v>125</v>
      </c>
      <c r="H191" s="530">
        <v>100</v>
      </c>
      <c r="I191" s="530">
        <v>25</v>
      </c>
      <c r="J191" s="394"/>
      <c r="K191" s="394"/>
      <c r="L191" s="394"/>
      <c r="M191" s="489" t="s">
        <v>1563</v>
      </c>
    </row>
    <row r="192" spans="1:13" ht="16.2">
      <c r="A192" s="433">
        <v>185</v>
      </c>
      <c r="B192" s="514" t="s">
        <v>1429</v>
      </c>
      <c r="C192" s="394"/>
      <c r="D192" s="516" t="s">
        <v>1534</v>
      </c>
      <c r="E192" s="514" t="s">
        <v>1558</v>
      </c>
      <c r="F192" s="437" t="s">
        <v>332</v>
      </c>
      <c r="G192" s="530">
        <v>125</v>
      </c>
      <c r="H192" s="530">
        <v>100</v>
      </c>
      <c r="I192" s="530">
        <v>25</v>
      </c>
      <c r="J192" s="394"/>
      <c r="K192" s="394"/>
      <c r="L192" s="394"/>
      <c r="M192" s="489" t="s">
        <v>1563</v>
      </c>
    </row>
    <row r="193" spans="1:13" ht="16.2">
      <c r="A193" s="433">
        <v>186</v>
      </c>
      <c r="B193" s="514" t="s">
        <v>1430</v>
      </c>
      <c r="C193" s="394"/>
      <c r="D193" s="516" t="s">
        <v>1535</v>
      </c>
      <c r="E193" s="514" t="s">
        <v>1560</v>
      </c>
      <c r="F193" s="437" t="s">
        <v>332</v>
      </c>
      <c r="G193" s="530">
        <v>1250</v>
      </c>
      <c r="H193" s="530">
        <v>1000</v>
      </c>
      <c r="I193" s="530">
        <v>250</v>
      </c>
      <c r="J193" s="394"/>
      <c r="K193" s="394"/>
      <c r="L193" s="394"/>
      <c r="M193" s="489" t="s">
        <v>1563</v>
      </c>
    </row>
    <row r="194" spans="1:13" ht="16.2">
      <c r="A194" s="433">
        <v>187</v>
      </c>
      <c r="B194" s="514" t="s">
        <v>1431</v>
      </c>
      <c r="C194" s="394"/>
      <c r="D194" s="516" t="s">
        <v>1536</v>
      </c>
      <c r="E194" s="514" t="s">
        <v>1558</v>
      </c>
      <c r="F194" s="437" t="s">
        <v>332</v>
      </c>
      <c r="G194" s="530">
        <v>437.5</v>
      </c>
      <c r="H194" s="530">
        <v>350</v>
      </c>
      <c r="I194" s="530">
        <v>87.5</v>
      </c>
      <c r="J194" s="394"/>
      <c r="K194" s="394"/>
      <c r="L194" s="394"/>
      <c r="M194" s="489" t="s">
        <v>1563</v>
      </c>
    </row>
    <row r="195" spans="1:13" ht="16.2">
      <c r="A195" s="433">
        <v>188</v>
      </c>
      <c r="B195" s="514" t="s">
        <v>1432</v>
      </c>
      <c r="C195" s="394"/>
      <c r="D195" s="516" t="s">
        <v>812</v>
      </c>
      <c r="E195" s="514" t="s">
        <v>1558</v>
      </c>
      <c r="F195" s="437" t="s">
        <v>332</v>
      </c>
      <c r="G195" s="530">
        <v>125</v>
      </c>
      <c r="H195" s="530">
        <v>100</v>
      </c>
      <c r="I195" s="530">
        <v>25</v>
      </c>
      <c r="J195" s="394"/>
      <c r="K195" s="394"/>
      <c r="L195" s="394"/>
      <c r="M195" s="489" t="s">
        <v>1563</v>
      </c>
    </row>
    <row r="196" spans="1:13" ht="16.2">
      <c r="A196" s="433">
        <v>189</v>
      </c>
      <c r="B196" s="514" t="s">
        <v>1433</v>
      </c>
      <c r="C196" s="394"/>
      <c r="D196" s="516" t="s">
        <v>1537</v>
      </c>
      <c r="E196" s="514" t="s">
        <v>1558</v>
      </c>
      <c r="F196" s="437" t="s">
        <v>332</v>
      </c>
      <c r="G196" s="530">
        <v>625</v>
      </c>
      <c r="H196" s="530">
        <v>500</v>
      </c>
      <c r="I196" s="530">
        <v>125</v>
      </c>
      <c r="J196" s="394"/>
      <c r="K196" s="394"/>
      <c r="L196" s="394"/>
      <c r="M196" s="489" t="s">
        <v>1563</v>
      </c>
    </row>
    <row r="197" spans="1:13" ht="16.2">
      <c r="A197" s="433">
        <v>190</v>
      </c>
      <c r="B197" s="514" t="s">
        <v>1434</v>
      </c>
      <c r="C197" s="394"/>
      <c r="D197" s="516" t="s">
        <v>1538</v>
      </c>
      <c r="E197" s="514" t="s">
        <v>1560</v>
      </c>
      <c r="F197" s="437" t="s">
        <v>332</v>
      </c>
      <c r="G197" s="530">
        <v>1250</v>
      </c>
      <c r="H197" s="530">
        <v>1000</v>
      </c>
      <c r="I197" s="530">
        <v>250</v>
      </c>
      <c r="J197" s="394"/>
      <c r="K197" s="394"/>
      <c r="L197" s="394"/>
      <c r="M197" s="489" t="s">
        <v>1563</v>
      </c>
    </row>
    <row r="198" spans="1:13" ht="16.2">
      <c r="A198" s="433">
        <v>191</v>
      </c>
      <c r="B198" s="514" t="s">
        <v>1435</v>
      </c>
      <c r="C198" s="394"/>
      <c r="D198" s="516" t="s">
        <v>1539</v>
      </c>
      <c r="E198" s="514" t="s">
        <v>1560</v>
      </c>
      <c r="F198" s="437" t="s">
        <v>332</v>
      </c>
      <c r="G198" s="530">
        <v>1250</v>
      </c>
      <c r="H198" s="530">
        <v>1000</v>
      </c>
      <c r="I198" s="530">
        <v>250</v>
      </c>
      <c r="J198" s="394"/>
      <c r="K198" s="394"/>
      <c r="L198" s="394"/>
      <c r="M198" s="489" t="s">
        <v>1563</v>
      </c>
    </row>
    <row r="199" spans="1:13" ht="16.2">
      <c r="A199" s="433">
        <v>192</v>
      </c>
      <c r="B199" s="514" t="s">
        <v>1436</v>
      </c>
      <c r="C199" s="394"/>
      <c r="D199" s="516" t="s">
        <v>1540</v>
      </c>
      <c r="E199" s="514" t="s">
        <v>1558</v>
      </c>
      <c r="F199" s="437" t="s">
        <v>332</v>
      </c>
      <c r="G199" s="530">
        <v>312.5</v>
      </c>
      <c r="H199" s="530">
        <v>250</v>
      </c>
      <c r="I199" s="530">
        <v>62.5</v>
      </c>
      <c r="J199" s="394"/>
      <c r="K199" s="394"/>
      <c r="L199" s="394"/>
      <c r="M199" s="489" t="s">
        <v>1563</v>
      </c>
    </row>
    <row r="200" spans="1:13" ht="16.2">
      <c r="A200" s="433">
        <v>193</v>
      </c>
      <c r="B200" s="514" t="s">
        <v>1437</v>
      </c>
      <c r="C200" s="394"/>
      <c r="D200" s="516" t="s">
        <v>1541</v>
      </c>
      <c r="E200" s="514" t="s">
        <v>1558</v>
      </c>
      <c r="F200" s="437" t="s">
        <v>332</v>
      </c>
      <c r="G200" s="530">
        <v>437.5</v>
      </c>
      <c r="H200" s="530">
        <v>350</v>
      </c>
      <c r="I200" s="530">
        <v>87.5</v>
      </c>
      <c r="J200" s="394"/>
      <c r="K200" s="394"/>
      <c r="L200" s="394"/>
      <c r="M200" s="489" t="s">
        <v>1563</v>
      </c>
    </row>
    <row r="201" spans="1:13" ht="16.2">
      <c r="A201" s="433">
        <v>194</v>
      </c>
      <c r="B201" s="514" t="s">
        <v>1438</v>
      </c>
      <c r="C201" s="394"/>
      <c r="D201" s="516" t="s">
        <v>1542</v>
      </c>
      <c r="E201" s="514" t="s">
        <v>1558</v>
      </c>
      <c r="F201" s="437" t="s">
        <v>332</v>
      </c>
      <c r="G201" s="530">
        <v>312.5</v>
      </c>
      <c r="H201" s="530">
        <v>250</v>
      </c>
      <c r="I201" s="530">
        <v>62.5</v>
      </c>
      <c r="J201" s="394"/>
      <c r="K201" s="394"/>
      <c r="L201" s="394"/>
      <c r="M201" s="489" t="s">
        <v>1563</v>
      </c>
    </row>
    <row r="202" spans="1:13" ht="16.2">
      <c r="A202" s="433">
        <v>195</v>
      </c>
      <c r="B202" s="514" t="s">
        <v>1439</v>
      </c>
      <c r="C202" s="394"/>
      <c r="D202" s="516" t="s">
        <v>1543</v>
      </c>
      <c r="E202" s="514" t="s">
        <v>1558</v>
      </c>
      <c r="F202" s="437" t="s">
        <v>332</v>
      </c>
      <c r="G202" s="530">
        <v>312.5</v>
      </c>
      <c r="H202" s="530">
        <v>250</v>
      </c>
      <c r="I202" s="530">
        <v>62.5</v>
      </c>
      <c r="J202" s="394"/>
      <c r="K202" s="394"/>
      <c r="L202" s="394"/>
      <c r="M202" s="489" t="s">
        <v>1563</v>
      </c>
    </row>
    <row r="203" spans="1:13" ht="16.2">
      <c r="A203" s="433">
        <v>196</v>
      </c>
      <c r="B203" s="514" t="s">
        <v>1440</v>
      </c>
      <c r="C203" s="394"/>
      <c r="D203" s="516" t="s">
        <v>1544</v>
      </c>
      <c r="E203" s="514" t="s">
        <v>1558</v>
      </c>
      <c r="F203" s="437" t="s">
        <v>332</v>
      </c>
      <c r="G203" s="530">
        <v>312.5</v>
      </c>
      <c r="H203" s="530">
        <v>250</v>
      </c>
      <c r="I203" s="530">
        <v>62.5</v>
      </c>
      <c r="J203" s="394"/>
      <c r="K203" s="394"/>
      <c r="L203" s="394"/>
      <c r="M203" s="489" t="s">
        <v>1563</v>
      </c>
    </row>
    <row r="204" spans="1:13" ht="16.2">
      <c r="A204" s="433">
        <v>197</v>
      </c>
      <c r="B204" s="514" t="s">
        <v>1441</v>
      </c>
      <c r="C204" s="394"/>
      <c r="D204" s="516" t="s">
        <v>1545</v>
      </c>
      <c r="E204" s="514" t="s">
        <v>1558</v>
      </c>
      <c r="F204" s="437" t="s">
        <v>332</v>
      </c>
      <c r="G204" s="530">
        <v>218.75</v>
      </c>
      <c r="H204" s="530">
        <v>175</v>
      </c>
      <c r="I204" s="530">
        <v>43.75</v>
      </c>
      <c r="J204" s="394"/>
      <c r="K204" s="394"/>
      <c r="L204" s="394"/>
      <c r="M204" s="489" t="s">
        <v>1563</v>
      </c>
    </row>
    <row r="205" spans="1:13" ht="16.2">
      <c r="A205" s="433">
        <v>198</v>
      </c>
      <c r="B205" s="514" t="s">
        <v>1442</v>
      </c>
      <c r="C205" s="394"/>
      <c r="D205" s="516" t="s">
        <v>1546</v>
      </c>
      <c r="E205" s="514" t="s">
        <v>1558</v>
      </c>
      <c r="F205" s="437" t="s">
        <v>332</v>
      </c>
      <c r="G205" s="530">
        <v>312.5</v>
      </c>
      <c r="H205" s="530">
        <v>250</v>
      </c>
      <c r="I205" s="530">
        <v>62.5</v>
      </c>
      <c r="J205" s="394"/>
      <c r="K205" s="394"/>
      <c r="L205" s="394"/>
      <c r="M205" s="489" t="s">
        <v>1563</v>
      </c>
    </row>
    <row r="206" spans="1:13" ht="16.2">
      <c r="A206" s="433">
        <v>199</v>
      </c>
      <c r="B206" s="514" t="s">
        <v>1443</v>
      </c>
      <c r="C206" s="394"/>
      <c r="D206" s="516" t="s">
        <v>1547</v>
      </c>
      <c r="E206" s="514" t="s">
        <v>1558</v>
      </c>
      <c r="F206" s="437" t="s">
        <v>332</v>
      </c>
      <c r="G206" s="530">
        <v>312.5</v>
      </c>
      <c r="H206" s="530">
        <v>250</v>
      </c>
      <c r="I206" s="530">
        <v>62.5</v>
      </c>
      <c r="J206" s="394"/>
      <c r="K206" s="394"/>
      <c r="L206" s="394"/>
      <c r="M206" s="489" t="s">
        <v>1563</v>
      </c>
    </row>
    <row r="207" spans="1:13" ht="16.2">
      <c r="A207" s="433">
        <v>200</v>
      </c>
      <c r="B207" s="514" t="s">
        <v>1444</v>
      </c>
      <c r="C207" s="394"/>
      <c r="D207" s="516" t="s">
        <v>1548</v>
      </c>
      <c r="E207" s="514" t="s">
        <v>1558</v>
      </c>
      <c r="F207" s="437" t="s">
        <v>332</v>
      </c>
      <c r="G207" s="530">
        <v>312.5</v>
      </c>
      <c r="H207" s="530">
        <v>250</v>
      </c>
      <c r="I207" s="530">
        <v>62.5</v>
      </c>
      <c r="J207" s="394"/>
      <c r="K207" s="394"/>
      <c r="L207" s="394"/>
      <c r="M207" s="489" t="s">
        <v>1563</v>
      </c>
    </row>
    <row r="208" spans="1:13" ht="16.2">
      <c r="A208" s="433">
        <v>201</v>
      </c>
      <c r="B208" s="514" t="s">
        <v>1445</v>
      </c>
      <c r="C208" s="394"/>
      <c r="D208" s="516" t="s">
        <v>653</v>
      </c>
      <c r="E208" s="514" t="s">
        <v>1560</v>
      </c>
      <c r="F208" s="437" t="s">
        <v>332</v>
      </c>
      <c r="G208" s="530">
        <v>1250</v>
      </c>
      <c r="H208" s="530">
        <v>1000</v>
      </c>
      <c r="I208" s="530">
        <v>250</v>
      </c>
      <c r="J208" s="394"/>
      <c r="K208" s="394"/>
      <c r="L208" s="394"/>
      <c r="M208" s="489" t="s">
        <v>1563</v>
      </c>
    </row>
    <row r="209" spans="1:13" ht="16.2">
      <c r="A209" s="433">
        <v>202</v>
      </c>
      <c r="B209" s="514" t="s">
        <v>1446</v>
      </c>
      <c r="C209" s="394"/>
      <c r="D209" s="516" t="s">
        <v>1549</v>
      </c>
      <c r="E209" s="514" t="s">
        <v>1558</v>
      </c>
      <c r="F209" s="437" t="s">
        <v>332</v>
      </c>
      <c r="G209" s="530">
        <v>312.5</v>
      </c>
      <c r="H209" s="530">
        <v>250</v>
      </c>
      <c r="I209" s="530">
        <v>62.5</v>
      </c>
      <c r="J209" s="394"/>
      <c r="K209" s="394"/>
      <c r="L209" s="394"/>
      <c r="M209" s="489" t="s">
        <v>1563</v>
      </c>
    </row>
    <row r="210" spans="1:13" ht="16.2">
      <c r="A210" s="433">
        <v>203</v>
      </c>
      <c r="B210" s="514" t="s">
        <v>1447</v>
      </c>
      <c r="C210" s="394"/>
      <c r="D210" s="516" t="s">
        <v>1550</v>
      </c>
      <c r="E210" s="514" t="s">
        <v>1558</v>
      </c>
      <c r="F210" s="437" t="s">
        <v>332</v>
      </c>
      <c r="G210" s="530">
        <v>312.5</v>
      </c>
      <c r="H210" s="530">
        <v>250</v>
      </c>
      <c r="I210" s="530">
        <v>62.5</v>
      </c>
      <c r="J210" s="394"/>
      <c r="K210" s="394"/>
      <c r="L210" s="394"/>
      <c r="M210" s="489" t="s">
        <v>1563</v>
      </c>
    </row>
    <row r="211" spans="1:13" ht="16.2">
      <c r="A211" s="433">
        <v>204</v>
      </c>
      <c r="B211" s="514" t="s">
        <v>1448</v>
      </c>
      <c r="C211" s="394"/>
      <c r="D211" s="516" t="s">
        <v>624</v>
      </c>
      <c r="E211" s="514" t="s">
        <v>1560</v>
      </c>
      <c r="F211" s="437" t="s">
        <v>332</v>
      </c>
      <c r="G211" s="530">
        <v>1250</v>
      </c>
      <c r="H211" s="530">
        <v>1000</v>
      </c>
      <c r="I211" s="530">
        <v>250</v>
      </c>
      <c r="J211" s="394"/>
      <c r="K211" s="394"/>
      <c r="L211" s="394"/>
      <c r="M211" s="489" t="s">
        <v>1563</v>
      </c>
    </row>
    <row r="212" spans="1:13" ht="16.2">
      <c r="A212" s="433">
        <v>205</v>
      </c>
      <c r="B212" s="514" t="s">
        <v>1449</v>
      </c>
      <c r="C212" s="394"/>
      <c r="D212" s="516" t="s">
        <v>1190</v>
      </c>
      <c r="E212" s="514" t="s">
        <v>1560</v>
      </c>
      <c r="F212" s="437" t="s">
        <v>332</v>
      </c>
      <c r="G212" s="530">
        <v>1250</v>
      </c>
      <c r="H212" s="530">
        <v>1000</v>
      </c>
      <c r="I212" s="530">
        <v>250</v>
      </c>
      <c r="J212" s="394"/>
      <c r="K212" s="394"/>
      <c r="L212" s="394"/>
      <c r="M212" s="489" t="s">
        <v>1563</v>
      </c>
    </row>
    <row r="213" spans="1:13" ht="16.2">
      <c r="A213" s="433">
        <v>206</v>
      </c>
      <c r="B213" s="514" t="s">
        <v>1450</v>
      </c>
      <c r="C213" s="394"/>
      <c r="D213" s="516" t="s">
        <v>1551</v>
      </c>
      <c r="E213" s="514" t="s">
        <v>1560</v>
      </c>
      <c r="F213" s="437" t="s">
        <v>332</v>
      </c>
      <c r="G213" s="530">
        <v>1250</v>
      </c>
      <c r="H213" s="530">
        <v>1000</v>
      </c>
      <c r="I213" s="530">
        <v>250</v>
      </c>
      <c r="J213" s="394"/>
      <c r="K213" s="394"/>
      <c r="L213" s="394"/>
      <c r="M213" s="489" t="s">
        <v>1563</v>
      </c>
    </row>
    <row r="214" spans="1:13" ht="16.2">
      <c r="A214" s="433">
        <v>207</v>
      </c>
      <c r="B214" s="514" t="s">
        <v>1451</v>
      </c>
      <c r="C214" s="394"/>
      <c r="D214" s="516" t="s">
        <v>1552</v>
      </c>
      <c r="E214" s="514" t="s">
        <v>1560</v>
      </c>
      <c r="F214" s="437" t="s">
        <v>332</v>
      </c>
      <c r="G214" s="530">
        <v>1250</v>
      </c>
      <c r="H214" s="530">
        <v>1000</v>
      </c>
      <c r="I214" s="530">
        <v>250</v>
      </c>
      <c r="J214" s="394"/>
      <c r="K214" s="394"/>
      <c r="L214" s="394"/>
      <c r="M214" s="489" t="s">
        <v>1563</v>
      </c>
    </row>
    <row r="215" spans="1:13" ht="16.2">
      <c r="A215" s="433">
        <v>208</v>
      </c>
      <c r="B215" s="514" t="s">
        <v>1452</v>
      </c>
      <c r="C215" s="394"/>
      <c r="D215" s="516" t="s">
        <v>1553</v>
      </c>
      <c r="E215" s="514" t="s">
        <v>1560</v>
      </c>
      <c r="F215" s="437" t="s">
        <v>332</v>
      </c>
      <c r="G215" s="530">
        <v>1250</v>
      </c>
      <c r="H215" s="530">
        <v>1000</v>
      </c>
      <c r="I215" s="530">
        <v>250</v>
      </c>
      <c r="J215" s="394"/>
      <c r="K215" s="394"/>
      <c r="L215" s="394"/>
      <c r="M215" s="489" t="s">
        <v>1563</v>
      </c>
    </row>
    <row r="216" spans="1:13" ht="16.2">
      <c r="A216" s="433">
        <v>209</v>
      </c>
      <c r="B216" s="514" t="s">
        <v>1453</v>
      </c>
      <c r="C216" s="394"/>
      <c r="D216" s="516" t="s">
        <v>1554</v>
      </c>
      <c r="E216" s="514" t="s">
        <v>1560</v>
      </c>
      <c r="F216" s="437" t="s">
        <v>332</v>
      </c>
      <c r="G216" s="530">
        <v>1250</v>
      </c>
      <c r="H216" s="530">
        <v>1000</v>
      </c>
      <c r="I216" s="530">
        <v>250</v>
      </c>
      <c r="J216" s="394"/>
      <c r="K216" s="394"/>
      <c r="L216" s="394"/>
      <c r="M216" s="489" t="s">
        <v>1563</v>
      </c>
    </row>
    <row r="217" spans="1:13" ht="16.2">
      <c r="A217" s="433">
        <v>210</v>
      </c>
      <c r="B217" s="514" t="s">
        <v>1454</v>
      </c>
      <c r="C217" s="394"/>
      <c r="D217" s="516" t="s">
        <v>606</v>
      </c>
      <c r="E217" s="514" t="s">
        <v>1560</v>
      </c>
      <c r="F217" s="437" t="s">
        <v>332</v>
      </c>
      <c r="G217" s="530">
        <v>1250</v>
      </c>
      <c r="H217" s="530">
        <v>1000</v>
      </c>
      <c r="I217" s="530">
        <v>250</v>
      </c>
      <c r="J217" s="394"/>
      <c r="K217" s="394"/>
      <c r="L217" s="394"/>
      <c r="M217" s="489" t="s">
        <v>1563</v>
      </c>
    </row>
    <row r="218" spans="1:13" ht="16.2">
      <c r="A218" s="433">
        <v>211</v>
      </c>
      <c r="B218" s="514" t="s">
        <v>1455</v>
      </c>
      <c r="C218" s="394"/>
      <c r="D218" s="516" t="s">
        <v>618</v>
      </c>
      <c r="E218" s="514" t="s">
        <v>1560</v>
      </c>
      <c r="F218" s="437" t="s">
        <v>332</v>
      </c>
      <c r="G218" s="530">
        <v>1250</v>
      </c>
      <c r="H218" s="530">
        <v>1000</v>
      </c>
      <c r="I218" s="530">
        <v>250</v>
      </c>
      <c r="J218" s="394"/>
      <c r="K218" s="394"/>
      <c r="L218" s="394"/>
      <c r="M218" s="489" t="s">
        <v>1563</v>
      </c>
    </row>
    <row r="219" spans="1:13" ht="16.2">
      <c r="A219" s="433">
        <v>212</v>
      </c>
      <c r="B219" s="514" t="s">
        <v>1456</v>
      </c>
      <c r="C219" s="394"/>
      <c r="D219" s="516" t="s">
        <v>1555</v>
      </c>
      <c r="E219" s="514" t="s">
        <v>1560</v>
      </c>
      <c r="F219" s="437" t="s">
        <v>332</v>
      </c>
      <c r="G219" s="530">
        <v>1250</v>
      </c>
      <c r="H219" s="530">
        <v>1000</v>
      </c>
      <c r="I219" s="530">
        <v>250</v>
      </c>
      <c r="J219" s="394"/>
      <c r="K219" s="394"/>
      <c r="L219" s="394"/>
      <c r="M219" s="489" t="s">
        <v>1563</v>
      </c>
    </row>
    <row r="220" spans="1:13" ht="16.2">
      <c r="A220" s="433">
        <v>213</v>
      </c>
      <c r="B220" s="514" t="s">
        <v>1457</v>
      </c>
      <c r="C220" s="394"/>
      <c r="D220" s="516" t="s">
        <v>1556</v>
      </c>
      <c r="E220" s="514" t="s">
        <v>1560</v>
      </c>
      <c r="F220" s="437" t="s">
        <v>332</v>
      </c>
      <c r="G220" s="530">
        <v>1250</v>
      </c>
      <c r="H220" s="530">
        <v>1000</v>
      </c>
      <c r="I220" s="530">
        <v>250</v>
      </c>
      <c r="J220" s="394"/>
      <c r="K220" s="394"/>
      <c r="L220" s="394"/>
      <c r="M220" s="489" t="s">
        <v>1563</v>
      </c>
    </row>
    <row r="221" spans="1:13" ht="16.2">
      <c r="A221" s="433">
        <v>214</v>
      </c>
      <c r="B221" s="514" t="s">
        <v>1458</v>
      </c>
      <c r="C221" s="394"/>
      <c r="D221" s="516" t="s">
        <v>814</v>
      </c>
      <c r="E221" s="514" t="s">
        <v>1558</v>
      </c>
      <c r="F221" s="437" t="s">
        <v>332</v>
      </c>
      <c r="G221" s="530">
        <v>312.5</v>
      </c>
      <c r="H221" s="530">
        <v>250</v>
      </c>
      <c r="I221" s="530">
        <v>62.5</v>
      </c>
      <c r="J221" s="394"/>
      <c r="K221" s="394"/>
      <c r="L221" s="394"/>
      <c r="M221" s="489" t="s">
        <v>1563</v>
      </c>
    </row>
    <row r="222" spans="1:13" ht="16.2">
      <c r="A222" s="433">
        <v>215</v>
      </c>
      <c r="B222" s="514" t="s">
        <v>1459</v>
      </c>
      <c r="C222" s="394"/>
      <c r="D222" s="516" t="s">
        <v>1557</v>
      </c>
      <c r="E222" s="514" t="s">
        <v>1562</v>
      </c>
      <c r="F222" s="437" t="s">
        <v>332</v>
      </c>
      <c r="G222" s="530">
        <v>750</v>
      </c>
      <c r="H222" s="530">
        <v>600</v>
      </c>
      <c r="I222" s="530">
        <v>150</v>
      </c>
      <c r="J222" s="394"/>
      <c r="K222" s="394"/>
      <c r="L222" s="394"/>
      <c r="M222" s="489" t="s">
        <v>1563</v>
      </c>
    </row>
    <row r="223" spans="1:13">
      <c r="G223" s="549">
        <f>SUM(G8:G222)</f>
        <v>226232.5</v>
      </c>
      <c r="H223" s="550">
        <f>SUM(H8:H222)</f>
        <v>70850</v>
      </c>
      <c r="I223" s="550">
        <f>SUM(I8:I222)</f>
        <v>45246.5</v>
      </c>
    </row>
    <row r="224" spans="1:13">
      <c r="G224" s="551"/>
      <c r="H224" s="551"/>
      <c r="I224" s="551"/>
    </row>
    <row r="225" spans="1:9" ht="16.2">
      <c r="A225" s="378"/>
      <c r="B225" s="378" t="s">
        <v>1565</v>
      </c>
      <c r="C225" s="379"/>
      <c r="D225" s="378"/>
      <c r="E225" s="378"/>
      <c r="F225" s="378"/>
      <c r="G225" s="531"/>
      <c r="H225" s="532"/>
      <c r="I225" s="532"/>
    </row>
    <row r="226" spans="1:9" ht="16.2">
      <c r="A226" s="378"/>
      <c r="B226" s="378" t="s">
        <v>1564</v>
      </c>
      <c r="C226" s="379"/>
      <c r="D226" s="378"/>
      <c r="E226" s="378"/>
      <c r="F226" s="378"/>
      <c r="G226" s="531"/>
      <c r="H226" s="532"/>
      <c r="I226" s="532"/>
    </row>
    <row r="227" spans="1:9" ht="16.2">
      <c r="A227" s="378"/>
      <c r="B227" s="378"/>
      <c r="C227" s="379"/>
      <c r="D227" s="378"/>
      <c r="E227" s="378"/>
      <c r="F227" s="378"/>
      <c r="G227" s="531"/>
      <c r="H227" s="532"/>
      <c r="I227" s="532"/>
    </row>
    <row r="228" spans="1:9" ht="16.2">
      <c r="A228" s="379" t="s">
        <v>441</v>
      </c>
      <c r="B228" s="379"/>
      <c r="C228" s="379"/>
      <c r="D228" s="378"/>
      <c r="E228" s="378"/>
      <c r="F228" s="378"/>
      <c r="G228" s="531"/>
      <c r="H228" s="533"/>
      <c r="I228" s="533"/>
    </row>
    <row r="229" spans="1:9" ht="16.2">
      <c r="A229" s="379"/>
      <c r="B229" s="379"/>
      <c r="C229" s="379"/>
      <c r="D229" s="378"/>
      <c r="E229" s="378"/>
      <c r="F229" s="378"/>
      <c r="G229" s="531"/>
      <c r="H229" s="533"/>
      <c r="I229" s="533"/>
    </row>
    <row r="230" spans="1:9" ht="16.2">
      <c r="A230" s="379"/>
      <c r="B230" s="379"/>
      <c r="C230" s="379"/>
      <c r="D230" s="380"/>
      <c r="E230" s="380"/>
      <c r="F230" s="380"/>
      <c r="G230" s="534"/>
      <c r="H230" s="533"/>
      <c r="I230" s="533"/>
    </row>
    <row r="231" spans="1:9" ht="16.2">
      <c r="A231" s="379"/>
      <c r="B231" s="379"/>
      <c r="C231" s="379"/>
      <c r="D231" s="380"/>
      <c r="E231" s="380"/>
      <c r="F231" s="380"/>
      <c r="G231" s="534"/>
      <c r="H231" s="533"/>
      <c r="I231" s="533"/>
    </row>
    <row r="232" spans="1:9" ht="15">
      <c r="A232" s="381"/>
      <c r="B232" s="381"/>
      <c r="C232" s="382"/>
      <c r="D232" s="381"/>
      <c r="E232" s="381"/>
      <c r="F232" s="381"/>
      <c r="G232" s="535"/>
      <c r="H232" s="536"/>
      <c r="I232" s="536"/>
    </row>
    <row r="233" spans="1:9" ht="16.2">
      <c r="A233" s="383" t="s">
        <v>96</v>
      </c>
      <c r="B233" s="383"/>
      <c r="C233" s="379"/>
      <c r="D233" s="380"/>
      <c r="E233" s="380"/>
      <c r="F233" s="380"/>
      <c r="G233" s="534"/>
      <c r="H233" s="533"/>
      <c r="I233" s="533"/>
    </row>
    <row r="234" spans="1:9" ht="16.2">
      <c r="A234" s="380"/>
      <c r="B234" s="380"/>
      <c r="C234" s="379"/>
      <c r="D234" s="380"/>
      <c r="E234" s="380"/>
      <c r="F234" s="380"/>
      <c r="G234" s="534"/>
      <c r="H234" s="533"/>
      <c r="I234" s="533"/>
    </row>
    <row r="235" spans="1:9" ht="16.2">
      <c r="A235" s="380"/>
      <c r="B235" s="380"/>
      <c r="C235" s="379"/>
      <c r="D235" s="380"/>
      <c r="E235" s="384"/>
      <c r="F235" s="384"/>
      <c r="G235" s="537"/>
      <c r="H235" s="533"/>
      <c r="I235" s="533"/>
    </row>
    <row r="236" spans="1:9" ht="16.2">
      <c r="A236" s="383"/>
      <c r="B236" s="383"/>
      <c r="C236" s="379" t="s">
        <v>745</v>
      </c>
      <c r="D236" s="383"/>
      <c r="E236" s="383"/>
      <c r="F236" s="383"/>
      <c r="G236" s="531"/>
      <c r="H236" s="533"/>
      <c r="I236" s="533"/>
    </row>
    <row r="237" spans="1:9" ht="16.2">
      <c r="A237" s="380"/>
      <c r="B237" s="380"/>
      <c r="C237" s="379" t="s">
        <v>374</v>
      </c>
      <c r="D237" s="380"/>
      <c r="E237" s="380"/>
      <c r="F237" s="380"/>
      <c r="G237" s="534"/>
      <c r="H237" s="533"/>
      <c r="I237" s="533"/>
    </row>
    <row r="238" spans="1:9" ht="15.6">
      <c r="A238" s="385"/>
      <c r="B238" s="385"/>
      <c r="C238" s="386" t="s">
        <v>127</v>
      </c>
      <c r="D238" s="385"/>
      <c r="E238" s="385"/>
      <c r="F238" s="385"/>
      <c r="G238" s="538"/>
      <c r="H238" s="539"/>
      <c r="I238" s="539"/>
    </row>
    <row r="239" spans="1:9" ht="15">
      <c r="A239" s="387"/>
      <c r="B239" s="387"/>
      <c r="C239" s="386"/>
      <c r="D239" s="387"/>
      <c r="E239" s="387"/>
      <c r="F239" s="387"/>
      <c r="G239" s="540"/>
      <c r="H239" s="539"/>
      <c r="I239" s="539"/>
    </row>
    <row r="240" spans="1:9" ht="15">
      <c r="A240" s="387"/>
      <c r="B240" s="387"/>
      <c r="C240" s="386"/>
      <c r="D240" s="387"/>
      <c r="E240" s="387"/>
      <c r="F240" s="387"/>
      <c r="G240" s="540"/>
      <c r="H240" s="539"/>
      <c r="I240" s="539"/>
    </row>
  </sheetData>
  <autoFilter ref="A7:M223"/>
  <mergeCells count="2">
    <mergeCell ref="I1:J1"/>
    <mergeCell ref="G1:H1"/>
  </mergeCells>
  <printOptions gridLines="1"/>
  <pageMargins left="0.25" right="0.25" top="1.1666666666666667E-2" bottom="4.8666666666666664E-2" header="0.3" footer="0.3"/>
  <pageSetup scale="70" fitToHeight="0" orientation="landscape" r:id="rId1"/>
  <rowBreaks count="1" manualBreakCount="1">
    <brk id="158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5" zoomScaleNormal="100" zoomScaleSheetLayoutView="85" workbookViewId="0">
      <selection activeCell="G37" sqref="G37"/>
    </sheetView>
  </sheetViews>
  <sheetFormatPr defaultRowHeight="13.2"/>
  <cols>
    <col min="1" max="1" width="4.44140625" customWidth="1"/>
    <col min="2" max="2" width="18.109375" customWidth="1"/>
    <col min="3" max="3" width="23" customWidth="1"/>
    <col min="4" max="4" width="18.5546875" style="419" customWidth="1"/>
    <col min="5" max="5" width="26.5546875" customWidth="1"/>
    <col min="6" max="6" width="18.6640625" customWidth="1"/>
    <col min="7" max="7" width="15" customWidth="1"/>
    <col min="8" max="8" width="12" customWidth="1"/>
  </cols>
  <sheetData>
    <row r="1" spans="1:9" ht="13.8">
      <c r="A1" s="73" t="s">
        <v>442</v>
      </c>
      <c r="B1" s="76"/>
      <c r="C1" s="76"/>
      <c r="D1" s="408"/>
      <c r="E1" s="76"/>
      <c r="F1" s="76"/>
      <c r="G1" s="685" t="s">
        <v>97</v>
      </c>
      <c r="H1" s="685"/>
      <c r="I1" s="371"/>
    </row>
    <row r="2" spans="1:9" ht="13.8">
      <c r="A2" s="75" t="s">
        <v>128</v>
      </c>
      <c r="B2" s="76"/>
      <c r="C2" s="76"/>
      <c r="D2" s="408"/>
      <c r="E2" s="76"/>
      <c r="F2" s="76"/>
      <c r="G2" s="339">
        <v>42592</v>
      </c>
      <c r="H2" s="372">
        <v>42612</v>
      </c>
      <c r="I2" s="75"/>
    </row>
    <row r="3" spans="1:9" ht="13.8">
      <c r="A3" s="75"/>
      <c r="B3" s="75"/>
      <c r="C3" s="75"/>
      <c r="D3" s="409"/>
      <c r="E3" s="75"/>
      <c r="F3" s="75"/>
      <c r="G3" s="371"/>
      <c r="H3" s="371"/>
      <c r="I3" s="371"/>
    </row>
    <row r="4" spans="1:9" ht="13.8">
      <c r="A4" s="76" t="s">
        <v>262</v>
      </c>
      <c r="B4" s="76"/>
      <c r="C4" s="76"/>
      <c r="D4" s="408"/>
      <c r="E4" s="76"/>
      <c r="F4" s="76"/>
      <c r="G4" s="75"/>
      <c r="H4" s="75"/>
      <c r="I4" s="75"/>
    </row>
    <row r="5" spans="1:9" ht="13.8">
      <c r="A5" s="79">
        <f>'[3]ფორმა N1'!D4</f>
        <v>0</v>
      </c>
      <c r="B5" s="79" t="s">
        <v>780</v>
      </c>
      <c r="C5" s="79"/>
      <c r="D5" s="410"/>
      <c r="E5" s="79"/>
      <c r="F5" s="79"/>
      <c r="G5" s="80"/>
      <c r="H5" s="80"/>
      <c r="I5" s="80"/>
    </row>
    <row r="6" spans="1:9" ht="13.8">
      <c r="A6" s="76"/>
      <c r="B6" s="76"/>
      <c r="C6" s="76"/>
      <c r="D6" s="408"/>
      <c r="E6" s="76"/>
      <c r="F6" s="76"/>
      <c r="G6" s="75"/>
      <c r="H6" s="75"/>
      <c r="I6" s="75"/>
    </row>
    <row r="7" spans="1:9" ht="13.8">
      <c r="A7" s="370"/>
      <c r="B7" s="370"/>
      <c r="C7" s="370"/>
      <c r="D7" s="411"/>
      <c r="E7" s="370"/>
      <c r="F7" s="370"/>
      <c r="G7" s="77"/>
      <c r="H7" s="77"/>
      <c r="I7" s="371"/>
    </row>
    <row r="8" spans="1:9" ht="41.4">
      <c r="A8" s="354" t="s">
        <v>64</v>
      </c>
      <c r="B8" s="78" t="s">
        <v>325</v>
      </c>
      <c r="C8" s="89" t="s">
        <v>326</v>
      </c>
      <c r="D8" s="412" t="s">
        <v>215</v>
      </c>
      <c r="E8" s="89" t="s">
        <v>329</v>
      </c>
      <c r="F8" s="89" t="s">
        <v>328</v>
      </c>
      <c r="G8" s="89" t="s">
        <v>370</v>
      </c>
      <c r="H8" s="78" t="s">
        <v>10</v>
      </c>
      <c r="I8" s="78" t="s">
        <v>9</v>
      </c>
    </row>
    <row r="9" spans="1:9" ht="13.8">
      <c r="A9" s="355"/>
      <c r="B9" s="356"/>
      <c r="C9" s="86"/>
      <c r="D9" s="413"/>
      <c r="E9" s="86"/>
      <c r="F9" s="86"/>
      <c r="G9" s="86"/>
      <c r="H9" s="4"/>
      <c r="I9" s="4"/>
    </row>
    <row r="10" spans="1:9" ht="13.8">
      <c r="A10" s="355"/>
      <c r="B10" s="356"/>
      <c r="C10" s="86"/>
      <c r="D10" s="413"/>
      <c r="E10" s="86"/>
      <c r="F10" s="86"/>
      <c r="G10" s="86"/>
      <c r="H10" s="4"/>
      <c r="I10" s="4"/>
    </row>
    <row r="11" spans="1:9" ht="13.8">
      <c r="A11" s="355"/>
      <c r="B11" s="356"/>
      <c r="C11" s="86"/>
      <c r="D11" s="413"/>
      <c r="E11" s="86"/>
      <c r="F11" s="86"/>
      <c r="G11" s="86"/>
      <c r="H11" s="4"/>
      <c r="I11" s="4"/>
    </row>
    <row r="12" spans="1:9" ht="13.8">
      <c r="A12" s="355"/>
      <c r="B12" s="356"/>
      <c r="C12" s="86"/>
      <c r="D12" s="413"/>
      <c r="E12" s="86"/>
      <c r="F12" s="86"/>
      <c r="G12" s="86"/>
      <c r="H12" s="4"/>
      <c r="I12" s="4"/>
    </row>
    <row r="13" spans="1:9" ht="13.8">
      <c r="A13" s="355"/>
      <c r="B13" s="356"/>
      <c r="C13" s="86"/>
      <c r="D13" s="413"/>
      <c r="E13" s="86"/>
      <c r="F13" s="86"/>
      <c r="G13" s="86"/>
      <c r="H13" s="4"/>
      <c r="I13" s="4"/>
    </row>
    <row r="14" spans="1:9" ht="13.8">
      <c r="A14" s="355"/>
      <c r="B14" s="356"/>
      <c r="C14" s="86"/>
      <c r="D14" s="413"/>
      <c r="E14" s="86"/>
      <c r="F14" s="86"/>
      <c r="G14" s="86"/>
      <c r="H14" s="4"/>
      <c r="I14" s="4"/>
    </row>
    <row r="15" spans="1:9" ht="13.8">
      <c r="A15" s="355"/>
      <c r="B15" s="356"/>
      <c r="C15" s="86"/>
      <c r="D15" s="413"/>
      <c r="E15" s="86"/>
      <c r="F15" s="86"/>
      <c r="G15" s="86"/>
      <c r="H15" s="4"/>
      <c r="I15" s="4"/>
    </row>
    <row r="16" spans="1:9" ht="13.8">
      <c r="A16" s="355"/>
      <c r="B16" s="356"/>
      <c r="C16" s="86"/>
      <c r="D16" s="413"/>
      <c r="E16" s="86"/>
      <c r="F16" s="86"/>
      <c r="G16" s="86"/>
      <c r="H16" s="4"/>
      <c r="I16" s="4"/>
    </row>
    <row r="17" spans="1:9" ht="13.8">
      <c r="A17" s="355"/>
      <c r="B17" s="356"/>
      <c r="C17" s="86"/>
      <c r="D17" s="413"/>
      <c r="E17" s="86"/>
      <c r="F17" s="86"/>
      <c r="G17" s="86"/>
      <c r="H17" s="4"/>
      <c r="I17" s="4"/>
    </row>
    <row r="18" spans="1:9" ht="13.8">
      <c r="A18" s="355"/>
      <c r="B18" s="356"/>
      <c r="C18" s="86"/>
      <c r="D18" s="413"/>
      <c r="E18" s="86"/>
      <c r="F18" s="86"/>
      <c r="G18" s="86"/>
      <c r="H18" s="4"/>
      <c r="I18" s="4"/>
    </row>
    <row r="19" spans="1:9" ht="13.8">
      <c r="A19" s="355"/>
      <c r="B19" s="356"/>
      <c r="C19" s="86"/>
      <c r="D19" s="413"/>
      <c r="E19" s="86"/>
      <c r="F19" s="86"/>
      <c r="G19" s="86"/>
      <c r="H19" s="4"/>
      <c r="I19" s="4"/>
    </row>
    <row r="20" spans="1:9" ht="13.8">
      <c r="A20" s="355"/>
      <c r="B20" s="356"/>
      <c r="C20" s="86"/>
      <c r="D20" s="413"/>
      <c r="E20" s="86"/>
      <c r="F20" s="86"/>
      <c r="G20" s="86"/>
      <c r="H20" s="4"/>
      <c r="I20" s="4"/>
    </row>
    <row r="21" spans="1:9" ht="13.8">
      <c r="A21" s="355"/>
      <c r="B21" s="356"/>
      <c r="C21" s="86"/>
      <c r="D21" s="413"/>
      <c r="E21" s="86"/>
      <c r="F21" s="86"/>
      <c r="G21" s="86"/>
      <c r="H21" s="4"/>
      <c r="I21" s="4"/>
    </row>
    <row r="22" spans="1:9" ht="13.8">
      <c r="A22" s="355"/>
      <c r="B22" s="356"/>
      <c r="C22" s="86"/>
      <c r="D22" s="413"/>
      <c r="E22" s="86"/>
      <c r="F22" s="86"/>
      <c r="G22" s="86"/>
      <c r="H22" s="4"/>
      <c r="I22" s="4"/>
    </row>
    <row r="23" spans="1:9" ht="13.8">
      <c r="A23" s="355"/>
      <c r="B23" s="356"/>
      <c r="C23" s="86"/>
      <c r="D23" s="413"/>
      <c r="E23" s="86"/>
      <c r="F23" s="86"/>
      <c r="G23" s="86"/>
      <c r="H23" s="4"/>
      <c r="I23" s="4"/>
    </row>
    <row r="24" spans="1:9" ht="13.8">
      <c r="A24" s="355"/>
      <c r="B24" s="356"/>
      <c r="C24" s="86"/>
      <c r="D24" s="413"/>
      <c r="E24" s="86"/>
      <c r="F24" s="86"/>
      <c r="G24" s="86"/>
      <c r="H24" s="4"/>
      <c r="I24" s="4"/>
    </row>
    <row r="25" spans="1:9" ht="13.8">
      <c r="A25" s="355"/>
      <c r="B25" s="356"/>
      <c r="C25" s="86"/>
      <c r="D25" s="413"/>
      <c r="E25" s="86"/>
      <c r="F25" s="86"/>
      <c r="G25" s="86"/>
      <c r="H25" s="4"/>
      <c r="I25" s="4"/>
    </row>
    <row r="26" spans="1:9" ht="13.8">
      <c r="A26" s="355"/>
      <c r="B26" s="356"/>
      <c r="C26" s="86"/>
      <c r="D26" s="413"/>
      <c r="E26" s="86"/>
      <c r="F26" s="86"/>
      <c r="G26" s="86"/>
      <c r="H26" s="4"/>
      <c r="I26" s="4"/>
    </row>
    <row r="27" spans="1:9" ht="13.8">
      <c r="A27" s="355"/>
      <c r="B27" s="357"/>
      <c r="C27" s="98"/>
      <c r="D27" s="414"/>
      <c r="E27" s="98"/>
      <c r="F27" s="98"/>
      <c r="G27" s="98"/>
      <c r="H27" s="85"/>
      <c r="I27" s="85"/>
    </row>
    <row r="28" spans="1:9" ht="13.8">
      <c r="A28" s="42"/>
      <c r="B28" s="42"/>
      <c r="C28" s="42"/>
      <c r="D28" s="415"/>
      <c r="E28" s="42"/>
      <c r="F28" s="42"/>
      <c r="G28" s="2"/>
      <c r="H28" s="2"/>
    </row>
    <row r="29" spans="1:9" ht="13.8">
      <c r="A29" s="212" t="s">
        <v>443</v>
      </c>
      <c r="B29" s="42"/>
      <c r="C29" s="42"/>
      <c r="D29" s="415"/>
      <c r="E29" s="42"/>
      <c r="F29" s="42"/>
      <c r="G29" s="2"/>
      <c r="H29" s="2"/>
    </row>
    <row r="30" spans="1:9" ht="13.8">
      <c r="A30" s="68" t="s">
        <v>96</v>
      </c>
      <c r="B30" s="2"/>
      <c r="C30" s="2"/>
      <c r="D30" s="416"/>
      <c r="E30" s="2"/>
      <c r="F30" s="2"/>
      <c r="G30" s="2"/>
      <c r="H30" s="2"/>
    </row>
    <row r="31" spans="1:9" ht="13.8">
      <c r="A31" s="2"/>
      <c r="B31" s="2"/>
      <c r="C31" s="2"/>
      <c r="D31" s="416"/>
      <c r="E31" s="2"/>
      <c r="F31" s="2"/>
      <c r="G31" s="2"/>
      <c r="H31" s="2"/>
    </row>
    <row r="32" spans="1:9" ht="13.8">
      <c r="A32" s="2"/>
      <c r="B32" s="2"/>
      <c r="C32" s="2"/>
      <c r="D32" s="416"/>
      <c r="E32" s="2"/>
      <c r="F32" s="2"/>
      <c r="G32" s="2"/>
      <c r="H32" s="12"/>
    </row>
    <row r="33" spans="1:8" ht="13.8">
      <c r="A33" s="68"/>
      <c r="B33" s="68" t="s">
        <v>259</v>
      </c>
      <c r="C33" s="68"/>
      <c r="D33" s="417"/>
      <c r="E33" s="68"/>
      <c r="F33" s="68"/>
      <c r="G33" s="2"/>
      <c r="H33" s="12"/>
    </row>
    <row r="34" spans="1:8" ht="13.8">
      <c r="A34" s="2"/>
      <c r="B34" s="2" t="s">
        <v>258</v>
      </c>
      <c r="C34" s="2"/>
      <c r="D34" s="416"/>
      <c r="E34" s="2"/>
      <c r="F34" s="2"/>
      <c r="G34" s="2"/>
      <c r="H34" s="12"/>
    </row>
    <row r="35" spans="1:8">
      <c r="A35" s="64"/>
      <c r="B35" s="64" t="s">
        <v>127</v>
      </c>
      <c r="C35" s="64"/>
      <c r="D35" s="418"/>
      <c r="E35" s="64"/>
      <c r="F35" s="64"/>
    </row>
  </sheetData>
  <autoFilter ref="A8:I27">
    <filterColumn colId="5"/>
  </autoFilter>
  <mergeCells count="1">
    <mergeCell ref="G1:H1"/>
  </mergeCells>
  <printOptions gridLines="1"/>
  <pageMargins left="0.25" right="0.25" top="0.75" bottom="0.75" header="0.3" footer="0.3"/>
  <pageSetup scale="7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8"/>
  <sheetViews>
    <sheetView view="pageBreakPreview" zoomScale="80" zoomScaleSheetLayoutView="80" workbookViewId="0">
      <selection sqref="A1:XFD1048576"/>
    </sheetView>
  </sheetViews>
  <sheetFormatPr defaultColWidth="9.109375" defaultRowHeight="13.2"/>
  <cols>
    <col min="1" max="1" width="5.44140625" style="182" customWidth="1"/>
    <col min="2" max="2" width="16.109375" style="182" customWidth="1"/>
    <col min="3" max="3" width="23.33203125" style="182" customWidth="1"/>
    <col min="4" max="4" width="18" style="182" customWidth="1"/>
    <col min="5" max="5" width="30.44140625" style="182" customWidth="1"/>
    <col min="6" max="6" width="23.33203125" style="182" customWidth="1"/>
    <col min="7" max="7" width="15.109375" style="182" customWidth="1"/>
    <col min="8" max="8" width="15.5546875" style="182" customWidth="1"/>
    <col min="9" max="9" width="13.44140625" style="182" customWidth="1"/>
    <col min="10" max="10" width="0" style="182" hidden="1" customWidth="1"/>
    <col min="11" max="16384" width="9.109375" style="182"/>
  </cols>
  <sheetData>
    <row r="1" spans="1:10" ht="13.8">
      <c r="A1" s="73" t="s">
        <v>444</v>
      </c>
      <c r="B1" s="73"/>
      <c r="C1" s="76"/>
      <c r="D1" s="76"/>
      <c r="E1" s="76"/>
      <c r="F1" s="76"/>
      <c r="G1" s="685" t="s">
        <v>97</v>
      </c>
      <c r="H1" s="685"/>
    </row>
    <row r="2" spans="1:10" ht="13.8">
      <c r="A2" s="75" t="s">
        <v>128</v>
      </c>
      <c r="B2" s="73"/>
      <c r="C2" s="76"/>
      <c r="D2" s="76"/>
      <c r="E2" s="76"/>
      <c r="F2" s="76"/>
      <c r="G2" s="690" t="s">
        <v>1573</v>
      </c>
      <c r="H2" s="690"/>
    </row>
    <row r="3" spans="1:10" ht="13.8">
      <c r="A3" s="75"/>
      <c r="B3" s="75"/>
      <c r="C3" s="75"/>
      <c r="D3" s="75"/>
      <c r="E3" s="75"/>
      <c r="F3" s="75"/>
      <c r="G3" s="506"/>
      <c r="H3" s="506"/>
    </row>
    <row r="4" spans="1:10" ht="13.8">
      <c r="A4" s="76" t="s">
        <v>262</v>
      </c>
      <c r="B4" s="76"/>
      <c r="C4" s="76"/>
      <c r="D4" s="76"/>
      <c r="E4" s="76"/>
      <c r="F4" s="76"/>
      <c r="G4" s="75"/>
      <c r="H4" s="75"/>
    </row>
    <row r="5" spans="1:10" ht="13.8">
      <c r="A5" s="79">
        <f>'[4]ფორმა N1'!D4</f>
        <v>0</v>
      </c>
      <c r="B5" s="79" t="s">
        <v>1574</v>
      </c>
      <c r="C5" s="79"/>
      <c r="D5" s="79"/>
      <c r="E5" s="79"/>
      <c r="F5" s="79"/>
      <c r="G5" s="80"/>
      <c r="H5" s="80"/>
    </row>
    <row r="6" spans="1:10" ht="13.8">
      <c r="A6" s="76"/>
      <c r="B6" s="76"/>
      <c r="C6" s="76"/>
      <c r="D6" s="76"/>
      <c r="E6" s="76"/>
      <c r="F6" s="76"/>
      <c r="G6" s="75"/>
      <c r="H6" s="75"/>
    </row>
    <row r="7" spans="1:10" ht="13.8">
      <c r="A7" s="501"/>
      <c r="B7" s="501"/>
      <c r="C7" s="501"/>
      <c r="D7" s="501"/>
      <c r="E7" s="501"/>
      <c r="F7" s="501"/>
      <c r="G7" s="77"/>
      <c r="H7" s="77"/>
    </row>
    <row r="8" spans="1:10" ht="27.6">
      <c r="A8" s="89" t="s">
        <v>64</v>
      </c>
      <c r="B8" s="89" t="s">
        <v>325</v>
      </c>
      <c r="C8" s="89" t="s">
        <v>326</v>
      </c>
      <c r="D8" s="89" t="s">
        <v>215</v>
      </c>
      <c r="E8" s="89" t="s">
        <v>333</v>
      </c>
      <c r="F8" s="89" t="s">
        <v>327</v>
      </c>
      <c r="G8" s="78" t="s">
        <v>10</v>
      </c>
      <c r="H8" s="78" t="s">
        <v>9</v>
      </c>
      <c r="J8" s="222" t="s">
        <v>332</v>
      </c>
    </row>
    <row r="9" spans="1:10" ht="27.6">
      <c r="A9" s="97">
        <v>1</v>
      </c>
      <c r="B9" s="86" t="s">
        <v>807</v>
      </c>
      <c r="C9" s="86" t="s">
        <v>808</v>
      </c>
      <c r="D9" s="413" t="s">
        <v>809</v>
      </c>
      <c r="E9" s="86" t="s">
        <v>810</v>
      </c>
      <c r="F9" s="459" t="s">
        <v>1575</v>
      </c>
      <c r="G9" s="4">
        <v>4778</v>
      </c>
      <c r="H9" s="556">
        <v>0</v>
      </c>
    </row>
    <row r="10" spans="1:10" ht="13.8">
      <c r="A10" s="97">
        <v>2</v>
      </c>
      <c r="B10" s="86" t="s">
        <v>1576</v>
      </c>
      <c r="C10" s="86" t="s">
        <v>1577</v>
      </c>
      <c r="D10" s="413" t="s">
        <v>1578</v>
      </c>
      <c r="E10" s="86" t="s">
        <v>1579</v>
      </c>
      <c r="F10" s="459" t="s">
        <v>1580</v>
      </c>
      <c r="G10" s="4">
        <v>25</v>
      </c>
      <c r="H10" s="556">
        <v>20</v>
      </c>
    </row>
    <row r="11" spans="1:10" ht="13.8">
      <c r="A11" s="97">
        <v>3</v>
      </c>
      <c r="B11" s="86" t="s">
        <v>1581</v>
      </c>
      <c r="C11" s="86" t="s">
        <v>1582</v>
      </c>
      <c r="D11" s="413" t="s">
        <v>1583</v>
      </c>
      <c r="E11" s="86" t="s">
        <v>1584</v>
      </c>
      <c r="F11" s="459" t="s">
        <v>1585</v>
      </c>
      <c r="G11" s="457">
        <v>350</v>
      </c>
      <c r="H11" s="556">
        <v>280</v>
      </c>
    </row>
    <row r="12" spans="1:10" ht="24" customHeight="1">
      <c r="A12" s="97">
        <v>4</v>
      </c>
      <c r="B12" s="86" t="s">
        <v>1586</v>
      </c>
      <c r="C12" s="86" t="s">
        <v>1587</v>
      </c>
      <c r="D12" s="413" t="s">
        <v>1588</v>
      </c>
      <c r="E12" s="86" t="s">
        <v>825</v>
      </c>
      <c r="F12" s="459" t="s">
        <v>1585</v>
      </c>
      <c r="G12" s="457">
        <v>400</v>
      </c>
      <c r="H12" s="556">
        <v>0</v>
      </c>
    </row>
    <row r="13" spans="1:10" ht="13.8">
      <c r="A13" s="97"/>
      <c r="B13" s="394"/>
      <c r="C13" s="394"/>
      <c r="D13" s="394"/>
      <c r="E13" s="394"/>
      <c r="F13" s="460"/>
      <c r="G13" s="394"/>
      <c r="H13" s="557"/>
    </row>
    <row r="14" spans="1:10" ht="13.8">
      <c r="A14" s="86"/>
      <c r="B14" s="98"/>
      <c r="C14" s="98"/>
      <c r="D14" s="414"/>
      <c r="E14" s="98"/>
      <c r="F14" s="98" t="s">
        <v>331</v>
      </c>
      <c r="G14" s="85">
        <f>SUM(G9:G11)</f>
        <v>5153</v>
      </c>
      <c r="H14" s="85">
        <f>SUM(H9:H11)</f>
        <v>300</v>
      </c>
    </row>
    <row r="15" spans="1:10" ht="13.8">
      <c r="A15" s="220"/>
      <c r="B15" s="220"/>
      <c r="C15" s="220"/>
      <c r="D15" s="220"/>
      <c r="E15" s="220"/>
      <c r="F15" s="220"/>
      <c r="G15" s="220"/>
      <c r="H15" s="181"/>
      <c r="I15" s="181"/>
    </row>
    <row r="16" spans="1:10" ht="13.8">
      <c r="A16" s="221" t="s">
        <v>445</v>
      </c>
      <c r="B16" s="221"/>
      <c r="C16" s="220"/>
      <c r="D16" s="220"/>
      <c r="E16" s="220"/>
      <c r="F16" s="220"/>
      <c r="G16" s="220"/>
      <c r="H16" s="181"/>
      <c r="I16" s="181"/>
    </row>
    <row r="17" spans="1:9" ht="13.8">
      <c r="A17" s="221"/>
      <c r="B17" s="221"/>
      <c r="C17" s="220"/>
      <c r="D17" s="220"/>
      <c r="E17" s="220"/>
      <c r="F17" s="220"/>
      <c r="G17" s="220"/>
      <c r="H17" s="181"/>
      <c r="I17" s="181"/>
    </row>
    <row r="18" spans="1:9" ht="13.8">
      <c r="A18" s="221"/>
      <c r="B18" s="221"/>
      <c r="C18" s="181"/>
      <c r="D18" s="181"/>
      <c r="E18" s="181"/>
      <c r="F18" s="181"/>
      <c r="G18" s="181"/>
      <c r="H18" s="181"/>
      <c r="I18" s="181"/>
    </row>
    <row r="19" spans="1:9" ht="13.8">
      <c r="A19" s="221"/>
      <c r="B19" s="221"/>
      <c r="C19" s="181"/>
      <c r="D19" s="181"/>
      <c r="E19" s="181"/>
      <c r="F19" s="181"/>
      <c r="G19" s="181"/>
      <c r="H19" s="181"/>
      <c r="I19" s="181"/>
    </row>
    <row r="20" spans="1:9">
      <c r="A20" s="218"/>
      <c r="B20" s="218"/>
      <c r="C20" s="218"/>
      <c r="D20" s="218"/>
      <c r="E20" s="218"/>
      <c r="F20" s="218"/>
      <c r="G20" s="218"/>
      <c r="H20" s="218"/>
      <c r="I20" s="218"/>
    </row>
    <row r="21" spans="1:9" ht="13.8">
      <c r="A21" s="187" t="s">
        <v>96</v>
      </c>
      <c r="B21" s="187"/>
      <c r="C21" s="181"/>
      <c r="D21" s="181"/>
      <c r="E21" s="181"/>
      <c r="F21" s="181"/>
      <c r="G21" s="181"/>
      <c r="H21" s="181"/>
      <c r="I21" s="181"/>
    </row>
    <row r="22" spans="1:9" ht="13.8">
      <c r="A22" s="181"/>
      <c r="B22" s="181"/>
      <c r="C22" s="181"/>
      <c r="D22" s="181"/>
      <c r="E22" s="181"/>
      <c r="F22" s="181"/>
      <c r="G22" s="181"/>
      <c r="H22" s="181"/>
      <c r="I22" s="181"/>
    </row>
    <row r="23" spans="1:9" ht="13.8">
      <c r="A23" s="181"/>
      <c r="B23" s="181"/>
      <c r="C23" s="181"/>
      <c r="D23" s="181"/>
      <c r="E23" s="181"/>
      <c r="F23" s="181"/>
      <c r="G23" s="181"/>
      <c r="H23" s="181"/>
      <c r="I23" s="188"/>
    </row>
    <row r="24" spans="1:9" ht="13.8">
      <c r="A24" s="187"/>
      <c r="B24" s="187"/>
      <c r="C24" s="187" t="s">
        <v>408</v>
      </c>
      <c r="D24" s="187"/>
      <c r="E24" s="220"/>
      <c r="F24" s="187"/>
      <c r="G24" s="187"/>
      <c r="H24" s="181"/>
      <c r="I24" s="188"/>
    </row>
    <row r="25" spans="1:9" ht="13.8">
      <c r="A25" s="181"/>
      <c r="B25" s="181"/>
      <c r="C25" s="181" t="s">
        <v>258</v>
      </c>
      <c r="D25" s="181"/>
      <c r="E25" s="181"/>
      <c r="F25" s="181"/>
      <c r="G25" s="181"/>
      <c r="H25" s="181"/>
      <c r="I25" s="188"/>
    </row>
    <row r="26" spans="1:9">
      <c r="A26" s="189"/>
      <c r="B26" s="189"/>
      <c r="C26" s="189" t="s">
        <v>127</v>
      </c>
      <c r="D26" s="189"/>
      <c r="E26" s="189"/>
      <c r="F26" s="189"/>
      <c r="G26" s="189"/>
    </row>
    <row r="58" ht="27.6" customHeight="1"/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9.4'!Область_печати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2016-09-02T07:40:41Z</cp:lastPrinted>
  <dcterms:created xsi:type="dcterms:W3CDTF">2011-12-27T13:20:18Z</dcterms:created>
  <dcterms:modified xsi:type="dcterms:W3CDTF">2016-09-02T07:58:17Z</dcterms:modified>
</cp:coreProperties>
</file>