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630" windowWidth="14940" windowHeight="7035" tabRatio="954" activeTab="7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  <sheet name="Sheet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5.2'!$A$1:$I$135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N1'!$A$1:$L$49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45621"/>
</workbook>
</file>

<file path=xl/calcChain.xml><?xml version="1.0" encoding="utf-8"?>
<calcChain xmlns="http://schemas.openxmlformats.org/spreadsheetml/2006/main">
  <c r="D52" i="47" l="1"/>
  <c r="D21" i="47" l="1"/>
  <c r="D62" i="47" l="1"/>
  <c r="D18" i="47"/>
  <c r="D30" i="47"/>
  <c r="D24" i="47"/>
  <c r="D48" i="47"/>
  <c r="I121" i="43" l="1"/>
  <c r="H121" i="43"/>
  <c r="G121" i="43"/>
  <c r="D10" i="47" l="1"/>
  <c r="D23" i="47" l="1"/>
  <c r="D12" i="7"/>
  <c r="D10" i="7"/>
  <c r="I10" i="9" l="1"/>
  <c r="I2" i="35" l="1"/>
  <c r="I2" i="39"/>
  <c r="L2" i="32"/>
  <c r="K2" i="33"/>
  <c r="G2" i="25"/>
  <c r="G2" i="18"/>
  <c r="I2" i="9"/>
  <c r="D2" i="12"/>
  <c r="K3" i="46"/>
  <c r="G2" i="45"/>
  <c r="G2" i="44"/>
  <c r="I2" i="43"/>
  <c r="C2" i="27"/>
  <c r="C2" i="47"/>
  <c r="C2" i="7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C12" i="7"/>
  <c r="D9" i="7" l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C23" i="47"/>
  <c r="C17" i="47" s="1"/>
  <c r="D14" i="47"/>
  <c r="C14" i="47"/>
  <c r="C10" i="47"/>
  <c r="C13" i="47" l="1"/>
  <c r="C9" i="47" s="1"/>
  <c r="K35" i="46"/>
  <c r="H34" i="45"/>
  <c r="G34" i="45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0" i="12" l="1"/>
  <c r="D44" i="12"/>
  <c r="C10" i="12"/>
  <c r="C44" i="12"/>
  <c r="D17" i="47"/>
  <c r="D13" i="47" s="1"/>
  <c r="D9" i="47" s="1"/>
</calcChain>
</file>

<file path=xl/comments1.xml><?xml version="1.0" encoding="utf-8"?>
<comments xmlns="http://schemas.openxmlformats.org/spreadsheetml/2006/main">
  <authors>
    <author>Xatuna</author>
  </authors>
  <commentList>
    <comment ref="F9" authorId="0">
      <text>
        <r>
          <rPr>
            <b/>
            <sz val="9"/>
            <color indexed="81"/>
            <rFont val="Tahoma"/>
            <family val="2"/>
          </rPr>
          <t>Xatuna:</t>
        </r>
        <r>
          <rPr>
            <sz val="9"/>
            <color indexed="81"/>
            <rFont val="Tahoma"/>
            <family val="2"/>
          </rPr>
          <t xml:space="preserve">
თანხა იანგარიშება გაცემის დღეს მოქმედი ოფიციალური კურსით
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Xatuna:</t>
        </r>
        <r>
          <rPr>
            <sz val="9"/>
            <color indexed="81"/>
            <rFont val="Tahoma"/>
            <family val="2"/>
          </rPr>
          <t xml:space="preserve">
თანხა იანგარიშება გაცემის დღეს მოქმედი ოფიციალური კურსით</t>
        </r>
      </text>
    </comment>
  </commentList>
</comments>
</file>

<file path=xl/sharedStrings.xml><?xml version="1.0" encoding="utf-8"?>
<sst xmlns="http://schemas.openxmlformats.org/spreadsheetml/2006/main" count="1368" uniqueCount="887">
  <si>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</si>
  <si>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</si>
  <si>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</si>
  <si>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</si>
  <si>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</si>
  <si>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</si>
  <si>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</si>
  <si>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</si>
  <si>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</si>
  <si>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</si>
  <si>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</si>
  <si>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</si>
  <si>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</si>
  <si>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</si>
  <si>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</si>
  <si>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</si>
  <si>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</si>
  <si>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</si>
  <si>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</si>
  <si>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</si>
  <si>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</si>
  <si>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</si>
  <si>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</si>
  <si>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</si>
  <si>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</si>
  <si>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</si>
  <si>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</si>
  <si>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</si>
  <si>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</si>
  <si>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</si>
  <si>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</si>
  <si>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</si>
  <si>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</si>
  <si>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</si>
  <si>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</si>
  <si>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</si>
  <si>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</si>
  <si>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</si>
  <si>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</si>
  <si>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</si>
  <si>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</si>
  <si>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</si>
  <si>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</si>
  <si>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</si>
  <si>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</si>
  <si>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</si>
  <si>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</si>
  <si>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</si>
  <si>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</si>
  <si>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</si>
  <si>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</si>
  <si>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</si>
  <si>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</si>
  <si>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</si>
  <si>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</si>
  <si>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</si>
  <si>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</si>
  <si>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</si>
  <si>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</si>
  <si>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</si>
  <si>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</si>
  <si>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</si>
  <si>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</si>
  <si>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</si>
  <si>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</si>
  <si>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</si>
  <si>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</si>
  <si>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</si>
  <si>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</si>
  <si>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</si>
  <si>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</si>
  <si>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</si>
  <si>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</si>
  <si>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</si>
  <si>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</si>
  <si>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</si>
  <si>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</si>
  <si>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</si>
  <si>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</si>
  <si>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</si>
  <si>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</si>
  <si>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</si>
  <si>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</si>
  <si>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</si>
  <si>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</si>
  <si>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</si>
  <si>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</si>
  <si>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</si>
  <si>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</si>
  <si>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</si>
  <si>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</si>
  <si>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</si>
  <si>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</si>
  <si>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</si>
  <si>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</si>
  <si>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</si>
  <si>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</si>
  <si>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</si>
  <si>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</si>
  <si>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</si>
  <si>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</si>
  <si>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</si>
  <si>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</si>
  <si>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</si>
  <si>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</si>
  <si>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</si>
  <si>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</si>
  <si>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</si>
  <si>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</si>
  <si>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</si>
  <si>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</si>
  <si>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</si>
  <si>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</si>
  <si>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</si>
  <si>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</si>
  <si>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</si>
  <si>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</si>
  <si>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</si>
  <si>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</si>
  <si>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</si>
  <si>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</si>
  <si>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</si>
  <si>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</si>
  <si>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</si>
  <si>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</si>
  <si>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</si>
  <si>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</si>
  <si>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</si>
  <si>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</si>
  <si>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</si>
  <si>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</si>
  <si>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</si>
  <si>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</si>
  <si>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</si>
  <si>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</si>
  <si>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</si>
  <si>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</si>
  <si>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</si>
  <si>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</si>
  <si>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</si>
  <si>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</si>
  <si>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</si>
  <si>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</si>
  <si>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</si>
  <si>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</si>
  <si>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</si>
  <si>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</si>
  <si>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</si>
  <si>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</si>
  <si>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</si>
  <si>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</si>
  <si>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</si>
  <si>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</si>
  <si>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</si>
  <si>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</si>
  <si>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</si>
  <si>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</si>
  <si>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</si>
  <si>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</si>
  <si>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</si>
  <si>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</si>
  <si>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</si>
  <si>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</si>
  <si>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</si>
  <si>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</si>
  <si>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</si>
  <si>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</si>
  <si>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</si>
  <si>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</si>
  <si>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</si>
  <si>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</si>
  <si>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</si>
  <si>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</si>
  <si>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</si>
  <si>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</si>
  <si>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</si>
  <si>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</si>
  <si>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</si>
  <si>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</si>
  <si>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</si>
  <si>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</si>
  <si>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</si>
  <si>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</si>
  <si>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</si>
  <si>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</si>
  <si>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</si>
  <si>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</si>
  <si>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</si>
  <si>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</si>
  <si>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</si>
  <si>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</si>
  <si>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</si>
  <si>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</si>
  <si>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</si>
  <si>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</si>
  <si>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</si>
  <si>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</si>
  <si>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</si>
  <si>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</si>
  <si>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</si>
  <si>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</si>
  <si>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</si>
  <si>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</si>
  <si>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</si>
  <si>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</si>
  <si>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</si>
  <si>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</si>
  <si>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</si>
  <si>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</si>
  <si>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</si>
  <si>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</si>
  <si>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</si>
  <si>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</si>
  <si>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</si>
  <si>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</si>
  <si>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</si>
  <si>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</si>
  <si>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</si>
  <si>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</si>
  <si>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</si>
  <si>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</si>
  <si>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</si>
  <si>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</si>
  <si>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</si>
  <si>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</si>
  <si>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</si>
  <si>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</si>
  <si>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</si>
  <si>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</si>
  <si>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</si>
  <si>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</si>
  <si>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</si>
  <si>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</si>
  <si>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</si>
  <si>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</si>
  <si>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</si>
  <si>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</si>
  <si>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</si>
  <si>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</si>
  <si>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</si>
  <si>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</si>
  <si>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</si>
  <si>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</si>
  <si>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</si>
  <si>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</si>
  <si>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</si>
  <si>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</si>
  <si>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</si>
  <si>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</si>
  <si>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</si>
  <si>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</si>
  <si>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</si>
  <si>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</si>
  <si>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</si>
  <si>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</si>
  <si>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</si>
  <si>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</si>
  <si>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</si>
  <si>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</si>
  <si>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</si>
  <si>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</si>
  <si>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</si>
  <si>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</si>
  <si>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</si>
  <si>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</si>
  <si>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</si>
  <si>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</si>
  <si>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</si>
  <si>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</si>
  <si>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</si>
  <si>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</si>
  <si>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</si>
  <si>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</si>
  <si>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</si>
  <si>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</si>
  <si>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</si>
  <si>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</si>
  <si>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</si>
  <si>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</si>
  <si>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</si>
  <si>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</si>
  <si>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</si>
  <si>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</si>
  <si>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</si>
  <si>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</si>
  <si>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</si>
  <si>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</si>
  <si>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</si>
  <si>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</si>
  <si>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</si>
  <si>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</si>
  <si>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</si>
  <si>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</si>
  <si>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</si>
  <si>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</si>
  <si>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</si>
  <si>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</si>
  <si>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</si>
  <si>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</si>
  <si>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</si>
  <si>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</si>
  <si>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</si>
  <si>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</si>
  <si>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</si>
  <si>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</si>
  <si>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</si>
  <si>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</si>
  <si>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</si>
  <si>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</si>
  <si>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</si>
  <si>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</si>
  <si>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</si>
  <si>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</si>
  <si>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</si>
  <si>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</si>
  <si>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</si>
  <si>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</si>
  <si>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</si>
  <si>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</si>
  <si>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</si>
  <si>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</si>
  <si>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</si>
  <si>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</si>
  <si>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</si>
  <si>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</si>
  <si>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</si>
  <si>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</si>
  <si>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</si>
  <si>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</si>
  <si>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</si>
  <si>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</si>
  <si>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</si>
  <si>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</si>
  <si>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</si>
  <si>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</si>
  <si>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</si>
  <si>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</si>
  <si>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</si>
  <si>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</si>
  <si>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</si>
  <si>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</si>
  <si>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</si>
  <si>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</si>
  <si>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</si>
  <si>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</si>
  <si>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</si>
  <si>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</si>
  <si>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</si>
  <si>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</si>
  <si>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</si>
  <si>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</si>
  <si>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</si>
  <si>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</si>
  <si>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</si>
  <si>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</si>
  <si>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</si>
  <si>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</si>
  <si>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</si>
  <si>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</si>
  <si>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</si>
  <si>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</si>
  <si>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</si>
  <si>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</si>
  <si>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</si>
  <si>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</si>
  <si>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</si>
  <si>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</si>
  <si>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</si>
  <si>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</si>
  <si>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</si>
  <si>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</si>
  <si>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</si>
  <si>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</si>
  <si>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</si>
  <si>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</si>
  <si>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</si>
  <si>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</si>
  <si>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</si>
  <si>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</si>
  <si>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</si>
  <si>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</si>
  <si>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</si>
  <si>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</si>
  <si>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</si>
  <si>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</si>
  <si>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</si>
  <si>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</si>
  <si>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</si>
  <si>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</si>
  <si>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</si>
  <si>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</si>
  <si>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</si>
  <si>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</si>
  <si>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</si>
  <si>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</si>
  <si>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</si>
  <si>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</si>
  <si>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</si>
  <si>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</si>
  <si>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</si>
  <si>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</si>
  <si>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</si>
  <si>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</si>
  <si>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</si>
  <si>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</si>
  <si>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</si>
  <si>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</si>
  <si>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</si>
  <si>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საქართველოს ბანკი</t>
  </si>
  <si>
    <t>GE89BG0000000669448200</t>
  </si>
  <si>
    <t>ლარი</t>
  </si>
  <si>
    <t>მაია</t>
  </si>
  <si>
    <t>უბნის უფროსი</t>
  </si>
  <si>
    <t>კოორდინატორი</t>
  </si>
  <si>
    <t>ირაკლი შიხიაშვილი</t>
  </si>
  <si>
    <t xml:space="preserve">გაიხარჯა შემოწირულობის სახით მიღებული წებო, ფუნჯები </t>
  </si>
  <si>
    <t>სააგიტაციო მასალის გაკვრა</t>
  </si>
  <si>
    <t>პლაკატების (პოსტერი) გაკვრა</t>
  </si>
  <si>
    <t>სედანი</t>
  </si>
  <si>
    <t>Mercedes Benz</t>
  </si>
  <si>
    <t>C180</t>
  </si>
  <si>
    <t>BU222BU</t>
  </si>
  <si>
    <t>ლონდა</t>
  </si>
  <si>
    <t>მეგენეიშვილი</t>
  </si>
  <si>
    <t>მაღალი გამავლობის</t>
  </si>
  <si>
    <t>LEXUS</t>
  </si>
  <si>
    <t>JAGUAR</t>
  </si>
  <si>
    <t>XTYPE</t>
  </si>
  <si>
    <t>UMU446</t>
  </si>
  <si>
    <t xml:space="preserve">ხათუნა </t>
  </si>
  <si>
    <t>ხუციშვილი</t>
  </si>
  <si>
    <t>ჰეტჩბეკი</t>
  </si>
  <si>
    <t>VOLKSWAGES</t>
  </si>
  <si>
    <t>GOLF</t>
  </si>
  <si>
    <t xml:space="preserve">GLL394 </t>
  </si>
  <si>
    <t>ვენი</t>
  </si>
  <si>
    <t>დოდჯ კარავან</t>
  </si>
  <si>
    <t>V6 LE</t>
  </si>
  <si>
    <t xml:space="preserve"> KGB700</t>
  </si>
  <si>
    <t>კონსტანტინე</t>
  </si>
  <si>
    <t>შავიშვილი</t>
  </si>
  <si>
    <t>MITSUBISHI</t>
  </si>
  <si>
    <t>PAJERO IO</t>
  </si>
  <si>
    <t xml:space="preserve"> KK391WW</t>
  </si>
  <si>
    <t>გელა</t>
  </si>
  <si>
    <t>დავაძე</t>
  </si>
  <si>
    <t>SUZUKI</t>
  </si>
  <si>
    <t>SWIFT</t>
  </si>
  <si>
    <t>QQ189FF</t>
  </si>
  <si>
    <t>გოჩა</t>
  </si>
  <si>
    <t>ცქვიტიშვილი</t>
  </si>
  <si>
    <t>MERCEDES-BENZ</t>
  </si>
  <si>
    <t>IS 200</t>
  </si>
  <si>
    <t>DA888SN</t>
  </si>
  <si>
    <t>თეიმურაზ</t>
  </si>
  <si>
    <t>გასოიანი</t>
  </si>
  <si>
    <t xml:space="preserve"> Honda </t>
  </si>
  <si>
    <t xml:space="preserve"> fit</t>
  </si>
  <si>
    <t xml:space="preserve"> TQ550TQ</t>
  </si>
  <si>
    <t>ალიკა</t>
  </si>
  <si>
    <t>ატაშიანი</t>
  </si>
  <si>
    <t>QZ707ZZ</t>
  </si>
  <si>
    <t>s430</t>
  </si>
  <si>
    <t>ლოლა</t>
  </si>
  <si>
    <t>ჭელიძე</t>
  </si>
  <si>
    <t>თბილისი, მოსკოვის გამზირი #39, საკადასტრო კოდი 01.19.35.002.001.01.013</t>
  </si>
  <si>
    <t>საოფისე ფართი</t>
  </si>
  <si>
    <t>6/22/2016-10/30/2016</t>
  </si>
  <si>
    <t xml:space="preserve">90.52კვ.მ </t>
  </si>
  <si>
    <t>ზურაბ</t>
  </si>
  <si>
    <t>ტარიელაძე</t>
  </si>
  <si>
    <t>თბილისი, კალოუბნის ქუჩა #22, მე2-ე სართული, საკადასტრო კოდი 01.19.20.019.034</t>
  </si>
  <si>
    <t>6/27/2016-10/30/2016</t>
  </si>
  <si>
    <t xml:space="preserve">102.40კვ.მ </t>
  </si>
  <si>
    <t>პაატა</t>
  </si>
  <si>
    <t>კაჭარავა</t>
  </si>
  <si>
    <t>კომპიუტერი (მონიტორი და პროცესორი)</t>
  </si>
  <si>
    <t>Hp , პროდუქციის მოდელი N -HSTND 2311_F, გამოშვების წელი 2008</t>
  </si>
  <si>
    <t>LG Flatron L1717S-SN,  პროდუქციის მოდელი N - FCC Ip BEJL17NP გამოშვების წელი 2005</t>
  </si>
  <si>
    <t>ბესარიონ</t>
  </si>
  <si>
    <t>ბენდელიანი</t>
  </si>
  <si>
    <t>პრინტერი</t>
  </si>
  <si>
    <t>Hp Lazerjet M1005 MFP , პროდუქციის მოდელი N - CB376A, გამოშვების წელი 2007</t>
  </si>
  <si>
    <t>9/21/2016-10/8/2016</t>
  </si>
  <si>
    <t>ინტერნეტ-რეკლამს ხრჯი</t>
  </si>
  <si>
    <t>შპს "კვირა +"</t>
  </si>
  <si>
    <t>დამოუკიდებელი კანდიდატი ირაკლი შიხიაშვილი (გაფორმებულია საინიციატივო ჯგუფის მიერ )</t>
  </si>
  <si>
    <t>გაფორმებულია 2016 წლის 7 ივლისს 3 თვით და 15 დღით</t>
  </si>
  <si>
    <t>მომსახურეობის რაოდენობა თვის განმავლობაში: დამკვეთის მიერ მიწოდებული ინფორმაციის გავრცელება -  20 სიახლე;  პრეს-კლუბის მომსახურება -3;  ღონისძიებების ფოტო და ვიდეოგადაღება - 1; ინტერვიუს მომზადება - 1; დამკვეთის მიერ მიწოდებული ვიდეოფაილების გავრცელება - 5 სიახლე თვის განმავლობაში</t>
  </si>
  <si>
    <t>ეს არის წინასწარ გადახდილი თანხა 15 ოქტომბრის ჩათვლით</t>
  </si>
  <si>
    <t>2300 პოსტერი</t>
  </si>
  <si>
    <t>9/26/2016 - 9/28/2016</t>
  </si>
  <si>
    <t>ვეტერანებთან კონტაქტი</t>
  </si>
  <si>
    <t>ჩერქეზიშვილი</t>
  </si>
  <si>
    <t>01029013577</t>
  </si>
  <si>
    <t>01018005850</t>
  </si>
  <si>
    <t>01013002960</t>
  </si>
  <si>
    <t>01029012915</t>
  </si>
  <si>
    <t>01022003261</t>
  </si>
  <si>
    <t>01011050411</t>
  </si>
  <si>
    <t>01015011679</t>
  </si>
  <si>
    <t>01027085868</t>
  </si>
  <si>
    <t>SAAB</t>
  </si>
  <si>
    <t>9-7X</t>
  </si>
  <si>
    <t xml:space="preserve"> TV011VT</t>
  </si>
  <si>
    <t>01007008582</t>
  </si>
  <si>
    <t>გიორგი</t>
  </si>
  <si>
    <t>ბაღაშვილი</t>
  </si>
  <si>
    <t>თბილისი, კალოუბნის ქუჩა #9,  შენობა "ფრესკოს" მე2-ე სართული</t>
  </si>
  <si>
    <t>საკონფერეციო დარბაზი</t>
  </si>
  <si>
    <t>შპს "მემფისი"</t>
  </si>
  <si>
    <t>9/28/2016 2 საათით (18:00 დან 20:00 მდე)</t>
  </si>
  <si>
    <t>01024010008</t>
  </si>
  <si>
    <t>გიორგი ანდრიაძე</t>
  </si>
  <si>
    <t>ფულადი შემოწირულობა</t>
  </si>
  <si>
    <t>არაფულადი შემოწირულობა</t>
  </si>
  <si>
    <t>49001000645</t>
  </si>
  <si>
    <t>01029008796</t>
  </si>
  <si>
    <t>01008052305</t>
  </si>
  <si>
    <t>62003005480</t>
  </si>
  <si>
    <t>01011020887</t>
  </si>
  <si>
    <t>არზიანი</t>
  </si>
  <si>
    <t>ჭურღულია</t>
  </si>
  <si>
    <t>ქარდავა</t>
  </si>
  <si>
    <t>ჯაფარიძე</t>
  </si>
  <si>
    <t>შემოწირა კონვერტები ვეტერავების შეხვედრაზე მოსაწვევად</t>
  </si>
  <si>
    <t>პირადი ავტომობილი ოპელი ვენი მოდელი ZEFIRA რეგისტრაციის ნომერი LQ241QL უსასყიდლოდ მიაქირავა 1 თვით</t>
  </si>
  <si>
    <t>1 თვით უსასყიდლოდ მიაქირავა ავტომობილი SAAB, რეგისტრაციის N TV011VT</t>
  </si>
  <si>
    <t>1 თვით უსასყიდლოდ მიაქირავა ავტომობილი BMW, რეგისტრაციის N RO848MA</t>
  </si>
  <si>
    <t>1 თვით უსასყიდლოდ მიაქირავა ავტომობილი MERSEDES BENZ, რეგისტრაციის N OO735WW</t>
  </si>
  <si>
    <t>1 თვით უსასყიდლოდ მიაქირავა ავტომობილი NISSAN Van, რეგისტრაციის N PP459PP</t>
  </si>
  <si>
    <t>ბესარიონ ბენდელიანი</t>
  </si>
  <si>
    <t>პეტრე არზიანი</t>
  </si>
  <si>
    <t>გიორგი ბაღაშვილი</t>
  </si>
  <si>
    <t>რომან ჭურღულია</t>
  </si>
  <si>
    <t>რუზგენ ქარდავა</t>
  </si>
  <si>
    <t>მერაბ ჯაფარიძე</t>
  </si>
  <si>
    <t>01027071229</t>
  </si>
  <si>
    <t>01007006256</t>
  </si>
  <si>
    <t>თოთლაძე</t>
  </si>
  <si>
    <t>ლომიძე</t>
  </si>
  <si>
    <t>დავითი თოთლაძე</t>
  </si>
  <si>
    <t>გიორგი ლომიძე</t>
  </si>
  <si>
    <t>1 თვით უსასყიდლოდ მიაქირავა ავტომობილი SUBARU , რეგისტრაციის N LU444DI</t>
  </si>
  <si>
    <t>9/21/2016-9/23/2016      10/5/2016 - 10/6/2016</t>
  </si>
  <si>
    <t>პეტრე</t>
  </si>
  <si>
    <t>ZEFIRA</t>
  </si>
  <si>
    <t xml:space="preserve">ოპელი </t>
  </si>
  <si>
    <t xml:space="preserve"> LQ241QL</t>
  </si>
  <si>
    <t>რომან</t>
  </si>
  <si>
    <t>რუზგენ</t>
  </si>
  <si>
    <t>მერაბ</t>
  </si>
  <si>
    <t>RO848MA</t>
  </si>
  <si>
    <t xml:space="preserve"> BMW</t>
  </si>
  <si>
    <t>OO735WW</t>
  </si>
  <si>
    <t xml:space="preserve"> NISSAN</t>
  </si>
  <si>
    <t xml:space="preserve"> PP459PP</t>
  </si>
  <si>
    <t>დავითი</t>
  </si>
  <si>
    <t>LU444DI</t>
  </si>
  <si>
    <t>VM067MV</t>
  </si>
  <si>
    <t>SUBARU</t>
  </si>
  <si>
    <t>ნაირა</t>
  </si>
  <si>
    <t>ცქვიტინიძე</t>
  </si>
  <si>
    <t>ეკა</t>
  </si>
  <si>
    <t>აივაზაშვილი</t>
  </si>
  <si>
    <t>01027000190</t>
  </si>
  <si>
    <t xml:space="preserve">ელზა </t>
  </si>
  <si>
    <t>გორგონძია</t>
  </si>
  <si>
    <t>01029001144</t>
  </si>
  <si>
    <t>ჯულიეტა</t>
  </si>
  <si>
    <t>უსოევა</t>
  </si>
  <si>
    <t>40001000057</t>
  </si>
  <si>
    <t xml:space="preserve">იამზე </t>
  </si>
  <si>
    <t>დევრისაშვილი</t>
  </si>
  <si>
    <t>01029005947</t>
  </si>
  <si>
    <t>ასმათი</t>
  </si>
  <si>
    <t>გაბარაშვილი</t>
  </si>
  <si>
    <t xml:space="preserve">ხატია </t>
  </si>
  <si>
    <t>მირველაშვილი</t>
  </si>
  <si>
    <t>01911098560</t>
  </si>
  <si>
    <t>ნუნუ</t>
  </si>
  <si>
    <t>რუსიშვილი</t>
  </si>
  <si>
    <t>01029004996</t>
  </si>
  <si>
    <t>გოგუაძე</t>
  </si>
  <si>
    <t>01027010032</t>
  </si>
  <si>
    <t>ნანული</t>
  </si>
  <si>
    <t>კულიანი</t>
  </si>
  <si>
    <t>01011066189</t>
  </si>
  <si>
    <t xml:space="preserve">ნინო </t>
  </si>
  <si>
    <t>ისაევი</t>
  </si>
  <si>
    <t>01012024679</t>
  </si>
  <si>
    <t>ვლადიმერ</t>
  </si>
  <si>
    <t>ადამია</t>
  </si>
  <si>
    <t>62004005607</t>
  </si>
  <si>
    <t>თამოიანი</t>
  </si>
  <si>
    <t>20001060353</t>
  </si>
  <si>
    <t>მანანა</t>
  </si>
  <si>
    <t>ზივზივაძე</t>
  </si>
  <si>
    <t>01027018685</t>
  </si>
  <si>
    <t>ფატმან</t>
  </si>
  <si>
    <t>ჩიქოვანი</t>
  </si>
  <si>
    <t>01027040835</t>
  </si>
  <si>
    <t>მახარაშვილი</t>
  </si>
  <si>
    <t>01033003090</t>
  </si>
  <si>
    <t xml:space="preserve">დავით </t>
  </si>
  <si>
    <t>ოდიკაძე</t>
  </si>
  <si>
    <t xml:space="preserve">თეიმურაზ </t>
  </si>
  <si>
    <t>სულიკაშვილი</t>
  </si>
  <si>
    <t>01027013128</t>
  </si>
  <si>
    <t>რაისა</t>
  </si>
  <si>
    <t>გაგუა</t>
  </si>
  <si>
    <t>62004017723</t>
  </si>
  <si>
    <t xml:space="preserve">ზეინაბ </t>
  </si>
  <si>
    <t>ჭოლარია</t>
  </si>
  <si>
    <t>62006045007</t>
  </si>
  <si>
    <t>მეგი</t>
  </si>
  <si>
    <t>სუხიტაშვილი</t>
  </si>
  <si>
    <t>01028005629</t>
  </si>
  <si>
    <t>ნუგზარი</t>
  </si>
  <si>
    <t>ყურაშვილი</t>
  </si>
  <si>
    <t>62001010466</t>
  </si>
  <si>
    <t>ჯანიაშვილი</t>
  </si>
  <si>
    <t>12001000025</t>
  </si>
  <si>
    <t>თამარი</t>
  </si>
  <si>
    <t>ნათენაძე</t>
  </si>
  <si>
    <t>01027074750</t>
  </si>
  <si>
    <t>ნოდარი</t>
  </si>
  <si>
    <t>ჯავახიშვილი</t>
  </si>
  <si>
    <t>01027052410</t>
  </si>
  <si>
    <t>ნოშრევან</t>
  </si>
  <si>
    <t>მეტრეველი</t>
  </si>
  <si>
    <t>01011015399</t>
  </si>
  <si>
    <t>ქეთევან</t>
  </si>
  <si>
    <t>გიორგაძე</t>
  </si>
  <si>
    <t>46001024087</t>
  </si>
  <si>
    <t>თამარ</t>
  </si>
  <si>
    <t>კაპანაძე</t>
  </si>
  <si>
    <t>01027040260</t>
  </si>
  <si>
    <t xml:space="preserve">სალომე </t>
  </si>
  <si>
    <t>ჩხიტუნიძე</t>
  </si>
  <si>
    <t>01027061772</t>
  </si>
  <si>
    <t>ბარბარე</t>
  </si>
  <si>
    <t>01027043049</t>
  </si>
  <si>
    <t>სვეტლანა</t>
  </si>
  <si>
    <t>კარაპეტიანი</t>
  </si>
  <si>
    <t>01027074807</t>
  </si>
  <si>
    <t xml:space="preserve">ჟანა </t>
  </si>
  <si>
    <t>ვარდანიანი</t>
  </si>
  <si>
    <t>01027056111</t>
  </si>
  <si>
    <t>ნონა</t>
  </si>
  <si>
    <t>გაბოძე</t>
  </si>
  <si>
    <t>01033006837</t>
  </si>
  <si>
    <t>შორენა</t>
  </si>
  <si>
    <t>ჯიქიძე</t>
  </si>
  <si>
    <t>რატიანი</t>
  </si>
  <si>
    <t>01003014214</t>
  </si>
  <si>
    <t>გულისა</t>
  </si>
  <si>
    <t>62001026221</t>
  </si>
  <si>
    <t>მზია</t>
  </si>
  <si>
    <t>ლუკავა</t>
  </si>
  <si>
    <t>01029016789</t>
  </si>
  <si>
    <t>გურამი</t>
  </si>
  <si>
    <t>კიკნაძე</t>
  </si>
  <si>
    <t>01001084128</t>
  </si>
  <si>
    <t>ლიკლიკაძე</t>
  </si>
  <si>
    <t>01029006720</t>
  </si>
  <si>
    <t>ირმა</t>
  </si>
  <si>
    <t>38001001321</t>
  </si>
  <si>
    <t>მენაბდიშვილი</t>
  </si>
  <si>
    <t>36001024785</t>
  </si>
  <si>
    <t>ნინო</t>
  </si>
  <si>
    <t>ქორთიაევი</t>
  </si>
  <si>
    <t>01027046599</t>
  </si>
  <si>
    <t>თინათინ</t>
  </si>
  <si>
    <t>აბუთიძე</t>
  </si>
  <si>
    <t>01029018498</t>
  </si>
  <si>
    <t>ნანა</t>
  </si>
  <si>
    <t>ბერიძე</t>
  </si>
  <si>
    <t>ია</t>
  </si>
  <si>
    <t>ჟიჟავაძე</t>
  </si>
  <si>
    <t>01011073304</t>
  </si>
  <si>
    <t>ლევანი</t>
  </si>
  <si>
    <t>აბესაძე</t>
  </si>
  <si>
    <t>12001079733</t>
  </si>
  <si>
    <t>მარინა</t>
  </si>
  <si>
    <t>მუხაგულიშვილი</t>
  </si>
  <si>
    <t>10001012840</t>
  </si>
  <si>
    <t>ლელა</t>
  </si>
  <si>
    <t>დიდებაშვილი</t>
  </si>
  <si>
    <t>01029005847</t>
  </si>
  <si>
    <t>ელიზა</t>
  </si>
  <si>
    <t>ბეჟაშვილი</t>
  </si>
  <si>
    <t>01027034673</t>
  </si>
  <si>
    <t>ჯოლბორდი</t>
  </si>
  <si>
    <t>01029015943</t>
  </si>
  <si>
    <t>ასპანიძე</t>
  </si>
  <si>
    <t>01013004192</t>
  </si>
  <si>
    <t>01027076740</t>
  </si>
  <si>
    <t>ნატო</t>
  </si>
  <si>
    <t>რაზმაძე</t>
  </si>
  <si>
    <t>01027039651</t>
  </si>
  <si>
    <t>ეთერი</t>
  </si>
  <si>
    <t>ფიროსმანიშვილი</t>
  </si>
  <si>
    <t>14001011323</t>
  </si>
  <si>
    <t>თეა</t>
  </si>
  <si>
    <t>01027054691</t>
  </si>
  <si>
    <t>ზოია</t>
  </si>
  <si>
    <t>ტუსიაშვილი</t>
  </si>
  <si>
    <t>01027046367</t>
  </si>
  <si>
    <t>გიგო</t>
  </si>
  <si>
    <t>01029015130</t>
  </si>
  <si>
    <t xml:space="preserve">ედიშერ </t>
  </si>
  <si>
    <t>უბირია</t>
  </si>
  <si>
    <t>62005024567</t>
  </si>
  <si>
    <t>ბერულავა</t>
  </si>
  <si>
    <t>62001043866</t>
  </si>
  <si>
    <t>ქუთათელაძე</t>
  </si>
  <si>
    <t>01027065641</t>
  </si>
  <si>
    <t xml:space="preserve">ნატალია </t>
  </si>
  <si>
    <t>ოქუაშვილი</t>
  </si>
  <si>
    <t>01027001346</t>
  </si>
  <si>
    <t>ბერიაშვილი</t>
  </si>
  <si>
    <t>01027017087</t>
  </si>
  <si>
    <t>მოდებაძე</t>
  </si>
  <si>
    <t>25001038052</t>
  </si>
  <si>
    <t>თამთა</t>
  </si>
  <si>
    <t>ნოზაძე</t>
  </si>
  <si>
    <t>01027085419</t>
  </si>
  <si>
    <t>ინა</t>
  </si>
  <si>
    <t>უნანიანი</t>
  </si>
  <si>
    <t>01013021116</t>
  </si>
  <si>
    <t>ლალი</t>
  </si>
  <si>
    <t>ქრისტესიაშვილი</t>
  </si>
  <si>
    <t>01027010499</t>
  </si>
  <si>
    <t>ელზა</t>
  </si>
  <si>
    <t>ჭიჭინაძე</t>
  </si>
  <si>
    <t>18001032333</t>
  </si>
  <si>
    <t>ზინაიდა</t>
  </si>
  <si>
    <t>01017041001</t>
  </si>
  <si>
    <t>ხარიბა</t>
  </si>
  <si>
    <t>დარბოევი</t>
  </si>
  <si>
    <t>01012008307</t>
  </si>
  <si>
    <t>ანა</t>
  </si>
  <si>
    <t>დარახველიძე</t>
  </si>
  <si>
    <t>01027080111</t>
  </si>
  <si>
    <t>ვენერა</t>
  </si>
  <si>
    <t>25001044979</t>
  </si>
  <si>
    <t>თეონა</t>
  </si>
  <si>
    <t>ზაქარაია</t>
  </si>
  <si>
    <t>62003015355</t>
  </si>
  <si>
    <t>ლია</t>
  </si>
  <si>
    <t>უსუფაშვილი</t>
  </si>
  <si>
    <t>40001029309</t>
  </si>
  <si>
    <t>ტყეშელაშვილი</t>
  </si>
  <si>
    <t>37001015146</t>
  </si>
  <si>
    <t>იანა</t>
  </si>
  <si>
    <t>ბერაძე</t>
  </si>
  <si>
    <t>62003000489</t>
  </si>
  <si>
    <t>აშკარელაშვილი</t>
  </si>
  <si>
    <t>13001008285</t>
  </si>
  <si>
    <t>რაში</t>
  </si>
  <si>
    <t>01030009842</t>
  </si>
  <si>
    <t>ბალოაიანი</t>
  </si>
  <si>
    <t>01017056992</t>
  </si>
  <si>
    <t>შონია</t>
  </si>
  <si>
    <t>62001009463</t>
  </si>
  <si>
    <t>ევგენია</t>
  </si>
  <si>
    <t>გამიდოვა</t>
  </si>
  <si>
    <t>01027025912</t>
  </si>
  <si>
    <t>შავლიაშვილი</t>
  </si>
  <si>
    <t>01027029117</t>
  </si>
  <si>
    <t>ტახნამიშვილი</t>
  </si>
  <si>
    <t>01032005154</t>
  </si>
  <si>
    <t>ნიკა</t>
  </si>
  <si>
    <t>ხაჭაპურიძე</t>
  </si>
  <si>
    <t>01027086732</t>
  </si>
  <si>
    <t>სალომე</t>
  </si>
  <si>
    <t>მიხელიძე</t>
  </si>
  <si>
    <t>54001060203</t>
  </si>
  <si>
    <t>ლორენა</t>
  </si>
  <si>
    <t>კურტანიძე</t>
  </si>
  <si>
    <t>01027027803</t>
  </si>
  <si>
    <t>ხათუნა</t>
  </si>
  <si>
    <t>მიქაცაძე</t>
  </si>
  <si>
    <t>54001035434</t>
  </si>
  <si>
    <t>სიფრაშვილი</t>
  </si>
  <si>
    <t>01011027977</t>
  </si>
  <si>
    <t>ცალქალამანიძე</t>
  </si>
  <si>
    <t>01019040983</t>
  </si>
  <si>
    <t>13001045463</t>
  </si>
  <si>
    <t>ანი</t>
  </si>
  <si>
    <t>გოგატიშვილი</t>
  </si>
  <si>
    <t>01027066121</t>
  </si>
  <si>
    <t>სოფიო</t>
  </si>
  <si>
    <t>მესაბლიშვილი</t>
  </si>
  <si>
    <t>01027081081</t>
  </si>
  <si>
    <t>ნასიპაშვილი</t>
  </si>
  <si>
    <t>08001035575</t>
  </si>
  <si>
    <t>ცირა</t>
  </si>
  <si>
    <t>ახალაია</t>
  </si>
  <si>
    <t>39001007592</t>
  </si>
  <si>
    <t>ნიქაბაძე</t>
  </si>
  <si>
    <t>56001005324</t>
  </si>
  <si>
    <t>ჩახუნაშვილი</t>
  </si>
  <si>
    <t>60003011616</t>
  </si>
  <si>
    <t>გულნარა</t>
  </si>
  <si>
    <t>ხურცილავა</t>
  </si>
  <si>
    <t>29001005486</t>
  </si>
  <si>
    <t>რუსუდანი</t>
  </si>
  <si>
    <t>ტატუაშვილი</t>
  </si>
  <si>
    <t>15001019346</t>
  </si>
  <si>
    <t>ნელი</t>
  </si>
  <si>
    <t>ხორავა</t>
  </si>
  <si>
    <t>01012014709</t>
  </si>
  <si>
    <t>მზაღო</t>
  </si>
  <si>
    <t>ალბუთაშვილი</t>
  </si>
  <si>
    <t>01027028898</t>
  </si>
  <si>
    <t>სინამ</t>
  </si>
  <si>
    <t>ატიანი</t>
  </si>
  <si>
    <t>01027024182</t>
  </si>
  <si>
    <t xml:space="preserve">თინა </t>
  </si>
  <si>
    <t>შამოიანი</t>
  </si>
  <si>
    <t>01027026692</t>
  </si>
  <si>
    <t>ლილი</t>
  </si>
  <si>
    <t>ჯაბანიშვილი</t>
  </si>
  <si>
    <t>08001033008</t>
  </si>
  <si>
    <t>მარინე</t>
  </si>
  <si>
    <t>ყურშიტაშვილი</t>
  </si>
  <si>
    <t>01027051635</t>
  </si>
  <si>
    <t>ფიქრია</t>
  </si>
  <si>
    <t>08001016932</t>
  </si>
  <si>
    <t>ხისფეხიშვილი</t>
  </si>
  <si>
    <t>23001000185</t>
  </si>
  <si>
    <t>ნადირაძე</t>
  </si>
  <si>
    <t>01027084252</t>
  </si>
  <si>
    <t>ფედოტოვა</t>
  </si>
  <si>
    <t>01027081998</t>
  </si>
  <si>
    <t>01027068971</t>
  </si>
  <si>
    <t>სონია</t>
  </si>
  <si>
    <t>გოგიჩაიშვილი</t>
  </si>
  <si>
    <t>01011073113</t>
  </si>
  <si>
    <t>ცისანა</t>
  </si>
  <si>
    <t>დოლაკიძე</t>
  </si>
  <si>
    <t>21001005977</t>
  </si>
  <si>
    <t xml:space="preserve">მარინე </t>
  </si>
  <si>
    <t>ომის ვეტერანებთან შეხვედრის ორგანიზება</t>
  </si>
  <si>
    <t>ანაზღაურების გარეშე ასრულებდა 8 ოქტომბერს #33  საარჩევნო უბანზე  მაჯორიტარი კანდიდატის წარმომადგენლის ფუნქციას</t>
  </si>
  <si>
    <t>ანაზღაურების გარეშე ასრულებდა 8 ოქტომბერს #42  საარჩევნო უბანზე  მაჯორიტარი კანდიდატის წარმომადგენლის ფუნქციას</t>
  </si>
  <si>
    <t>ანაზღაურების გარეშე ასრულებდა 8 ოქტომბერს #44  საარჩევნო უბანზე  მაჯორიტარი კანდიდატის წარმომადგენლის ფუნქციას</t>
  </si>
  <si>
    <t>ანაზღაურების გარეშე ასრულებდა 8 ოქტომბერს #49  საარჩევნო უბანზე  მაჯორიტარი კანდიდატის წარმომადგენლის ფუნქციას</t>
  </si>
  <si>
    <t>ანაზღაურების გარეშე ასრულებდა 8 ოქტომბერს #45  საარჩევნო უბანზე  მაჯორიტარი კანდიდატის წარმომადგენლის ფუნქციას</t>
  </si>
  <si>
    <t>ანაზღაურების გარეშე ასრულებდა 8 ოქტომბერს #50  საარჩევნო უბანზე  მაჯორიტარი კანდიდატის წარმომადგენლის ფუნქციას</t>
  </si>
  <si>
    <t>ანაზღაურების გარეშე ასრულებდა 8 ოქტომბერს #51  საარჩევნო უბანზე  მაჯორიტარი კანდიდატის წარმომადგენლის ფუნქციას</t>
  </si>
  <si>
    <t>ანაზღაურების გარეშე ასრულებდა 8 ოქტომბერს #52  საარჩევნო უბანზე  მაჯორიტარი კანდიდატის წარმომადგენლის ფუნქციას</t>
  </si>
  <si>
    <t>ანაზღაურების გარეშე ასრულებდა 8 ოქტომბერს #58  საარჩევნო უბანზე  მაჯორიტარი კანდიდატის წარმომადგენლის ფუნქციას</t>
  </si>
  <si>
    <t>ანაზღაურების გარეშე ასრულებდა 8 ოქტომბერს #59  საარჩევნო უბანზე  მაჯორიტარი კანდიდატის წარმომადგენლის ფუნქციას</t>
  </si>
  <si>
    <t>01701105778</t>
  </si>
  <si>
    <t>62001036505</t>
  </si>
  <si>
    <t>01027032144</t>
  </si>
  <si>
    <t>31001013368</t>
  </si>
  <si>
    <t>01013014502</t>
  </si>
  <si>
    <t>01027026558</t>
  </si>
  <si>
    <t>33001046560</t>
  </si>
  <si>
    <t>01101120805</t>
  </si>
  <si>
    <t>20001018170</t>
  </si>
  <si>
    <t>01027025948</t>
  </si>
  <si>
    <t>01027091359</t>
  </si>
  <si>
    <t>გოჩა ძებისაშვილი</t>
  </si>
  <si>
    <t>ნანა სანაია</t>
  </si>
  <si>
    <t>თინათინ თხილიაშვილი</t>
  </si>
  <si>
    <t>თამარი ბერიაშვილი</t>
  </si>
  <si>
    <t>ნადია შეველიოვი</t>
  </si>
  <si>
    <t>ლელა გიგაური</t>
  </si>
  <si>
    <t>ნათელა სტურუა</t>
  </si>
  <si>
    <t>ნინო მარშანიშვილი</t>
  </si>
  <si>
    <t>ზურაბი პაპანდოვი</t>
  </si>
  <si>
    <t>სოფიო გუგეშაშვილი</t>
  </si>
  <si>
    <t>მარიამ ქვლივიძე</t>
  </si>
  <si>
    <t>თინა ონიანი</t>
  </si>
  <si>
    <t>აღნიშნული თანხა უკან დაუბრუნდა შემომწირავს 11 ოქტომბერს საბანკო გადარიცხვის სახით</t>
  </si>
  <si>
    <t>1 თვით უსასყიდლოდ მიაქირავა ავტომობილი ტოიოტა პრიუსი, რეგისტრაციის N VM067MV</t>
  </si>
  <si>
    <t>X5 4.4</t>
  </si>
  <si>
    <t>S 500</t>
  </si>
  <si>
    <t>ტოიპტა</t>
  </si>
  <si>
    <t xml:space="preserve"> პრიუსი</t>
  </si>
  <si>
    <t>PRESAGE</t>
  </si>
  <si>
    <t>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</si>
</sst>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  <numFmt numFmtId="168" formatCode="_(* #,##0.0_);_(* \(#,##0.0\);_(* &quot;-&quot;??_);_(@_)"/>
    <numFmt numFmtId="169" formatCode="_(* #,##0_);_(* \(#,##0\);_(* &quot;-&quot;??_);_(@_)"/>
    <numFmt numFmtId="170" formatCode="#,##0.0"/>
  </numFmts>
  <fonts count="4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sz val="10"/>
      <color rgb="FFC0000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  <xf numFmtId="43" fontId="34" fillId="0" borderId="0" applyFont="0" applyFill="0" applyBorder="0" applyAlignment="0" applyProtection="0"/>
  </cellStyleXfs>
  <cellXfs count="406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6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6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7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33" fillId="0" borderId="1" xfId="0" applyFont="1" applyFill="1" applyBorder="1" applyAlignment="1">
      <alignment horizontal="left" vertical="center" wrapText="1"/>
    </xf>
    <xf numFmtId="49" fontId="33" fillId="0" borderId="1" xfId="0" applyNumberFormat="1" applyFont="1" applyFill="1" applyBorder="1" applyAlignment="1">
      <alignment horizontal="center" vertical="center" wrapText="1"/>
    </xf>
    <xf numFmtId="168" fontId="21" fillId="2" borderId="1" xfId="15" applyNumberFormat="1" applyFont="1" applyFill="1" applyBorder="1" applyAlignment="1" applyProtection="1">
      <alignment horizontal="center" vertical="center" wrapText="1"/>
      <protection locked="0"/>
    </xf>
    <xf numFmtId="0" fontId="35" fillId="0" borderId="1" xfId="0" applyFont="1" applyBorder="1" applyProtection="1"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3" applyFont="1" applyBorder="1" applyAlignment="1" applyProtection="1">
      <alignment wrapText="1"/>
      <protection locked="0"/>
    </xf>
    <xf numFmtId="49" fontId="16" fillId="0" borderId="1" xfId="3" applyNumberFormat="1" applyFont="1" applyBorder="1" applyProtection="1">
      <protection locked="0"/>
    </xf>
    <xf numFmtId="0" fontId="26" fillId="0" borderId="19" xfId="11" applyFont="1" applyBorder="1" applyAlignment="1" applyProtection="1">
      <alignment wrapText="1"/>
      <protection locked="0"/>
    </xf>
    <xf numFmtId="14" fontId="16" fillId="0" borderId="1" xfId="3" applyNumberFormat="1" applyFont="1" applyBorder="1" applyProtection="1">
      <protection locked="0"/>
    </xf>
    <xf numFmtId="0" fontId="16" fillId="0" borderId="1" xfId="3" applyFont="1" applyBorder="1" applyProtection="1">
      <protection locked="0"/>
    </xf>
    <xf numFmtId="0" fontId="18" fillId="4" borderId="1" xfId="9" applyFont="1" applyFill="1" applyBorder="1" applyAlignment="1" applyProtection="1">
      <alignment vertical="center" wrapText="1"/>
      <protection locked="0"/>
    </xf>
    <xf numFmtId="169" fontId="16" fillId="5" borderId="1" xfId="15" applyNumberFormat="1" applyFont="1" applyFill="1" applyBorder="1" applyAlignment="1" applyProtection="1">
      <alignment horizontal="right" vertical="center" wrapText="1"/>
    </xf>
    <xf numFmtId="3" fontId="16" fillId="0" borderId="1" xfId="2" applyNumberFormat="1" applyFont="1" applyFill="1" applyBorder="1" applyAlignment="1" applyProtection="1">
      <alignment horizontal="right" vertical="center"/>
      <protection locked="0"/>
    </xf>
    <xf numFmtId="3" fontId="16" fillId="5" borderId="1" xfId="2" applyNumberFormat="1" applyFont="1" applyFill="1" applyBorder="1" applyAlignment="1" applyProtection="1">
      <alignment horizontal="right" vertical="top"/>
    </xf>
    <xf numFmtId="14" fontId="10" fillId="0" borderId="1" xfId="3" applyNumberFormat="1" applyFont="1" applyBorder="1" applyProtection="1">
      <protection locked="0"/>
    </xf>
    <xf numFmtId="0" fontId="15" fillId="0" borderId="1" xfId="3" applyFont="1" applyBorder="1" applyProtection="1">
      <protection locked="0"/>
    </xf>
    <xf numFmtId="0" fontId="10" fillId="0" borderId="1" xfId="3" applyFont="1" applyBorder="1" applyProtection="1">
      <protection locked="0"/>
    </xf>
    <xf numFmtId="0" fontId="38" fillId="0" borderId="1" xfId="3" applyFont="1" applyBorder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0" fontId="16" fillId="2" borderId="2" xfId="4" applyFont="1" applyFill="1" applyBorder="1" applyAlignment="1" applyProtection="1">
      <alignment vertical="center" wrapText="1"/>
      <protection locked="0"/>
    </xf>
    <xf numFmtId="0" fontId="16" fillId="0" borderId="2" xfId="4" applyFont="1" applyBorder="1" applyAlignment="1" applyProtection="1">
      <alignment vertical="center" wrapText="1"/>
      <protection locked="0"/>
    </xf>
    <xf numFmtId="0" fontId="39" fillId="2" borderId="1" xfId="0" applyFont="1" applyFill="1" applyBorder="1" applyAlignment="1">
      <alignment horizontal="left" vertical="center" wrapText="1"/>
    </xf>
    <xf numFmtId="49" fontId="39" fillId="2" borderId="1" xfId="0" applyNumberFormat="1" applyFont="1" applyFill="1" applyBorder="1" applyAlignment="1">
      <alignment horizontal="left" vertical="center" wrapText="1"/>
    </xf>
    <xf numFmtId="0" fontId="39" fillId="2" borderId="1" xfId="0" applyNumberFormat="1" applyFont="1" applyFill="1" applyBorder="1" applyAlignment="1">
      <alignment horizontal="center" vertical="center" wrapText="1"/>
    </xf>
    <xf numFmtId="168" fontId="21" fillId="5" borderId="1" xfId="15" applyNumberFormat="1" applyFont="1" applyFill="1" applyBorder="1" applyProtection="1"/>
    <xf numFmtId="170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top"/>
      <protection locked="0"/>
    </xf>
    <xf numFmtId="168" fontId="21" fillId="5" borderId="1" xfId="15" applyNumberFormat="1" applyFont="1" applyFill="1" applyBorder="1" applyAlignment="1" applyProtection="1">
      <alignment horizontal="right" vertical="center"/>
    </xf>
    <xf numFmtId="0" fontId="40" fillId="0" borderId="1" xfId="4" applyFont="1" applyBorder="1" applyAlignment="1" applyProtection="1">
      <alignment vertical="center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6">
    <cellStyle name="Comma" xfId="15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129</xdr:row>
      <xdr:rowOff>171450</xdr:rowOff>
    </xdr:from>
    <xdr:to>
      <xdr:col>2</xdr:col>
      <xdr:colOff>1495425</xdr:colOff>
      <xdr:row>129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showGridLines="0" view="pageBreakPreview" zoomScale="80" zoomScaleNormal="100" zoomScaleSheetLayoutView="80" workbookViewId="0">
      <selection activeCell="F10" sqref="F10"/>
    </sheetView>
  </sheetViews>
  <sheetFormatPr defaultRowHeight="15" x14ac:dyDescent="0.2"/>
  <cols>
    <col min="1" max="1" width="6.28515625" style="244" bestFit="1" customWidth="1"/>
    <col min="2" max="2" width="13.140625" style="244" customWidth="1"/>
    <col min="3" max="3" width="17.85546875" style="244" customWidth="1"/>
    <col min="4" max="4" width="13.85546875" style="244" customWidth="1"/>
    <col min="5" max="5" width="24.28515625" style="244" customWidth="1"/>
    <col min="6" max="6" width="16.140625" style="245" customWidth="1"/>
    <col min="7" max="7" width="24.85546875" style="245" customWidth="1"/>
    <col min="8" max="8" width="19.140625" style="245" customWidth="1"/>
    <col min="9" max="9" width="22.42578125" style="244" customWidth="1"/>
    <col min="10" max="10" width="20.7109375" style="244" customWidth="1"/>
    <col min="11" max="11" width="13.140625" style="244" bestFit="1" customWidth="1"/>
    <col min="12" max="12" width="15.28515625" style="244" customWidth="1"/>
    <col min="13" max="16384" width="9.140625" style="244"/>
  </cols>
  <sheetData>
    <row r="1" spans="1:12" s="255" customFormat="1" x14ac:dyDescent="0.2">
      <c r="A1" s="323" t="s">
        <v>245</v>
      </c>
      <c r="B1" s="308"/>
      <c r="C1" s="308"/>
      <c r="D1" s="308"/>
      <c r="E1" s="309"/>
      <c r="F1" s="303"/>
      <c r="G1" s="309"/>
      <c r="H1" s="322"/>
      <c r="I1" s="308"/>
      <c r="J1" s="309"/>
      <c r="K1" s="309"/>
      <c r="L1" s="321" t="s">
        <v>97</v>
      </c>
    </row>
    <row r="2" spans="1:12" s="255" customFormat="1" x14ac:dyDescent="0.2">
      <c r="A2" s="320" t="s">
        <v>104</v>
      </c>
      <c r="B2" s="308"/>
      <c r="C2" s="308"/>
      <c r="D2" s="308"/>
      <c r="E2" s="309"/>
      <c r="F2" s="303"/>
      <c r="G2" s="309"/>
      <c r="H2" s="319"/>
      <c r="I2" s="308"/>
      <c r="J2" s="309"/>
      <c r="K2" s="309"/>
      <c r="L2" s="318" t="s">
        <v>483</v>
      </c>
    </row>
    <row r="3" spans="1:12" s="255" customFormat="1" x14ac:dyDescent="0.2">
      <c r="A3" s="317"/>
      <c r="B3" s="308"/>
      <c r="C3" s="316"/>
      <c r="D3" s="315"/>
      <c r="E3" s="309"/>
      <c r="F3" s="314"/>
      <c r="G3" s="309"/>
      <c r="H3" s="309"/>
      <c r="I3" s="303"/>
      <c r="J3" s="308"/>
      <c r="K3" s="308"/>
      <c r="L3" s="307"/>
    </row>
    <row r="4" spans="1:12" s="255" customFormat="1" x14ac:dyDescent="0.2">
      <c r="A4" s="348" t="s">
        <v>218</v>
      </c>
      <c r="B4" s="303"/>
      <c r="C4" s="303"/>
      <c r="D4" s="349" t="s">
        <v>414</v>
      </c>
      <c r="E4" s="340"/>
      <c r="F4" s="254"/>
      <c r="G4" s="247"/>
      <c r="H4" s="341"/>
      <c r="I4" s="340"/>
      <c r="J4" s="342"/>
      <c r="K4" s="247"/>
      <c r="L4" s="343"/>
    </row>
    <row r="5" spans="1:12" s="255" customFormat="1" ht="15.75" thickBot="1" x14ac:dyDescent="0.25">
      <c r="A5" s="313"/>
      <c r="B5" s="309"/>
      <c r="C5" s="312"/>
      <c r="D5" s="311"/>
      <c r="E5" s="309"/>
      <c r="F5" s="310"/>
      <c r="G5" s="310"/>
      <c r="H5" s="310"/>
      <c r="I5" s="309"/>
      <c r="J5" s="308"/>
      <c r="K5" s="308"/>
      <c r="L5" s="307"/>
    </row>
    <row r="6" spans="1:12" ht="15.75" thickBot="1" x14ac:dyDescent="0.25">
      <c r="A6" s="306"/>
      <c r="B6" s="305"/>
      <c r="C6" s="304"/>
      <c r="D6" s="304"/>
      <c r="E6" s="304"/>
      <c r="F6" s="303"/>
      <c r="G6" s="303"/>
      <c r="H6" s="303"/>
      <c r="I6" s="384" t="s">
        <v>370</v>
      </c>
      <c r="J6" s="385"/>
      <c r="K6" s="386"/>
      <c r="L6" s="302"/>
    </row>
    <row r="7" spans="1:12" s="290" customFormat="1" ht="51.75" thickBot="1" x14ac:dyDescent="0.25">
      <c r="A7" s="301" t="s">
        <v>64</v>
      </c>
      <c r="B7" s="300" t="s">
        <v>105</v>
      </c>
      <c r="C7" s="300" t="s">
        <v>369</v>
      </c>
      <c r="D7" s="299" t="s">
        <v>224</v>
      </c>
      <c r="E7" s="298" t="s">
        <v>368</v>
      </c>
      <c r="F7" s="297" t="s">
        <v>367</v>
      </c>
      <c r="G7" s="296" t="s">
        <v>188</v>
      </c>
      <c r="H7" s="295" t="s">
        <v>185</v>
      </c>
      <c r="I7" s="294" t="s">
        <v>366</v>
      </c>
      <c r="J7" s="293" t="s">
        <v>221</v>
      </c>
      <c r="K7" s="292" t="s">
        <v>189</v>
      </c>
      <c r="L7" s="291" t="s">
        <v>190</v>
      </c>
    </row>
    <row r="8" spans="1:12" s="284" customFormat="1" ht="15.75" thickBot="1" x14ac:dyDescent="0.25">
      <c r="A8" s="288">
        <v>1</v>
      </c>
      <c r="B8" s="287">
        <v>2</v>
      </c>
      <c r="C8" s="289">
        <v>3</v>
      </c>
      <c r="D8" s="289">
        <v>4</v>
      </c>
      <c r="E8" s="288">
        <v>5</v>
      </c>
      <c r="F8" s="287">
        <v>6</v>
      </c>
      <c r="G8" s="289">
        <v>7</v>
      </c>
      <c r="H8" s="287">
        <v>8</v>
      </c>
      <c r="I8" s="288">
        <v>9</v>
      </c>
      <c r="J8" s="287">
        <v>10</v>
      </c>
      <c r="K8" s="286">
        <v>11</v>
      </c>
      <c r="L8" s="285">
        <v>12</v>
      </c>
    </row>
    <row r="9" spans="1:12" ht="85.5" customHeight="1" x14ac:dyDescent="0.3">
      <c r="A9" s="283">
        <v>1</v>
      </c>
      <c r="B9" s="360">
        <v>42640</v>
      </c>
      <c r="C9" s="274" t="s">
        <v>515</v>
      </c>
      <c r="D9" s="361">
        <v>100</v>
      </c>
      <c r="E9" s="361" t="s">
        <v>531</v>
      </c>
      <c r="F9" s="358" t="s">
        <v>516</v>
      </c>
      <c r="G9" s="357"/>
      <c r="H9" s="359"/>
      <c r="I9" s="362" t="s">
        <v>525</v>
      </c>
      <c r="J9" s="362"/>
      <c r="K9" s="278"/>
      <c r="L9" s="277"/>
    </row>
    <row r="10" spans="1:12" ht="114" customHeight="1" x14ac:dyDescent="0.3">
      <c r="A10" s="276">
        <v>2</v>
      </c>
      <c r="B10" s="360">
        <v>42641</v>
      </c>
      <c r="C10" s="274" t="s">
        <v>515</v>
      </c>
      <c r="D10" s="361">
        <v>200</v>
      </c>
      <c r="E10" s="361" t="s">
        <v>532</v>
      </c>
      <c r="F10" s="358" t="s">
        <v>517</v>
      </c>
      <c r="G10" s="357"/>
      <c r="H10" s="359"/>
      <c r="I10" s="362" t="s">
        <v>526</v>
      </c>
      <c r="J10" s="362"/>
      <c r="K10" s="268"/>
      <c r="L10" s="277"/>
    </row>
    <row r="11" spans="1:12" ht="84.75" customHeight="1" x14ac:dyDescent="0.3">
      <c r="A11" s="276">
        <v>3</v>
      </c>
      <c r="B11" s="360">
        <v>42641</v>
      </c>
      <c r="C11" s="274" t="s">
        <v>515</v>
      </c>
      <c r="D11" s="361">
        <v>300</v>
      </c>
      <c r="E11" s="361" t="s">
        <v>533</v>
      </c>
      <c r="F11" s="358" t="s">
        <v>505</v>
      </c>
      <c r="G11" s="357"/>
      <c r="H11" s="359"/>
      <c r="I11" s="362" t="s">
        <v>527</v>
      </c>
      <c r="J11" s="362"/>
      <c r="K11" s="268"/>
      <c r="L11" s="267"/>
    </row>
    <row r="12" spans="1:12" ht="84.75" customHeight="1" x14ac:dyDescent="0.3">
      <c r="A12" s="276">
        <v>4</v>
      </c>
      <c r="B12" s="360">
        <v>42641</v>
      </c>
      <c r="C12" s="274" t="s">
        <v>515</v>
      </c>
      <c r="D12" s="361">
        <v>200</v>
      </c>
      <c r="E12" s="357" t="s">
        <v>534</v>
      </c>
      <c r="F12" s="358" t="s">
        <v>518</v>
      </c>
      <c r="G12" s="271"/>
      <c r="H12" s="271"/>
      <c r="I12" s="362" t="s">
        <v>528</v>
      </c>
      <c r="J12" s="362"/>
      <c r="K12" s="268"/>
      <c r="L12" s="267"/>
    </row>
    <row r="13" spans="1:12" ht="84.75" customHeight="1" x14ac:dyDescent="0.3">
      <c r="A13" s="276">
        <v>5</v>
      </c>
      <c r="B13" s="360">
        <v>42641</v>
      </c>
      <c r="C13" s="274" t="s">
        <v>515</v>
      </c>
      <c r="D13" s="361">
        <v>200</v>
      </c>
      <c r="E13" s="361" t="s">
        <v>535</v>
      </c>
      <c r="F13" s="358" t="s">
        <v>519</v>
      </c>
      <c r="G13" s="271"/>
      <c r="H13" s="271"/>
      <c r="I13" s="362" t="s">
        <v>529</v>
      </c>
      <c r="J13" s="362"/>
      <c r="K13" s="268"/>
      <c r="L13" s="267"/>
    </row>
    <row r="14" spans="1:12" ht="84.75" customHeight="1" x14ac:dyDescent="0.3">
      <c r="A14" s="276">
        <v>6</v>
      </c>
      <c r="B14" s="360">
        <v>42641</v>
      </c>
      <c r="C14" s="274" t="s">
        <v>515</v>
      </c>
      <c r="D14" s="361">
        <v>200</v>
      </c>
      <c r="E14" s="361" t="s">
        <v>536</v>
      </c>
      <c r="F14" s="358" t="s">
        <v>520</v>
      </c>
      <c r="G14" s="271"/>
      <c r="H14" s="271"/>
      <c r="I14" s="362" t="s">
        <v>530</v>
      </c>
      <c r="J14" s="362"/>
      <c r="K14" s="268"/>
      <c r="L14" s="267"/>
    </row>
    <row r="15" spans="1:12" ht="114" customHeight="1" x14ac:dyDescent="0.3">
      <c r="A15" s="276">
        <v>7</v>
      </c>
      <c r="B15" s="360">
        <v>42639</v>
      </c>
      <c r="C15" s="274" t="s">
        <v>514</v>
      </c>
      <c r="D15" s="282">
        <v>9000</v>
      </c>
      <c r="E15" s="281" t="s">
        <v>513</v>
      </c>
      <c r="F15" s="358" t="s">
        <v>512</v>
      </c>
      <c r="G15" s="357"/>
      <c r="H15" s="359" t="s">
        <v>408</v>
      </c>
      <c r="I15" s="280"/>
      <c r="J15" s="279"/>
      <c r="K15" s="278"/>
      <c r="L15" s="277" t="s">
        <v>879</v>
      </c>
    </row>
    <row r="16" spans="1:12" ht="114" customHeight="1" x14ac:dyDescent="0.3">
      <c r="A16" s="276">
        <v>8</v>
      </c>
      <c r="B16" s="275">
        <v>42649</v>
      </c>
      <c r="C16" s="274" t="s">
        <v>514</v>
      </c>
      <c r="D16" s="273">
        <v>30000</v>
      </c>
      <c r="E16" s="281" t="s">
        <v>513</v>
      </c>
      <c r="F16" s="358" t="s">
        <v>512</v>
      </c>
      <c r="G16" s="357"/>
      <c r="H16" s="359" t="s">
        <v>408</v>
      </c>
      <c r="I16" s="270"/>
      <c r="J16" s="269"/>
      <c r="K16" s="268"/>
      <c r="L16" s="277" t="s">
        <v>879</v>
      </c>
    </row>
    <row r="17" spans="1:12" ht="106.5" customHeight="1" x14ac:dyDescent="0.3">
      <c r="A17" s="276">
        <v>9</v>
      </c>
      <c r="B17" s="360">
        <v>42642</v>
      </c>
      <c r="C17" s="274" t="s">
        <v>515</v>
      </c>
      <c r="D17" s="361">
        <v>200</v>
      </c>
      <c r="E17" s="361" t="s">
        <v>541</v>
      </c>
      <c r="F17" s="358" t="s">
        <v>537</v>
      </c>
      <c r="G17" s="357"/>
      <c r="H17" s="359"/>
      <c r="I17" s="362" t="s">
        <v>543</v>
      </c>
      <c r="J17" s="362"/>
      <c r="K17" s="278"/>
      <c r="L17" s="277"/>
    </row>
    <row r="18" spans="1:12" ht="106.5" customHeight="1" x14ac:dyDescent="0.3">
      <c r="A18" s="276">
        <v>10</v>
      </c>
      <c r="B18" s="360">
        <v>42644</v>
      </c>
      <c r="C18" s="274" t="s">
        <v>515</v>
      </c>
      <c r="D18" s="361">
        <v>200</v>
      </c>
      <c r="E18" s="361" t="s">
        <v>542</v>
      </c>
      <c r="F18" s="358" t="s">
        <v>538</v>
      </c>
      <c r="G18" s="271"/>
      <c r="H18" s="271"/>
      <c r="I18" s="362" t="s">
        <v>880</v>
      </c>
      <c r="J18" s="362"/>
      <c r="K18" s="268"/>
      <c r="L18" s="267"/>
    </row>
    <row r="19" spans="1:12" ht="126" customHeight="1" x14ac:dyDescent="0.3">
      <c r="A19" s="276">
        <v>11</v>
      </c>
      <c r="B19" s="360">
        <v>42650</v>
      </c>
      <c r="C19" s="274" t="s">
        <v>515</v>
      </c>
      <c r="D19" s="273">
        <v>50</v>
      </c>
      <c r="E19" s="361" t="s">
        <v>867</v>
      </c>
      <c r="F19" s="358" t="s">
        <v>856</v>
      </c>
      <c r="G19" s="361"/>
      <c r="H19" s="271"/>
      <c r="I19" s="270"/>
      <c r="J19" s="362" t="s">
        <v>846</v>
      </c>
      <c r="K19" s="268"/>
      <c r="L19" s="267"/>
    </row>
    <row r="20" spans="1:12" ht="126" customHeight="1" x14ac:dyDescent="0.3">
      <c r="A20" s="276">
        <v>12</v>
      </c>
      <c r="B20" s="360">
        <v>42650</v>
      </c>
      <c r="C20" s="274" t="s">
        <v>515</v>
      </c>
      <c r="D20" s="273">
        <v>50</v>
      </c>
      <c r="E20" s="361" t="s">
        <v>868</v>
      </c>
      <c r="F20" s="358" t="s">
        <v>857</v>
      </c>
      <c r="G20" s="361"/>
      <c r="H20" s="271"/>
      <c r="I20" s="270"/>
      <c r="J20" s="362" t="s">
        <v>847</v>
      </c>
      <c r="K20" s="268"/>
      <c r="L20" s="267"/>
    </row>
    <row r="21" spans="1:12" ht="126" customHeight="1" x14ac:dyDescent="0.3">
      <c r="A21" s="276">
        <v>13</v>
      </c>
      <c r="B21" s="360">
        <v>42650</v>
      </c>
      <c r="C21" s="274" t="s">
        <v>515</v>
      </c>
      <c r="D21" s="273">
        <v>50</v>
      </c>
      <c r="E21" s="361" t="s">
        <v>869</v>
      </c>
      <c r="F21" s="358" t="s">
        <v>858</v>
      </c>
      <c r="G21" s="361"/>
      <c r="H21" s="271"/>
      <c r="I21" s="270"/>
      <c r="J21" s="362" t="s">
        <v>848</v>
      </c>
      <c r="K21" s="268"/>
      <c r="L21" s="267"/>
    </row>
    <row r="22" spans="1:12" ht="126" customHeight="1" x14ac:dyDescent="0.3">
      <c r="A22" s="276">
        <v>14</v>
      </c>
      <c r="B22" s="360">
        <v>42650</v>
      </c>
      <c r="C22" s="274" t="s">
        <v>515</v>
      </c>
      <c r="D22" s="273">
        <v>50</v>
      </c>
      <c r="E22" s="357" t="s">
        <v>870</v>
      </c>
      <c r="F22" s="358" t="s">
        <v>858</v>
      </c>
      <c r="G22" s="357"/>
      <c r="H22" s="271"/>
      <c r="I22" s="270"/>
      <c r="J22" s="362" t="s">
        <v>849</v>
      </c>
      <c r="K22" s="268"/>
      <c r="L22" s="267"/>
    </row>
    <row r="23" spans="1:12" ht="126" customHeight="1" x14ac:dyDescent="0.3">
      <c r="A23" s="276">
        <v>15</v>
      </c>
      <c r="B23" s="360">
        <v>42650</v>
      </c>
      <c r="C23" s="274" t="s">
        <v>515</v>
      </c>
      <c r="D23" s="273">
        <v>50</v>
      </c>
      <c r="E23" s="361" t="s">
        <v>871</v>
      </c>
      <c r="F23" s="358" t="s">
        <v>859</v>
      </c>
      <c r="G23" s="361"/>
      <c r="H23" s="271"/>
      <c r="I23" s="270"/>
      <c r="J23" s="362" t="s">
        <v>846</v>
      </c>
      <c r="K23" s="268"/>
      <c r="L23" s="267"/>
    </row>
    <row r="24" spans="1:12" ht="126" customHeight="1" x14ac:dyDescent="0.3">
      <c r="A24" s="276">
        <v>16</v>
      </c>
      <c r="B24" s="360">
        <v>42650</v>
      </c>
      <c r="C24" s="274" t="s">
        <v>515</v>
      </c>
      <c r="D24" s="273">
        <v>50</v>
      </c>
      <c r="E24" s="361" t="s">
        <v>872</v>
      </c>
      <c r="F24" s="358" t="s">
        <v>860</v>
      </c>
      <c r="G24" s="361"/>
      <c r="H24" s="271"/>
      <c r="I24" s="270"/>
      <c r="J24" s="362" t="s">
        <v>850</v>
      </c>
      <c r="K24" s="268"/>
      <c r="L24" s="267"/>
    </row>
    <row r="25" spans="1:12" ht="126" customHeight="1" x14ac:dyDescent="0.3">
      <c r="A25" s="276">
        <v>17</v>
      </c>
      <c r="B25" s="360">
        <v>42650</v>
      </c>
      <c r="C25" s="274" t="s">
        <v>515</v>
      </c>
      <c r="D25" s="273">
        <v>50</v>
      </c>
      <c r="E25" s="361" t="s">
        <v>873</v>
      </c>
      <c r="F25" s="358" t="s">
        <v>861</v>
      </c>
      <c r="G25" s="361"/>
      <c r="H25" s="271"/>
      <c r="I25" s="270"/>
      <c r="J25" s="362" t="s">
        <v>851</v>
      </c>
      <c r="K25" s="268"/>
      <c r="L25" s="267"/>
    </row>
    <row r="26" spans="1:12" ht="126" customHeight="1" x14ac:dyDescent="0.3">
      <c r="A26" s="276">
        <v>18</v>
      </c>
      <c r="B26" s="360">
        <v>42650</v>
      </c>
      <c r="C26" s="274" t="s">
        <v>515</v>
      </c>
      <c r="D26" s="273">
        <v>50</v>
      </c>
      <c r="E26" s="361" t="s">
        <v>874</v>
      </c>
      <c r="F26" s="358" t="s">
        <v>862</v>
      </c>
      <c r="G26" s="361"/>
      <c r="H26" s="271"/>
      <c r="I26" s="270"/>
      <c r="J26" s="362" t="s">
        <v>852</v>
      </c>
      <c r="K26" s="268"/>
      <c r="L26" s="267"/>
    </row>
    <row r="27" spans="1:12" ht="126" customHeight="1" x14ac:dyDescent="0.3">
      <c r="A27" s="276">
        <v>19</v>
      </c>
      <c r="B27" s="360">
        <v>42650</v>
      </c>
      <c r="C27" s="274" t="s">
        <v>515</v>
      </c>
      <c r="D27" s="273">
        <v>50</v>
      </c>
      <c r="E27" s="361" t="s">
        <v>875</v>
      </c>
      <c r="F27" s="358" t="s">
        <v>863</v>
      </c>
      <c r="G27" s="361"/>
      <c r="H27" s="271"/>
      <c r="I27" s="270"/>
      <c r="J27" s="362" t="s">
        <v>853</v>
      </c>
      <c r="K27" s="268"/>
      <c r="L27" s="267"/>
    </row>
    <row r="28" spans="1:12" ht="126" customHeight="1" x14ac:dyDescent="0.3">
      <c r="A28" s="276">
        <v>20</v>
      </c>
      <c r="B28" s="360">
        <v>42650</v>
      </c>
      <c r="C28" s="274" t="s">
        <v>515</v>
      </c>
      <c r="D28" s="273">
        <v>50</v>
      </c>
      <c r="E28" s="361" t="s">
        <v>876</v>
      </c>
      <c r="F28" s="358" t="s">
        <v>864</v>
      </c>
      <c r="G28" s="361"/>
      <c r="H28" s="271"/>
      <c r="I28" s="270"/>
      <c r="J28" s="362" t="s">
        <v>846</v>
      </c>
      <c r="K28" s="268"/>
      <c r="L28" s="267"/>
    </row>
    <row r="29" spans="1:12" ht="126" customHeight="1" x14ac:dyDescent="0.3">
      <c r="A29" s="276">
        <v>21</v>
      </c>
      <c r="B29" s="360">
        <v>42650</v>
      </c>
      <c r="C29" s="274" t="s">
        <v>515</v>
      </c>
      <c r="D29" s="273">
        <v>50</v>
      </c>
      <c r="E29" s="361" t="s">
        <v>877</v>
      </c>
      <c r="F29" s="358" t="s">
        <v>865</v>
      </c>
      <c r="G29" s="361"/>
      <c r="H29" s="271"/>
      <c r="I29" s="270"/>
      <c r="J29" s="362" t="s">
        <v>854</v>
      </c>
      <c r="K29" s="268"/>
      <c r="L29" s="267"/>
    </row>
    <row r="30" spans="1:12" ht="126" customHeight="1" x14ac:dyDescent="0.3">
      <c r="A30" s="276">
        <v>22</v>
      </c>
      <c r="B30" s="360">
        <v>42650</v>
      </c>
      <c r="C30" s="274" t="s">
        <v>515</v>
      </c>
      <c r="D30" s="273">
        <v>50</v>
      </c>
      <c r="E30" s="361" t="s">
        <v>878</v>
      </c>
      <c r="F30" s="358" t="s">
        <v>866</v>
      </c>
      <c r="G30" s="361"/>
      <c r="H30" s="271"/>
      <c r="I30" s="270"/>
      <c r="J30" s="362" t="s">
        <v>855</v>
      </c>
      <c r="K30" s="268"/>
      <c r="L30" s="267"/>
    </row>
    <row r="31" spans="1:12" x14ac:dyDescent="0.2">
      <c r="A31" s="276">
        <v>23</v>
      </c>
      <c r="B31" s="275"/>
      <c r="C31" s="274"/>
      <c r="D31" s="273"/>
      <c r="E31" s="272"/>
      <c r="F31" s="271"/>
      <c r="G31" s="271"/>
      <c r="H31" s="271"/>
      <c r="I31" s="270"/>
      <c r="J31" s="269"/>
      <c r="K31" s="268"/>
      <c r="L31" s="267"/>
    </row>
    <row r="32" spans="1:12" ht="15.75" thickBot="1" x14ac:dyDescent="0.25">
      <c r="A32" s="266" t="s">
        <v>220</v>
      </c>
      <c r="B32" s="265"/>
      <c r="C32" s="264"/>
      <c r="D32" s="263"/>
      <c r="E32" s="262"/>
      <c r="F32" s="261"/>
      <c r="G32" s="261"/>
      <c r="H32" s="261"/>
      <c r="I32" s="260"/>
      <c r="J32" s="259"/>
      <c r="K32" s="258"/>
      <c r="L32" s="257"/>
    </row>
    <row r="33" spans="1:12" x14ac:dyDescent="0.2">
      <c r="A33" s="247"/>
      <c r="B33" s="248"/>
      <c r="C33" s="247"/>
      <c r="D33" s="248"/>
      <c r="E33" s="247"/>
      <c r="F33" s="248"/>
      <c r="G33" s="247"/>
      <c r="H33" s="248"/>
      <c r="I33" s="247"/>
      <c r="J33" s="248"/>
      <c r="K33" s="247"/>
      <c r="L33" s="248"/>
    </row>
    <row r="34" spans="1:12" x14ac:dyDescent="0.2">
      <c r="A34" s="247"/>
      <c r="B34" s="254"/>
      <c r="C34" s="247"/>
      <c r="D34" s="254"/>
      <c r="E34" s="247"/>
      <c r="F34" s="254"/>
      <c r="G34" s="247"/>
      <c r="H34" s="254"/>
      <c r="I34" s="247"/>
      <c r="J34" s="254"/>
      <c r="K34" s="247"/>
      <c r="L34" s="254"/>
    </row>
    <row r="35" spans="1:12" s="255" customFormat="1" x14ac:dyDescent="0.2">
      <c r="A35" s="383" t="s">
        <v>339</v>
      </c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</row>
    <row r="36" spans="1:12" s="256" customFormat="1" ht="12.75" x14ac:dyDescent="0.2">
      <c r="A36" s="383" t="s">
        <v>365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</row>
    <row r="37" spans="1:12" s="256" customFormat="1" ht="12.75" x14ac:dyDescent="0.2">
      <c r="A37" s="383"/>
      <c r="B37" s="383"/>
      <c r="C37" s="383"/>
      <c r="D37" s="383"/>
      <c r="E37" s="383"/>
      <c r="F37" s="383"/>
      <c r="G37" s="383"/>
      <c r="H37" s="383"/>
      <c r="I37" s="383"/>
      <c r="J37" s="383"/>
      <c r="K37" s="383"/>
      <c r="L37" s="383"/>
    </row>
    <row r="38" spans="1:12" s="255" customFormat="1" x14ac:dyDescent="0.2">
      <c r="A38" s="383" t="s">
        <v>364</v>
      </c>
      <c r="B38" s="383"/>
      <c r="C38" s="383"/>
      <c r="D38" s="383"/>
      <c r="E38" s="383"/>
      <c r="F38" s="383"/>
      <c r="G38" s="383"/>
      <c r="H38" s="383"/>
      <c r="I38" s="383"/>
      <c r="J38" s="383"/>
      <c r="K38" s="383"/>
      <c r="L38" s="383"/>
    </row>
    <row r="39" spans="1:12" s="255" customFormat="1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s="383"/>
      <c r="L39" s="383"/>
    </row>
    <row r="40" spans="1:12" s="255" customFormat="1" x14ac:dyDescent="0.2">
      <c r="A40" s="383" t="s">
        <v>363</v>
      </c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83"/>
    </row>
    <row r="41" spans="1:12" s="255" customFormat="1" x14ac:dyDescent="0.2">
      <c r="A41" s="247"/>
      <c r="B41" s="248"/>
      <c r="C41" s="247"/>
      <c r="D41" s="248"/>
      <c r="E41" s="247"/>
      <c r="F41" s="248"/>
      <c r="G41" s="247"/>
      <c r="H41" s="248"/>
      <c r="I41" s="247"/>
      <c r="J41" s="248"/>
      <c r="K41" s="247"/>
      <c r="L41" s="248"/>
    </row>
    <row r="42" spans="1:12" s="255" customFormat="1" x14ac:dyDescent="0.2">
      <c r="A42" s="247"/>
      <c r="B42" s="254"/>
      <c r="C42" s="247"/>
      <c r="D42" s="254"/>
      <c r="E42" s="247"/>
      <c r="F42" s="254"/>
      <c r="G42" s="247"/>
      <c r="H42" s="254"/>
      <c r="I42" s="247"/>
      <c r="J42" s="254"/>
      <c r="K42" s="247"/>
      <c r="L42" s="254"/>
    </row>
    <row r="43" spans="1:12" s="255" customFormat="1" x14ac:dyDescent="0.2">
      <c r="A43" s="247"/>
      <c r="B43" s="248"/>
      <c r="C43" s="247"/>
      <c r="D43" s="248"/>
      <c r="E43" s="247"/>
      <c r="F43" s="248"/>
      <c r="G43" s="247"/>
      <c r="H43" s="248"/>
      <c r="I43" s="247"/>
      <c r="J43" s="248"/>
      <c r="K43" s="247"/>
      <c r="L43" s="248"/>
    </row>
    <row r="44" spans="1:12" x14ac:dyDescent="0.2">
      <c r="A44" s="247"/>
      <c r="B44" s="254"/>
      <c r="C44" s="247"/>
      <c r="D44" s="254"/>
      <c r="E44" s="247"/>
      <c r="F44" s="254"/>
      <c r="G44" s="247"/>
      <c r="H44" s="254"/>
      <c r="I44" s="247"/>
      <c r="J44" s="254"/>
      <c r="K44" s="247"/>
      <c r="L44" s="254"/>
    </row>
    <row r="45" spans="1:12" s="249" customFormat="1" x14ac:dyDescent="0.2">
      <c r="A45" s="389" t="s">
        <v>96</v>
      </c>
      <c r="B45" s="389"/>
      <c r="C45" s="248"/>
      <c r="D45" s="247"/>
      <c r="E45" s="248"/>
      <c r="F45" s="248"/>
      <c r="G45" s="247"/>
      <c r="H45" s="248"/>
      <c r="I45" s="248"/>
      <c r="J45" s="247"/>
      <c r="K45" s="248"/>
      <c r="L45" s="247"/>
    </row>
    <row r="46" spans="1:12" s="249" customFormat="1" x14ac:dyDescent="0.2">
      <c r="A46" s="248"/>
      <c r="B46" s="247"/>
      <c r="C46" s="252"/>
      <c r="D46" s="253"/>
      <c r="E46" s="252"/>
      <c r="F46" s="248"/>
      <c r="G46" s="247"/>
      <c r="H46" s="251"/>
      <c r="I46" s="248"/>
      <c r="J46" s="247"/>
      <c r="K46" s="248"/>
      <c r="L46" s="247"/>
    </row>
    <row r="47" spans="1:12" s="249" customFormat="1" ht="15" customHeight="1" x14ac:dyDescent="0.2">
      <c r="A47" s="248"/>
      <c r="B47" s="247"/>
      <c r="C47" s="382" t="s">
        <v>212</v>
      </c>
      <c r="D47" s="382"/>
      <c r="E47" s="382"/>
      <c r="F47" s="248"/>
      <c r="G47" s="247"/>
      <c r="H47" s="387" t="s">
        <v>362</v>
      </c>
      <c r="I47" s="250"/>
      <c r="J47" s="247"/>
      <c r="K47" s="248"/>
      <c r="L47" s="247"/>
    </row>
    <row r="48" spans="1:12" s="249" customFormat="1" x14ac:dyDescent="0.2">
      <c r="A48" s="248"/>
      <c r="B48" s="247"/>
      <c r="C48" s="248"/>
      <c r="D48" s="247"/>
      <c r="E48" s="248"/>
      <c r="F48" s="248"/>
      <c r="G48" s="247"/>
      <c r="H48" s="388"/>
      <c r="I48" s="250"/>
      <c r="J48" s="247"/>
      <c r="K48" s="248"/>
      <c r="L48" s="247"/>
    </row>
    <row r="49" spans="1:12" s="246" customFormat="1" x14ac:dyDescent="0.2">
      <c r="A49" s="248"/>
      <c r="B49" s="247"/>
      <c r="C49" s="382" t="s">
        <v>103</v>
      </c>
      <c r="D49" s="382"/>
      <c r="E49" s="382"/>
      <c r="F49" s="248"/>
      <c r="G49" s="247"/>
      <c r="H49" s="248"/>
      <c r="I49" s="248"/>
      <c r="J49" s="247"/>
      <c r="K49" s="248"/>
      <c r="L49" s="247"/>
    </row>
    <row r="50" spans="1:12" s="246" customFormat="1" x14ac:dyDescent="0.2">
      <c r="E50" s="244"/>
    </row>
    <row r="51" spans="1:12" s="246" customFormat="1" x14ac:dyDescent="0.2">
      <c r="E51" s="244"/>
    </row>
    <row r="52" spans="1:12" s="246" customFormat="1" x14ac:dyDescent="0.2">
      <c r="E52" s="244"/>
    </row>
    <row r="53" spans="1:12" s="246" customFormat="1" x14ac:dyDescent="0.2">
      <c r="E53" s="244"/>
    </row>
    <row r="54" spans="1:12" s="246" customFormat="1" x14ac:dyDescent="0.2"/>
  </sheetData>
  <mergeCells count="9">
    <mergeCell ref="C49:E49"/>
    <mergeCell ref="A36:L37"/>
    <mergeCell ref="A38:L39"/>
    <mergeCell ref="A40:L40"/>
    <mergeCell ref="I6:K6"/>
    <mergeCell ref="H47:H48"/>
    <mergeCell ref="A45:B45"/>
    <mergeCell ref="A35:L35"/>
    <mergeCell ref="C47:E47"/>
  </mergeCells>
  <dataValidations count="5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17 F22:F32">
      <formula1>11</formula1>
    </dataValidation>
    <dataValidation allowBlank="1" showInputMessage="1" showErrorMessage="1" error="თვე/დღე/წელი" prompt="თვე/დღე/წელი" sqref="B16 B31:B32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:H11 H15:H17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5 B17:B30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32">
      <formula1>"ფულადი შემოწირულობა, არაფულადი შემოწირულობა, საწევრო"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H10" sqref="H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8.28515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7" t="s">
        <v>355</v>
      </c>
      <c r="B1" s="69"/>
      <c r="C1" s="69"/>
      <c r="D1" s="69"/>
      <c r="E1" s="69"/>
      <c r="F1" s="69"/>
      <c r="G1" s="69"/>
      <c r="H1" s="69"/>
      <c r="I1" s="390" t="s">
        <v>97</v>
      </c>
      <c r="J1" s="390"/>
      <c r="K1" s="97"/>
    </row>
    <row r="2" spans="1:11" x14ac:dyDescent="0.3">
      <c r="A2" s="69" t="s">
        <v>104</v>
      </c>
      <c r="B2" s="69"/>
      <c r="C2" s="69"/>
      <c r="D2" s="69"/>
      <c r="E2" s="69"/>
      <c r="F2" s="69"/>
      <c r="G2" s="69"/>
      <c r="H2" s="69"/>
      <c r="I2" s="393" t="str">
        <f>'ფორმა N1'!L2</f>
        <v>9/21/2016-10/8/2016</v>
      </c>
      <c r="J2" s="394"/>
      <c r="K2" s="97"/>
    </row>
    <row r="3" spans="1:11" x14ac:dyDescent="0.3">
      <c r="A3" s="69"/>
      <c r="B3" s="69"/>
      <c r="C3" s="69"/>
      <c r="D3" s="69"/>
      <c r="E3" s="69"/>
      <c r="F3" s="69"/>
      <c r="G3" s="69"/>
      <c r="H3" s="69"/>
      <c r="I3" s="68"/>
      <c r="J3" s="68"/>
      <c r="K3" s="97"/>
    </row>
    <row r="4" spans="1:11" x14ac:dyDescent="0.3">
      <c r="A4" s="69" t="e">
        <f>#REF!</f>
        <v>#REF!</v>
      </c>
      <c r="B4" s="69"/>
      <c r="C4" s="69"/>
      <c r="D4" s="69"/>
      <c r="E4" s="69"/>
      <c r="F4" s="116"/>
      <c r="G4" s="69"/>
      <c r="H4" s="69"/>
      <c r="I4" s="69"/>
      <c r="J4" s="69"/>
      <c r="K4" s="97"/>
    </row>
    <row r="5" spans="1:11" x14ac:dyDescent="0.3">
      <c r="A5" s="203" t="str">
        <f>'ფორმა N1'!D4</f>
        <v>ირაკლი შიხიაშვილი</v>
      </c>
      <c r="B5" s="346"/>
      <c r="C5" s="346"/>
      <c r="D5" s="346"/>
      <c r="E5" s="346"/>
      <c r="F5" s="347"/>
      <c r="G5" s="346"/>
      <c r="H5" s="346"/>
      <c r="I5" s="346"/>
      <c r="J5" s="346"/>
      <c r="K5" s="97"/>
    </row>
    <row r="6" spans="1:11" x14ac:dyDescent="0.3">
      <c r="A6" s="70"/>
      <c r="B6" s="70"/>
      <c r="C6" s="69"/>
      <c r="D6" s="69"/>
      <c r="E6" s="69"/>
      <c r="F6" s="116"/>
      <c r="G6" s="69"/>
      <c r="H6" s="69"/>
      <c r="I6" s="69"/>
      <c r="J6" s="69"/>
      <c r="K6" s="97"/>
    </row>
    <row r="7" spans="1:11" x14ac:dyDescent="0.3">
      <c r="A7" s="117"/>
      <c r="B7" s="113"/>
      <c r="C7" s="113"/>
      <c r="D7" s="113"/>
      <c r="E7" s="113"/>
      <c r="F7" s="113"/>
      <c r="G7" s="113"/>
      <c r="H7" s="113"/>
      <c r="I7" s="113"/>
      <c r="J7" s="113"/>
      <c r="K7" s="97"/>
    </row>
    <row r="8" spans="1:11" s="25" customFormat="1" ht="45" x14ac:dyDescent="0.3">
      <c r="A8" s="119" t="s">
        <v>64</v>
      </c>
      <c r="B8" s="119" t="s">
        <v>99</v>
      </c>
      <c r="C8" s="120" t="s">
        <v>101</v>
      </c>
      <c r="D8" s="120" t="s">
        <v>219</v>
      </c>
      <c r="E8" s="120" t="s">
        <v>100</v>
      </c>
      <c r="F8" s="118" t="s">
        <v>210</v>
      </c>
      <c r="G8" s="118" t="s">
        <v>236</v>
      </c>
      <c r="H8" s="118" t="s">
        <v>237</v>
      </c>
      <c r="I8" s="118" t="s">
        <v>211</v>
      </c>
      <c r="J8" s="121" t="s">
        <v>102</v>
      </c>
      <c r="K8" s="97"/>
    </row>
    <row r="9" spans="1:11" s="25" customFormat="1" x14ac:dyDescent="0.3">
      <c r="A9" s="140">
        <v>1</v>
      </c>
      <c r="B9" s="140">
        <v>2</v>
      </c>
      <c r="C9" s="141">
        <v>3</v>
      </c>
      <c r="D9" s="141">
        <v>4</v>
      </c>
      <c r="E9" s="141">
        <v>5</v>
      </c>
      <c r="F9" s="141">
        <v>6</v>
      </c>
      <c r="G9" s="141">
        <v>7</v>
      </c>
      <c r="H9" s="141">
        <v>8</v>
      </c>
      <c r="I9" s="141">
        <v>9</v>
      </c>
      <c r="J9" s="141">
        <v>10</v>
      </c>
      <c r="K9" s="97"/>
    </row>
    <row r="10" spans="1:11" s="25" customFormat="1" ht="15.75" x14ac:dyDescent="0.3">
      <c r="A10" s="137">
        <v>1</v>
      </c>
      <c r="B10" s="59" t="s">
        <v>408</v>
      </c>
      <c r="C10" s="138" t="s">
        <v>409</v>
      </c>
      <c r="D10" s="139" t="s">
        <v>410</v>
      </c>
      <c r="E10" s="135">
        <v>42543</v>
      </c>
      <c r="F10" s="26">
        <v>109.02</v>
      </c>
      <c r="G10" s="26">
        <v>39000</v>
      </c>
      <c r="H10" s="26">
        <v>37260.800000000003</v>
      </c>
      <c r="I10" s="26">
        <f>F10+G10-H10</f>
        <v>1848.2199999999939</v>
      </c>
      <c r="J10" s="26"/>
      <c r="K10" s="97"/>
    </row>
    <row r="11" spans="1:11" x14ac:dyDescent="0.3">
      <c r="A11" s="96"/>
      <c r="B11" s="96"/>
      <c r="C11" s="96"/>
      <c r="D11" s="96"/>
      <c r="E11" s="96"/>
      <c r="F11" s="96"/>
      <c r="G11" s="96"/>
      <c r="H11" s="96"/>
      <c r="I11" s="96"/>
      <c r="J11" s="96"/>
    </row>
    <row r="12" spans="1:11" x14ac:dyDescent="0.3">
      <c r="A12" s="96"/>
      <c r="B12" s="96"/>
      <c r="C12" s="96"/>
      <c r="D12" s="96"/>
      <c r="E12" s="96"/>
      <c r="F12" s="96"/>
      <c r="G12" s="96"/>
      <c r="H12" s="96"/>
      <c r="I12" s="96"/>
      <c r="J12" s="96"/>
    </row>
    <row r="13" spans="1:11" x14ac:dyDescent="0.3">
      <c r="A13" s="96"/>
      <c r="B13" s="96"/>
      <c r="C13" s="96"/>
      <c r="D13" s="96"/>
      <c r="E13" s="96"/>
      <c r="F13" s="96"/>
      <c r="G13" s="96"/>
      <c r="H13" s="96"/>
      <c r="I13" s="96"/>
      <c r="J13" s="96"/>
    </row>
    <row r="14" spans="1:11" x14ac:dyDescent="0.3">
      <c r="A14" s="96"/>
      <c r="B14" s="96"/>
      <c r="C14" s="96"/>
      <c r="D14" s="96"/>
      <c r="E14" s="96"/>
      <c r="F14" s="96"/>
      <c r="G14" s="96"/>
      <c r="H14" s="96"/>
      <c r="I14" s="96"/>
      <c r="J14" s="96"/>
    </row>
    <row r="15" spans="1:11" x14ac:dyDescent="0.3">
      <c r="A15" s="96"/>
      <c r="B15" s="214" t="s">
        <v>96</v>
      </c>
      <c r="C15" s="96"/>
      <c r="D15" s="96"/>
      <c r="E15" s="96"/>
      <c r="F15" s="215"/>
      <c r="G15" s="96"/>
      <c r="H15" s="96"/>
      <c r="I15" s="96"/>
      <c r="J15" s="96"/>
    </row>
    <row r="16" spans="1:11" x14ac:dyDescent="0.3">
      <c r="A16" s="96"/>
      <c r="B16" s="96"/>
      <c r="C16" s="96"/>
      <c r="D16" s="96"/>
      <c r="E16" s="96"/>
      <c r="F16" s="94"/>
      <c r="G16" s="94"/>
      <c r="H16" s="94"/>
      <c r="I16" s="94"/>
      <c r="J16" s="94"/>
    </row>
    <row r="17" spans="1:10" x14ac:dyDescent="0.3">
      <c r="A17" s="96"/>
      <c r="B17" s="96"/>
      <c r="C17" s="239"/>
      <c r="D17" s="96"/>
      <c r="E17" s="96"/>
      <c r="F17" s="239"/>
      <c r="G17" s="240"/>
      <c r="H17" s="240"/>
      <c r="I17" s="94"/>
      <c r="J17" s="94"/>
    </row>
    <row r="18" spans="1:10" x14ac:dyDescent="0.3">
      <c r="A18" s="94"/>
      <c r="B18" s="96"/>
      <c r="C18" s="216" t="s">
        <v>212</v>
      </c>
      <c r="D18" s="216"/>
      <c r="E18" s="96"/>
      <c r="F18" s="96" t="s">
        <v>217</v>
      </c>
      <c r="G18" s="94"/>
      <c r="H18" s="94"/>
      <c r="I18" s="94"/>
      <c r="J18" s="94"/>
    </row>
    <row r="19" spans="1:10" x14ac:dyDescent="0.3">
      <c r="A19" s="94"/>
      <c r="B19" s="96"/>
      <c r="C19" s="217" t="s">
        <v>103</v>
      </c>
      <c r="D19" s="96"/>
      <c r="E19" s="96"/>
      <c r="F19" s="96" t="s">
        <v>213</v>
      </c>
      <c r="G19" s="94"/>
      <c r="H19" s="94"/>
      <c r="I19" s="94"/>
      <c r="J19" s="94"/>
    </row>
    <row r="20" spans="1:10" customFormat="1" x14ac:dyDescent="0.3">
      <c r="A20" s="94"/>
      <c r="B20" s="96"/>
      <c r="C20" s="96"/>
      <c r="D20" s="217"/>
      <c r="E20" s="94"/>
      <c r="F20" s="94"/>
      <c r="G20" s="94"/>
      <c r="H20" s="94"/>
      <c r="I20" s="94"/>
      <c r="J20" s="94"/>
    </row>
    <row r="21" spans="1:10" customFormat="1" ht="12.75" x14ac:dyDescent="0.2">
      <c r="A21" s="94"/>
      <c r="B21" s="94"/>
      <c r="C21" s="94"/>
      <c r="D21" s="94"/>
      <c r="E21" s="94"/>
      <c r="F21" s="94"/>
      <c r="G21" s="94"/>
      <c r="H21" s="94"/>
      <c r="I21" s="94"/>
      <c r="J21" s="9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3" sqref="G3"/>
    </sheetView>
  </sheetViews>
  <sheetFormatPr defaultRowHeight="15" x14ac:dyDescent="0.3"/>
  <cols>
    <col min="1" max="1" width="12" style="165" customWidth="1"/>
    <col min="2" max="2" width="13.28515625" style="165" customWidth="1"/>
    <col min="3" max="3" width="21.42578125" style="165" customWidth="1"/>
    <col min="4" max="4" width="17.85546875" style="165" customWidth="1"/>
    <col min="5" max="5" width="12.7109375" style="165" customWidth="1"/>
    <col min="6" max="6" width="36.85546875" style="165" customWidth="1"/>
    <col min="7" max="7" width="22.28515625" style="165" customWidth="1"/>
    <col min="8" max="8" width="0.5703125" style="165" customWidth="1"/>
    <col min="9" max="16384" width="9.140625" style="165"/>
  </cols>
  <sheetData>
    <row r="1" spans="1:8" x14ac:dyDescent="0.3">
      <c r="A1" s="67" t="s">
        <v>301</v>
      </c>
      <c r="B1" s="69"/>
      <c r="C1" s="69"/>
      <c r="D1" s="69"/>
      <c r="E1" s="69"/>
      <c r="F1" s="69"/>
      <c r="G1" s="144" t="s">
        <v>97</v>
      </c>
      <c r="H1" s="145"/>
    </row>
    <row r="2" spans="1:8" x14ac:dyDescent="0.3">
      <c r="A2" s="69" t="s">
        <v>104</v>
      </c>
      <c r="B2" s="69"/>
      <c r="C2" s="69"/>
      <c r="D2" s="69"/>
      <c r="E2" s="69"/>
      <c r="F2" s="69"/>
      <c r="G2" s="146" t="str">
        <f>'ფორმა N1'!L2</f>
        <v>9/21/2016-10/8/2016</v>
      </c>
      <c r="H2" s="145"/>
    </row>
    <row r="3" spans="1:8" x14ac:dyDescent="0.3">
      <c r="A3" s="69"/>
      <c r="B3" s="69"/>
      <c r="C3" s="69"/>
      <c r="D3" s="69"/>
      <c r="E3" s="69"/>
      <c r="F3" s="69"/>
      <c r="G3" s="95"/>
      <c r="H3" s="145"/>
    </row>
    <row r="4" spans="1:8" x14ac:dyDescent="0.3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96"/>
    </row>
    <row r="5" spans="1:8" x14ac:dyDescent="0.3">
      <c r="A5" s="203" t="str">
        <f>'ფორმა N1'!D4</f>
        <v>ირაკლი შიხიაშვილი</v>
      </c>
      <c r="B5" s="203"/>
      <c r="C5" s="203"/>
      <c r="D5" s="203"/>
      <c r="E5" s="203"/>
      <c r="F5" s="203"/>
      <c r="G5" s="203"/>
      <c r="H5" s="96"/>
    </row>
    <row r="6" spans="1:8" x14ac:dyDescent="0.3">
      <c r="A6" s="70"/>
      <c r="B6" s="69"/>
      <c r="C6" s="69"/>
      <c r="D6" s="69"/>
      <c r="E6" s="69"/>
      <c r="F6" s="69"/>
      <c r="G6" s="69"/>
      <c r="H6" s="96"/>
    </row>
    <row r="7" spans="1:8" x14ac:dyDescent="0.3">
      <c r="A7" s="69"/>
      <c r="B7" s="69"/>
      <c r="C7" s="69"/>
      <c r="D7" s="69"/>
      <c r="E7" s="69"/>
      <c r="F7" s="69"/>
      <c r="G7" s="69"/>
      <c r="H7" s="97"/>
    </row>
    <row r="8" spans="1:8" ht="45.75" customHeight="1" x14ac:dyDescent="0.3">
      <c r="A8" s="147" t="s">
        <v>251</v>
      </c>
      <c r="B8" s="147" t="s">
        <v>105</v>
      </c>
      <c r="C8" s="148" t="s">
        <v>299</v>
      </c>
      <c r="D8" s="148" t="s">
        <v>300</v>
      </c>
      <c r="E8" s="148" t="s">
        <v>219</v>
      </c>
      <c r="F8" s="147" t="s">
        <v>258</v>
      </c>
      <c r="G8" s="148" t="s">
        <v>252</v>
      </c>
      <c r="H8" s="97"/>
    </row>
    <row r="9" spans="1:8" x14ac:dyDescent="0.3">
      <c r="A9" s="149" t="s">
        <v>253</v>
      </c>
      <c r="B9" s="150"/>
      <c r="C9" s="151"/>
      <c r="D9" s="152"/>
      <c r="E9" s="152"/>
      <c r="F9" s="152"/>
      <c r="G9" s="153"/>
      <c r="H9" s="97"/>
    </row>
    <row r="10" spans="1:8" ht="15.75" x14ac:dyDescent="0.3">
      <c r="A10" s="150">
        <v>1</v>
      </c>
      <c r="B10" s="135"/>
      <c r="C10" s="154"/>
      <c r="D10" s="155"/>
      <c r="E10" s="155"/>
      <c r="F10" s="155"/>
      <c r="G10" s="156" t="str">
        <f>IF(ISBLANK(B10),"",G9+C10-D10)</f>
        <v/>
      </c>
      <c r="H10" s="97"/>
    </row>
    <row r="11" spans="1:8" ht="15.75" x14ac:dyDescent="0.3">
      <c r="A11" s="150">
        <v>2</v>
      </c>
      <c r="B11" s="135"/>
      <c r="C11" s="154"/>
      <c r="D11" s="155"/>
      <c r="E11" s="155"/>
      <c r="F11" s="155"/>
      <c r="G11" s="156" t="str">
        <f t="shared" ref="G11:G38" si="0">IF(ISBLANK(B11),"",G10+C11-D11)</f>
        <v/>
      </c>
      <c r="H11" s="97"/>
    </row>
    <row r="12" spans="1:8" ht="15.75" x14ac:dyDescent="0.3">
      <c r="A12" s="150">
        <v>3</v>
      </c>
      <c r="B12" s="135"/>
      <c r="C12" s="154"/>
      <c r="D12" s="155"/>
      <c r="E12" s="155"/>
      <c r="F12" s="155"/>
      <c r="G12" s="156" t="str">
        <f t="shared" si="0"/>
        <v/>
      </c>
      <c r="H12" s="97"/>
    </row>
    <row r="13" spans="1:8" ht="15.75" x14ac:dyDescent="0.3">
      <c r="A13" s="150">
        <v>4</v>
      </c>
      <c r="B13" s="135"/>
      <c r="C13" s="154"/>
      <c r="D13" s="155"/>
      <c r="E13" s="155"/>
      <c r="F13" s="155"/>
      <c r="G13" s="156" t="str">
        <f t="shared" si="0"/>
        <v/>
      </c>
      <c r="H13" s="97"/>
    </row>
    <row r="14" spans="1:8" ht="15.75" x14ac:dyDescent="0.3">
      <c r="A14" s="150">
        <v>5</v>
      </c>
      <c r="B14" s="135"/>
      <c r="C14" s="154"/>
      <c r="D14" s="155"/>
      <c r="E14" s="155"/>
      <c r="F14" s="155"/>
      <c r="G14" s="156" t="str">
        <f t="shared" si="0"/>
        <v/>
      </c>
      <c r="H14" s="97"/>
    </row>
    <row r="15" spans="1:8" ht="15.75" x14ac:dyDescent="0.3">
      <c r="A15" s="150">
        <v>6</v>
      </c>
      <c r="B15" s="135"/>
      <c r="C15" s="154"/>
      <c r="D15" s="155"/>
      <c r="E15" s="155"/>
      <c r="F15" s="155"/>
      <c r="G15" s="156" t="str">
        <f t="shared" si="0"/>
        <v/>
      </c>
      <c r="H15" s="97"/>
    </row>
    <row r="16" spans="1:8" ht="15.75" x14ac:dyDescent="0.3">
      <c r="A16" s="150">
        <v>7</v>
      </c>
      <c r="B16" s="135"/>
      <c r="C16" s="154"/>
      <c r="D16" s="155"/>
      <c r="E16" s="155"/>
      <c r="F16" s="155"/>
      <c r="G16" s="156" t="str">
        <f t="shared" si="0"/>
        <v/>
      </c>
      <c r="H16" s="97"/>
    </row>
    <row r="17" spans="1:8" ht="15.75" x14ac:dyDescent="0.3">
      <c r="A17" s="150">
        <v>8</v>
      </c>
      <c r="B17" s="135"/>
      <c r="C17" s="154"/>
      <c r="D17" s="155"/>
      <c r="E17" s="155"/>
      <c r="F17" s="155"/>
      <c r="G17" s="156" t="str">
        <f t="shared" si="0"/>
        <v/>
      </c>
      <c r="H17" s="97"/>
    </row>
    <row r="18" spans="1:8" ht="15.75" x14ac:dyDescent="0.3">
      <c r="A18" s="150">
        <v>9</v>
      </c>
      <c r="B18" s="135"/>
      <c r="C18" s="154"/>
      <c r="D18" s="155"/>
      <c r="E18" s="155"/>
      <c r="F18" s="155"/>
      <c r="G18" s="156" t="str">
        <f t="shared" si="0"/>
        <v/>
      </c>
      <c r="H18" s="97"/>
    </row>
    <row r="19" spans="1:8" ht="15.75" x14ac:dyDescent="0.3">
      <c r="A19" s="150">
        <v>10</v>
      </c>
      <c r="B19" s="135"/>
      <c r="C19" s="154"/>
      <c r="D19" s="155"/>
      <c r="E19" s="155"/>
      <c r="F19" s="155"/>
      <c r="G19" s="156" t="str">
        <f t="shared" si="0"/>
        <v/>
      </c>
      <c r="H19" s="97"/>
    </row>
    <row r="20" spans="1:8" ht="15.75" x14ac:dyDescent="0.3">
      <c r="A20" s="150">
        <v>11</v>
      </c>
      <c r="B20" s="135"/>
      <c r="C20" s="154"/>
      <c r="D20" s="155"/>
      <c r="E20" s="155"/>
      <c r="F20" s="155"/>
      <c r="G20" s="156" t="str">
        <f t="shared" si="0"/>
        <v/>
      </c>
      <c r="H20" s="97"/>
    </row>
    <row r="21" spans="1:8" ht="15.75" x14ac:dyDescent="0.3">
      <c r="A21" s="150">
        <v>12</v>
      </c>
      <c r="B21" s="135"/>
      <c r="C21" s="154"/>
      <c r="D21" s="155"/>
      <c r="E21" s="155"/>
      <c r="F21" s="155"/>
      <c r="G21" s="156" t="str">
        <f t="shared" si="0"/>
        <v/>
      </c>
      <c r="H21" s="97"/>
    </row>
    <row r="22" spans="1:8" ht="15.75" x14ac:dyDescent="0.3">
      <c r="A22" s="150">
        <v>13</v>
      </c>
      <c r="B22" s="135"/>
      <c r="C22" s="154"/>
      <c r="D22" s="155"/>
      <c r="E22" s="155"/>
      <c r="F22" s="155"/>
      <c r="G22" s="156" t="str">
        <f t="shared" si="0"/>
        <v/>
      </c>
      <c r="H22" s="97"/>
    </row>
    <row r="23" spans="1:8" ht="15.75" x14ac:dyDescent="0.3">
      <c r="A23" s="150">
        <v>14</v>
      </c>
      <c r="B23" s="135"/>
      <c r="C23" s="154"/>
      <c r="D23" s="155"/>
      <c r="E23" s="155"/>
      <c r="F23" s="155"/>
      <c r="G23" s="156" t="str">
        <f t="shared" si="0"/>
        <v/>
      </c>
      <c r="H23" s="97"/>
    </row>
    <row r="24" spans="1:8" ht="15.75" x14ac:dyDescent="0.3">
      <c r="A24" s="150">
        <v>15</v>
      </c>
      <c r="B24" s="135"/>
      <c r="C24" s="154"/>
      <c r="D24" s="155"/>
      <c r="E24" s="155"/>
      <c r="F24" s="155"/>
      <c r="G24" s="156" t="str">
        <f t="shared" si="0"/>
        <v/>
      </c>
      <c r="H24" s="97"/>
    </row>
    <row r="25" spans="1:8" ht="15.75" x14ac:dyDescent="0.3">
      <c r="A25" s="150">
        <v>16</v>
      </c>
      <c r="B25" s="135"/>
      <c r="C25" s="154"/>
      <c r="D25" s="155"/>
      <c r="E25" s="155"/>
      <c r="F25" s="155"/>
      <c r="G25" s="156" t="str">
        <f t="shared" si="0"/>
        <v/>
      </c>
      <c r="H25" s="97"/>
    </row>
    <row r="26" spans="1:8" ht="15.75" x14ac:dyDescent="0.3">
      <c r="A26" s="150">
        <v>17</v>
      </c>
      <c r="B26" s="135"/>
      <c r="C26" s="154"/>
      <c r="D26" s="155"/>
      <c r="E26" s="155"/>
      <c r="F26" s="155"/>
      <c r="G26" s="156" t="str">
        <f t="shared" si="0"/>
        <v/>
      </c>
      <c r="H26" s="97"/>
    </row>
    <row r="27" spans="1:8" ht="15.75" x14ac:dyDescent="0.3">
      <c r="A27" s="150">
        <v>18</v>
      </c>
      <c r="B27" s="135"/>
      <c r="C27" s="154"/>
      <c r="D27" s="155"/>
      <c r="E27" s="155"/>
      <c r="F27" s="155"/>
      <c r="G27" s="156" t="str">
        <f t="shared" si="0"/>
        <v/>
      </c>
      <c r="H27" s="97"/>
    </row>
    <row r="28" spans="1:8" ht="15.75" x14ac:dyDescent="0.3">
      <c r="A28" s="150">
        <v>19</v>
      </c>
      <c r="B28" s="135"/>
      <c r="C28" s="154"/>
      <c r="D28" s="155"/>
      <c r="E28" s="155"/>
      <c r="F28" s="155"/>
      <c r="G28" s="156" t="str">
        <f t="shared" si="0"/>
        <v/>
      </c>
      <c r="H28" s="97"/>
    </row>
    <row r="29" spans="1:8" ht="15.75" x14ac:dyDescent="0.3">
      <c r="A29" s="150">
        <v>20</v>
      </c>
      <c r="B29" s="135"/>
      <c r="C29" s="154"/>
      <c r="D29" s="155"/>
      <c r="E29" s="155"/>
      <c r="F29" s="155"/>
      <c r="G29" s="156" t="str">
        <f t="shared" si="0"/>
        <v/>
      </c>
      <c r="H29" s="97"/>
    </row>
    <row r="30" spans="1:8" ht="15.75" x14ac:dyDescent="0.3">
      <c r="A30" s="150">
        <v>21</v>
      </c>
      <c r="B30" s="135"/>
      <c r="C30" s="157"/>
      <c r="D30" s="158"/>
      <c r="E30" s="158"/>
      <c r="F30" s="158"/>
      <c r="G30" s="156" t="str">
        <f t="shared" si="0"/>
        <v/>
      </c>
      <c r="H30" s="97"/>
    </row>
    <row r="31" spans="1:8" ht="15.75" x14ac:dyDescent="0.3">
      <c r="A31" s="150">
        <v>22</v>
      </c>
      <c r="B31" s="135"/>
      <c r="C31" s="157"/>
      <c r="D31" s="158"/>
      <c r="E31" s="158"/>
      <c r="F31" s="158"/>
      <c r="G31" s="156" t="str">
        <f t="shared" si="0"/>
        <v/>
      </c>
      <c r="H31" s="97"/>
    </row>
    <row r="32" spans="1:8" ht="15.75" x14ac:dyDescent="0.3">
      <c r="A32" s="150">
        <v>23</v>
      </c>
      <c r="B32" s="135"/>
      <c r="C32" s="157"/>
      <c r="D32" s="158"/>
      <c r="E32" s="158"/>
      <c r="F32" s="158"/>
      <c r="G32" s="156" t="str">
        <f t="shared" si="0"/>
        <v/>
      </c>
      <c r="H32" s="97"/>
    </row>
    <row r="33" spans="1:10" ht="15.75" x14ac:dyDescent="0.3">
      <c r="A33" s="150">
        <v>24</v>
      </c>
      <c r="B33" s="135"/>
      <c r="C33" s="157"/>
      <c r="D33" s="158"/>
      <c r="E33" s="158"/>
      <c r="F33" s="158"/>
      <c r="G33" s="156" t="str">
        <f t="shared" si="0"/>
        <v/>
      </c>
      <c r="H33" s="97"/>
    </row>
    <row r="34" spans="1:10" ht="15.75" x14ac:dyDescent="0.3">
      <c r="A34" s="150">
        <v>25</v>
      </c>
      <c r="B34" s="135"/>
      <c r="C34" s="157"/>
      <c r="D34" s="158"/>
      <c r="E34" s="158"/>
      <c r="F34" s="158"/>
      <c r="G34" s="156" t="str">
        <f t="shared" si="0"/>
        <v/>
      </c>
      <c r="H34" s="97"/>
    </row>
    <row r="35" spans="1:10" ht="15.75" x14ac:dyDescent="0.3">
      <c r="A35" s="150">
        <v>26</v>
      </c>
      <c r="B35" s="135"/>
      <c r="C35" s="157"/>
      <c r="D35" s="158"/>
      <c r="E35" s="158"/>
      <c r="F35" s="158"/>
      <c r="G35" s="156" t="str">
        <f t="shared" si="0"/>
        <v/>
      </c>
      <c r="H35" s="97"/>
    </row>
    <row r="36" spans="1:10" ht="15.75" x14ac:dyDescent="0.3">
      <c r="A36" s="150">
        <v>27</v>
      </c>
      <c r="B36" s="135"/>
      <c r="C36" s="157"/>
      <c r="D36" s="158"/>
      <c r="E36" s="158"/>
      <c r="F36" s="158"/>
      <c r="G36" s="156" t="str">
        <f t="shared" si="0"/>
        <v/>
      </c>
      <c r="H36" s="97"/>
    </row>
    <row r="37" spans="1:10" ht="15.75" x14ac:dyDescent="0.3">
      <c r="A37" s="150">
        <v>28</v>
      </c>
      <c r="B37" s="135"/>
      <c r="C37" s="157"/>
      <c r="D37" s="158"/>
      <c r="E37" s="158"/>
      <c r="F37" s="158"/>
      <c r="G37" s="156" t="str">
        <f t="shared" si="0"/>
        <v/>
      </c>
      <c r="H37" s="97"/>
    </row>
    <row r="38" spans="1:10" ht="15.75" x14ac:dyDescent="0.3">
      <c r="A38" s="150">
        <v>29</v>
      </c>
      <c r="B38" s="135"/>
      <c r="C38" s="157"/>
      <c r="D38" s="158"/>
      <c r="E38" s="158"/>
      <c r="F38" s="158"/>
      <c r="G38" s="156" t="str">
        <f t="shared" si="0"/>
        <v/>
      </c>
      <c r="H38" s="97"/>
    </row>
    <row r="39" spans="1:10" ht="15.75" x14ac:dyDescent="0.3">
      <c r="A39" s="150" t="s">
        <v>222</v>
      </c>
      <c r="B39" s="135"/>
      <c r="C39" s="157"/>
      <c r="D39" s="158"/>
      <c r="E39" s="158"/>
      <c r="F39" s="158"/>
      <c r="G39" s="156" t="str">
        <f>IF(ISBLANK(B39),"",#REF!+C39-D39)</f>
        <v/>
      </c>
      <c r="H39" s="97"/>
    </row>
    <row r="40" spans="1:10" x14ac:dyDescent="0.3">
      <c r="A40" s="159" t="s">
        <v>254</v>
      </c>
      <c r="B40" s="160"/>
      <c r="C40" s="161"/>
      <c r="D40" s="162"/>
      <c r="E40" s="162"/>
      <c r="F40" s="163"/>
      <c r="G40" s="164" t="str">
        <f>G39</f>
        <v/>
      </c>
      <c r="H40" s="97"/>
    </row>
    <row r="44" spans="1:10" x14ac:dyDescent="0.3">
      <c r="B44" s="167" t="s">
        <v>96</v>
      </c>
      <c r="F44" s="168"/>
    </row>
    <row r="45" spans="1:10" x14ac:dyDescent="0.3">
      <c r="F45" s="166"/>
      <c r="G45" s="166"/>
      <c r="H45" s="166"/>
      <c r="I45" s="166"/>
      <c r="J45" s="166"/>
    </row>
    <row r="46" spans="1:10" x14ac:dyDescent="0.3">
      <c r="C46" s="169"/>
      <c r="F46" s="169"/>
      <c r="G46" s="170"/>
      <c r="H46" s="166"/>
      <c r="I46" s="166"/>
      <c r="J46" s="166"/>
    </row>
    <row r="47" spans="1:10" x14ac:dyDescent="0.3">
      <c r="A47" s="166"/>
      <c r="C47" s="171" t="s">
        <v>212</v>
      </c>
      <c r="F47" s="172" t="s">
        <v>217</v>
      </c>
      <c r="G47" s="170"/>
      <c r="H47" s="166"/>
      <c r="I47" s="166"/>
      <c r="J47" s="166"/>
    </row>
    <row r="48" spans="1:10" x14ac:dyDescent="0.3">
      <c r="A48" s="166"/>
      <c r="C48" s="173" t="s">
        <v>103</v>
      </c>
      <c r="F48" s="165" t="s">
        <v>213</v>
      </c>
      <c r="G48" s="166"/>
      <c r="H48" s="166"/>
      <c r="I48" s="166"/>
      <c r="J48" s="166"/>
    </row>
    <row r="49" spans="2:2" s="166" customFormat="1" x14ac:dyDescent="0.3">
      <c r="B49" s="165"/>
    </row>
    <row r="50" spans="2:2" s="166" customFormat="1" ht="12.75" x14ac:dyDescent="0.2"/>
    <row r="51" spans="2:2" s="166" customFormat="1" ht="12.75" x14ac:dyDescent="0.2"/>
    <row r="52" spans="2:2" s="166" customFormat="1" ht="12.75" x14ac:dyDescent="0.2"/>
    <row r="53" spans="2:2" s="166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B13" sqref="B13"/>
    </sheetView>
  </sheetViews>
  <sheetFormatPr defaultRowHeight="12.75" x14ac:dyDescent="0.2"/>
  <cols>
    <col min="1" max="1" width="4.85546875" style="194" customWidth="1"/>
    <col min="2" max="2" width="37.42578125" style="194" customWidth="1"/>
    <col min="3" max="3" width="21.5703125" style="194" customWidth="1"/>
    <col min="4" max="4" width="22.5703125" style="194" customWidth="1"/>
    <col min="5" max="5" width="17.42578125" style="194" customWidth="1"/>
    <col min="6" max="6" width="24.140625" style="194" customWidth="1"/>
    <col min="7" max="7" width="27.140625" style="194" customWidth="1"/>
    <col min="8" max="8" width="0.7109375" style="194" customWidth="1"/>
    <col min="9" max="16384" width="9.140625" style="194"/>
  </cols>
  <sheetData>
    <row r="1" spans="1:8" s="178" customFormat="1" ht="15" x14ac:dyDescent="0.2">
      <c r="A1" s="174" t="s">
        <v>264</v>
      </c>
      <c r="B1" s="175"/>
      <c r="C1" s="175"/>
      <c r="D1" s="175"/>
      <c r="E1" s="175"/>
      <c r="F1" s="71"/>
      <c r="G1" s="71" t="s">
        <v>97</v>
      </c>
      <c r="H1" s="179"/>
    </row>
    <row r="2" spans="1:8" s="178" customFormat="1" x14ac:dyDescent="0.2">
      <c r="A2" s="179" t="s">
        <v>255</v>
      </c>
      <c r="B2" s="175"/>
      <c r="C2" s="175"/>
      <c r="D2" s="175"/>
      <c r="E2" s="176"/>
      <c r="F2" s="176"/>
      <c r="G2" s="177" t="str">
        <f>'ფორმა N1'!L2</f>
        <v>9/21/2016-10/8/2016</v>
      </c>
      <c r="H2" s="179"/>
    </row>
    <row r="3" spans="1:8" s="178" customFormat="1" x14ac:dyDescent="0.2">
      <c r="A3" s="179"/>
      <c r="B3" s="175"/>
      <c r="C3" s="175"/>
      <c r="D3" s="175"/>
      <c r="E3" s="176"/>
      <c r="F3" s="176"/>
      <c r="G3" s="176"/>
      <c r="H3" s="179"/>
    </row>
    <row r="4" spans="1:8" s="178" customFormat="1" ht="15" x14ac:dyDescent="0.3">
      <c r="A4" s="104" t="s">
        <v>218</v>
      </c>
      <c r="B4" s="175"/>
      <c r="C4" s="175"/>
      <c r="D4" s="175"/>
      <c r="E4" s="180"/>
      <c r="F4" s="180"/>
      <c r="G4" s="176"/>
      <c r="H4" s="179"/>
    </row>
    <row r="5" spans="1:8" s="178" customFormat="1" x14ac:dyDescent="0.2">
      <c r="A5" s="181" t="str">
        <f>'ფორმა N1'!D4</f>
        <v>ირაკლი შიხიაშვილი</v>
      </c>
      <c r="B5" s="181"/>
      <c r="C5" s="181"/>
      <c r="D5" s="181"/>
      <c r="E5" s="181"/>
      <c r="F5" s="181"/>
      <c r="G5" s="182"/>
      <c r="H5" s="179"/>
    </row>
    <row r="6" spans="1:8" s="195" customFormat="1" x14ac:dyDescent="0.2">
      <c r="A6" s="183"/>
      <c r="B6" s="183"/>
      <c r="C6" s="183"/>
      <c r="D6" s="183"/>
      <c r="E6" s="183"/>
      <c r="F6" s="183"/>
      <c r="G6" s="183"/>
      <c r="H6" s="180"/>
    </row>
    <row r="7" spans="1:8" s="178" customFormat="1" ht="51" x14ac:dyDescent="0.2">
      <c r="A7" s="213" t="s">
        <v>64</v>
      </c>
      <c r="B7" s="186" t="s">
        <v>259</v>
      </c>
      <c r="C7" s="186" t="s">
        <v>260</v>
      </c>
      <c r="D7" s="186" t="s">
        <v>261</v>
      </c>
      <c r="E7" s="186" t="s">
        <v>262</v>
      </c>
      <c r="F7" s="186" t="s">
        <v>263</v>
      </c>
      <c r="G7" s="186" t="s">
        <v>256</v>
      </c>
      <c r="H7" s="179"/>
    </row>
    <row r="8" spans="1:8" s="178" customFormat="1" x14ac:dyDescent="0.2">
      <c r="A8" s="184">
        <v>1</v>
      </c>
      <c r="B8" s="185">
        <v>2</v>
      </c>
      <c r="C8" s="185">
        <v>3</v>
      </c>
      <c r="D8" s="185">
        <v>4</v>
      </c>
      <c r="E8" s="186">
        <v>5</v>
      </c>
      <c r="F8" s="186">
        <v>6</v>
      </c>
      <c r="G8" s="186">
        <v>7</v>
      </c>
      <c r="H8" s="179"/>
    </row>
    <row r="9" spans="1:8" s="178" customFormat="1" ht="68.25" customHeight="1" x14ac:dyDescent="0.2">
      <c r="A9" s="196">
        <v>1</v>
      </c>
      <c r="B9" s="187" t="s">
        <v>417</v>
      </c>
      <c r="C9" s="91" t="s">
        <v>416</v>
      </c>
      <c r="D9" s="91" t="s">
        <v>544</v>
      </c>
      <c r="E9" s="367">
        <v>42</v>
      </c>
      <c r="F9" s="368" t="s">
        <v>490</v>
      </c>
      <c r="G9" s="91" t="s">
        <v>415</v>
      </c>
      <c r="H9" s="179"/>
    </row>
    <row r="10" spans="1:8" s="178" customFormat="1" ht="30" x14ac:dyDescent="0.2">
      <c r="A10" s="196">
        <v>2</v>
      </c>
      <c r="B10" s="91" t="s">
        <v>845</v>
      </c>
      <c r="C10" s="91" t="s">
        <v>492</v>
      </c>
      <c r="D10" s="366" t="s">
        <v>491</v>
      </c>
      <c r="E10" s="367">
        <v>1</v>
      </c>
      <c r="F10" s="368"/>
      <c r="G10" s="368"/>
      <c r="H10" s="179"/>
    </row>
    <row r="11" spans="1:8" s="178" customFormat="1" ht="15" x14ac:dyDescent="0.2">
      <c r="A11" s="196">
        <v>3</v>
      </c>
      <c r="B11" s="187"/>
      <c r="C11" s="91"/>
      <c r="D11" s="188"/>
      <c r="E11" s="369"/>
      <c r="F11" s="187"/>
      <c r="G11" s="187"/>
      <c r="H11" s="179"/>
    </row>
    <row r="12" spans="1:8" s="178" customFormat="1" x14ac:dyDescent="0.2">
      <c r="A12" s="196">
        <v>4</v>
      </c>
      <c r="B12" s="187"/>
      <c r="C12" s="187"/>
      <c r="D12" s="188"/>
      <c r="E12" s="187"/>
      <c r="F12" s="187"/>
      <c r="G12" s="187"/>
      <c r="H12" s="179"/>
    </row>
    <row r="13" spans="1:8" s="178" customFormat="1" x14ac:dyDescent="0.2">
      <c r="A13" s="196">
        <v>5</v>
      </c>
      <c r="B13" s="187"/>
      <c r="C13" s="187"/>
      <c r="D13" s="188"/>
      <c r="E13" s="187"/>
      <c r="F13" s="187"/>
      <c r="G13" s="187"/>
      <c r="H13" s="179"/>
    </row>
    <row r="14" spans="1:8" s="178" customFormat="1" x14ac:dyDescent="0.2">
      <c r="A14" s="196">
        <v>6</v>
      </c>
      <c r="B14" s="187"/>
      <c r="C14" s="187"/>
      <c r="D14" s="188"/>
      <c r="E14" s="187"/>
      <c r="F14" s="187"/>
      <c r="G14" s="187"/>
      <c r="H14" s="179"/>
    </row>
    <row r="15" spans="1:8" s="178" customFormat="1" x14ac:dyDescent="0.2">
      <c r="A15" s="196">
        <v>7</v>
      </c>
      <c r="B15" s="187"/>
      <c r="C15" s="187"/>
      <c r="D15" s="188"/>
      <c r="E15" s="187"/>
      <c r="F15" s="187"/>
      <c r="G15" s="187"/>
      <c r="H15" s="179"/>
    </row>
    <row r="16" spans="1:8" s="178" customFormat="1" x14ac:dyDescent="0.2">
      <c r="A16" s="196">
        <v>8</v>
      </c>
      <c r="B16" s="187"/>
      <c r="C16" s="187"/>
      <c r="D16" s="188"/>
      <c r="E16" s="187"/>
      <c r="F16" s="187"/>
      <c r="G16" s="187"/>
      <c r="H16" s="179"/>
    </row>
    <row r="17" spans="1:11" s="178" customFormat="1" x14ac:dyDescent="0.2">
      <c r="A17" s="196">
        <v>9</v>
      </c>
      <c r="B17" s="187"/>
      <c r="C17" s="187"/>
      <c r="D17" s="188"/>
      <c r="E17" s="187"/>
      <c r="F17" s="187"/>
      <c r="G17" s="187"/>
      <c r="H17" s="179"/>
    </row>
    <row r="18" spans="1:11" s="178" customFormat="1" x14ac:dyDescent="0.2">
      <c r="A18" s="196">
        <v>10</v>
      </c>
      <c r="B18" s="187"/>
      <c r="C18" s="187"/>
      <c r="D18" s="188"/>
      <c r="E18" s="187"/>
      <c r="F18" s="187"/>
      <c r="G18" s="187"/>
      <c r="H18" s="179"/>
    </row>
    <row r="19" spans="1:11" s="178" customFormat="1" x14ac:dyDescent="0.2">
      <c r="A19" s="196" t="s">
        <v>220</v>
      </c>
      <c r="B19" s="187"/>
      <c r="C19" s="187"/>
      <c r="D19" s="188"/>
      <c r="E19" s="187"/>
      <c r="F19" s="187"/>
      <c r="G19" s="187"/>
      <c r="H19" s="179"/>
    </row>
    <row r="22" spans="1:11" s="178" customFormat="1" x14ac:dyDescent="0.2"/>
    <row r="23" spans="1:11" s="178" customFormat="1" x14ac:dyDescent="0.2"/>
    <row r="24" spans="1:11" s="21" customFormat="1" ht="15" x14ac:dyDescent="0.3">
      <c r="B24" s="189" t="s">
        <v>96</v>
      </c>
      <c r="C24" s="189"/>
    </row>
    <row r="25" spans="1:11" s="21" customFormat="1" ht="15" x14ac:dyDescent="0.3">
      <c r="B25" s="189"/>
      <c r="C25" s="189"/>
    </row>
    <row r="26" spans="1:11" s="21" customFormat="1" ht="15" x14ac:dyDescent="0.3">
      <c r="C26" s="191"/>
      <c r="F26" s="191"/>
      <c r="G26" s="191"/>
      <c r="H26" s="190"/>
    </row>
    <row r="27" spans="1:11" s="21" customFormat="1" ht="15" x14ac:dyDescent="0.3">
      <c r="C27" s="192" t="s">
        <v>212</v>
      </c>
      <c r="F27" s="189" t="s">
        <v>257</v>
      </c>
      <c r="J27" s="190"/>
      <c r="K27" s="190"/>
    </row>
    <row r="28" spans="1:11" s="21" customFormat="1" ht="15" x14ac:dyDescent="0.3">
      <c r="C28" s="192" t="s">
        <v>103</v>
      </c>
      <c r="F28" s="193" t="s">
        <v>213</v>
      </c>
      <c r="J28" s="190"/>
      <c r="K28" s="190"/>
    </row>
    <row r="29" spans="1:11" s="178" customFormat="1" ht="15" x14ac:dyDescent="0.3">
      <c r="C29" s="192"/>
      <c r="J29" s="195"/>
      <c r="K29" s="195"/>
    </row>
  </sheetData>
  <dataValidations xWindow="434" yWindow="364"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I12" sqref="I1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4" t="s">
        <v>358</v>
      </c>
      <c r="B1" s="125"/>
      <c r="C1" s="125"/>
      <c r="D1" s="125"/>
      <c r="E1" s="125"/>
      <c r="F1" s="125"/>
      <c r="G1" s="125"/>
      <c r="H1" s="125"/>
      <c r="I1" s="125"/>
      <c r="J1" s="125"/>
      <c r="K1" s="71" t="s">
        <v>97</v>
      </c>
    </row>
    <row r="2" spans="1:11" ht="15" x14ac:dyDescent="0.3">
      <c r="A2" s="97" t="s">
        <v>104</v>
      </c>
      <c r="B2" s="125"/>
      <c r="C2" s="125"/>
      <c r="D2" s="125"/>
      <c r="E2" s="125"/>
      <c r="F2" s="125"/>
      <c r="G2" s="125"/>
      <c r="H2" s="125"/>
      <c r="I2" s="125"/>
      <c r="J2" s="125"/>
      <c r="K2" s="200" t="str">
        <f>'ფორმა N1'!L2</f>
        <v>9/21/2016-10/8/2016</v>
      </c>
    </row>
    <row r="3" spans="1:11" ht="1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6"/>
    </row>
    <row r="4" spans="1:11" ht="15" x14ac:dyDescent="0.3">
      <c r="A4" s="69" t="e">
        <f>#REF!</f>
        <v>#REF!</v>
      </c>
      <c r="B4" s="69"/>
      <c r="C4" s="69"/>
      <c r="D4" s="70"/>
      <c r="E4" s="130"/>
      <c r="F4" s="125"/>
      <c r="G4" s="125"/>
      <c r="H4" s="125"/>
      <c r="I4" s="125"/>
      <c r="J4" s="125"/>
      <c r="K4" s="130"/>
    </row>
    <row r="5" spans="1:11" s="166" customFormat="1" ht="15" x14ac:dyDescent="0.3">
      <c r="A5" s="203" t="str">
        <f>'ფორმა N1'!D4</f>
        <v>ირაკლი შიხიაშვილი</v>
      </c>
      <c r="B5" s="73"/>
      <c r="C5" s="73"/>
      <c r="D5" s="73"/>
      <c r="E5" s="204"/>
      <c r="F5" s="205"/>
      <c r="G5" s="205"/>
      <c r="H5" s="205"/>
      <c r="I5" s="205"/>
      <c r="J5" s="205"/>
      <c r="K5" s="204"/>
    </row>
    <row r="6" spans="1:11" ht="13.5" x14ac:dyDescent="0.2">
      <c r="A6" s="127"/>
      <c r="B6" s="128"/>
      <c r="C6" s="128"/>
      <c r="D6" s="128"/>
      <c r="E6" s="125"/>
      <c r="F6" s="125"/>
      <c r="G6" s="125"/>
      <c r="H6" s="125"/>
      <c r="I6" s="125"/>
      <c r="J6" s="125"/>
      <c r="K6" s="125"/>
    </row>
    <row r="7" spans="1:11" ht="60" x14ac:dyDescent="0.2">
      <c r="A7" s="131" t="s">
        <v>64</v>
      </c>
      <c r="B7" s="123" t="s">
        <v>310</v>
      </c>
      <c r="C7" s="123" t="s">
        <v>311</v>
      </c>
      <c r="D7" s="123" t="s">
        <v>313</v>
      </c>
      <c r="E7" s="123" t="s">
        <v>312</v>
      </c>
      <c r="F7" s="123" t="s">
        <v>321</v>
      </c>
      <c r="G7" s="123" t="s">
        <v>322</v>
      </c>
      <c r="H7" s="123" t="s">
        <v>316</v>
      </c>
      <c r="I7" s="123" t="s">
        <v>317</v>
      </c>
      <c r="J7" s="123" t="s">
        <v>329</v>
      </c>
      <c r="K7" s="123" t="s">
        <v>318</v>
      </c>
    </row>
    <row r="8" spans="1:11" ht="15" x14ac:dyDescent="0.2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3">
        <v>9</v>
      </c>
      <c r="J8" s="122">
        <v>10</v>
      </c>
      <c r="K8" s="123">
        <v>11</v>
      </c>
    </row>
    <row r="9" spans="1:11" ht="93.75" customHeight="1" x14ac:dyDescent="0.2">
      <c r="A9" s="62">
        <v>1</v>
      </c>
      <c r="B9" s="24" t="s">
        <v>465</v>
      </c>
      <c r="C9" s="24" t="s">
        <v>466</v>
      </c>
      <c r="D9" s="24" t="s">
        <v>467</v>
      </c>
      <c r="E9" s="24" t="s">
        <v>468</v>
      </c>
      <c r="F9" s="24">
        <v>2882.5</v>
      </c>
      <c r="G9" s="24">
        <v>1018001186</v>
      </c>
      <c r="H9" s="201" t="s">
        <v>469</v>
      </c>
      <c r="I9" s="201" t="s">
        <v>470</v>
      </c>
      <c r="J9" s="201"/>
      <c r="K9" s="24"/>
    </row>
    <row r="10" spans="1:11" ht="108" customHeight="1" x14ac:dyDescent="0.2">
      <c r="A10" s="62">
        <v>2</v>
      </c>
      <c r="B10" s="24" t="s">
        <v>471</v>
      </c>
      <c r="C10" s="24" t="s">
        <v>466</v>
      </c>
      <c r="D10" s="24" t="s">
        <v>472</v>
      </c>
      <c r="E10" s="24" t="s">
        <v>473</v>
      </c>
      <c r="F10" s="24">
        <v>1378.02</v>
      </c>
      <c r="G10" s="24">
        <v>1030044982</v>
      </c>
      <c r="H10" s="201" t="s">
        <v>474</v>
      </c>
      <c r="I10" s="201" t="s">
        <v>475</v>
      </c>
      <c r="J10" s="201"/>
      <c r="K10" s="24"/>
    </row>
    <row r="11" spans="1:11" ht="60" x14ac:dyDescent="0.2">
      <c r="A11" s="62">
        <v>3</v>
      </c>
      <c r="B11" s="24" t="s">
        <v>508</v>
      </c>
      <c r="C11" s="370" t="s">
        <v>466</v>
      </c>
      <c r="D11" s="370" t="s">
        <v>511</v>
      </c>
      <c r="E11" s="24" t="s">
        <v>509</v>
      </c>
      <c r="F11" s="24">
        <v>1000</v>
      </c>
      <c r="G11" s="24"/>
      <c r="H11" s="201"/>
      <c r="I11" s="201"/>
      <c r="J11" s="201">
        <v>406144667</v>
      </c>
      <c r="K11" s="24" t="s">
        <v>510</v>
      </c>
    </row>
    <row r="12" spans="1:11" ht="15" x14ac:dyDescent="0.2">
      <c r="A12" s="62">
        <v>4</v>
      </c>
      <c r="B12" s="24"/>
      <c r="C12" s="24"/>
      <c r="D12" s="24"/>
      <c r="E12" s="24"/>
      <c r="F12" s="24"/>
      <c r="G12" s="24"/>
      <c r="H12" s="201"/>
      <c r="I12" s="201"/>
      <c r="J12" s="201"/>
      <c r="K12" s="24"/>
    </row>
    <row r="13" spans="1:11" ht="15" x14ac:dyDescent="0.2">
      <c r="A13" s="62">
        <v>5</v>
      </c>
      <c r="B13" s="24"/>
      <c r="C13" s="24"/>
      <c r="D13" s="24"/>
      <c r="E13" s="24"/>
      <c r="F13" s="24"/>
      <c r="G13" s="24"/>
      <c r="H13" s="201"/>
      <c r="I13" s="201"/>
      <c r="J13" s="201"/>
      <c r="K13" s="24"/>
    </row>
    <row r="14" spans="1:11" ht="15" x14ac:dyDescent="0.2">
      <c r="A14" s="62">
        <v>6</v>
      </c>
      <c r="B14" s="24"/>
      <c r="C14" s="24"/>
      <c r="D14" s="24"/>
      <c r="E14" s="24"/>
      <c r="F14" s="24"/>
      <c r="G14" s="24"/>
      <c r="H14" s="201"/>
      <c r="I14" s="201"/>
      <c r="J14" s="201"/>
      <c r="K14" s="24"/>
    </row>
    <row r="15" spans="1:11" ht="15" x14ac:dyDescent="0.2">
      <c r="A15" s="62">
        <v>7</v>
      </c>
      <c r="B15" s="24"/>
      <c r="C15" s="24"/>
      <c r="D15" s="24"/>
      <c r="E15" s="24"/>
      <c r="F15" s="24"/>
      <c r="G15" s="24"/>
      <c r="H15" s="201"/>
      <c r="I15" s="201"/>
      <c r="J15" s="201"/>
      <c r="K15" s="24"/>
    </row>
    <row r="16" spans="1:11" ht="15" x14ac:dyDescent="0.2">
      <c r="A16" s="62">
        <v>8</v>
      </c>
      <c r="B16" s="24"/>
      <c r="C16" s="24"/>
      <c r="D16" s="24"/>
      <c r="E16" s="24"/>
      <c r="F16" s="24"/>
      <c r="G16" s="24"/>
      <c r="H16" s="201"/>
      <c r="I16" s="201"/>
      <c r="J16" s="201"/>
      <c r="K16" s="24"/>
    </row>
    <row r="17" spans="1:11" ht="15" x14ac:dyDescent="0.2">
      <c r="A17" s="62">
        <v>9</v>
      </c>
      <c r="B17" s="24"/>
      <c r="C17" s="24"/>
      <c r="D17" s="24"/>
      <c r="E17" s="24"/>
      <c r="F17" s="24"/>
      <c r="G17" s="24"/>
      <c r="H17" s="201"/>
      <c r="I17" s="201"/>
      <c r="J17" s="201"/>
      <c r="K17" s="24"/>
    </row>
    <row r="18" spans="1:11" ht="15" x14ac:dyDescent="0.2">
      <c r="A18" s="62">
        <v>10</v>
      </c>
      <c r="B18" s="24"/>
      <c r="C18" s="24"/>
      <c r="D18" s="24"/>
      <c r="E18" s="24"/>
      <c r="F18" s="24"/>
      <c r="G18" s="24"/>
      <c r="H18" s="201"/>
      <c r="I18" s="201"/>
      <c r="J18" s="201"/>
      <c r="K18" s="24"/>
    </row>
    <row r="19" spans="1:11" ht="15" x14ac:dyDescent="0.2">
      <c r="A19" s="62">
        <v>11</v>
      </c>
      <c r="B19" s="24"/>
      <c r="C19" s="24"/>
      <c r="D19" s="24"/>
      <c r="E19" s="24"/>
      <c r="F19" s="24"/>
      <c r="G19" s="24"/>
      <c r="H19" s="201"/>
      <c r="I19" s="201"/>
      <c r="J19" s="201"/>
      <c r="K19" s="24"/>
    </row>
    <row r="20" spans="1:11" ht="15" x14ac:dyDescent="0.2">
      <c r="A20" s="62">
        <v>12</v>
      </c>
      <c r="B20" s="24"/>
      <c r="C20" s="24"/>
      <c r="D20" s="24"/>
      <c r="E20" s="24"/>
      <c r="F20" s="24"/>
      <c r="G20" s="24"/>
      <c r="H20" s="201"/>
      <c r="I20" s="201"/>
      <c r="J20" s="201"/>
      <c r="K20" s="24"/>
    </row>
    <row r="21" spans="1:11" ht="15" x14ac:dyDescent="0.2">
      <c r="A21" s="62">
        <v>13</v>
      </c>
      <c r="B21" s="24"/>
      <c r="C21" s="24"/>
      <c r="D21" s="24"/>
      <c r="E21" s="24"/>
      <c r="F21" s="24"/>
      <c r="G21" s="24"/>
      <c r="H21" s="201"/>
      <c r="I21" s="201"/>
      <c r="J21" s="201"/>
      <c r="K21" s="24"/>
    </row>
    <row r="22" spans="1:11" ht="15" x14ac:dyDescent="0.2">
      <c r="A22" s="62">
        <v>14</v>
      </c>
      <c r="B22" s="24"/>
      <c r="C22" s="24"/>
      <c r="D22" s="24"/>
      <c r="E22" s="24"/>
      <c r="F22" s="24"/>
      <c r="G22" s="24"/>
      <c r="H22" s="201"/>
      <c r="I22" s="201"/>
      <c r="J22" s="201"/>
      <c r="K22" s="24"/>
    </row>
    <row r="23" spans="1:11" ht="15" x14ac:dyDescent="0.2">
      <c r="A23" s="62">
        <v>15</v>
      </c>
      <c r="B23" s="24"/>
      <c r="C23" s="24"/>
      <c r="D23" s="24"/>
      <c r="E23" s="24"/>
      <c r="F23" s="24"/>
      <c r="G23" s="24"/>
      <c r="H23" s="201"/>
      <c r="I23" s="201"/>
      <c r="J23" s="201"/>
      <c r="K23" s="24"/>
    </row>
    <row r="24" spans="1:11" ht="15" x14ac:dyDescent="0.2">
      <c r="A24" s="62">
        <v>16</v>
      </c>
      <c r="B24" s="24"/>
      <c r="C24" s="24"/>
      <c r="D24" s="24"/>
      <c r="E24" s="24"/>
      <c r="F24" s="24"/>
      <c r="G24" s="24"/>
      <c r="H24" s="201"/>
      <c r="I24" s="201"/>
      <c r="J24" s="201"/>
      <c r="K24" s="24"/>
    </row>
    <row r="25" spans="1:11" ht="15" x14ac:dyDescent="0.2">
      <c r="A25" s="62">
        <v>17</v>
      </c>
      <c r="B25" s="24"/>
      <c r="C25" s="24"/>
      <c r="D25" s="24"/>
      <c r="E25" s="24"/>
      <c r="F25" s="24"/>
      <c r="G25" s="24"/>
      <c r="H25" s="201"/>
      <c r="I25" s="201"/>
      <c r="J25" s="201"/>
      <c r="K25" s="24"/>
    </row>
    <row r="26" spans="1:11" ht="15" x14ac:dyDescent="0.2">
      <c r="A26" s="62">
        <v>18</v>
      </c>
      <c r="B26" s="24"/>
      <c r="C26" s="24"/>
      <c r="D26" s="24"/>
      <c r="E26" s="24"/>
      <c r="F26" s="24"/>
      <c r="G26" s="24"/>
      <c r="H26" s="201"/>
      <c r="I26" s="201"/>
      <c r="J26" s="201"/>
      <c r="K26" s="24"/>
    </row>
    <row r="27" spans="1:11" ht="15" x14ac:dyDescent="0.2">
      <c r="A27" s="62" t="s">
        <v>222</v>
      </c>
      <c r="B27" s="24"/>
      <c r="C27" s="24"/>
      <c r="D27" s="24"/>
      <c r="E27" s="24"/>
      <c r="F27" s="24"/>
      <c r="G27" s="24"/>
      <c r="H27" s="201"/>
      <c r="I27" s="201"/>
      <c r="J27" s="201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5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05"/>
      <c r="D32" s="405"/>
      <c r="F32" s="64"/>
      <c r="G32" s="66"/>
    </row>
    <row r="33" spans="2:6" ht="15" x14ac:dyDescent="0.3">
      <c r="B33" s="2"/>
      <c r="C33" s="63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1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C22" sqref="C22:C23"/>
    </sheetView>
  </sheetViews>
  <sheetFormatPr defaultRowHeight="12.75" x14ac:dyDescent="0.2"/>
  <cols>
    <col min="1" max="1" width="6.85546875" style="166" customWidth="1"/>
    <col min="2" max="2" width="21.140625" style="166" customWidth="1"/>
    <col min="3" max="3" width="21.5703125" style="166" customWidth="1"/>
    <col min="4" max="4" width="19.140625" style="166" customWidth="1"/>
    <col min="5" max="5" width="15.140625" style="166" customWidth="1"/>
    <col min="6" max="6" width="20.85546875" style="166" customWidth="1"/>
    <col min="7" max="7" width="23.85546875" style="166" customWidth="1"/>
    <col min="8" max="8" width="19" style="166" customWidth="1"/>
    <col min="9" max="9" width="21.140625" style="166" customWidth="1"/>
    <col min="10" max="10" width="17" style="166" customWidth="1"/>
    <col min="11" max="11" width="21.5703125" style="166" customWidth="1"/>
    <col min="12" max="12" width="24.42578125" style="166" customWidth="1"/>
    <col min="13" max="16384" width="9.140625" style="166"/>
  </cols>
  <sheetData>
    <row r="1" spans="1:13" customFormat="1" ht="15" x14ac:dyDescent="0.2">
      <c r="A1" s="124" t="s">
        <v>359</v>
      </c>
      <c r="B1" s="124"/>
      <c r="C1" s="125"/>
      <c r="D1" s="125"/>
      <c r="E1" s="125"/>
      <c r="F1" s="125"/>
      <c r="G1" s="125"/>
      <c r="H1" s="125"/>
      <c r="I1" s="125"/>
      <c r="J1" s="125"/>
      <c r="K1" s="129"/>
      <c r="L1" s="71" t="s">
        <v>97</v>
      </c>
    </row>
    <row r="2" spans="1:13" customFormat="1" ht="15" x14ac:dyDescent="0.3">
      <c r="A2" s="97" t="s">
        <v>104</v>
      </c>
      <c r="B2" s="97"/>
      <c r="C2" s="125"/>
      <c r="D2" s="125"/>
      <c r="E2" s="125"/>
      <c r="F2" s="125"/>
      <c r="G2" s="125"/>
      <c r="H2" s="125"/>
      <c r="I2" s="125"/>
      <c r="J2" s="125"/>
      <c r="K2" s="129"/>
      <c r="L2" s="200" t="str">
        <f>'ფორმა N1'!L2</f>
        <v>9/21/2016-10/8/2016</v>
      </c>
    </row>
    <row r="3" spans="1:13" customFormat="1" ht="1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6"/>
      <c r="L3" s="126"/>
      <c r="M3" s="166"/>
    </row>
    <row r="4" spans="1:13" customFormat="1" ht="15" x14ac:dyDescent="0.3">
      <c r="A4" s="69" t="e">
        <f>#REF!</f>
        <v>#REF!</v>
      </c>
      <c r="B4" s="69"/>
      <c r="C4" s="69"/>
      <c r="D4" s="69"/>
      <c r="E4" s="70"/>
      <c r="F4" s="130"/>
      <c r="G4" s="125"/>
      <c r="H4" s="125"/>
      <c r="I4" s="125"/>
      <c r="J4" s="125"/>
      <c r="K4" s="125"/>
      <c r="L4" s="125"/>
    </row>
    <row r="5" spans="1:13" ht="15" x14ac:dyDescent="0.3">
      <c r="A5" s="203" t="str">
        <f>'ფორმა N1'!D4</f>
        <v>ირაკლი შიხიაშვილი</v>
      </c>
      <c r="B5" s="203"/>
      <c r="C5" s="73"/>
      <c r="D5" s="73"/>
      <c r="E5" s="73"/>
      <c r="F5" s="204"/>
      <c r="G5" s="205"/>
      <c r="H5" s="205"/>
      <c r="I5" s="205"/>
      <c r="J5" s="205"/>
      <c r="K5" s="205"/>
      <c r="L5" s="204"/>
    </row>
    <row r="6" spans="1:13" customFormat="1" ht="13.5" x14ac:dyDescent="0.2">
      <c r="A6" s="127"/>
      <c r="B6" s="127"/>
      <c r="C6" s="128"/>
      <c r="D6" s="128"/>
      <c r="E6" s="128"/>
      <c r="F6" s="125"/>
      <c r="G6" s="125"/>
      <c r="H6" s="125"/>
      <c r="I6" s="125"/>
      <c r="J6" s="125"/>
      <c r="K6" s="125"/>
      <c r="L6" s="125"/>
    </row>
    <row r="7" spans="1:13" customFormat="1" ht="60" x14ac:dyDescent="0.2">
      <c r="A7" s="131" t="s">
        <v>64</v>
      </c>
      <c r="B7" s="122" t="s">
        <v>202</v>
      </c>
      <c r="C7" s="123" t="s">
        <v>199</v>
      </c>
      <c r="D7" s="123" t="s">
        <v>200</v>
      </c>
      <c r="E7" s="123" t="s">
        <v>286</v>
      </c>
      <c r="F7" s="123" t="s">
        <v>201</v>
      </c>
      <c r="G7" s="123" t="s">
        <v>320</v>
      </c>
      <c r="H7" s="123" t="s">
        <v>322</v>
      </c>
      <c r="I7" s="123" t="s">
        <v>316</v>
      </c>
      <c r="J7" s="123" t="s">
        <v>317</v>
      </c>
      <c r="K7" s="123" t="s">
        <v>329</v>
      </c>
      <c r="L7" s="123" t="s">
        <v>318</v>
      </c>
    </row>
    <row r="8" spans="1:13" customFormat="1" ht="15" x14ac:dyDescent="0.2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2">
        <v>9</v>
      </c>
      <c r="J8" s="122">
        <v>10</v>
      </c>
      <c r="K8" s="123">
        <v>11</v>
      </c>
      <c r="L8" s="123">
        <v>12</v>
      </c>
    </row>
    <row r="9" spans="1:13" customFormat="1" ht="15" x14ac:dyDescent="0.3">
      <c r="A9" s="62">
        <v>1</v>
      </c>
      <c r="B9" s="62" t="s">
        <v>418</v>
      </c>
      <c r="C9" s="24" t="s">
        <v>419</v>
      </c>
      <c r="D9" s="24" t="s">
        <v>420</v>
      </c>
      <c r="E9" s="24">
        <v>2001</v>
      </c>
      <c r="F9" s="24" t="s">
        <v>421</v>
      </c>
      <c r="G9" s="24"/>
      <c r="H9" s="358" t="s">
        <v>494</v>
      </c>
      <c r="I9" s="201" t="s">
        <v>422</v>
      </c>
      <c r="J9" s="201" t="s">
        <v>423</v>
      </c>
      <c r="K9" s="201"/>
      <c r="L9" s="24"/>
    </row>
    <row r="10" spans="1:13" customFormat="1" ht="15" x14ac:dyDescent="0.3">
      <c r="A10" s="62">
        <v>2</v>
      </c>
      <c r="B10" s="62" t="s">
        <v>418</v>
      </c>
      <c r="C10" s="24" t="s">
        <v>426</v>
      </c>
      <c r="D10" s="24" t="s">
        <v>427</v>
      </c>
      <c r="E10" s="24">
        <v>2002</v>
      </c>
      <c r="F10" s="24" t="s">
        <v>428</v>
      </c>
      <c r="G10" s="24"/>
      <c r="H10" s="358" t="s">
        <v>495</v>
      </c>
      <c r="I10" s="201" t="s">
        <v>429</v>
      </c>
      <c r="J10" s="201" t="s">
        <v>430</v>
      </c>
      <c r="K10" s="201"/>
      <c r="L10" s="24"/>
    </row>
    <row r="11" spans="1:13" customFormat="1" ht="15" x14ac:dyDescent="0.3">
      <c r="A11" s="62">
        <v>3</v>
      </c>
      <c r="B11" s="62" t="s">
        <v>431</v>
      </c>
      <c r="C11" s="24" t="s">
        <v>432</v>
      </c>
      <c r="D11" s="24" t="s">
        <v>433</v>
      </c>
      <c r="E11" s="24">
        <v>1999</v>
      </c>
      <c r="F11" s="24" t="s">
        <v>434</v>
      </c>
      <c r="G11" s="24"/>
      <c r="H11" s="358" t="s">
        <v>499</v>
      </c>
      <c r="I11" s="201" t="s">
        <v>411</v>
      </c>
      <c r="J11" s="201" t="s">
        <v>493</v>
      </c>
      <c r="K11" s="201"/>
      <c r="L11" s="24"/>
    </row>
    <row r="12" spans="1:13" customFormat="1" ht="15" x14ac:dyDescent="0.3">
      <c r="A12" s="62">
        <v>4</v>
      </c>
      <c r="B12" s="62" t="s">
        <v>435</v>
      </c>
      <c r="C12" s="24" t="s">
        <v>436</v>
      </c>
      <c r="D12" s="24" t="s">
        <v>437</v>
      </c>
      <c r="E12" s="24">
        <v>2001</v>
      </c>
      <c r="F12" s="24" t="s">
        <v>438</v>
      </c>
      <c r="G12" s="24"/>
      <c r="H12" s="358" t="s">
        <v>496</v>
      </c>
      <c r="I12" s="201" t="s">
        <v>439</v>
      </c>
      <c r="J12" s="201" t="s">
        <v>440</v>
      </c>
      <c r="K12" s="201"/>
      <c r="L12" s="24"/>
    </row>
    <row r="13" spans="1:13" customFormat="1" ht="15" x14ac:dyDescent="0.3">
      <c r="A13" s="62">
        <v>5</v>
      </c>
      <c r="B13" s="62" t="s">
        <v>424</v>
      </c>
      <c r="C13" s="24" t="s">
        <v>441</v>
      </c>
      <c r="D13" s="24" t="s">
        <v>442</v>
      </c>
      <c r="E13" s="24">
        <v>1999</v>
      </c>
      <c r="F13" s="24" t="s">
        <v>443</v>
      </c>
      <c r="G13" s="24"/>
      <c r="H13" s="358" t="s">
        <v>497</v>
      </c>
      <c r="I13" s="201" t="s">
        <v>444</v>
      </c>
      <c r="J13" s="201" t="s">
        <v>445</v>
      </c>
      <c r="K13" s="201"/>
      <c r="L13" s="24"/>
    </row>
    <row r="14" spans="1:13" customFormat="1" ht="15" x14ac:dyDescent="0.3">
      <c r="A14" s="62">
        <v>6</v>
      </c>
      <c r="B14" s="62" t="s">
        <v>431</v>
      </c>
      <c r="C14" s="24" t="s">
        <v>446</v>
      </c>
      <c r="D14" s="24" t="s">
        <v>447</v>
      </c>
      <c r="E14" s="24">
        <v>2000</v>
      </c>
      <c r="F14" s="24" t="s">
        <v>448</v>
      </c>
      <c r="G14" s="24"/>
      <c r="H14" s="358" t="s">
        <v>498</v>
      </c>
      <c r="I14" s="201" t="s">
        <v>449</v>
      </c>
      <c r="J14" s="201" t="s">
        <v>450</v>
      </c>
      <c r="K14" s="201"/>
      <c r="L14" s="24"/>
    </row>
    <row r="15" spans="1:13" customFormat="1" ht="15" x14ac:dyDescent="0.3">
      <c r="A15" s="62">
        <v>7</v>
      </c>
      <c r="B15" s="62" t="s">
        <v>418</v>
      </c>
      <c r="C15" s="24" t="s">
        <v>425</v>
      </c>
      <c r="D15" s="24" t="s">
        <v>452</v>
      </c>
      <c r="E15" s="24">
        <v>2003</v>
      </c>
      <c r="F15" s="24" t="s">
        <v>453</v>
      </c>
      <c r="G15" s="24"/>
      <c r="H15" s="358" t="s">
        <v>500</v>
      </c>
      <c r="I15" s="201" t="s">
        <v>454</v>
      </c>
      <c r="J15" s="201" t="s">
        <v>455</v>
      </c>
      <c r="K15" s="201"/>
      <c r="L15" s="24"/>
    </row>
    <row r="16" spans="1:13" customFormat="1" ht="15" x14ac:dyDescent="0.3">
      <c r="A16" s="62">
        <v>8</v>
      </c>
      <c r="B16" s="62" t="s">
        <v>431</v>
      </c>
      <c r="C16" s="24" t="s">
        <v>456</v>
      </c>
      <c r="D16" s="24" t="s">
        <v>457</v>
      </c>
      <c r="E16" s="24">
        <v>2007</v>
      </c>
      <c r="F16" s="24" t="s">
        <v>458</v>
      </c>
      <c r="G16" s="24"/>
      <c r="H16" s="358" t="s">
        <v>501</v>
      </c>
      <c r="I16" s="201" t="s">
        <v>459</v>
      </c>
      <c r="J16" s="201" t="s">
        <v>460</v>
      </c>
      <c r="K16" s="201"/>
      <c r="L16" s="24"/>
    </row>
    <row r="17" spans="1:12" customFormat="1" ht="15" x14ac:dyDescent="0.3">
      <c r="A17" s="62">
        <v>9</v>
      </c>
      <c r="B17" s="62" t="s">
        <v>418</v>
      </c>
      <c r="C17" s="24" t="s">
        <v>451</v>
      </c>
      <c r="D17" s="24" t="s">
        <v>462</v>
      </c>
      <c r="E17" s="24">
        <v>2005</v>
      </c>
      <c r="F17" s="24" t="s">
        <v>461</v>
      </c>
      <c r="G17" s="24"/>
      <c r="H17" s="358">
        <v>62006001166</v>
      </c>
      <c r="I17" s="201" t="s">
        <v>463</v>
      </c>
      <c r="J17" s="201" t="s">
        <v>464</v>
      </c>
      <c r="K17" s="201"/>
      <c r="L17" s="24"/>
    </row>
    <row r="18" spans="1:12" customFormat="1" ht="15" x14ac:dyDescent="0.3">
      <c r="A18" s="62">
        <v>10</v>
      </c>
      <c r="B18" s="371" t="s">
        <v>424</v>
      </c>
      <c r="C18" s="370" t="s">
        <v>502</v>
      </c>
      <c r="D18" s="370" t="s">
        <v>503</v>
      </c>
      <c r="E18" s="370">
        <v>2005</v>
      </c>
      <c r="F18" s="370" t="s">
        <v>504</v>
      </c>
      <c r="G18" s="370"/>
      <c r="H18" s="358" t="s">
        <v>505</v>
      </c>
      <c r="I18" s="372" t="s">
        <v>506</v>
      </c>
      <c r="J18" s="373" t="s">
        <v>507</v>
      </c>
      <c r="K18" s="201"/>
      <c r="L18" s="24"/>
    </row>
    <row r="19" spans="1:12" customFormat="1" ht="15" x14ac:dyDescent="0.3">
      <c r="A19" s="62">
        <v>11</v>
      </c>
      <c r="B19" s="371" t="s">
        <v>435</v>
      </c>
      <c r="C19" s="370" t="s">
        <v>547</v>
      </c>
      <c r="D19" s="370" t="s">
        <v>546</v>
      </c>
      <c r="E19" s="381">
        <v>2002</v>
      </c>
      <c r="F19" s="24" t="s">
        <v>548</v>
      </c>
      <c r="G19" s="24"/>
      <c r="H19" s="358" t="s">
        <v>517</v>
      </c>
      <c r="I19" s="201" t="s">
        <v>545</v>
      </c>
      <c r="J19" s="201" t="s">
        <v>521</v>
      </c>
      <c r="K19" s="201"/>
      <c r="L19" s="24"/>
    </row>
    <row r="20" spans="1:12" customFormat="1" ht="15" x14ac:dyDescent="0.3">
      <c r="A20" s="62">
        <v>12</v>
      </c>
      <c r="B20" s="371" t="s">
        <v>424</v>
      </c>
      <c r="C20" s="370" t="s">
        <v>553</v>
      </c>
      <c r="D20" s="24" t="s">
        <v>881</v>
      </c>
      <c r="E20" s="24">
        <v>2004</v>
      </c>
      <c r="F20" s="24" t="s">
        <v>552</v>
      </c>
      <c r="G20" s="24"/>
      <c r="H20" s="358" t="s">
        <v>518</v>
      </c>
      <c r="I20" s="201" t="s">
        <v>549</v>
      </c>
      <c r="J20" s="201" t="s">
        <v>522</v>
      </c>
      <c r="K20" s="201"/>
      <c r="L20" s="24"/>
    </row>
    <row r="21" spans="1:12" customFormat="1" ht="15" x14ac:dyDescent="0.3">
      <c r="A21" s="62">
        <v>13</v>
      </c>
      <c r="B21" s="62" t="s">
        <v>418</v>
      </c>
      <c r="C21" s="370" t="s">
        <v>451</v>
      </c>
      <c r="D21" s="24" t="s">
        <v>882</v>
      </c>
      <c r="E21" s="24">
        <v>2002</v>
      </c>
      <c r="F21" s="24" t="s">
        <v>554</v>
      </c>
      <c r="G21" s="24"/>
      <c r="H21" s="358" t="s">
        <v>519</v>
      </c>
      <c r="I21" s="201" t="s">
        <v>550</v>
      </c>
      <c r="J21" s="201" t="s">
        <v>523</v>
      </c>
      <c r="K21" s="201"/>
      <c r="L21" s="24"/>
    </row>
    <row r="22" spans="1:12" customFormat="1" ht="15" x14ac:dyDescent="0.3">
      <c r="A22" s="62">
        <v>14</v>
      </c>
      <c r="B22" s="62" t="s">
        <v>435</v>
      </c>
      <c r="C22" s="370" t="s">
        <v>555</v>
      </c>
      <c r="D22" s="24" t="s">
        <v>885</v>
      </c>
      <c r="E22" s="24">
        <v>2004</v>
      </c>
      <c r="F22" s="24" t="s">
        <v>556</v>
      </c>
      <c r="G22" s="24"/>
      <c r="H22" s="358" t="s">
        <v>520</v>
      </c>
      <c r="I22" s="201" t="s">
        <v>551</v>
      </c>
      <c r="J22" s="201" t="s">
        <v>524</v>
      </c>
      <c r="K22" s="201"/>
      <c r="L22" s="24"/>
    </row>
    <row r="23" spans="1:12" customFormat="1" ht="15" x14ac:dyDescent="0.3">
      <c r="A23" s="62">
        <v>15</v>
      </c>
      <c r="B23" s="62" t="s">
        <v>418</v>
      </c>
      <c r="C23" s="370" t="s">
        <v>560</v>
      </c>
      <c r="D23" s="24" t="s">
        <v>886</v>
      </c>
      <c r="E23" s="24">
        <v>2004</v>
      </c>
      <c r="F23" s="24" t="s">
        <v>558</v>
      </c>
      <c r="G23" s="24"/>
      <c r="H23" s="358" t="s">
        <v>537</v>
      </c>
      <c r="I23" s="201" t="s">
        <v>557</v>
      </c>
      <c r="J23" s="201" t="s">
        <v>539</v>
      </c>
      <c r="K23" s="201"/>
      <c r="L23" s="24"/>
    </row>
    <row r="24" spans="1:12" customFormat="1" ht="15" x14ac:dyDescent="0.3">
      <c r="A24" s="62">
        <v>16</v>
      </c>
      <c r="B24" s="62" t="s">
        <v>431</v>
      </c>
      <c r="C24" s="370" t="s">
        <v>883</v>
      </c>
      <c r="D24" s="24" t="s">
        <v>884</v>
      </c>
      <c r="E24" s="24">
        <v>2004</v>
      </c>
      <c r="F24" s="24" t="s">
        <v>559</v>
      </c>
      <c r="G24" s="24"/>
      <c r="H24" s="358" t="s">
        <v>538</v>
      </c>
      <c r="I24" s="201" t="s">
        <v>506</v>
      </c>
      <c r="J24" s="201" t="s">
        <v>540</v>
      </c>
      <c r="K24" s="201"/>
      <c r="L24" s="24"/>
    </row>
    <row r="25" spans="1:12" customFormat="1" ht="15" x14ac:dyDescent="0.3">
      <c r="A25" s="62">
        <v>17</v>
      </c>
      <c r="B25" s="62"/>
      <c r="C25" s="24"/>
      <c r="D25" s="24"/>
      <c r="E25" s="24"/>
      <c r="F25" s="24"/>
      <c r="G25" s="24"/>
      <c r="H25" s="358"/>
      <c r="I25" s="201"/>
      <c r="J25" s="201"/>
      <c r="K25" s="201"/>
      <c r="L25" s="24"/>
    </row>
    <row r="26" spans="1:12" customFormat="1" ht="15" x14ac:dyDescent="0.3">
      <c r="A26" s="62">
        <v>18</v>
      </c>
      <c r="B26" s="62"/>
      <c r="C26" s="24"/>
      <c r="D26" s="24"/>
      <c r="E26" s="24"/>
      <c r="F26" s="24"/>
      <c r="G26" s="24"/>
      <c r="H26" s="358"/>
      <c r="I26" s="201"/>
      <c r="J26" s="201"/>
      <c r="K26" s="201"/>
      <c r="L26" s="24"/>
    </row>
    <row r="27" spans="1:12" customFormat="1" ht="15" x14ac:dyDescent="0.3">
      <c r="A27" s="62" t="s">
        <v>222</v>
      </c>
      <c r="B27" s="62"/>
      <c r="C27" s="24"/>
      <c r="D27" s="24"/>
      <c r="E27" s="24"/>
      <c r="F27" s="24"/>
      <c r="G27" s="24"/>
      <c r="H27" s="358"/>
      <c r="I27" s="201"/>
      <c r="J27" s="201"/>
      <c r="K27" s="201"/>
      <c r="L27" s="24"/>
    </row>
    <row r="28" spans="1:12" x14ac:dyDescent="0.2">
      <c r="A28" s="207"/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</row>
    <row r="29" spans="1:12" x14ac:dyDescent="0.2">
      <c r="A29" s="207"/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7"/>
    </row>
    <row r="30" spans="1:12" x14ac:dyDescent="0.2">
      <c r="A30" s="208"/>
      <c r="B30" s="208"/>
      <c r="C30" s="207"/>
      <c r="D30" s="207"/>
      <c r="E30" s="207"/>
      <c r="F30" s="207"/>
      <c r="G30" s="207"/>
      <c r="H30" s="207"/>
      <c r="I30" s="207"/>
      <c r="J30" s="207"/>
      <c r="K30" s="207"/>
      <c r="L30" s="207"/>
    </row>
    <row r="31" spans="1:12" ht="15" x14ac:dyDescent="0.3">
      <c r="A31" s="165"/>
      <c r="B31" s="165"/>
      <c r="C31" s="167" t="s">
        <v>96</v>
      </c>
      <c r="D31" s="165"/>
      <c r="E31" s="165"/>
      <c r="F31" s="168"/>
      <c r="G31" s="165"/>
      <c r="H31" s="165"/>
      <c r="I31" s="165"/>
      <c r="J31" s="165"/>
      <c r="K31" s="165"/>
      <c r="L31" s="165"/>
    </row>
    <row r="32" spans="1:12" ht="15" x14ac:dyDescent="0.3">
      <c r="A32" s="165"/>
      <c r="B32" s="165"/>
      <c r="C32" s="165"/>
      <c r="D32" s="169"/>
      <c r="E32" s="165"/>
      <c r="G32" s="169"/>
      <c r="H32" s="212"/>
    </row>
    <row r="33" spans="3:7" ht="15" x14ac:dyDescent="0.3">
      <c r="C33" s="165"/>
      <c r="D33" s="171" t="s">
        <v>212</v>
      </c>
      <c r="E33" s="165"/>
      <c r="G33" s="172" t="s">
        <v>217</v>
      </c>
    </row>
    <row r="34" spans="3:7" ht="15" x14ac:dyDescent="0.3">
      <c r="C34" s="165"/>
      <c r="D34" s="173" t="s">
        <v>103</v>
      </c>
      <c r="E34" s="165"/>
      <c r="G34" s="165" t="s">
        <v>213</v>
      </c>
    </row>
    <row r="35" spans="3:7" ht="15" x14ac:dyDescent="0.3">
      <c r="C35" s="165"/>
      <c r="D35" s="173"/>
    </row>
  </sheetData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H9 H12 H20:H23">
      <formula1>11</formula1>
    </dataValidation>
  </dataValidations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F14" sqref="F14"/>
    </sheetView>
  </sheetViews>
  <sheetFormatPr defaultRowHeight="12.75" x14ac:dyDescent="0.2"/>
  <cols>
    <col min="1" max="1" width="11.7109375" style="166" customWidth="1"/>
    <col min="2" max="2" width="21.5703125" style="166" customWidth="1"/>
    <col min="3" max="3" width="19.140625" style="166" customWidth="1"/>
    <col min="4" max="4" width="23.7109375" style="166" customWidth="1"/>
    <col min="5" max="6" width="16.5703125" style="166" bestFit="1" customWidth="1"/>
    <col min="7" max="7" width="17" style="166" customWidth="1"/>
    <col min="8" max="8" width="19" style="166" customWidth="1"/>
    <col min="9" max="9" width="24.42578125" style="166" customWidth="1"/>
    <col min="10" max="16384" width="9.140625" style="166"/>
  </cols>
  <sheetData>
    <row r="1" spans="1:13" customFormat="1" ht="15" x14ac:dyDescent="0.2">
      <c r="A1" s="124" t="s">
        <v>360</v>
      </c>
      <c r="B1" s="125"/>
      <c r="C1" s="125"/>
      <c r="D1" s="125"/>
      <c r="E1" s="125"/>
      <c r="F1" s="125"/>
      <c r="G1" s="125"/>
      <c r="H1" s="129"/>
      <c r="I1" s="71" t="s">
        <v>97</v>
      </c>
    </row>
    <row r="2" spans="1:13" customFormat="1" ht="15" x14ac:dyDescent="0.3">
      <c r="A2" s="97" t="s">
        <v>104</v>
      </c>
      <c r="B2" s="125"/>
      <c r="C2" s="125"/>
      <c r="D2" s="125"/>
      <c r="E2" s="125"/>
      <c r="F2" s="125"/>
      <c r="G2" s="125"/>
      <c r="H2" s="129"/>
      <c r="I2" s="202" t="str">
        <f>'ფორმა N1'!L2</f>
        <v>9/21/2016-10/8/2016</v>
      </c>
    </row>
    <row r="3" spans="1:13" customFormat="1" ht="15" x14ac:dyDescent="0.2">
      <c r="A3" s="125"/>
      <c r="B3" s="125"/>
      <c r="C3" s="125"/>
      <c r="D3" s="125"/>
      <c r="E3" s="125"/>
      <c r="F3" s="125"/>
      <c r="G3" s="125"/>
      <c r="H3" s="126"/>
      <c r="I3" s="126"/>
      <c r="M3" s="166"/>
    </row>
    <row r="4" spans="1:13" customFormat="1" ht="15" x14ac:dyDescent="0.3">
      <c r="A4" s="69" t="e">
        <f>#REF!</f>
        <v>#REF!</v>
      </c>
      <c r="B4" s="69"/>
      <c r="C4" s="69"/>
      <c r="D4" s="125"/>
      <c r="E4" s="125"/>
      <c r="F4" s="125"/>
      <c r="G4" s="125"/>
      <c r="H4" s="125"/>
      <c r="I4" s="130"/>
    </row>
    <row r="5" spans="1:13" ht="15" x14ac:dyDescent="0.3">
      <c r="A5" s="203" t="str">
        <f>'ფორმა N1'!D4</f>
        <v>ირაკლი შიხიაშვილი</v>
      </c>
      <c r="B5" s="73"/>
      <c r="C5" s="73"/>
      <c r="D5" s="205"/>
      <c r="E5" s="205"/>
      <c r="F5" s="205"/>
      <c r="G5" s="205"/>
      <c r="H5" s="205"/>
      <c r="I5" s="204"/>
    </row>
    <row r="6" spans="1:13" customFormat="1" ht="13.5" x14ac:dyDescent="0.2">
      <c r="A6" s="127"/>
      <c r="B6" s="128"/>
      <c r="C6" s="128"/>
      <c r="D6" s="125"/>
      <c r="E6" s="125"/>
      <c r="F6" s="125"/>
      <c r="G6" s="125"/>
      <c r="H6" s="125"/>
      <c r="I6" s="125"/>
    </row>
    <row r="7" spans="1:13" customFormat="1" ht="60" x14ac:dyDescent="0.2">
      <c r="A7" s="131" t="s">
        <v>64</v>
      </c>
      <c r="B7" s="123" t="s">
        <v>314</v>
      </c>
      <c r="C7" s="123" t="s">
        <v>315</v>
      </c>
      <c r="D7" s="123" t="s">
        <v>320</v>
      </c>
      <c r="E7" s="123" t="s">
        <v>322</v>
      </c>
      <c r="F7" s="123" t="s">
        <v>316</v>
      </c>
      <c r="G7" s="123" t="s">
        <v>317</v>
      </c>
      <c r="H7" s="123" t="s">
        <v>329</v>
      </c>
      <c r="I7" s="123" t="s">
        <v>318</v>
      </c>
    </row>
    <row r="8" spans="1:13" customFormat="1" ht="15" x14ac:dyDescent="0.2">
      <c r="A8" s="122">
        <v>1</v>
      </c>
      <c r="B8" s="122">
        <v>2</v>
      </c>
      <c r="C8" s="123">
        <v>3</v>
      </c>
      <c r="D8" s="122">
        <v>6</v>
      </c>
      <c r="E8" s="123">
        <v>7</v>
      </c>
      <c r="F8" s="122">
        <v>8</v>
      </c>
      <c r="G8" s="122">
        <v>9</v>
      </c>
      <c r="H8" s="122">
        <v>10</v>
      </c>
      <c r="I8" s="123">
        <v>11</v>
      </c>
    </row>
    <row r="9" spans="1:13" customFormat="1" ht="60" x14ac:dyDescent="0.2">
      <c r="A9" s="62">
        <v>1</v>
      </c>
      <c r="B9" s="24" t="s">
        <v>476</v>
      </c>
      <c r="C9" s="24" t="s">
        <v>477</v>
      </c>
      <c r="D9" s="24"/>
      <c r="E9" s="24">
        <v>1029012915</v>
      </c>
      <c r="F9" s="201" t="s">
        <v>444</v>
      </c>
      <c r="G9" s="201" t="s">
        <v>445</v>
      </c>
      <c r="H9" s="201"/>
      <c r="I9" s="24"/>
    </row>
    <row r="10" spans="1:13" customFormat="1" ht="90" x14ac:dyDescent="0.2">
      <c r="A10" s="62">
        <v>2</v>
      </c>
      <c r="B10" s="24" t="s">
        <v>476</v>
      </c>
      <c r="C10" s="24" t="s">
        <v>478</v>
      </c>
      <c r="D10" s="24"/>
      <c r="E10" s="24">
        <v>49001000645</v>
      </c>
      <c r="F10" s="201" t="s">
        <v>479</v>
      </c>
      <c r="G10" s="201" t="s">
        <v>480</v>
      </c>
      <c r="H10" s="201"/>
      <c r="I10" s="24"/>
    </row>
    <row r="11" spans="1:13" customFormat="1" ht="75" x14ac:dyDescent="0.2">
      <c r="A11" s="62">
        <v>3</v>
      </c>
      <c r="B11" s="24" t="s">
        <v>481</v>
      </c>
      <c r="C11" s="24" t="s">
        <v>482</v>
      </c>
      <c r="D11" s="24"/>
      <c r="E11" s="24">
        <v>49001000645</v>
      </c>
      <c r="F11" s="201" t="s">
        <v>479</v>
      </c>
      <c r="G11" s="201" t="s">
        <v>480</v>
      </c>
      <c r="H11" s="201"/>
      <c r="I11" s="24"/>
    </row>
    <row r="12" spans="1:13" customFormat="1" ht="15" x14ac:dyDescent="0.2">
      <c r="A12" s="62">
        <v>4</v>
      </c>
      <c r="B12" s="24"/>
      <c r="C12" s="24"/>
      <c r="D12" s="24"/>
      <c r="E12" s="24"/>
      <c r="F12" s="201"/>
      <c r="G12" s="201"/>
      <c r="H12" s="201"/>
      <c r="I12" s="24"/>
    </row>
    <row r="13" spans="1:13" customFormat="1" ht="15" x14ac:dyDescent="0.2">
      <c r="A13" s="62">
        <v>5</v>
      </c>
      <c r="B13" s="24"/>
      <c r="C13" s="24"/>
      <c r="D13" s="24"/>
      <c r="E13" s="24"/>
      <c r="F13" s="201"/>
      <c r="G13" s="201"/>
      <c r="H13" s="201"/>
      <c r="I13" s="24"/>
    </row>
    <row r="14" spans="1:13" customFormat="1" ht="15" x14ac:dyDescent="0.2">
      <c r="A14" s="62">
        <v>6</v>
      </c>
      <c r="B14" s="24"/>
      <c r="C14" s="24"/>
      <c r="D14" s="24"/>
      <c r="E14" s="24"/>
      <c r="F14" s="201"/>
      <c r="G14" s="201"/>
      <c r="H14" s="201"/>
      <c r="I14" s="24"/>
    </row>
    <row r="15" spans="1:13" customFormat="1" ht="15" x14ac:dyDescent="0.2">
      <c r="A15" s="62">
        <v>7</v>
      </c>
      <c r="B15" s="24"/>
      <c r="C15" s="24"/>
      <c r="D15" s="24"/>
      <c r="E15" s="24"/>
      <c r="F15" s="201"/>
      <c r="G15" s="201"/>
      <c r="H15" s="201"/>
      <c r="I15" s="24"/>
    </row>
    <row r="16" spans="1:13" customFormat="1" ht="15" x14ac:dyDescent="0.2">
      <c r="A16" s="62">
        <v>8</v>
      </c>
      <c r="B16" s="24"/>
      <c r="C16" s="24"/>
      <c r="D16" s="24"/>
      <c r="E16" s="24"/>
      <c r="F16" s="201"/>
      <c r="G16" s="201"/>
      <c r="H16" s="201"/>
      <c r="I16" s="24"/>
    </row>
    <row r="17" spans="1:9" customFormat="1" ht="15" x14ac:dyDescent="0.2">
      <c r="A17" s="62">
        <v>9</v>
      </c>
      <c r="B17" s="24"/>
      <c r="C17" s="24"/>
      <c r="D17" s="24"/>
      <c r="E17" s="24"/>
      <c r="F17" s="201"/>
      <c r="G17" s="201"/>
      <c r="H17" s="201"/>
      <c r="I17" s="24"/>
    </row>
    <row r="18" spans="1:9" customFormat="1" ht="15" x14ac:dyDescent="0.2">
      <c r="A18" s="62">
        <v>10</v>
      </c>
      <c r="B18" s="24"/>
      <c r="C18" s="24"/>
      <c r="D18" s="24"/>
      <c r="E18" s="24"/>
      <c r="F18" s="201"/>
      <c r="G18" s="201"/>
      <c r="H18" s="201"/>
      <c r="I18" s="24"/>
    </row>
    <row r="19" spans="1:9" customFormat="1" ht="15" x14ac:dyDescent="0.2">
      <c r="A19" s="62">
        <v>11</v>
      </c>
      <c r="B19" s="24"/>
      <c r="C19" s="24"/>
      <c r="D19" s="24"/>
      <c r="E19" s="24"/>
      <c r="F19" s="201"/>
      <c r="G19" s="201"/>
      <c r="H19" s="201"/>
      <c r="I19" s="24"/>
    </row>
    <row r="20" spans="1:9" customFormat="1" ht="15" x14ac:dyDescent="0.2">
      <c r="A20" s="62">
        <v>12</v>
      </c>
      <c r="B20" s="24"/>
      <c r="C20" s="24"/>
      <c r="D20" s="24"/>
      <c r="E20" s="24"/>
      <c r="F20" s="201"/>
      <c r="G20" s="201"/>
      <c r="H20" s="201"/>
      <c r="I20" s="24"/>
    </row>
    <row r="21" spans="1:9" customFormat="1" ht="15" x14ac:dyDescent="0.2">
      <c r="A21" s="62">
        <v>13</v>
      </c>
      <c r="B21" s="24"/>
      <c r="C21" s="24"/>
      <c r="D21" s="24"/>
      <c r="E21" s="24"/>
      <c r="F21" s="201"/>
      <c r="G21" s="201"/>
      <c r="H21" s="201"/>
      <c r="I21" s="24"/>
    </row>
    <row r="22" spans="1:9" customFormat="1" ht="15" x14ac:dyDescent="0.2">
      <c r="A22" s="62">
        <v>14</v>
      </c>
      <c r="B22" s="24"/>
      <c r="C22" s="24"/>
      <c r="D22" s="24"/>
      <c r="E22" s="24"/>
      <c r="F22" s="201"/>
      <c r="G22" s="201"/>
      <c r="H22" s="201"/>
      <c r="I22" s="24"/>
    </row>
    <row r="23" spans="1:9" customFormat="1" ht="15" x14ac:dyDescent="0.2">
      <c r="A23" s="62">
        <v>15</v>
      </c>
      <c r="B23" s="24"/>
      <c r="C23" s="24"/>
      <c r="D23" s="24"/>
      <c r="E23" s="24"/>
      <c r="F23" s="201"/>
      <c r="G23" s="201"/>
      <c r="H23" s="201"/>
      <c r="I23" s="24"/>
    </row>
    <row r="24" spans="1:9" customFormat="1" ht="15" x14ac:dyDescent="0.2">
      <c r="A24" s="62">
        <v>16</v>
      </c>
      <c r="B24" s="24"/>
      <c r="C24" s="24"/>
      <c r="D24" s="24"/>
      <c r="E24" s="24"/>
      <c r="F24" s="201"/>
      <c r="G24" s="201"/>
      <c r="H24" s="201"/>
      <c r="I24" s="24"/>
    </row>
    <row r="25" spans="1:9" customFormat="1" ht="15" x14ac:dyDescent="0.2">
      <c r="A25" s="62">
        <v>17</v>
      </c>
      <c r="B25" s="24"/>
      <c r="C25" s="24"/>
      <c r="D25" s="24"/>
      <c r="E25" s="24"/>
      <c r="F25" s="201"/>
      <c r="G25" s="201"/>
      <c r="H25" s="201"/>
      <c r="I25" s="24"/>
    </row>
    <row r="26" spans="1:9" customFormat="1" ht="15" x14ac:dyDescent="0.2">
      <c r="A26" s="62">
        <v>18</v>
      </c>
      <c r="B26" s="24"/>
      <c r="C26" s="24"/>
      <c r="D26" s="24"/>
      <c r="E26" s="24"/>
      <c r="F26" s="201"/>
      <c r="G26" s="201"/>
      <c r="H26" s="201"/>
      <c r="I26" s="24"/>
    </row>
    <row r="27" spans="1:9" customFormat="1" ht="15" x14ac:dyDescent="0.2">
      <c r="A27" s="62" t="s">
        <v>222</v>
      </c>
      <c r="B27" s="24"/>
      <c r="C27" s="24"/>
      <c r="D27" s="24"/>
      <c r="E27" s="24"/>
      <c r="F27" s="201"/>
      <c r="G27" s="201"/>
      <c r="H27" s="201"/>
      <c r="I27" s="24"/>
    </row>
    <row r="28" spans="1:9" x14ac:dyDescent="0.2">
      <c r="A28" s="207"/>
      <c r="B28" s="207"/>
      <c r="C28" s="207"/>
      <c r="D28" s="207"/>
      <c r="E28" s="207"/>
      <c r="F28" s="207"/>
      <c r="G28" s="207"/>
      <c r="H28" s="207"/>
      <c r="I28" s="207"/>
    </row>
    <row r="29" spans="1:9" x14ac:dyDescent="0.2">
      <c r="A29" s="207"/>
      <c r="B29" s="207"/>
      <c r="C29" s="207"/>
      <c r="D29" s="207"/>
      <c r="E29" s="207"/>
      <c r="F29" s="207"/>
      <c r="G29" s="207"/>
      <c r="H29" s="207"/>
      <c r="I29" s="207"/>
    </row>
    <row r="30" spans="1:9" x14ac:dyDescent="0.2">
      <c r="A30" s="208"/>
      <c r="B30" s="207"/>
      <c r="C30" s="207"/>
      <c r="D30" s="207"/>
      <c r="E30" s="207"/>
      <c r="F30" s="207"/>
      <c r="G30" s="207"/>
      <c r="H30" s="207"/>
      <c r="I30" s="207"/>
    </row>
    <row r="31" spans="1:9" ht="15" x14ac:dyDescent="0.3">
      <c r="A31" s="165"/>
      <c r="B31" s="167" t="s">
        <v>96</v>
      </c>
      <c r="C31" s="165"/>
      <c r="D31" s="165"/>
      <c r="E31" s="168"/>
      <c r="F31" s="165"/>
      <c r="G31" s="165"/>
      <c r="H31" s="165"/>
      <c r="I31" s="165"/>
    </row>
    <row r="32" spans="1:9" ht="15" x14ac:dyDescent="0.3">
      <c r="A32" s="165"/>
      <c r="B32" s="165"/>
      <c r="C32" s="169"/>
      <c r="D32" s="165"/>
      <c r="F32" s="169"/>
      <c r="G32" s="212"/>
    </row>
    <row r="33" spans="2:6" ht="15" x14ac:dyDescent="0.3">
      <c r="B33" s="165"/>
      <c r="C33" s="171" t="s">
        <v>212</v>
      </c>
      <c r="D33" s="165"/>
      <c r="F33" s="172" t="s">
        <v>217</v>
      </c>
    </row>
    <row r="34" spans="2:6" ht="15" x14ac:dyDescent="0.3">
      <c r="B34" s="165"/>
      <c r="C34" s="173" t="s">
        <v>103</v>
      </c>
      <c r="D34" s="165"/>
      <c r="F34" s="165" t="s">
        <v>213</v>
      </c>
    </row>
    <row r="35" spans="2:6" ht="15" x14ac:dyDescent="0.3">
      <c r="B35" s="165"/>
      <c r="C35" s="173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E12" sqref="E12"/>
    </sheetView>
  </sheetViews>
  <sheetFormatPr defaultRowHeight="15" x14ac:dyDescent="0.3"/>
  <cols>
    <col min="1" max="1" width="10" style="165" customWidth="1"/>
    <col min="2" max="2" width="20.28515625" style="165" customWidth="1"/>
    <col min="3" max="3" width="30" style="165" customWidth="1"/>
    <col min="4" max="4" width="29" style="165" customWidth="1"/>
    <col min="5" max="5" width="22.5703125" style="165" customWidth="1"/>
    <col min="6" max="6" width="20" style="165" customWidth="1"/>
    <col min="7" max="7" width="29.28515625" style="165" customWidth="1"/>
    <col min="8" max="8" width="27.140625" style="165" customWidth="1"/>
    <col min="9" max="9" width="26.42578125" style="165" customWidth="1"/>
    <col min="10" max="10" width="0.5703125" style="165" customWidth="1"/>
    <col min="11" max="16384" width="9.140625" style="165"/>
  </cols>
  <sheetData>
    <row r="1" spans="1:10" x14ac:dyDescent="0.3">
      <c r="A1" s="67" t="s">
        <v>330</v>
      </c>
      <c r="B1" s="69"/>
      <c r="C1" s="69"/>
      <c r="D1" s="69"/>
      <c r="E1" s="69"/>
      <c r="F1" s="69"/>
      <c r="G1" s="69"/>
      <c r="H1" s="69"/>
      <c r="I1" s="144" t="s">
        <v>162</v>
      </c>
      <c r="J1" s="145"/>
    </row>
    <row r="2" spans="1:10" x14ac:dyDescent="0.3">
      <c r="A2" s="69" t="s">
        <v>104</v>
      </c>
      <c r="B2" s="69"/>
      <c r="C2" s="69"/>
      <c r="D2" s="69"/>
      <c r="E2" s="69"/>
      <c r="F2" s="69"/>
      <c r="G2" s="69"/>
      <c r="H2" s="69"/>
      <c r="I2" s="146" t="str">
        <f>'ფორმა N1'!L2</f>
        <v>9/21/2016-10/8/2016</v>
      </c>
      <c r="J2" s="145"/>
    </row>
    <row r="3" spans="1:10" x14ac:dyDescent="0.3">
      <c r="A3" s="69"/>
      <c r="B3" s="69"/>
      <c r="C3" s="69"/>
      <c r="D3" s="69"/>
      <c r="E3" s="69"/>
      <c r="F3" s="69"/>
      <c r="G3" s="69"/>
      <c r="H3" s="69"/>
      <c r="I3" s="95"/>
      <c r="J3" s="145"/>
    </row>
    <row r="4" spans="1:10" x14ac:dyDescent="0.3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69"/>
      <c r="I4" s="69"/>
      <c r="J4" s="96"/>
    </row>
    <row r="5" spans="1:10" x14ac:dyDescent="0.3">
      <c r="A5" s="203" t="str">
        <f>'ფორმა N1'!D4</f>
        <v>ირაკლი შიხიაშვილი</v>
      </c>
      <c r="B5" s="203"/>
      <c r="C5" s="203"/>
      <c r="D5" s="203"/>
      <c r="E5" s="203"/>
      <c r="F5" s="203"/>
      <c r="G5" s="203"/>
      <c r="H5" s="203"/>
      <c r="I5" s="203"/>
      <c r="J5" s="172"/>
    </row>
    <row r="6" spans="1:10" x14ac:dyDescent="0.3">
      <c r="A6" s="70"/>
      <c r="B6" s="69"/>
      <c r="C6" s="69"/>
      <c r="D6" s="69"/>
      <c r="E6" s="69"/>
      <c r="F6" s="69"/>
      <c r="G6" s="69"/>
      <c r="H6" s="69"/>
      <c r="I6" s="69"/>
      <c r="J6" s="96"/>
    </row>
    <row r="7" spans="1:10" x14ac:dyDescent="0.3">
      <c r="A7" s="69"/>
      <c r="B7" s="69"/>
      <c r="C7" s="69"/>
      <c r="D7" s="69"/>
      <c r="E7" s="69"/>
      <c r="F7" s="69"/>
      <c r="G7" s="69"/>
      <c r="H7" s="69"/>
      <c r="I7" s="69"/>
      <c r="J7" s="97"/>
    </row>
    <row r="8" spans="1:10" ht="63.75" customHeight="1" x14ac:dyDescent="0.3">
      <c r="A8" s="147" t="s">
        <v>64</v>
      </c>
      <c r="B8" s="344" t="s">
        <v>308</v>
      </c>
      <c r="C8" s="345" t="s">
        <v>344</v>
      </c>
      <c r="D8" s="345" t="s">
        <v>345</v>
      </c>
      <c r="E8" s="345" t="s">
        <v>309</v>
      </c>
      <c r="F8" s="345" t="s">
        <v>326</v>
      </c>
      <c r="G8" s="345" t="s">
        <v>327</v>
      </c>
      <c r="H8" s="345" t="s">
        <v>346</v>
      </c>
      <c r="I8" s="148" t="s">
        <v>328</v>
      </c>
      <c r="J8" s="97"/>
    </row>
    <row r="9" spans="1:10" x14ac:dyDescent="0.3">
      <c r="A9" s="150">
        <v>1</v>
      </c>
      <c r="B9" s="188"/>
      <c r="C9" s="155"/>
      <c r="D9" s="155"/>
      <c r="E9" s="154"/>
      <c r="F9" s="154"/>
      <c r="G9" s="154"/>
      <c r="H9" s="154"/>
      <c r="I9" s="154"/>
      <c r="J9" s="97"/>
    </row>
    <row r="10" spans="1:10" x14ac:dyDescent="0.3">
      <c r="A10" s="150">
        <v>2</v>
      </c>
      <c r="B10" s="188"/>
      <c r="C10" s="155"/>
      <c r="D10" s="155"/>
      <c r="E10" s="154"/>
      <c r="F10" s="154"/>
      <c r="G10" s="154"/>
      <c r="H10" s="154"/>
      <c r="I10" s="154"/>
      <c r="J10" s="97"/>
    </row>
    <row r="11" spans="1:10" x14ac:dyDescent="0.3">
      <c r="A11" s="150">
        <v>3</v>
      </c>
      <c r="B11" s="188"/>
      <c r="C11" s="155"/>
      <c r="D11" s="155"/>
      <c r="E11" s="154"/>
      <c r="F11" s="154"/>
      <c r="G11" s="154"/>
      <c r="H11" s="154"/>
      <c r="I11" s="154"/>
      <c r="J11" s="97"/>
    </row>
    <row r="12" spans="1:10" x14ac:dyDescent="0.3">
      <c r="A12" s="150">
        <v>4</v>
      </c>
      <c r="B12" s="188"/>
      <c r="C12" s="155"/>
      <c r="D12" s="155"/>
      <c r="E12" s="154"/>
      <c r="F12" s="154"/>
      <c r="G12" s="154"/>
      <c r="H12" s="154"/>
      <c r="I12" s="154"/>
      <c r="J12" s="97"/>
    </row>
    <row r="13" spans="1:10" x14ac:dyDescent="0.3">
      <c r="A13" s="150">
        <v>5</v>
      </c>
      <c r="B13" s="188"/>
      <c r="C13" s="155"/>
      <c r="D13" s="155"/>
      <c r="E13" s="154"/>
      <c r="F13" s="154"/>
      <c r="G13" s="154"/>
      <c r="H13" s="154"/>
      <c r="I13" s="154"/>
      <c r="J13" s="97"/>
    </row>
    <row r="14" spans="1:10" x14ac:dyDescent="0.3">
      <c r="A14" s="150">
        <v>6</v>
      </c>
      <c r="B14" s="188"/>
      <c r="C14" s="155"/>
      <c r="D14" s="155"/>
      <c r="E14" s="154"/>
      <c r="F14" s="154"/>
      <c r="G14" s="154"/>
      <c r="H14" s="154"/>
      <c r="I14" s="154"/>
      <c r="J14" s="97"/>
    </row>
    <row r="15" spans="1:10" x14ac:dyDescent="0.3">
      <c r="A15" s="150">
        <v>7</v>
      </c>
      <c r="B15" s="188"/>
      <c r="C15" s="155"/>
      <c r="D15" s="155"/>
      <c r="E15" s="154"/>
      <c r="F15" s="154"/>
      <c r="G15" s="154"/>
      <c r="H15" s="154"/>
      <c r="I15" s="154"/>
      <c r="J15" s="97"/>
    </row>
    <row r="16" spans="1:10" x14ac:dyDescent="0.3">
      <c r="A16" s="150">
        <v>8</v>
      </c>
      <c r="B16" s="188"/>
      <c r="C16" s="155"/>
      <c r="D16" s="155"/>
      <c r="E16" s="154"/>
      <c r="F16" s="154"/>
      <c r="G16" s="154"/>
      <c r="H16" s="154"/>
      <c r="I16" s="154"/>
      <c r="J16" s="97"/>
    </row>
    <row r="17" spans="1:10" x14ac:dyDescent="0.3">
      <c r="A17" s="150">
        <v>9</v>
      </c>
      <c r="B17" s="188"/>
      <c r="C17" s="155"/>
      <c r="D17" s="155"/>
      <c r="E17" s="154"/>
      <c r="F17" s="154"/>
      <c r="G17" s="154"/>
      <c r="H17" s="154"/>
      <c r="I17" s="154"/>
      <c r="J17" s="97"/>
    </row>
    <row r="18" spans="1:10" x14ac:dyDescent="0.3">
      <c r="A18" s="150">
        <v>10</v>
      </c>
      <c r="B18" s="188"/>
      <c r="C18" s="155"/>
      <c r="D18" s="155"/>
      <c r="E18" s="154"/>
      <c r="F18" s="154"/>
      <c r="G18" s="154"/>
      <c r="H18" s="154"/>
      <c r="I18" s="154"/>
      <c r="J18" s="97"/>
    </row>
    <row r="19" spans="1:10" x14ac:dyDescent="0.3">
      <c r="A19" s="150">
        <v>11</v>
      </c>
      <c r="B19" s="188"/>
      <c r="C19" s="155"/>
      <c r="D19" s="155"/>
      <c r="E19" s="154"/>
      <c r="F19" s="154"/>
      <c r="G19" s="154"/>
      <c r="H19" s="154"/>
      <c r="I19" s="154"/>
      <c r="J19" s="97"/>
    </row>
    <row r="20" spans="1:10" x14ac:dyDescent="0.3">
      <c r="A20" s="150">
        <v>12</v>
      </c>
      <c r="B20" s="188"/>
      <c r="C20" s="155"/>
      <c r="D20" s="155"/>
      <c r="E20" s="154"/>
      <c r="F20" s="154"/>
      <c r="G20" s="154"/>
      <c r="H20" s="154"/>
      <c r="I20" s="154"/>
      <c r="J20" s="97"/>
    </row>
    <row r="21" spans="1:10" x14ac:dyDescent="0.3">
      <c r="A21" s="150">
        <v>13</v>
      </c>
      <c r="B21" s="188"/>
      <c r="C21" s="155"/>
      <c r="D21" s="155"/>
      <c r="E21" s="154"/>
      <c r="F21" s="154"/>
      <c r="G21" s="154"/>
      <c r="H21" s="154"/>
      <c r="I21" s="154"/>
      <c r="J21" s="97"/>
    </row>
    <row r="22" spans="1:10" x14ac:dyDescent="0.3">
      <c r="A22" s="150">
        <v>14</v>
      </c>
      <c r="B22" s="188"/>
      <c r="C22" s="155"/>
      <c r="D22" s="155"/>
      <c r="E22" s="154"/>
      <c r="F22" s="154"/>
      <c r="G22" s="154"/>
      <c r="H22" s="154"/>
      <c r="I22" s="154"/>
      <c r="J22" s="97"/>
    </row>
    <row r="23" spans="1:10" x14ac:dyDescent="0.3">
      <c r="A23" s="150">
        <v>15</v>
      </c>
      <c r="B23" s="188"/>
      <c r="C23" s="155"/>
      <c r="D23" s="155"/>
      <c r="E23" s="154"/>
      <c r="F23" s="154"/>
      <c r="G23" s="154"/>
      <c r="H23" s="154"/>
      <c r="I23" s="154"/>
      <c r="J23" s="97"/>
    </row>
    <row r="24" spans="1:10" x14ac:dyDescent="0.3">
      <c r="A24" s="150">
        <v>16</v>
      </c>
      <c r="B24" s="188"/>
      <c r="C24" s="155"/>
      <c r="D24" s="155"/>
      <c r="E24" s="154"/>
      <c r="F24" s="154"/>
      <c r="G24" s="154"/>
      <c r="H24" s="154"/>
      <c r="I24" s="154"/>
      <c r="J24" s="97"/>
    </row>
    <row r="25" spans="1:10" x14ac:dyDescent="0.3">
      <c r="A25" s="150">
        <v>17</v>
      </c>
      <c r="B25" s="188"/>
      <c r="C25" s="155"/>
      <c r="D25" s="155"/>
      <c r="E25" s="154"/>
      <c r="F25" s="154"/>
      <c r="G25" s="154"/>
      <c r="H25" s="154"/>
      <c r="I25" s="154"/>
      <c r="J25" s="97"/>
    </row>
    <row r="26" spans="1:10" x14ac:dyDescent="0.3">
      <c r="A26" s="150">
        <v>18</v>
      </c>
      <c r="B26" s="188"/>
      <c r="C26" s="155"/>
      <c r="D26" s="155"/>
      <c r="E26" s="154"/>
      <c r="F26" s="154"/>
      <c r="G26" s="154"/>
      <c r="H26" s="154"/>
      <c r="I26" s="154"/>
      <c r="J26" s="97"/>
    </row>
    <row r="27" spans="1:10" x14ac:dyDescent="0.3">
      <c r="A27" s="150">
        <v>19</v>
      </c>
      <c r="B27" s="188"/>
      <c r="C27" s="155"/>
      <c r="D27" s="155"/>
      <c r="E27" s="154"/>
      <c r="F27" s="154"/>
      <c r="G27" s="154"/>
      <c r="H27" s="154"/>
      <c r="I27" s="154"/>
      <c r="J27" s="97"/>
    </row>
    <row r="28" spans="1:10" x14ac:dyDescent="0.3">
      <c r="A28" s="150">
        <v>20</v>
      </c>
      <c r="B28" s="188"/>
      <c r="C28" s="155"/>
      <c r="D28" s="155"/>
      <c r="E28" s="154"/>
      <c r="F28" s="154"/>
      <c r="G28" s="154"/>
      <c r="H28" s="154"/>
      <c r="I28" s="154"/>
      <c r="J28" s="97"/>
    </row>
    <row r="29" spans="1:10" x14ac:dyDescent="0.3">
      <c r="A29" s="150">
        <v>21</v>
      </c>
      <c r="B29" s="188"/>
      <c r="C29" s="158"/>
      <c r="D29" s="158"/>
      <c r="E29" s="157"/>
      <c r="F29" s="157"/>
      <c r="G29" s="157"/>
      <c r="H29" s="229"/>
      <c r="I29" s="154"/>
      <c r="J29" s="97"/>
    </row>
    <row r="30" spans="1:10" x14ac:dyDescent="0.3">
      <c r="A30" s="150">
        <v>22</v>
      </c>
      <c r="B30" s="188"/>
      <c r="C30" s="158"/>
      <c r="D30" s="158"/>
      <c r="E30" s="157"/>
      <c r="F30" s="157"/>
      <c r="G30" s="157"/>
      <c r="H30" s="229"/>
      <c r="I30" s="154"/>
      <c r="J30" s="97"/>
    </row>
    <row r="31" spans="1:10" x14ac:dyDescent="0.3">
      <c r="A31" s="150">
        <v>23</v>
      </c>
      <c r="B31" s="188"/>
      <c r="C31" s="158"/>
      <c r="D31" s="158"/>
      <c r="E31" s="157"/>
      <c r="F31" s="157"/>
      <c r="G31" s="157"/>
      <c r="H31" s="229"/>
      <c r="I31" s="154"/>
      <c r="J31" s="97"/>
    </row>
    <row r="32" spans="1:10" x14ac:dyDescent="0.3">
      <c r="A32" s="150">
        <v>24</v>
      </c>
      <c r="B32" s="188"/>
      <c r="C32" s="158"/>
      <c r="D32" s="158"/>
      <c r="E32" s="157"/>
      <c r="F32" s="157"/>
      <c r="G32" s="157"/>
      <c r="H32" s="229"/>
      <c r="I32" s="154"/>
      <c r="J32" s="97"/>
    </row>
    <row r="33" spans="1:12" x14ac:dyDescent="0.3">
      <c r="A33" s="150">
        <v>25</v>
      </c>
      <c r="B33" s="188"/>
      <c r="C33" s="158"/>
      <c r="D33" s="158"/>
      <c r="E33" s="157"/>
      <c r="F33" s="157"/>
      <c r="G33" s="157"/>
      <c r="H33" s="229"/>
      <c r="I33" s="154"/>
      <c r="J33" s="97"/>
    </row>
    <row r="34" spans="1:12" x14ac:dyDescent="0.3">
      <c r="A34" s="150">
        <v>26</v>
      </c>
      <c r="B34" s="188"/>
      <c r="C34" s="158"/>
      <c r="D34" s="158"/>
      <c r="E34" s="157"/>
      <c r="F34" s="157"/>
      <c r="G34" s="157"/>
      <c r="H34" s="229"/>
      <c r="I34" s="154"/>
      <c r="J34" s="97"/>
    </row>
    <row r="35" spans="1:12" x14ac:dyDescent="0.3">
      <c r="A35" s="150">
        <v>27</v>
      </c>
      <c r="B35" s="188"/>
      <c r="C35" s="158"/>
      <c r="D35" s="158"/>
      <c r="E35" s="157"/>
      <c r="F35" s="157"/>
      <c r="G35" s="157"/>
      <c r="H35" s="229"/>
      <c r="I35" s="154"/>
      <c r="J35" s="97"/>
    </row>
    <row r="36" spans="1:12" x14ac:dyDescent="0.3">
      <c r="A36" s="150">
        <v>28</v>
      </c>
      <c r="B36" s="188"/>
      <c r="C36" s="158"/>
      <c r="D36" s="158"/>
      <c r="E36" s="157"/>
      <c r="F36" s="157"/>
      <c r="G36" s="157"/>
      <c r="H36" s="229"/>
      <c r="I36" s="154"/>
      <c r="J36" s="97"/>
    </row>
    <row r="37" spans="1:12" x14ac:dyDescent="0.3">
      <c r="A37" s="150">
        <v>29</v>
      </c>
      <c r="B37" s="188"/>
      <c r="C37" s="158"/>
      <c r="D37" s="158"/>
      <c r="E37" s="157"/>
      <c r="F37" s="157"/>
      <c r="G37" s="157"/>
      <c r="H37" s="229"/>
      <c r="I37" s="154"/>
      <c r="J37" s="97"/>
    </row>
    <row r="38" spans="1:12" x14ac:dyDescent="0.3">
      <c r="A38" s="150" t="s">
        <v>222</v>
      </c>
      <c r="B38" s="188"/>
      <c r="C38" s="158"/>
      <c r="D38" s="158"/>
      <c r="E38" s="157"/>
      <c r="F38" s="157"/>
      <c r="G38" s="230"/>
      <c r="H38" s="238" t="s">
        <v>338</v>
      </c>
      <c r="I38" s="350">
        <f>SUM(I9:I37)</f>
        <v>0</v>
      </c>
      <c r="J38" s="97"/>
    </row>
    <row r="40" spans="1:12" x14ac:dyDescent="0.3">
      <c r="A40" s="165" t="s">
        <v>361</v>
      </c>
    </row>
    <row r="42" spans="1:12" x14ac:dyDescent="0.3">
      <c r="B42" s="167" t="s">
        <v>96</v>
      </c>
      <c r="F42" s="168"/>
    </row>
    <row r="43" spans="1:12" x14ac:dyDescent="0.3">
      <c r="F43" s="166"/>
      <c r="I43" s="166"/>
      <c r="J43" s="166"/>
      <c r="K43" s="166"/>
      <c r="L43" s="166"/>
    </row>
    <row r="44" spans="1:12" x14ac:dyDescent="0.3">
      <c r="C44" s="169"/>
      <c r="F44" s="169"/>
      <c r="G44" s="169"/>
      <c r="H44" s="172"/>
      <c r="I44" s="170"/>
      <c r="J44" s="166"/>
      <c r="K44" s="166"/>
      <c r="L44" s="166"/>
    </row>
    <row r="45" spans="1:12" x14ac:dyDescent="0.3">
      <c r="A45" s="166"/>
      <c r="C45" s="171" t="s">
        <v>212</v>
      </c>
      <c r="F45" s="172" t="s">
        <v>217</v>
      </c>
      <c r="G45" s="171"/>
      <c r="H45" s="171"/>
      <c r="I45" s="170"/>
      <c r="J45" s="166"/>
      <c r="K45" s="166"/>
      <c r="L45" s="166"/>
    </row>
    <row r="46" spans="1:12" x14ac:dyDescent="0.3">
      <c r="A46" s="166"/>
      <c r="C46" s="173" t="s">
        <v>103</v>
      </c>
      <c r="F46" s="165" t="s">
        <v>213</v>
      </c>
      <c r="I46" s="166"/>
      <c r="J46" s="166"/>
      <c r="K46" s="166"/>
      <c r="L46" s="166"/>
    </row>
    <row r="47" spans="1:12" s="166" customFormat="1" x14ac:dyDescent="0.3">
      <c r="B47" s="165"/>
      <c r="C47" s="173"/>
      <c r="G47" s="173"/>
      <c r="H47" s="173"/>
    </row>
    <row r="48" spans="1:12" s="166" customFormat="1" ht="12.75" x14ac:dyDescent="0.2"/>
    <row r="49" s="166" customFormat="1" ht="12.75" x14ac:dyDescent="0.2"/>
    <row r="50" s="166" customFormat="1" ht="12.75" x14ac:dyDescent="0.2"/>
    <row r="51" s="166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8">
        <v>40907</v>
      </c>
      <c r="C2" t="s">
        <v>164</v>
      </c>
      <c r="E2" t="s">
        <v>191</v>
      </c>
      <c r="G2" s="60" t="s">
        <v>196</v>
      </c>
    </row>
    <row r="3" spans="1:7" ht="15" x14ac:dyDescent="0.2">
      <c r="A3" s="58">
        <v>40908</v>
      </c>
      <c r="C3" t="s">
        <v>165</v>
      </c>
      <c r="E3" t="s">
        <v>192</v>
      </c>
      <c r="G3" s="60" t="s">
        <v>197</v>
      </c>
    </row>
    <row r="4" spans="1:7" ht="15" x14ac:dyDescent="0.2">
      <c r="A4" s="58">
        <v>40909</v>
      </c>
      <c r="C4" t="s">
        <v>166</v>
      </c>
      <c r="E4" t="s">
        <v>193</v>
      </c>
      <c r="G4" s="60" t="s">
        <v>198</v>
      </c>
    </row>
    <row r="5" spans="1:7" x14ac:dyDescent="0.2">
      <c r="A5" s="58">
        <v>40910</v>
      </c>
      <c r="C5" t="s">
        <v>167</v>
      </c>
      <c r="E5" t="s">
        <v>194</v>
      </c>
    </row>
    <row r="6" spans="1:7" x14ac:dyDescent="0.2">
      <c r="A6" s="58">
        <v>40911</v>
      </c>
      <c r="C6" t="s">
        <v>168</v>
      </c>
    </row>
    <row r="7" spans="1:7" x14ac:dyDescent="0.2">
      <c r="A7" s="58">
        <v>40912</v>
      </c>
      <c r="C7" t="s">
        <v>169</v>
      </c>
    </row>
    <row r="8" spans="1:7" x14ac:dyDescent="0.2">
      <c r="A8" s="58">
        <v>40913</v>
      </c>
      <c r="C8" t="s">
        <v>170</v>
      </c>
    </row>
    <row r="9" spans="1:7" x14ac:dyDescent="0.2">
      <c r="A9" s="58">
        <v>40914</v>
      </c>
      <c r="C9" t="s">
        <v>171</v>
      </c>
    </row>
    <row r="10" spans="1:7" x14ac:dyDescent="0.2">
      <c r="A10" s="58">
        <v>40915</v>
      </c>
      <c r="C10" t="s">
        <v>172</v>
      </c>
    </row>
    <row r="11" spans="1:7" x14ac:dyDescent="0.2">
      <c r="A11" s="58">
        <v>40916</v>
      </c>
      <c r="C11" t="s">
        <v>173</v>
      </c>
    </row>
    <row r="12" spans="1:7" x14ac:dyDescent="0.2">
      <c r="A12" s="58">
        <v>40917</v>
      </c>
      <c r="C12" t="s">
        <v>174</v>
      </c>
    </row>
    <row r="13" spans="1:7" x14ac:dyDescent="0.2">
      <c r="A13" s="58">
        <v>40918</v>
      </c>
      <c r="C13" t="s">
        <v>175</v>
      </c>
    </row>
    <row r="14" spans="1:7" x14ac:dyDescent="0.2">
      <c r="A14" s="58">
        <v>40919</v>
      </c>
      <c r="C14" t="s">
        <v>176</v>
      </c>
    </row>
    <row r="15" spans="1:7" x14ac:dyDescent="0.2">
      <c r="A15" s="58">
        <v>40920</v>
      </c>
      <c r="C15" t="s">
        <v>177</v>
      </c>
    </row>
    <row r="16" spans="1:7" x14ac:dyDescent="0.2">
      <c r="A16" s="58">
        <v>40921</v>
      </c>
      <c r="C16" t="s">
        <v>178</v>
      </c>
    </row>
    <row r="17" spans="1:3" x14ac:dyDescent="0.2">
      <c r="A17" s="58">
        <v>40922</v>
      </c>
      <c r="C17" t="s">
        <v>179</v>
      </c>
    </row>
    <row r="18" spans="1:3" x14ac:dyDescent="0.2">
      <c r="A18" s="58">
        <v>40923</v>
      </c>
      <c r="C18" t="s">
        <v>180</v>
      </c>
    </row>
    <row r="19" spans="1:3" x14ac:dyDescent="0.2">
      <c r="A19" s="58">
        <v>40924</v>
      </c>
      <c r="C19" t="s">
        <v>181</v>
      </c>
    </row>
    <row r="20" spans="1:3" x14ac:dyDescent="0.2">
      <c r="A20" s="58">
        <v>40925</v>
      </c>
      <c r="C20" t="s">
        <v>182</v>
      </c>
    </row>
    <row r="21" spans="1:3" x14ac:dyDescent="0.2">
      <c r="A21" s="58">
        <v>40926</v>
      </c>
    </row>
    <row r="22" spans="1:3" x14ac:dyDescent="0.2">
      <c r="A22" s="58">
        <v>40927</v>
      </c>
    </row>
    <row r="23" spans="1:3" x14ac:dyDescent="0.2">
      <c r="A23" s="58">
        <v>40928</v>
      </c>
    </row>
    <row r="24" spans="1:3" x14ac:dyDescent="0.2">
      <c r="A24" s="58">
        <v>40929</v>
      </c>
    </row>
    <row r="25" spans="1:3" x14ac:dyDescent="0.2">
      <c r="A25" s="58">
        <v>40930</v>
      </c>
    </row>
    <row r="26" spans="1:3" x14ac:dyDescent="0.2">
      <c r="A26" s="58">
        <v>40931</v>
      </c>
    </row>
    <row r="27" spans="1:3" x14ac:dyDescent="0.2">
      <c r="A27" s="58">
        <v>40932</v>
      </c>
    </row>
    <row r="28" spans="1:3" x14ac:dyDescent="0.2">
      <c r="A28" s="58">
        <v>40933</v>
      </c>
    </row>
    <row r="29" spans="1:3" x14ac:dyDescent="0.2">
      <c r="A29" s="58">
        <v>40934</v>
      </c>
    </row>
    <row r="30" spans="1:3" x14ac:dyDescent="0.2">
      <c r="A30" s="58">
        <v>40935</v>
      </c>
    </row>
    <row r="31" spans="1:3" x14ac:dyDescent="0.2">
      <c r="A31" s="58">
        <v>40936</v>
      </c>
    </row>
    <row r="32" spans="1:3" x14ac:dyDescent="0.2">
      <c r="A32" s="58">
        <v>40937</v>
      </c>
    </row>
    <row r="33" spans="1:1" x14ac:dyDescent="0.2">
      <c r="A33" s="58">
        <v>40938</v>
      </c>
    </row>
    <row r="34" spans="1:1" x14ac:dyDescent="0.2">
      <c r="A34" s="58">
        <v>40939</v>
      </c>
    </row>
    <row r="35" spans="1:1" x14ac:dyDescent="0.2">
      <c r="A35" s="58">
        <v>40941</v>
      </c>
    </row>
    <row r="36" spans="1:1" x14ac:dyDescent="0.2">
      <c r="A36" s="58">
        <v>40942</v>
      </c>
    </row>
    <row r="37" spans="1:1" x14ac:dyDescent="0.2">
      <c r="A37" s="58">
        <v>40943</v>
      </c>
    </row>
    <row r="38" spans="1:1" x14ac:dyDescent="0.2">
      <c r="A38" s="58">
        <v>40944</v>
      </c>
    </row>
    <row r="39" spans="1:1" x14ac:dyDescent="0.2">
      <c r="A39" s="58">
        <v>40945</v>
      </c>
    </row>
    <row r="40" spans="1:1" x14ac:dyDescent="0.2">
      <c r="A40" s="58">
        <v>40946</v>
      </c>
    </row>
    <row r="41" spans="1:1" x14ac:dyDescent="0.2">
      <c r="A41" s="58">
        <v>40947</v>
      </c>
    </row>
    <row r="42" spans="1:1" x14ac:dyDescent="0.2">
      <c r="A42" s="58">
        <v>40948</v>
      </c>
    </row>
    <row r="43" spans="1:1" x14ac:dyDescent="0.2">
      <c r="A43" s="58">
        <v>40949</v>
      </c>
    </row>
    <row r="44" spans="1:1" x14ac:dyDescent="0.2">
      <c r="A44" s="58">
        <v>40950</v>
      </c>
    </row>
    <row r="45" spans="1:1" x14ac:dyDescent="0.2">
      <c r="A45" s="58">
        <v>40951</v>
      </c>
    </row>
    <row r="46" spans="1:1" x14ac:dyDescent="0.2">
      <c r="A46" s="58">
        <v>40952</v>
      </c>
    </row>
    <row r="47" spans="1:1" x14ac:dyDescent="0.2">
      <c r="A47" s="58">
        <v>40953</v>
      </c>
    </row>
    <row r="48" spans="1:1" x14ac:dyDescent="0.2">
      <c r="A48" s="58">
        <v>40954</v>
      </c>
    </row>
    <row r="49" spans="1:1" x14ac:dyDescent="0.2">
      <c r="A49" s="58">
        <v>40955</v>
      </c>
    </row>
    <row r="50" spans="1:1" x14ac:dyDescent="0.2">
      <c r="A50" s="58">
        <v>40956</v>
      </c>
    </row>
    <row r="51" spans="1:1" x14ac:dyDescent="0.2">
      <c r="A51" s="58">
        <v>40957</v>
      </c>
    </row>
    <row r="52" spans="1:1" x14ac:dyDescent="0.2">
      <c r="A52" s="58">
        <v>40958</v>
      </c>
    </row>
    <row r="53" spans="1:1" x14ac:dyDescent="0.2">
      <c r="A53" s="58">
        <v>40959</v>
      </c>
    </row>
    <row r="54" spans="1:1" x14ac:dyDescent="0.2">
      <c r="A54" s="58">
        <v>40960</v>
      </c>
    </row>
    <row r="55" spans="1:1" x14ac:dyDescent="0.2">
      <c r="A55" s="58">
        <v>40961</v>
      </c>
    </row>
    <row r="56" spans="1:1" x14ac:dyDescent="0.2">
      <c r="A56" s="58">
        <v>40962</v>
      </c>
    </row>
    <row r="57" spans="1:1" x14ac:dyDescent="0.2">
      <c r="A57" s="58">
        <v>40963</v>
      </c>
    </row>
    <row r="58" spans="1:1" x14ac:dyDescent="0.2">
      <c r="A58" s="58">
        <v>40964</v>
      </c>
    </row>
    <row r="59" spans="1:1" x14ac:dyDescent="0.2">
      <c r="A59" s="58">
        <v>40965</v>
      </c>
    </row>
    <row r="60" spans="1:1" x14ac:dyDescent="0.2">
      <c r="A60" s="58">
        <v>40966</v>
      </c>
    </row>
    <row r="61" spans="1:1" x14ac:dyDescent="0.2">
      <c r="A61" s="58">
        <v>40967</v>
      </c>
    </row>
    <row r="62" spans="1:1" x14ac:dyDescent="0.2">
      <c r="A62" s="58">
        <v>40968</v>
      </c>
    </row>
    <row r="63" spans="1:1" x14ac:dyDescent="0.2">
      <c r="A63" s="58">
        <v>40969</v>
      </c>
    </row>
    <row r="64" spans="1:1" x14ac:dyDescent="0.2">
      <c r="A64" s="58">
        <v>40970</v>
      </c>
    </row>
    <row r="65" spans="1:1" x14ac:dyDescent="0.2">
      <c r="A65" s="58">
        <v>40971</v>
      </c>
    </row>
    <row r="66" spans="1:1" x14ac:dyDescent="0.2">
      <c r="A66" s="58">
        <v>40972</v>
      </c>
    </row>
    <row r="67" spans="1:1" x14ac:dyDescent="0.2">
      <c r="A67" s="58">
        <v>40973</v>
      </c>
    </row>
    <row r="68" spans="1:1" x14ac:dyDescent="0.2">
      <c r="A68" s="58">
        <v>40974</v>
      </c>
    </row>
    <row r="69" spans="1:1" x14ac:dyDescent="0.2">
      <c r="A69" s="58">
        <v>40975</v>
      </c>
    </row>
    <row r="70" spans="1:1" x14ac:dyDescent="0.2">
      <c r="A70" s="58">
        <v>40976</v>
      </c>
    </row>
    <row r="71" spans="1:1" x14ac:dyDescent="0.2">
      <c r="A71" s="58">
        <v>40977</v>
      </c>
    </row>
    <row r="72" spans="1:1" x14ac:dyDescent="0.2">
      <c r="A72" s="58">
        <v>40978</v>
      </c>
    </row>
    <row r="73" spans="1:1" x14ac:dyDescent="0.2">
      <c r="A73" s="58">
        <v>40979</v>
      </c>
    </row>
    <row r="74" spans="1:1" x14ac:dyDescent="0.2">
      <c r="A74" s="58">
        <v>40980</v>
      </c>
    </row>
    <row r="75" spans="1:1" x14ac:dyDescent="0.2">
      <c r="A75" s="58">
        <v>40981</v>
      </c>
    </row>
    <row r="76" spans="1:1" x14ac:dyDescent="0.2">
      <c r="A76" s="58">
        <v>40982</v>
      </c>
    </row>
    <row r="77" spans="1:1" x14ac:dyDescent="0.2">
      <c r="A77" s="58">
        <v>40983</v>
      </c>
    </row>
    <row r="78" spans="1:1" x14ac:dyDescent="0.2">
      <c r="A78" s="58">
        <v>40984</v>
      </c>
    </row>
    <row r="79" spans="1:1" x14ac:dyDescent="0.2">
      <c r="A79" s="58">
        <v>40985</v>
      </c>
    </row>
    <row r="80" spans="1:1" x14ac:dyDescent="0.2">
      <c r="A80" s="58">
        <v>40986</v>
      </c>
    </row>
    <row r="81" spans="1:1" x14ac:dyDescent="0.2">
      <c r="A81" s="58">
        <v>40987</v>
      </c>
    </row>
    <row r="82" spans="1:1" x14ac:dyDescent="0.2">
      <c r="A82" s="58">
        <v>40988</v>
      </c>
    </row>
    <row r="83" spans="1:1" x14ac:dyDescent="0.2">
      <c r="A83" s="58">
        <v>40989</v>
      </c>
    </row>
    <row r="84" spans="1:1" x14ac:dyDescent="0.2">
      <c r="A84" s="58">
        <v>40990</v>
      </c>
    </row>
    <row r="85" spans="1:1" x14ac:dyDescent="0.2">
      <c r="A85" s="58">
        <v>40991</v>
      </c>
    </row>
    <row r="86" spans="1:1" x14ac:dyDescent="0.2">
      <c r="A86" s="58">
        <v>40992</v>
      </c>
    </row>
    <row r="87" spans="1:1" x14ac:dyDescent="0.2">
      <c r="A87" s="58">
        <v>40993</v>
      </c>
    </row>
    <row r="88" spans="1:1" x14ac:dyDescent="0.2">
      <c r="A88" s="58">
        <v>40994</v>
      </c>
    </row>
    <row r="89" spans="1:1" x14ac:dyDescent="0.2">
      <c r="A89" s="58">
        <v>40995</v>
      </c>
    </row>
    <row r="90" spans="1:1" x14ac:dyDescent="0.2">
      <c r="A90" s="58">
        <v>40996</v>
      </c>
    </row>
    <row r="91" spans="1:1" x14ac:dyDescent="0.2">
      <c r="A91" s="58">
        <v>40997</v>
      </c>
    </row>
    <row r="92" spans="1:1" x14ac:dyDescent="0.2">
      <c r="A92" s="58">
        <v>40998</v>
      </c>
    </row>
    <row r="93" spans="1:1" x14ac:dyDescent="0.2">
      <c r="A93" s="58">
        <v>40999</v>
      </c>
    </row>
    <row r="94" spans="1:1" x14ac:dyDescent="0.2">
      <c r="A94" s="58">
        <v>41000</v>
      </c>
    </row>
    <row r="95" spans="1:1" x14ac:dyDescent="0.2">
      <c r="A95" s="58">
        <v>41001</v>
      </c>
    </row>
    <row r="96" spans="1:1" x14ac:dyDescent="0.2">
      <c r="A96" s="58">
        <v>41002</v>
      </c>
    </row>
    <row r="97" spans="1:1" x14ac:dyDescent="0.2">
      <c r="A97" s="58">
        <v>41003</v>
      </c>
    </row>
    <row r="98" spans="1:1" x14ac:dyDescent="0.2">
      <c r="A98" s="58">
        <v>41004</v>
      </c>
    </row>
    <row r="99" spans="1:1" x14ac:dyDescent="0.2">
      <c r="A99" s="58">
        <v>41005</v>
      </c>
    </row>
    <row r="100" spans="1:1" x14ac:dyDescent="0.2">
      <c r="A100" s="58">
        <v>41006</v>
      </c>
    </row>
    <row r="101" spans="1:1" x14ac:dyDescent="0.2">
      <c r="A101" s="58">
        <v>41007</v>
      </c>
    </row>
    <row r="102" spans="1:1" x14ac:dyDescent="0.2">
      <c r="A102" s="58">
        <v>41008</v>
      </c>
    </row>
    <row r="103" spans="1:1" x14ac:dyDescent="0.2">
      <c r="A103" s="58">
        <v>41009</v>
      </c>
    </row>
    <row r="104" spans="1:1" x14ac:dyDescent="0.2">
      <c r="A104" s="58">
        <v>41010</v>
      </c>
    </row>
    <row r="105" spans="1:1" x14ac:dyDescent="0.2">
      <c r="A105" s="58">
        <v>41011</v>
      </c>
    </row>
    <row r="106" spans="1:1" x14ac:dyDescent="0.2">
      <c r="A106" s="58">
        <v>41012</v>
      </c>
    </row>
    <row r="107" spans="1:1" x14ac:dyDescent="0.2">
      <c r="A107" s="58">
        <v>41013</v>
      </c>
    </row>
    <row r="108" spans="1:1" x14ac:dyDescent="0.2">
      <c r="A108" s="58">
        <v>41014</v>
      </c>
    </row>
    <row r="109" spans="1:1" x14ac:dyDescent="0.2">
      <c r="A109" s="58">
        <v>41015</v>
      </c>
    </row>
    <row r="110" spans="1:1" x14ac:dyDescent="0.2">
      <c r="A110" s="58">
        <v>41016</v>
      </c>
    </row>
    <row r="111" spans="1:1" x14ac:dyDescent="0.2">
      <c r="A111" s="58">
        <v>41017</v>
      </c>
    </row>
    <row r="112" spans="1:1" x14ac:dyDescent="0.2">
      <c r="A112" s="58">
        <v>41018</v>
      </c>
    </row>
    <row r="113" spans="1:1" x14ac:dyDescent="0.2">
      <c r="A113" s="58">
        <v>41019</v>
      </c>
    </row>
    <row r="114" spans="1:1" x14ac:dyDescent="0.2">
      <c r="A114" s="58">
        <v>41020</v>
      </c>
    </row>
    <row r="115" spans="1:1" x14ac:dyDescent="0.2">
      <c r="A115" s="58">
        <v>41021</v>
      </c>
    </row>
    <row r="116" spans="1:1" x14ac:dyDescent="0.2">
      <c r="A116" s="58">
        <v>41022</v>
      </c>
    </row>
    <row r="117" spans="1:1" x14ac:dyDescent="0.2">
      <c r="A117" s="58">
        <v>41023</v>
      </c>
    </row>
    <row r="118" spans="1:1" x14ac:dyDescent="0.2">
      <c r="A118" s="58">
        <v>41024</v>
      </c>
    </row>
    <row r="119" spans="1:1" x14ac:dyDescent="0.2">
      <c r="A119" s="58">
        <v>41025</v>
      </c>
    </row>
    <row r="120" spans="1:1" x14ac:dyDescent="0.2">
      <c r="A120" s="58">
        <v>41026</v>
      </c>
    </row>
    <row r="121" spans="1:1" x14ac:dyDescent="0.2">
      <c r="A121" s="58">
        <v>41027</v>
      </c>
    </row>
    <row r="122" spans="1:1" x14ac:dyDescent="0.2">
      <c r="A122" s="58">
        <v>41028</v>
      </c>
    </row>
    <row r="123" spans="1:1" x14ac:dyDescent="0.2">
      <c r="A123" s="58">
        <v>41029</v>
      </c>
    </row>
    <row r="124" spans="1:1" x14ac:dyDescent="0.2">
      <c r="A124" s="58">
        <v>41030</v>
      </c>
    </row>
    <row r="125" spans="1:1" x14ac:dyDescent="0.2">
      <c r="A125" s="58">
        <v>41031</v>
      </c>
    </row>
    <row r="126" spans="1:1" x14ac:dyDescent="0.2">
      <c r="A126" s="58">
        <v>41032</v>
      </c>
    </row>
    <row r="127" spans="1:1" x14ac:dyDescent="0.2">
      <c r="A127" s="58">
        <v>41033</v>
      </c>
    </row>
    <row r="128" spans="1:1" x14ac:dyDescent="0.2">
      <c r="A128" s="58">
        <v>41034</v>
      </c>
    </row>
    <row r="129" spans="1:1" x14ac:dyDescent="0.2">
      <c r="A129" s="58">
        <v>41035</v>
      </c>
    </row>
    <row r="130" spans="1:1" x14ac:dyDescent="0.2">
      <c r="A130" s="58">
        <v>41036</v>
      </c>
    </row>
    <row r="131" spans="1:1" x14ac:dyDescent="0.2">
      <c r="A131" s="58">
        <v>41037</v>
      </c>
    </row>
    <row r="132" spans="1:1" x14ac:dyDescent="0.2">
      <c r="A132" s="58">
        <v>41038</v>
      </c>
    </row>
    <row r="133" spans="1:1" x14ac:dyDescent="0.2">
      <c r="A133" s="58">
        <v>41039</v>
      </c>
    </row>
    <row r="134" spans="1:1" x14ac:dyDescent="0.2">
      <c r="A134" s="58">
        <v>41040</v>
      </c>
    </row>
    <row r="135" spans="1:1" x14ac:dyDescent="0.2">
      <c r="A135" s="58">
        <v>41041</v>
      </c>
    </row>
    <row r="136" spans="1:1" x14ac:dyDescent="0.2">
      <c r="A136" s="58">
        <v>41042</v>
      </c>
    </row>
    <row r="137" spans="1:1" x14ac:dyDescent="0.2">
      <c r="A137" s="58">
        <v>41043</v>
      </c>
    </row>
    <row r="138" spans="1:1" x14ac:dyDescent="0.2">
      <c r="A138" s="58">
        <v>41044</v>
      </c>
    </row>
    <row r="139" spans="1:1" x14ac:dyDescent="0.2">
      <c r="A139" s="58">
        <v>41045</v>
      </c>
    </row>
    <row r="140" spans="1:1" x14ac:dyDescent="0.2">
      <c r="A140" s="58">
        <v>41046</v>
      </c>
    </row>
    <row r="141" spans="1:1" x14ac:dyDescent="0.2">
      <c r="A141" s="58">
        <v>41047</v>
      </c>
    </row>
    <row r="142" spans="1:1" x14ac:dyDescent="0.2">
      <c r="A142" s="58">
        <v>41048</v>
      </c>
    </row>
    <row r="143" spans="1:1" x14ac:dyDescent="0.2">
      <c r="A143" s="58">
        <v>41049</v>
      </c>
    </row>
    <row r="144" spans="1:1" x14ac:dyDescent="0.2">
      <c r="A144" s="58">
        <v>41050</v>
      </c>
    </row>
    <row r="145" spans="1:1" x14ac:dyDescent="0.2">
      <c r="A145" s="58">
        <v>41051</v>
      </c>
    </row>
    <row r="146" spans="1:1" x14ac:dyDescent="0.2">
      <c r="A146" s="58">
        <v>41052</v>
      </c>
    </row>
    <row r="147" spans="1:1" x14ac:dyDescent="0.2">
      <c r="A147" s="58">
        <v>41053</v>
      </c>
    </row>
    <row r="148" spans="1:1" x14ac:dyDescent="0.2">
      <c r="A148" s="58">
        <v>41054</v>
      </c>
    </row>
    <row r="149" spans="1:1" x14ac:dyDescent="0.2">
      <c r="A149" s="58">
        <v>41055</v>
      </c>
    </row>
    <row r="150" spans="1:1" x14ac:dyDescent="0.2">
      <c r="A150" s="58">
        <v>41056</v>
      </c>
    </row>
    <row r="151" spans="1:1" x14ac:dyDescent="0.2">
      <c r="A151" s="58">
        <v>41057</v>
      </c>
    </row>
    <row r="152" spans="1:1" x14ac:dyDescent="0.2">
      <c r="A152" s="58">
        <v>41058</v>
      </c>
    </row>
    <row r="153" spans="1:1" x14ac:dyDescent="0.2">
      <c r="A153" s="58">
        <v>41059</v>
      </c>
    </row>
    <row r="154" spans="1:1" x14ac:dyDescent="0.2">
      <c r="A154" s="58">
        <v>41060</v>
      </c>
    </row>
    <row r="155" spans="1:1" x14ac:dyDescent="0.2">
      <c r="A155" s="58">
        <v>41061</v>
      </c>
    </row>
    <row r="156" spans="1:1" x14ac:dyDescent="0.2">
      <c r="A156" s="58">
        <v>41062</v>
      </c>
    </row>
    <row r="157" spans="1:1" x14ac:dyDescent="0.2">
      <c r="A157" s="58">
        <v>41063</v>
      </c>
    </row>
    <row r="158" spans="1:1" x14ac:dyDescent="0.2">
      <c r="A158" s="58">
        <v>41064</v>
      </c>
    </row>
    <row r="159" spans="1:1" x14ac:dyDescent="0.2">
      <c r="A159" s="58">
        <v>41065</v>
      </c>
    </row>
    <row r="160" spans="1:1" x14ac:dyDescent="0.2">
      <c r="A160" s="58">
        <v>41066</v>
      </c>
    </row>
    <row r="161" spans="1:1" x14ac:dyDescent="0.2">
      <c r="A161" s="58">
        <v>41067</v>
      </c>
    </row>
    <row r="162" spans="1:1" x14ac:dyDescent="0.2">
      <c r="A162" s="58">
        <v>41068</v>
      </c>
    </row>
    <row r="163" spans="1:1" x14ac:dyDescent="0.2">
      <c r="A163" s="58">
        <v>41069</v>
      </c>
    </row>
    <row r="164" spans="1:1" x14ac:dyDescent="0.2">
      <c r="A164" s="58">
        <v>41070</v>
      </c>
    </row>
    <row r="165" spans="1:1" x14ac:dyDescent="0.2">
      <c r="A165" s="58">
        <v>41071</v>
      </c>
    </row>
    <row r="166" spans="1:1" x14ac:dyDescent="0.2">
      <c r="A166" s="58">
        <v>41072</v>
      </c>
    </row>
    <row r="167" spans="1:1" x14ac:dyDescent="0.2">
      <c r="A167" s="58">
        <v>41073</v>
      </c>
    </row>
    <row r="168" spans="1:1" x14ac:dyDescent="0.2">
      <c r="A168" s="58">
        <v>41074</v>
      </c>
    </row>
    <row r="169" spans="1:1" x14ac:dyDescent="0.2">
      <c r="A169" s="58">
        <v>41075</v>
      </c>
    </row>
    <row r="170" spans="1:1" x14ac:dyDescent="0.2">
      <c r="A170" s="58">
        <v>41076</v>
      </c>
    </row>
    <row r="171" spans="1:1" x14ac:dyDescent="0.2">
      <c r="A171" s="58">
        <v>41077</v>
      </c>
    </row>
    <row r="172" spans="1:1" x14ac:dyDescent="0.2">
      <c r="A172" s="58">
        <v>41078</v>
      </c>
    </row>
    <row r="173" spans="1:1" x14ac:dyDescent="0.2">
      <c r="A173" s="58">
        <v>41079</v>
      </c>
    </row>
    <row r="174" spans="1:1" x14ac:dyDescent="0.2">
      <c r="A174" s="58">
        <v>41080</v>
      </c>
    </row>
    <row r="175" spans="1:1" x14ac:dyDescent="0.2">
      <c r="A175" s="58">
        <v>41081</v>
      </c>
    </row>
    <row r="176" spans="1:1" x14ac:dyDescent="0.2">
      <c r="A176" s="58">
        <v>41082</v>
      </c>
    </row>
    <row r="177" spans="1:1" x14ac:dyDescent="0.2">
      <c r="A177" s="58">
        <v>41083</v>
      </c>
    </row>
    <row r="178" spans="1:1" x14ac:dyDescent="0.2">
      <c r="A178" s="58">
        <v>41084</v>
      </c>
    </row>
    <row r="179" spans="1:1" x14ac:dyDescent="0.2">
      <c r="A179" s="58">
        <v>41085</v>
      </c>
    </row>
    <row r="180" spans="1:1" x14ac:dyDescent="0.2">
      <c r="A180" s="58">
        <v>41086</v>
      </c>
    </row>
    <row r="181" spans="1:1" x14ac:dyDescent="0.2">
      <c r="A181" s="58">
        <v>41087</v>
      </c>
    </row>
    <row r="182" spans="1:1" x14ac:dyDescent="0.2">
      <c r="A182" s="58">
        <v>41088</v>
      </c>
    </row>
    <row r="183" spans="1:1" x14ac:dyDescent="0.2">
      <c r="A183" s="58">
        <v>41089</v>
      </c>
    </row>
    <row r="184" spans="1:1" x14ac:dyDescent="0.2">
      <c r="A184" s="58">
        <v>41090</v>
      </c>
    </row>
    <row r="185" spans="1:1" x14ac:dyDescent="0.2">
      <c r="A185" s="58">
        <v>41091</v>
      </c>
    </row>
    <row r="186" spans="1:1" x14ac:dyDescent="0.2">
      <c r="A186" s="58">
        <v>41092</v>
      </c>
    </row>
    <row r="187" spans="1:1" x14ac:dyDescent="0.2">
      <c r="A187" s="58">
        <v>41093</v>
      </c>
    </row>
    <row r="188" spans="1:1" x14ac:dyDescent="0.2">
      <c r="A188" s="58">
        <v>41094</v>
      </c>
    </row>
    <row r="189" spans="1:1" x14ac:dyDescent="0.2">
      <c r="A189" s="58">
        <v>41095</v>
      </c>
    </row>
    <row r="190" spans="1:1" x14ac:dyDescent="0.2">
      <c r="A190" s="58">
        <v>41096</v>
      </c>
    </row>
    <row r="191" spans="1:1" x14ac:dyDescent="0.2">
      <c r="A191" s="58">
        <v>41097</v>
      </c>
    </row>
    <row r="192" spans="1:1" x14ac:dyDescent="0.2">
      <c r="A192" s="58">
        <v>41098</v>
      </c>
    </row>
    <row r="193" spans="1:1" x14ac:dyDescent="0.2">
      <c r="A193" s="58">
        <v>41099</v>
      </c>
    </row>
    <row r="194" spans="1:1" x14ac:dyDescent="0.2">
      <c r="A194" s="58">
        <v>41100</v>
      </c>
    </row>
    <row r="195" spans="1:1" x14ac:dyDescent="0.2">
      <c r="A195" s="58">
        <v>41101</v>
      </c>
    </row>
    <row r="196" spans="1:1" x14ac:dyDescent="0.2">
      <c r="A196" s="58">
        <v>41102</v>
      </c>
    </row>
    <row r="197" spans="1:1" x14ac:dyDescent="0.2">
      <c r="A197" s="58">
        <v>41103</v>
      </c>
    </row>
    <row r="198" spans="1:1" x14ac:dyDescent="0.2">
      <c r="A198" s="58">
        <v>41104</v>
      </c>
    </row>
    <row r="199" spans="1:1" x14ac:dyDescent="0.2">
      <c r="A199" s="58">
        <v>41105</v>
      </c>
    </row>
    <row r="200" spans="1:1" x14ac:dyDescent="0.2">
      <c r="A200" s="58">
        <v>41106</v>
      </c>
    </row>
    <row r="201" spans="1:1" x14ac:dyDescent="0.2">
      <c r="A201" s="58">
        <v>41107</v>
      </c>
    </row>
    <row r="202" spans="1:1" x14ac:dyDescent="0.2">
      <c r="A202" s="58">
        <v>41108</v>
      </c>
    </row>
    <row r="203" spans="1:1" x14ac:dyDescent="0.2">
      <c r="A203" s="58">
        <v>41109</v>
      </c>
    </row>
    <row r="204" spans="1:1" x14ac:dyDescent="0.2">
      <c r="A204" s="58">
        <v>41110</v>
      </c>
    </row>
    <row r="205" spans="1:1" x14ac:dyDescent="0.2">
      <c r="A205" s="58">
        <v>41111</v>
      </c>
    </row>
    <row r="206" spans="1:1" x14ac:dyDescent="0.2">
      <c r="A206" s="58">
        <v>41112</v>
      </c>
    </row>
    <row r="207" spans="1:1" x14ac:dyDescent="0.2">
      <c r="A207" s="58">
        <v>41113</v>
      </c>
    </row>
    <row r="208" spans="1:1" x14ac:dyDescent="0.2">
      <c r="A208" s="58">
        <v>41114</v>
      </c>
    </row>
    <row r="209" spans="1:1" x14ac:dyDescent="0.2">
      <c r="A209" s="58">
        <v>41115</v>
      </c>
    </row>
    <row r="210" spans="1:1" x14ac:dyDescent="0.2">
      <c r="A210" s="58">
        <v>41116</v>
      </c>
    </row>
    <row r="211" spans="1:1" x14ac:dyDescent="0.2">
      <c r="A211" s="58">
        <v>41117</v>
      </c>
    </row>
    <row r="212" spans="1:1" x14ac:dyDescent="0.2">
      <c r="A212" s="58">
        <v>41118</v>
      </c>
    </row>
    <row r="213" spans="1:1" x14ac:dyDescent="0.2">
      <c r="A213" s="58">
        <v>41119</v>
      </c>
    </row>
    <row r="214" spans="1:1" x14ac:dyDescent="0.2">
      <c r="A214" s="58">
        <v>41120</v>
      </c>
    </row>
    <row r="215" spans="1:1" x14ac:dyDescent="0.2">
      <c r="A215" s="58">
        <v>41121</v>
      </c>
    </row>
    <row r="216" spans="1:1" x14ac:dyDescent="0.2">
      <c r="A216" s="58">
        <v>41122</v>
      </c>
    </row>
    <row r="217" spans="1:1" x14ac:dyDescent="0.2">
      <c r="A217" s="58">
        <v>41123</v>
      </c>
    </row>
    <row r="218" spans="1:1" x14ac:dyDescent="0.2">
      <c r="A218" s="58">
        <v>41124</v>
      </c>
    </row>
    <row r="219" spans="1:1" x14ac:dyDescent="0.2">
      <c r="A219" s="58">
        <v>41125</v>
      </c>
    </row>
    <row r="220" spans="1:1" x14ac:dyDescent="0.2">
      <c r="A220" s="58">
        <v>41126</v>
      </c>
    </row>
    <row r="221" spans="1:1" x14ac:dyDescent="0.2">
      <c r="A221" s="58">
        <v>41127</v>
      </c>
    </row>
    <row r="222" spans="1:1" x14ac:dyDescent="0.2">
      <c r="A222" s="58">
        <v>41128</v>
      </c>
    </row>
    <row r="223" spans="1:1" x14ac:dyDescent="0.2">
      <c r="A223" s="58">
        <v>41129</v>
      </c>
    </row>
    <row r="224" spans="1:1" x14ac:dyDescent="0.2">
      <c r="A224" s="58">
        <v>41130</v>
      </c>
    </row>
    <row r="225" spans="1:1" x14ac:dyDescent="0.2">
      <c r="A225" s="58">
        <v>41131</v>
      </c>
    </row>
    <row r="226" spans="1:1" x14ac:dyDescent="0.2">
      <c r="A226" s="58">
        <v>41132</v>
      </c>
    </row>
    <row r="227" spans="1:1" x14ac:dyDescent="0.2">
      <c r="A227" s="58">
        <v>41133</v>
      </c>
    </row>
    <row r="228" spans="1:1" x14ac:dyDescent="0.2">
      <c r="A228" s="58">
        <v>41134</v>
      </c>
    </row>
    <row r="229" spans="1:1" x14ac:dyDescent="0.2">
      <c r="A229" s="58">
        <v>41135</v>
      </c>
    </row>
    <row r="230" spans="1:1" x14ac:dyDescent="0.2">
      <c r="A230" s="58">
        <v>41136</v>
      </c>
    </row>
    <row r="231" spans="1:1" x14ac:dyDescent="0.2">
      <c r="A231" s="58">
        <v>41137</v>
      </c>
    </row>
    <row r="232" spans="1:1" x14ac:dyDescent="0.2">
      <c r="A232" s="58">
        <v>41138</v>
      </c>
    </row>
    <row r="233" spans="1:1" x14ac:dyDescent="0.2">
      <c r="A233" s="58">
        <v>41139</v>
      </c>
    </row>
    <row r="234" spans="1:1" x14ac:dyDescent="0.2">
      <c r="A234" s="58">
        <v>41140</v>
      </c>
    </row>
    <row r="235" spans="1:1" x14ac:dyDescent="0.2">
      <c r="A235" s="58">
        <v>41141</v>
      </c>
    </row>
    <row r="236" spans="1:1" x14ac:dyDescent="0.2">
      <c r="A236" s="58">
        <v>41142</v>
      </c>
    </row>
    <row r="237" spans="1:1" x14ac:dyDescent="0.2">
      <c r="A237" s="58">
        <v>41143</v>
      </c>
    </row>
    <row r="238" spans="1:1" x14ac:dyDescent="0.2">
      <c r="A238" s="58">
        <v>41144</v>
      </c>
    </row>
    <row r="239" spans="1:1" x14ac:dyDescent="0.2">
      <c r="A239" s="58">
        <v>41145</v>
      </c>
    </row>
    <row r="240" spans="1:1" x14ac:dyDescent="0.2">
      <c r="A240" s="58">
        <v>41146</v>
      </c>
    </row>
    <row r="241" spans="1:1" x14ac:dyDescent="0.2">
      <c r="A241" s="58">
        <v>41147</v>
      </c>
    </row>
    <row r="242" spans="1:1" x14ac:dyDescent="0.2">
      <c r="A242" s="58">
        <v>41148</v>
      </c>
    </row>
    <row r="243" spans="1:1" x14ac:dyDescent="0.2">
      <c r="A243" s="58">
        <v>41149</v>
      </c>
    </row>
    <row r="244" spans="1:1" x14ac:dyDescent="0.2">
      <c r="A244" s="58">
        <v>41150</v>
      </c>
    </row>
    <row r="245" spans="1:1" x14ac:dyDescent="0.2">
      <c r="A245" s="58">
        <v>41151</v>
      </c>
    </row>
    <row r="246" spans="1:1" x14ac:dyDescent="0.2">
      <c r="A246" s="58">
        <v>41152</v>
      </c>
    </row>
    <row r="247" spans="1:1" x14ac:dyDescent="0.2">
      <c r="A247" s="58">
        <v>41153</v>
      </c>
    </row>
    <row r="248" spans="1:1" x14ac:dyDescent="0.2">
      <c r="A248" s="58">
        <v>41154</v>
      </c>
    </row>
    <row r="249" spans="1:1" x14ac:dyDescent="0.2">
      <c r="A249" s="58">
        <v>41155</v>
      </c>
    </row>
    <row r="250" spans="1:1" x14ac:dyDescent="0.2">
      <c r="A250" s="58">
        <v>41156</v>
      </c>
    </row>
    <row r="251" spans="1:1" x14ac:dyDescent="0.2">
      <c r="A251" s="58">
        <v>41157</v>
      </c>
    </row>
    <row r="252" spans="1:1" x14ac:dyDescent="0.2">
      <c r="A252" s="58">
        <v>41158</v>
      </c>
    </row>
    <row r="253" spans="1:1" x14ac:dyDescent="0.2">
      <c r="A253" s="58">
        <v>41159</v>
      </c>
    </row>
    <row r="254" spans="1:1" x14ac:dyDescent="0.2">
      <c r="A254" s="58">
        <v>41160</v>
      </c>
    </row>
    <row r="255" spans="1:1" x14ac:dyDescent="0.2">
      <c r="A255" s="58">
        <v>41161</v>
      </c>
    </row>
    <row r="256" spans="1:1" x14ac:dyDescent="0.2">
      <c r="A256" s="58">
        <v>41162</v>
      </c>
    </row>
    <row r="257" spans="1:1" x14ac:dyDescent="0.2">
      <c r="A257" s="58">
        <v>41163</v>
      </c>
    </row>
    <row r="258" spans="1:1" x14ac:dyDescent="0.2">
      <c r="A258" s="58">
        <v>41164</v>
      </c>
    </row>
    <row r="259" spans="1:1" x14ac:dyDescent="0.2">
      <c r="A259" s="58">
        <v>41165</v>
      </c>
    </row>
    <row r="260" spans="1:1" x14ac:dyDescent="0.2">
      <c r="A260" s="58">
        <v>41166</v>
      </c>
    </row>
    <row r="261" spans="1:1" x14ac:dyDescent="0.2">
      <c r="A261" s="58">
        <v>41167</v>
      </c>
    </row>
    <row r="262" spans="1:1" x14ac:dyDescent="0.2">
      <c r="A262" s="58">
        <v>41168</v>
      </c>
    </row>
    <row r="263" spans="1:1" x14ac:dyDescent="0.2">
      <c r="A263" s="58">
        <v>41169</v>
      </c>
    </row>
    <row r="264" spans="1:1" x14ac:dyDescent="0.2">
      <c r="A264" s="58">
        <v>41170</v>
      </c>
    </row>
    <row r="265" spans="1:1" x14ac:dyDescent="0.2">
      <c r="A265" s="58">
        <v>41171</v>
      </c>
    </row>
    <row r="266" spans="1:1" x14ac:dyDescent="0.2">
      <c r="A266" s="58">
        <v>41172</v>
      </c>
    </row>
    <row r="267" spans="1:1" x14ac:dyDescent="0.2">
      <c r="A267" s="58">
        <v>41173</v>
      </c>
    </row>
    <row r="268" spans="1:1" x14ac:dyDescent="0.2">
      <c r="A268" s="58">
        <v>41174</v>
      </c>
    </row>
    <row r="269" spans="1:1" x14ac:dyDescent="0.2">
      <c r="A269" s="58">
        <v>41175</v>
      </c>
    </row>
    <row r="270" spans="1:1" x14ac:dyDescent="0.2">
      <c r="A270" s="58">
        <v>41176</v>
      </c>
    </row>
    <row r="271" spans="1:1" x14ac:dyDescent="0.2">
      <c r="A271" s="58">
        <v>41177</v>
      </c>
    </row>
    <row r="272" spans="1:1" x14ac:dyDescent="0.2">
      <c r="A272" s="58">
        <v>41178</v>
      </c>
    </row>
    <row r="273" spans="1:1" x14ac:dyDescent="0.2">
      <c r="A273" s="58">
        <v>41179</v>
      </c>
    </row>
    <row r="274" spans="1:1" x14ac:dyDescent="0.2">
      <c r="A274" s="58">
        <v>41180</v>
      </c>
    </row>
    <row r="275" spans="1:1" x14ac:dyDescent="0.2">
      <c r="A275" s="58">
        <v>41181</v>
      </c>
    </row>
    <row r="276" spans="1:1" x14ac:dyDescent="0.2">
      <c r="A276" s="58">
        <v>41182</v>
      </c>
    </row>
    <row r="277" spans="1:1" x14ac:dyDescent="0.2">
      <c r="A277" s="58">
        <v>41183</v>
      </c>
    </row>
    <row r="278" spans="1:1" x14ac:dyDescent="0.2">
      <c r="A278" s="58">
        <v>41184</v>
      </c>
    </row>
    <row r="279" spans="1:1" x14ac:dyDescent="0.2">
      <c r="A279" s="58">
        <v>41185</v>
      </c>
    </row>
    <row r="280" spans="1:1" x14ac:dyDescent="0.2">
      <c r="A280" s="58">
        <v>41186</v>
      </c>
    </row>
    <row r="281" spans="1:1" x14ac:dyDescent="0.2">
      <c r="A281" s="58">
        <v>41187</v>
      </c>
    </row>
    <row r="282" spans="1:1" x14ac:dyDescent="0.2">
      <c r="A282" s="58">
        <v>41188</v>
      </c>
    </row>
    <row r="283" spans="1:1" x14ac:dyDescent="0.2">
      <c r="A283" s="58">
        <v>41189</v>
      </c>
    </row>
    <row r="284" spans="1:1" x14ac:dyDescent="0.2">
      <c r="A284" s="58">
        <v>41190</v>
      </c>
    </row>
    <row r="285" spans="1:1" x14ac:dyDescent="0.2">
      <c r="A285" s="58">
        <v>41191</v>
      </c>
    </row>
    <row r="286" spans="1:1" x14ac:dyDescent="0.2">
      <c r="A286" s="58">
        <v>41192</v>
      </c>
    </row>
    <row r="287" spans="1:1" x14ac:dyDescent="0.2">
      <c r="A287" s="58">
        <v>41193</v>
      </c>
    </row>
    <row r="288" spans="1:1" x14ac:dyDescent="0.2">
      <c r="A288" s="58">
        <v>41194</v>
      </c>
    </row>
    <row r="289" spans="1:1" x14ac:dyDescent="0.2">
      <c r="A289" s="58">
        <v>41195</v>
      </c>
    </row>
    <row r="290" spans="1:1" x14ac:dyDescent="0.2">
      <c r="A290" s="58">
        <v>41196</v>
      </c>
    </row>
    <row r="291" spans="1:1" x14ac:dyDescent="0.2">
      <c r="A291" s="58">
        <v>41197</v>
      </c>
    </row>
    <row r="292" spans="1:1" x14ac:dyDescent="0.2">
      <c r="A292" s="58">
        <v>41198</v>
      </c>
    </row>
    <row r="293" spans="1:1" x14ac:dyDescent="0.2">
      <c r="A293" s="58">
        <v>41199</v>
      </c>
    </row>
    <row r="294" spans="1:1" x14ac:dyDescent="0.2">
      <c r="A294" s="58">
        <v>41200</v>
      </c>
    </row>
    <row r="295" spans="1:1" x14ac:dyDescent="0.2">
      <c r="A295" s="58">
        <v>41201</v>
      </c>
    </row>
    <row r="296" spans="1:1" x14ac:dyDescent="0.2">
      <c r="A296" s="58">
        <v>41202</v>
      </c>
    </row>
    <row r="297" spans="1:1" x14ac:dyDescent="0.2">
      <c r="A297" s="58">
        <v>41203</v>
      </c>
    </row>
    <row r="298" spans="1:1" x14ac:dyDescent="0.2">
      <c r="A298" s="58">
        <v>41204</v>
      </c>
    </row>
    <row r="299" spans="1:1" x14ac:dyDescent="0.2">
      <c r="A299" s="58">
        <v>41205</v>
      </c>
    </row>
    <row r="300" spans="1:1" x14ac:dyDescent="0.2">
      <c r="A300" s="58">
        <v>41206</v>
      </c>
    </row>
    <row r="301" spans="1:1" x14ac:dyDescent="0.2">
      <c r="A301" s="58">
        <v>41207</v>
      </c>
    </row>
    <row r="302" spans="1:1" x14ac:dyDescent="0.2">
      <c r="A302" s="58">
        <v>41208</v>
      </c>
    </row>
    <row r="303" spans="1:1" x14ac:dyDescent="0.2">
      <c r="A303" s="58">
        <v>41209</v>
      </c>
    </row>
    <row r="304" spans="1:1" x14ac:dyDescent="0.2">
      <c r="A304" s="58">
        <v>41210</v>
      </c>
    </row>
    <row r="305" spans="1:1" x14ac:dyDescent="0.2">
      <c r="A305" s="58">
        <v>41211</v>
      </c>
    </row>
    <row r="306" spans="1:1" x14ac:dyDescent="0.2">
      <c r="A306" s="58">
        <v>41212</v>
      </c>
    </row>
    <row r="307" spans="1:1" x14ac:dyDescent="0.2">
      <c r="A307" s="58">
        <v>41213</v>
      </c>
    </row>
    <row r="308" spans="1:1" x14ac:dyDescent="0.2">
      <c r="A308" s="58">
        <v>41214</v>
      </c>
    </row>
    <row r="309" spans="1:1" x14ac:dyDescent="0.2">
      <c r="A309" s="58">
        <v>41215</v>
      </c>
    </row>
    <row r="310" spans="1:1" x14ac:dyDescent="0.2">
      <c r="A310" s="58">
        <v>41216</v>
      </c>
    </row>
    <row r="311" spans="1:1" x14ac:dyDescent="0.2">
      <c r="A311" s="58">
        <v>41217</v>
      </c>
    </row>
    <row r="312" spans="1:1" x14ac:dyDescent="0.2">
      <c r="A312" s="58">
        <v>41218</v>
      </c>
    </row>
    <row r="313" spans="1:1" x14ac:dyDescent="0.2">
      <c r="A313" s="58">
        <v>41219</v>
      </c>
    </row>
    <row r="314" spans="1:1" x14ac:dyDescent="0.2">
      <c r="A314" s="58">
        <v>41220</v>
      </c>
    </row>
    <row r="315" spans="1:1" x14ac:dyDescent="0.2">
      <c r="A315" s="58">
        <v>41221</v>
      </c>
    </row>
    <row r="316" spans="1:1" x14ac:dyDescent="0.2">
      <c r="A316" s="58">
        <v>41222</v>
      </c>
    </row>
    <row r="317" spans="1:1" x14ac:dyDescent="0.2">
      <c r="A317" s="58">
        <v>41223</v>
      </c>
    </row>
    <row r="318" spans="1:1" x14ac:dyDescent="0.2">
      <c r="A318" s="58">
        <v>41224</v>
      </c>
    </row>
    <row r="319" spans="1:1" x14ac:dyDescent="0.2">
      <c r="A319" s="58">
        <v>41225</v>
      </c>
    </row>
    <row r="320" spans="1:1" x14ac:dyDescent="0.2">
      <c r="A320" s="58">
        <v>41226</v>
      </c>
    </row>
    <row r="321" spans="1:1" x14ac:dyDescent="0.2">
      <c r="A321" s="58">
        <v>41227</v>
      </c>
    </row>
    <row r="322" spans="1:1" x14ac:dyDescent="0.2">
      <c r="A322" s="58">
        <v>41228</v>
      </c>
    </row>
    <row r="323" spans="1:1" x14ac:dyDescent="0.2">
      <c r="A323" s="58">
        <v>41229</v>
      </c>
    </row>
    <row r="324" spans="1:1" x14ac:dyDescent="0.2">
      <c r="A324" s="58">
        <v>41230</v>
      </c>
    </row>
    <row r="325" spans="1:1" x14ac:dyDescent="0.2">
      <c r="A325" s="58">
        <v>41231</v>
      </c>
    </row>
    <row r="326" spans="1:1" x14ac:dyDescent="0.2">
      <c r="A326" s="58">
        <v>41232</v>
      </c>
    </row>
    <row r="327" spans="1:1" x14ac:dyDescent="0.2">
      <c r="A327" s="58">
        <v>41233</v>
      </c>
    </row>
    <row r="328" spans="1:1" x14ac:dyDescent="0.2">
      <c r="A328" s="58">
        <v>41234</v>
      </c>
    </row>
    <row r="329" spans="1:1" x14ac:dyDescent="0.2">
      <c r="A329" s="58">
        <v>41235</v>
      </c>
    </row>
    <row r="330" spans="1:1" x14ac:dyDescent="0.2">
      <c r="A330" s="58">
        <v>41236</v>
      </c>
    </row>
    <row r="331" spans="1:1" x14ac:dyDescent="0.2">
      <c r="A331" s="58">
        <v>41237</v>
      </c>
    </row>
    <row r="332" spans="1:1" x14ac:dyDescent="0.2">
      <c r="A332" s="58">
        <v>41238</v>
      </c>
    </row>
    <row r="333" spans="1:1" x14ac:dyDescent="0.2">
      <c r="A333" s="58">
        <v>41239</v>
      </c>
    </row>
    <row r="334" spans="1:1" x14ac:dyDescent="0.2">
      <c r="A334" s="58">
        <v>41240</v>
      </c>
    </row>
    <row r="335" spans="1:1" x14ac:dyDescent="0.2">
      <c r="A335" s="58">
        <v>41241</v>
      </c>
    </row>
    <row r="336" spans="1:1" x14ac:dyDescent="0.2">
      <c r="A336" s="58">
        <v>41242</v>
      </c>
    </row>
    <row r="337" spans="1:1" x14ac:dyDescent="0.2">
      <c r="A337" s="58">
        <v>41243</v>
      </c>
    </row>
    <row r="338" spans="1:1" x14ac:dyDescent="0.2">
      <c r="A338" s="58">
        <v>41244</v>
      </c>
    </row>
    <row r="339" spans="1:1" x14ac:dyDescent="0.2">
      <c r="A339" s="58">
        <v>41245</v>
      </c>
    </row>
    <row r="340" spans="1:1" x14ac:dyDescent="0.2">
      <c r="A340" s="58">
        <v>41246</v>
      </c>
    </row>
    <row r="341" spans="1:1" x14ac:dyDescent="0.2">
      <c r="A341" s="58">
        <v>41247</v>
      </c>
    </row>
    <row r="342" spans="1:1" x14ac:dyDescent="0.2">
      <c r="A342" s="58">
        <v>41248</v>
      </c>
    </row>
    <row r="343" spans="1:1" x14ac:dyDescent="0.2">
      <c r="A343" s="58">
        <v>41249</v>
      </c>
    </row>
    <row r="344" spans="1:1" x14ac:dyDescent="0.2">
      <c r="A344" s="58">
        <v>41250</v>
      </c>
    </row>
    <row r="345" spans="1:1" x14ac:dyDescent="0.2">
      <c r="A345" s="58">
        <v>41251</v>
      </c>
    </row>
    <row r="346" spans="1:1" x14ac:dyDescent="0.2">
      <c r="A346" s="58">
        <v>41252</v>
      </c>
    </row>
    <row r="347" spans="1:1" x14ac:dyDescent="0.2">
      <c r="A347" s="58">
        <v>41253</v>
      </c>
    </row>
    <row r="348" spans="1:1" x14ac:dyDescent="0.2">
      <c r="A348" s="58">
        <v>41254</v>
      </c>
    </row>
    <row r="349" spans="1:1" x14ac:dyDescent="0.2">
      <c r="A349" s="58">
        <v>41255</v>
      </c>
    </row>
    <row r="350" spans="1:1" x14ac:dyDescent="0.2">
      <c r="A350" s="58">
        <v>41256</v>
      </c>
    </row>
    <row r="351" spans="1:1" x14ac:dyDescent="0.2">
      <c r="A351" s="58">
        <v>41257</v>
      </c>
    </row>
    <row r="352" spans="1:1" x14ac:dyDescent="0.2">
      <c r="A352" s="58">
        <v>41258</v>
      </c>
    </row>
    <row r="353" spans="1:1" x14ac:dyDescent="0.2">
      <c r="A353" s="58">
        <v>41259</v>
      </c>
    </row>
    <row r="354" spans="1:1" x14ac:dyDescent="0.2">
      <c r="A354" s="58">
        <v>41260</v>
      </c>
    </row>
    <row r="355" spans="1:1" x14ac:dyDescent="0.2">
      <c r="A355" s="58">
        <v>41261</v>
      </c>
    </row>
    <row r="356" spans="1:1" x14ac:dyDescent="0.2">
      <c r="A356" s="58">
        <v>41262</v>
      </c>
    </row>
    <row r="357" spans="1:1" x14ac:dyDescent="0.2">
      <c r="A357" s="58">
        <v>41263</v>
      </c>
    </row>
    <row r="358" spans="1:1" x14ac:dyDescent="0.2">
      <c r="A358" s="58">
        <v>41264</v>
      </c>
    </row>
    <row r="359" spans="1:1" x14ac:dyDescent="0.2">
      <c r="A359" s="58">
        <v>41265</v>
      </c>
    </row>
    <row r="360" spans="1:1" x14ac:dyDescent="0.2">
      <c r="A360" s="58">
        <v>41266</v>
      </c>
    </row>
    <row r="361" spans="1:1" x14ac:dyDescent="0.2">
      <c r="A361" s="58">
        <v>41267</v>
      </c>
    </row>
    <row r="362" spans="1:1" x14ac:dyDescent="0.2">
      <c r="A362" s="58">
        <v>41268</v>
      </c>
    </row>
    <row r="363" spans="1:1" x14ac:dyDescent="0.2">
      <c r="A363" s="58">
        <v>41269</v>
      </c>
    </row>
    <row r="364" spans="1:1" x14ac:dyDescent="0.2">
      <c r="A364" s="58">
        <v>41270</v>
      </c>
    </row>
    <row r="365" spans="1:1" x14ac:dyDescent="0.2">
      <c r="A365" s="58">
        <v>41271</v>
      </c>
    </row>
    <row r="366" spans="1:1" x14ac:dyDescent="0.2">
      <c r="A366" s="58">
        <v>41272</v>
      </c>
    </row>
    <row r="367" spans="1:1" x14ac:dyDescent="0.2">
      <c r="A367" s="58">
        <v>41273</v>
      </c>
    </row>
    <row r="368" spans="1:1" x14ac:dyDescent="0.2">
      <c r="A368" s="58">
        <v>41274</v>
      </c>
    </row>
    <row r="369" spans="1:1" x14ac:dyDescent="0.2">
      <c r="A369" s="58">
        <v>41275</v>
      </c>
    </row>
    <row r="370" spans="1:1" x14ac:dyDescent="0.2">
      <c r="A370" s="58">
        <v>41276</v>
      </c>
    </row>
    <row r="371" spans="1:1" x14ac:dyDescent="0.2">
      <c r="A371" s="58">
        <v>41277</v>
      </c>
    </row>
    <row r="372" spans="1:1" x14ac:dyDescent="0.2">
      <c r="A372" s="58">
        <v>41278</v>
      </c>
    </row>
    <row r="373" spans="1:1" x14ac:dyDescent="0.2">
      <c r="A373" s="58">
        <v>41279</v>
      </c>
    </row>
    <row r="374" spans="1:1" x14ac:dyDescent="0.2">
      <c r="A374" s="58">
        <v>41280</v>
      </c>
    </row>
    <row r="375" spans="1:1" x14ac:dyDescent="0.2">
      <c r="A375" s="58">
        <v>41281</v>
      </c>
    </row>
    <row r="376" spans="1:1" x14ac:dyDescent="0.2">
      <c r="A376" s="58">
        <v>41282</v>
      </c>
    </row>
    <row r="377" spans="1:1" x14ac:dyDescent="0.2">
      <c r="A377" s="58">
        <v>41283</v>
      </c>
    </row>
    <row r="378" spans="1:1" x14ac:dyDescent="0.2">
      <c r="A378" s="58">
        <v>41284</v>
      </c>
    </row>
    <row r="379" spans="1:1" x14ac:dyDescent="0.2">
      <c r="A379" s="58">
        <v>41285</v>
      </c>
    </row>
    <row r="380" spans="1:1" x14ac:dyDescent="0.2">
      <c r="A380" s="58">
        <v>41286</v>
      </c>
    </row>
    <row r="381" spans="1:1" x14ac:dyDescent="0.2">
      <c r="A381" s="58">
        <v>41287</v>
      </c>
    </row>
    <row r="382" spans="1:1" x14ac:dyDescent="0.2">
      <c r="A382" s="58">
        <v>41288</v>
      </c>
    </row>
    <row r="383" spans="1:1" x14ac:dyDescent="0.2">
      <c r="A383" s="58">
        <v>41289</v>
      </c>
    </row>
    <row r="384" spans="1:1" x14ac:dyDescent="0.2">
      <c r="A384" s="58">
        <v>41290</v>
      </c>
    </row>
    <row r="385" spans="1:1" x14ac:dyDescent="0.2">
      <c r="A385" s="58">
        <v>41291</v>
      </c>
    </row>
    <row r="386" spans="1:1" x14ac:dyDescent="0.2">
      <c r="A386" s="58">
        <v>41292</v>
      </c>
    </row>
    <row r="387" spans="1:1" x14ac:dyDescent="0.2">
      <c r="A387" s="58">
        <v>41293</v>
      </c>
    </row>
    <row r="388" spans="1:1" x14ac:dyDescent="0.2">
      <c r="A388" s="58">
        <v>41294</v>
      </c>
    </row>
    <row r="389" spans="1:1" x14ac:dyDescent="0.2">
      <c r="A389" s="58">
        <v>41295</v>
      </c>
    </row>
    <row r="390" spans="1:1" x14ac:dyDescent="0.2">
      <c r="A390" s="58">
        <v>41296</v>
      </c>
    </row>
    <row r="391" spans="1:1" x14ac:dyDescent="0.2">
      <c r="A391" s="58">
        <v>41297</v>
      </c>
    </row>
    <row r="392" spans="1:1" x14ac:dyDescent="0.2">
      <c r="A392" s="58">
        <v>41298</v>
      </c>
    </row>
    <row r="393" spans="1:1" x14ac:dyDescent="0.2">
      <c r="A393" s="58">
        <v>41299</v>
      </c>
    </row>
    <row r="394" spans="1:1" x14ac:dyDescent="0.2">
      <c r="A394" s="58">
        <v>41300</v>
      </c>
    </row>
    <row r="395" spans="1:1" x14ac:dyDescent="0.2">
      <c r="A395" s="58">
        <v>41301</v>
      </c>
    </row>
    <row r="396" spans="1:1" x14ac:dyDescent="0.2">
      <c r="A396" s="58">
        <v>41302</v>
      </c>
    </row>
    <row r="397" spans="1:1" x14ac:dyDescent="0.2">
      <c r="A397" s="58">
        <v>41303</v>
      </c>
    </row>
    <row r="398" spans="1:1" x14ac:dyDescent="0.2">
      <c r="A398" s="58">
        <v>41304</v>
      </c>
    </row>
    <row r="399" spans="1:1" x14ac:dyDescent="0.2">
      <c r="A399" s="58">
        <v>41305</v>
      </c>
    </row>
    <row r="400" spans="1:1" x14ac:dyDescent="0.2">
      <c r="A400" s="58">
        <v>41306</v>
      </c>
    </row>
    <row r="401" spans="1:1" x14ac:dyDescent="0.2">
      <c r="A401" s="58">
        <v>41307</v>
      </c>
    </row>
    <row r="402" spans="1:1" x14ac:dyDescent="0.2">
      <c r="A402" s="58">
        <v>41308</v>
      </c>
    </row>
    <row r="403" spans="1:1" x14ac:dyDescent="0.2">
      <c r="A403" s="58">
        <v>41309</v>
      </c>
    </row>
    <row r="404" spans="1:1" x14ac:dyDescent="0.2">
      <c r="A404" s="58">
        <v>41310</v>
      </c>
    </row>
    <row r="405" spans="1:1" x14ac:dyDescent="0.2">
      <c r="A405" s="58">
        <v>41311</v>
      </c>
    </row>
    <row r="406" spans="1:1" x14ac:dyDescent="0.2">
      <c r="A406" s="58">
        <v>41312</v>
      </c>
    </row>
    <row r="407" spans="1:1" x14ac:dyDescent="0.2">
      <c r="A407" s="58">
        <v>41313</v>
      </c>
    </row>
    <row r="408" spans="1:1" x14ac:dyDescent="0.2">
      <c r="A408" s="58">
        <v>41314</v>
      </c>
    </row>
    <row r="409" spans="1:1" x14ac:dyDescent="0.2">
      <c r="A409" s="58">
        <v>41315</v>
      </c>
    </row>
    <row r="410" spans="1:1" x14ac:dyDescent="0.2">
      <c r="A410" s="58">
        <v>41316</v>
      </c>
    </row>
    <row r="411" spans="1:1" x14ac:dyDescent="0.2">
      <c r="A411" s="58">
        <v>41317</v>
      </c>
    </row>
    <row r="412" spans="1:1" x14ac:dyDescent="0.2">
      <c r="A412" s="58">
        <v>41318</v>
      </c>
    </row>
    <row r="413" spans="1:1" x14ac:dyDescent="0.2">
      <c r="A413" s="58">
        <v>41319</v>
      </c>
    </row>
    <row r="414" spans="1:1" x14ac:dyDescent="0.2">
      <c r="A414" s="58">
        <v>41320</v>
      </c>
    </row>
    <row r="415" spans="1:1" x14ac:dyDescent="0.2">
      <c r="A415" s="58">
        <v>41321</v>
      </c>
    </row>
    <row r="416" spans="1:1" x14ac:dyDescent="0.2">
      <c r="A416" s="58">
        <v>41322</v>
      </c>
    </row>
    <row r="417" spans="1:1" x14ac:dyDescent="0.2">
      <c r="A417" s="58">
        <v>41323</v>
      </c>
    </row>
    <row r="418" spans="1:1" x14ac:dyDescent="0.2">
      <c r="A418" s="58">
        <v>41324</v>
      </c>
    </row>
    <row r="419" spans="1:1" x14ac:dyDescent="0.2">
      <c r="A419" s="58">
        <v>41325</v>
      </c>
    </row>
    <row r="420" spans="1:1" x14ac:dyDescent="0.2">
      <c r="A420" s="58">
        <v>41326</v>
      </c>
    </row>
    <row r="421" spans="1:1" x14ac:dyDescent="0.2">
      <c r="A421" s="58">
        <v>41327</v>
      </c>
    </row>
    <row r="422" spans="1:1" x14ac:dyDescent="0.2">
      <c r="A422" s="58">
        <v>41328</v>
      </c>
    </row>
    <row r="423" spans="1:1" x14ac:dyDescent="0.2">
      <c r="A423" s="58">
        <v>41329</v>
      </c>
    </row>
    <row r="424" spans="1:1" x14ac:dyDescent="0.2">
      <c r="A424" s="58">
        <v>41330</v>
      </c>
    </row>
    <row r="425" spans="1:1" x14ac:dyDescent="0.2">
      <c r="A425" s="58">
        <v>41331</v>
      </c>
    </row>
    <row r="426" spans="1:1" x14ac:dyDescent="0.2">
      <c r="A426" s="58">
        <v>41332</v>
      </c>
    </row>
    <row r="427" spans="1:1" x14ac:dyDescent="0.2">
      <c r="A427" s="58">
        <v>41333</v>
      </c>
    </row>
    <row r="428" spans="1:1" x14ac:dyDescent="0.2">
      <c r="A428" s="58">
        <v>41334</v>
      </c>
    </row>
    <row r="429" spans="1:1" x14ac:dyDescent="0.2">
      <c r="A429" s="58">
        <v>41335</v>
      </c>
    </row>
    <row r="430" spans="1:1" x14ac:dyDescent="0.2">
      <c r="A430" s="58">
        <v>41336</v>
      </c>
    </row>
    <row r="431" spans="1:1" x14ac:dyDescent="0.2">
      <c r="A431" s="58">
        <v>41337</v>
      </c>
    </row>
    <row r="432" spans="1:1" x14ac:dyDescent="0.2">
      <c r="A432" s="58">
        <v>41338</v>
      </c>
    </row>
    <row r="433" spans="1:1" x14ac:dyDescent="0.2">
      <c r="A433" s="58">
        <v>41339</v>
      </c>
    </row>
    <row r="434" spans="1:1" x14ac:dyDescent="0.2">
      <c r="A434" s="58">
        <v>41340</v>
      </c>
    </row>
    <row r="435" spans="1:1" x14ac:dyDescent="0.2">
      <c r="A435" s="58">
        <v>41341</v>
      </c>
    </row>
    <row r="436" spans="1:1" x14ac:dyDescent="0.2">
      <c r="A436" s="58">
        <v>41342</v>
      </c>
    </row>
    <row r="437" spans="1:1" x14ac:dyDescent="0.2">
      <c r="A437" s="58">
        <v>41343</v>
      </c>
    </row>
    <row r="438" spans="1:1" x14ac:dyDescent="0.2">
      <c r="A438" s="58">
        <v>41344</v>
      </c>
    </row>
    <row r="439" spans="1:1" x14ac:dyDescent="0.2">
      <c r="A439" s="58">
        <v>41345</v>
      </c>
    </row>
    <row r="440" spans="1:1" x14ac:dyDescent="0.2">
      <c r="A440" s="58">
        <v>41346</v>
      </c>
    </row>
    <row r="441" spans="1:1" x14ac:dyDescent="0.2">
      <c r="A441" s="58">
        <v>41347</v>
      </c>
    </row>
    <row r="442" spans="1:1" x14ac:dyDescent="0.2">
      <c r="A442" s="58">
        <v>41348</v>
      </c>
    </row>
    <row r="443" spans="1:1" x14ac:dyDescent="0.2">
      <c r="A443" s="58">
        <v>41349</v>
      </c>
    </row>
    <row r="444" spans="1:1" x14ac:dyDescent="0.2">
      <c r="A444" s="58">
        <v>41350</v>
      </c>
    </row>
    <row r="445" spans="1:1" x14ac:dyDescent="0.2">
      <c r="A445" s="58">
        <v>41351</v>
      </c>
    </row>
    <row r="446" spans="1:1" x14ac:dyDescent="0.2">
      <c r="A446" s="58">
        <v>41352</v>
      </c>
    </row>
    <row r="447" spans="1:1" x14ac:dyDescent="0.2">
      <c r="A447" s="58">
        <v>41353</v>
      </c>
    </row>
    <row r="448" spans="1:1" x14ac:dyDescent="0.2">
      <c r="A448" s="58">
        <v>41354</v>
      </c>
    </row>
    <row r="449" spans="1:1" x14ac:dyDescent="0.2">
      <c r="A449" s="58">
        <v>41355</v>
      </c>
    </row>
    <row r="450" spans="1:1" x14ac:dyDescent="0.2">
      <c r="A450" s="58">
        <v>41356</v>
      </c>
    </row>
    <row r="451" spans="1:1" x14ac:dyDescent="0.2">
      <c r="A451" s="58">
        <v>41357</v>
      </c>
    </row>
    <row r="452" spans="1:1" x14ac:dyDescent="0.2">
      <c r="A452" s="58">
        <v>41358</v>
      </c>
    </row>
    <row r="453" spans="1:1" x14ac:dyDescent="0.2">
      <c r="A453" s="58">
        <v>41359</v>
      </c>
    </row>
    <row r="454" spans="1:1" x14ac:dyDescent="0.2">
      <c r="A454" s="58">
        <v>41360</v>
      </c>
    </row>
    <row r="455" spans="1:1" x14ac:dyDescent="0.2">
      <c r="A455" s="58">
        <v>41361</v>
      </c>
    </row>
    <row r="456" spans="1:1" x14ac:dyDescent="0.2">
      <c r="A456" s="58">
        <v>41362</v>
      </c>
    </row>
    <row r="457" spans="1:1" x14ac:dyDescent="0.2">
      <c r="A457" s="58">
        <v>41363</v>
      </c>
    </row>
    <row r="458" spans="1:1" x14ac:dyDescent="0.2">
      <c r="A458" s="58">
        <v>41364</v>
      </c>
    </row>
    <row r="459" spans="1:1" x14ac:dyDescent="0.2">
      <c r="A459" s="58">
        <v>41365</v>
      </c>
    </row>
    <row r="460" spans="1:1" x14ac:dyDescent="0.2">
      <c r="A460" s="58">
        <v>41366</v>
      </c>
    </row>
    <row r="461" spans="1:1" x14ac:dyDescent="0.2">
      <c r="A461" s="58">
        <v>41367</v>
      </c>
    </row>
    <row r="462" spans="1:1" x14ac:dyDescent="0.2">
      <c r="A462" s="58">
        <v>41368</v>
      </c>
    </row>
    <row r="463" spans="1:1" x14ac:dyDescent="0.2">
      <c r="A463" s="58">
        <v>41369</v>
      </c>
    </row>
    <row r="464" spans="1:1" x14ac:dyDescent="0.2">
      <c r="A464" s="58">
        <v>41370</v>
      </c>
    </row>
    <row r="465" spans="1:1" x14ac:dyDescent="0.2">
      <c r="A465" s="58">
        <v>41371</v>
      </c>
    </row>
    <row r="466" spans="1:1" x14ac:dyDescent="0.2">
      <c r="A466" s="58">
        <v>41372</v>
      </c>
    </row>
    <row r="467" spans="1:1" x14ac:dyDescent="0.2">
      <c r="A467" s="58">
        <v>41373</v>
      </c>
    </row>
    <row r="468" spans="1:1" x14ac:dyDescent="0.2">
      <c r="A468" s="58">
        <v>41374</v>
      </c>
    </row>
    <row r="469" spans="1:1" x14ac:dyDescent="0.2">
      <c r="A469" s="58">
        <v>41375</v>
      </c>
    </row>
    <row r="470" spans="1:1" x14ac:dyDescent="0.2">
      <c r="A470" s="58">
        <v>41376</v>
      </c>
    </row>
    <row r="471" spans="1:1" x14ac:dyDescent="0.2">
      <c r="A471" s="58">
        <v>41377</v>
      </c>
    </row>
    <row r="472" spans="1:1" x14ac:dyDescent="0.2">
      <c r="A472" s="58">
        <v>41378</v>
      </c>
    </row>
    <row r="473" spans="1:1" x14ac:dyDescent="0.2">
      <c r="A473" s="58">
        <v>41379</v>
      </c>
    </row>
    <row r="474" spans="1:1" x14ac:dyDescent="0.2">
      <c r="A474" s="58">
        <v>41380</v>
      </c>
    </row>
    <row r="475" spans="1:1" x14ac:dyDescent="0.2">
      <c r="A475" s="58">
        <v>41381</v>
      </c>
    </row>
    <row r="476" spans="1:1" x14ac:dyDescent="0.2">
      <c r="A476" s="58">
        <v>41382</v>
      </c>
    </row>
    <row r="477" spans="1:1" x14ac:dyDescent="0.2">
      <c r="A477" s="58">
        <v>41383</v>
      </c>
    </row>
    <row r="478" spans="1:1" x14ac:dyDescent="0.2">
      <c r="A478" s="58">
        <v>41384</v>
      </c>
    </row>
    <row r="479" spans="1:1" x14ac:dyDescent="0.2">
      <c r="A479" s="58">
        <v>41385</v>
      </c>
    </row>
    <row r="480" spans="1:1" x14ac:dyDescent="0.2">
      <c r="A480" s="58">
        <v>41386</v>
      </c>
    </row>
    <row r="481" spans="1:1" x14ac:dyDescent="0.2">
      <c r="A481" s="58">
        <v>41387</v>
      </c>
    </row>
    <row r="482" spans="1:1" x14ac:dyDescent="0.2">
      <c r="A482" s="58">
        <v>41388</v>
      </c>
    </row>
    <row r="483" spans="1:1" x14ac:dyDescent="0.2">
      <c r="A483" s="58">
        <v>41389</v>
      </c>
    </row>
    <row r="484" spans="1:1" x14ac:dyDescent="0.2">
      <c r="A484" s="58">
        <v>41390</v>
      </c>
    </row>
    <row r="485" spans="1:1" x14ac:dyDescent="0.2">
      <c r="A485" s="58">
        <v>41391</v>
      </c>
    </row>
    <row r="486" spans="1:1" x14ac:dyDescent="0.2">
      <c r="A486" s="58">
        <v>41392</v>
      </c>
    </row>
    <row r="487" spans="1:1" x14ac:dyDescent="0.2">
      <c r="A487" s="58">
        <v>41393</v>
      </c>
    </row>
    <row r="488" spans="1:1" x14ac:dyDescent="0.2">
      <c r="A488" s="58">
        <v>41394</v>
      </c>
    </row>
    <row r="489" spans="1:1" x14ac:dyDescent="0.2">
      <c r="A489" s="58">
        <v>41395</v>
      </c>
    </row>
    <row r="490" spans="1:1" x14ac:dyDescent="0.2">
      <c r="A490" s="58">
        <v>41396</v>
      </c>
    </row>
    <row r="491" spans="1:1" x14ac:dyDescent="0.2">
      <c r="A491" s="58">
        <v>41397</v>
      </c>
    </row>
    <row r="492" spans="1:1" x14ac:dyDescent="0.2">
      <c r="A492" s="58">
        <v>41398</v>
      </c>
    </row>
    <row r="493" spans="1:1" x14ac:dyDescent="0.2">
      <c r="A493" s="58">
        <v>41399</v>
      </c>
    </row>
    <row r="494" spans="1:1" x14ac:dyDescent="0.2">
      <c r="A494" s="58">
        <v>41400</v>
      </c>
    </row>
    <row r="495" spans="1:1" x14ac:dyDescent="0.2">
      <c r="A495" s="58">
        <v>41401</v>
      </c>
    </row>
    <row r="496" spans="1:1" x14ac:dyDescent="0.2">
      <c r="A496" s="58">
        <v>41402</v>
      </c>
    </row>
    <row r="497" spans="1:1" x14ac:dyDescent="0.2">
      <c r="A497" s="58">
        <v>41403</v>
      </c>
    </row>
    <row r="498" spans="1:1" x14ac:dyDescent="0.2">
      <c r="A498" s="58">
        <v>41404</v>
      </c>
    </row>
    <row r="499" spans="1:1" x14ac:dyDescent="0.2">
      <c r="A499" s="58">
        <v>41405</v>
      </c>
    </row>
    <row r="500" spans="1:1" x14ac:dyDescent="0.2">
      <c r="A500" s="58">
        <v>41406</v>
      </c>
    </row>
    <row r="501" spans="1:1" x14ac:dyDescent="0.2">
      <c r="A501" s="58">
        <v>41407</v>
      </c>
    </row>
    <row r="502" spans="1:1" x14ac:dyDescent="0.2">
      <c r="A502" s="58">
        <v>41408</v>
      </c>
    </row>
    <row r="503" spans="1:1" x14ac:dyDescent="0.2">
      <c r="A503" s="58">
        <v>41409</v>
      </c>
    </row>
    <row r="504" spans="1:1" x14ac:dyDescent="0.2">
      <c r="A504" s="58">
        <v>41410</v>
      </c>
    </row>
    <row r="505" spans="1:1" x14ac:dyDescent="0.2">
      <c r="A505" s="58">
        <v>41411</v>
      </c>
    </row>
    <row r="506" spans="1:1" x14ac:dyDescent="0.2">
      <c r="A506" s="58">
        <v>41412</v>
      </c>
    </row>
    <row r="507" spans="1:1" x14ac:dyDescent="0.2">
      <c r="A507" s="58">
        <v>41413</v>
      </c>
    </row>
    <row r="508" spans="1:1" x14ac:dyDescent="0.2">
      <c r="A508" s="58">
        <v>41414</v>
      </c>
    </row>
    <row r="509" spans="1:1" x14ac:dyDescent="0.2">
      <c r="A509" s="58">
        <v>41415</v>
      </c>
    </row>
    <row r="510" spans="1:1" x14ac:dyDescent="0.2">
      <c r="A510" s="58">
        <v>41416</v>
      </c>
    </row>
    <row r="511" spans="1:1" x14ac:dyDescent="0.2">
      <c r="A511" s="58">
        <v>41417</v>
      </c>
    </row>
    <row r="512" spans="1:1" x14ac:dyDescent="0.2">
      <c r="A512" s="58">
        <v>41418</v>
      </c>
    </row>
    <row r="513" spans="1:1" x14ac:dyDescent="0.2">
      <c r="A513" s="58">
        <v>41419</v>
      </c>
    </row>
    <row r="514" spans="1:1" x14ac:dyDescent="0.2">
      <c r="A514" s="58">
        <v>41420</v>
      </c>
    </row>
    <row r="515" spans="1:1" x14ac:dyDescent="0.2">
      <c r="A515" s="58">
        <v>41421</v>
      </c>
    </row>
    <row r="516" spans="1:1" x14ac:dyDescent="0.2">
      <c r="A516" s="58">
        <v>41422</v>
      </c>
    </row>
    <row r="517" spans="1:1" x14ac:dyDescent="0.2">
      <c r="A517" s="58">
        <v>41423</v>
      </c>
    </row>
    <row r="518" spans="1:1" x14ac:dyDescent="0.2">
      <c r="A518" s="58">
        <v>41424</v>
      </c>
    </row>
    <row r="519" spans="1:1" x14ac:dyDescent="0.2">
      <c r="A519" s="58">
        <v>41425</v>
      </c>
    </row>
    <row r="520" spans="1:1" x14ac:dyDescent="0.2">
      <c r="A520" s="58">
        <v>41426</v>
      </c>
    </row>
    <row r="521" spans="1:1" x14ac:dyDescent="0.2">
      <c r="A521" s="58">
        <v>41427</v>
      </c>
    </row>
    <row r="522" spans="1:1" x14ac:dyDescent="0.2">
      <c r="A522" s="58">
        <v>41428</v>
      </c>
    </row>
    <row r="523" spans="1:1" x14ac:dyDescent="0.2">
      <c r="A523" s="58">
        <v>41429</v>
      </c>
    </row>
    <row r="524" spans="1:1" x14ac:dyDescent="0.2">
      <c r="A524" s="58">
        <v>41430</v>
      </c>
    </row>
    <row r="525" spans="1:1" x14ac:dyDescent="0.2">
      <c r="A525" s="58">
        <v>41431</v>
      </c>
    </row>
    <row r="526" spans="1:1" x14ac:dyDescent="0.2">
      <c r="A526" s="58">
        <v>41432</v>
      </c>
    </row>
    <row r="527" spans="1:1" x14ac:dyDescent="0.2">
      <c r="A527" s="58">
        <v>41433</v>
      </c>
    </row>
    <row r="528" spans="1:1" x14ac:dyDescent="0.2">
      <c r="A528" s="58">
        <v>41434</v>
      </c>
    </row>
    <row r="529" spans="1:1" x14ac:dyDescent="0.2">
      <c r="A529" s="58">
        <v>41435</v>
      </c>
    </row>
    <row r="530" spans="1:1" x14ac:dyDescent="0.2">
      <c r="A530" s="58">
        <v>41436</v>
      </c>
    </row>
    <row r="531" spans="1:1" x14ac:dyDescent="0.2">
      <c r="A531" s="58">
        <v>41437</v>
      </c>
    </row>
    <row r="532" spans="1:1" x14ac:dyDescent="0.2">
      <c r="A532" s="58">
        <v>41438</v>
      </c>
    </row>
    <row r="533" spans="1:1" x14ac:dyDescent="0.2">
      <c r="A533" s="58">
        <v>41439</v>
      </c>
    </row>
    <row r="534" spans="1:1" x14ac:dyDescent="0.2">
      <c r="A534" s="58">
        <v>41440</v>
      </c>
    </row>
    <row r="535" spans="1:1" x14ac:dyDescent="0.2">
      <c r="A535" s="58">
        <v>41441</v>
      </c>
    </row>
    <row r="536" spans="1:1" x14ac:dyDescent="0.2">
      <c r="A536" s="58">
        <v>41442</v>
      </c>
    </row>
    <row r="537" spans="1:1" x14ac:dyDescent="0.2">
      <c r="A537" s="58">
        <v>41443</v>
      </c>
    </row>
    <row r="538" spans="1:1" x14ac:dyDescent="0.2">
      <c r="A538" s="58">
        <v>41444</v>
      </c>
    </row>
    <row r="539" spans="1:1" x14ac:dyDescent="0.2">
      <c r="A539" s="58">
        <v>41445</v>
      </c>
    </row>
    <row r="540" spans="1:1" x14ac:dyDescent="0.2">
      <c r="A540" s="58">
        <v>41446</v>
      </c>
    </row>
    <row r="541" spans="1:1" x14ac:dyDescent="0.2">
      <c r="A541" s="58">
        <v>41447</v>
      </c>
    </row>
    <row r="542" spans="1:1" x14ac:dyDescent="0.2">
      <c r="A542" s="58">
        <v>41448</v>
      </c>
    </row>
    <row r="543" spans="1:1" x14ac:dyDescent="0.2">
      <c r="A543" s="58">
        <v>41449</v>
      </c>
    </row>
    <row r="544" spans="1:1" x14ac:dyDescent="0.2">
      <c r="A544" s="58">
        <v>41450</v>
      </c>
    </row>
    <row r="545" spans="1:1" x14ac:dyDescent="0.2">
      <c r="A545" s="58">
        <v>41451</v>
      </c>
    </row>
    <row r="546" spans="1:1" x14ac:dyDescent="0.2">
      <c r="A546" s="58">
        <v>41452</v>
      </c>
    </row>
    <row r="547" spans="1:1" x14ac:dyDescent="0.2">
      <c r="A547" s="58">
        <v>41453</v>
      </c>
    </row>
    <row r="548" spans="1:1" x14ac:dyDescent="0.2">
      <c r="A548" s="58">
        <v>41454</v>
      </c>
    </row>
    <row r="549" spans="1:1" x14ac:dyDescent="0.2">
      <c r="A549" s="58">
        <v>41455</v>
      </c>
    </row>
    <row r="550" spans="1:1" x14ac:dyDescent="0.2">
      <c r="A550" s="58">
        <v>41456</v>
      </c>
    </row>
    <row r="551" spans="1:1" x14ac:dyDescent="0.2">
      <c r="A551" s="58">
        <v>41457</v>
      </c>
    </row>
    <row r="552" spans="1:1" x14ac:dyDescent="0.2">
      <c r="A552" s="58">
        <v>41458</v>
      </c>
    </row>
    <row r="553" spans="1:1" x14ac:dyDescent="0.2">
      <c r="A553" s="58">
        <v>41459</v>
      </c>
    </row>
    <row r="554" spans="1:1" x14ac:dyDescent="0.2">
      <c r="A554" s="58">
        <v>41460</v>
      </c>
    </row>
    <row r="555" spans="1:1" x14ac:dyDescent="0.2">
      <c r="A555" s="58">
        <v>41461</v>
      </c>
    </row>
    <row r="556" spans="1:1" x14ac:dyDescent="0.2">
      <c r="A556" s="58">
        <v>41462</v>
      </c>
    </row>
    <row r="557" spans="1:1" x14ac:dyDescent="0.2">
      <c r="A557" s="58">
        <v>41463</v>
      </c>
    </row>
    <row r="558" spans="1:1" x14ac:dyDescent="0.2">
      <c r="A558" s="58">
        <v>41464</v>
      </c>
    </row>
    <row r="559" spans="1:1" x14ac:dyDescent="0.2">
      <c r="A559" s="58">
        <v>41465</v>
      </c>
    </row>
    <row r="560" spans="1:1" x14ac:dyDescent="0.2">
      <c r="A560" s="58">
        <v>41466</v>
      </c>
    </row>
    <row r="561" spans="1:1" x14ac:dyDescent="0.2">
      <c r="A561" s="58">
        <v>41467</v>
      </c>
    </row>
    <row r="562" spans="1:1" x14ac:dyDescent="0.2">
      <c r="A562" s="58">
        <v>41468</v>
      </c>
    </row>
    <row r="563" spans="1:1" x14ac:dyDescent="0.2">
      <c r="A563" s="58">
        <v>41469</v>
      </c>
    </row>
    <row r="564" spans="1:1" x14ac:dyDescent="0.2">
      <c r="A564" s="58">
        <v>41470</v>
      </c>
    </row>
    <row r="565" spans="1:1" x14ac:dyDescent="0.2">
      <c r="A565" s="58">
        <v>41471</v>
      </c>
    </row>
    <row r="566" spans="1:1" x14ac:dyDescent="0.2">
      <c r="A566" s="58">
        <v>41472</v>
      </c>
    </row>
    <row r="567" spans="1:1" x14ac:dyDescent="0.2">
      <c r="A567" s="58">
        <v>41473</v>
      </c>
    </row>
    <row r="568" spans="1:1" x14ac:dyDescent="0.2">
      <c r="A568" s="58">
        <v>41474</v>
      </c>
    </row>
    <row r="569" spans="1:1" x14ac:dyDescent="0.2">
      <c r="A569" s="58">
        <v>41475</v>
      </c>
    </row>
    <row r="570" spans="1:1" x14ac:dyDescent="0.2">
      <c r="A570" s="58">
        <v>41476</v>
      </c>
    </row>
    <row r="571" spans="1:1" x14ac:dyDescent="0.2">
      <c r="A571" s="58">
        <v>41477</v>
      </c>
    </row>
    <row r="572" spans="1:1" x14ac:dyDescent="0.2">
      <c r="A572" s="58">
        <v>41478</v>
      </c>
    </row>
    <row r="573" spans="1:1" x14ac:dyDescent="0.2">
      <c r="A573" s="58">
        <v>41479</v>
      </c>
    </row>
    <row r="574" spans="1:1" x14ac:dyDescent="0.2">
      <c r="A574" s="58">
        <v>41480</v>
      </c>
    </row>
    <row r="575" spans="1:1" x14ac:dyDescent="0.2">
      <c r="A575" s="58">
        <v>41481</v>
      </c>
    </row>
    <row r="576" spans="1:1" x14ac:dyDescent="0.2">
      <c r="A576" s="58">
        <v>41482</v>
      </c>
    </row>
    <row r="577" spans="1:1" x14ac:dyDescent="0.2">
      <c r="A577" s="58">
        <v>41483</v>
      </c>
    </row>
    <row r="578" spans="1:1" x14ac:dyDescent="0.2">
      <c r="A578" s="58">
        <v>41484</v>
      </c>
    </row>
    <row r="579" spans="1:1" x14ac:dyDescent="0.2">
      <c r="A579" s="58">
        <v>41485</v>
      </c>
    </row>
    <row r="580" spans="1:1" x14ac:dyDescent="0.2">
      <c r="A580" s="58">
        <v>41486</v>
      </c>
    </row>
    <row r="581" spans="1:1" x14ac:dyDescent="0.2">
      <c r="A581" s="58">
        <v>41487</v>
      </c>
    </row>
    <row r="582" spans="1:1" x14ac:dyDescent="0.2">
      <c r="A582" s="58">
        <v>41488</v>
      </c>
    </row>
    <row r="583" spans="1:1" x14ac:dyDescent="0.2">
      <c r="A583" s="58">
        <v>41489</v>
      </c>
    </row>
    <row r="584" spans="1:1" x14ac:dyDescent="0.2">
      <c r="A584" s="58">
        <v>41490</v>
      </c>
    </row>
    <row r="585" spans="1:1" x14ac:dyDescent="0.2">
      <c r="A585" s="58">
        <v>41491</v>
      </c>
    </row>
    <row r="586" spans="1:1" x14ac:dyDescent="0.2">
      <c r="A586" s="58">
        <v>41492</v>
      </c>
    </row>
    <row r="587" spans="1:1" x14ac:dyDescent="0.2">
      <c r="A587" s="58">
        <v>41493</v>
      </c>
    </row>
    <row r="588" spans="1:1" x14ac:dyDescent="0.2">
      <c r="A588" s="58">
        <v>41494</v>
      </c>
    </row>
    <row r="589" spans="1:1" x14ac:dyDescent="0.2">
      <c r="A589" s="58">
        <v>41495</v>
      </c>
    </row>
    <row r="590" spans="1:1" x14ac:dyDescent="0.2">
      <c r="A590" s="58">
        <v>41496</v>
      </c>
    </row>
    <row r="591" spans="1:1" x14ac:dyDescent="0.2">
      <c r="A591" s="58">
        <v>41497</v>
      </c>
    </row>
    <row r="592" spans="1:1" x14ac:dyDescent="0.2">
      <c r="A592" s="58">
        <v>41498</v>
      </c>
    </row>
    <row r="593" spans="1:1" x14ac:dyDescent="0.2">
      <c r="A593" s="58">
        <v>41499</v>
      </c>
    </row>
    <row r="594" spans="1:1" x14ac:dyDescent="0.2">
      <c r="A594" s="58">
        <v>41500</v>
      </c>
    </row>
    <row r="595" spans="1:1" x14ac:dyDescent="0.2">
      <c r="A595" s="58">
        <v>41501</v>
      </c>
    </row>
    <row r="596" spans="1:1" x14ac:dyDescent="0.2">
      <c r="A596" s="58">
        <v>41502</v>
      </c>
    </row>
    <row r="597" spans="1:1" x14ac:dyDescent="0.2">
      <c r="A597" s="58">
        <v>41503</v>
      </c>
    </row>
    <row r="598" spans="1:1" x14ac:dyDescent="0.2">
      <c r="A598" s="58">
        <v>41504</v>
      </c>
    </row>
    <row r="599" spans="1:1" x14ac:dyDescent="0.2">
      <c r="A599" s="58">
        <v>41505</v>
      </c>
    </row>
    <row r="600" spans="1:1" x14ac:dyDescent="0.2">
      <c r="A600" s="58">
        <v>41506</v>
      </c>
    </row>
    <row r="601" spans="1:1" x14ac:dyDescent="0.2">
      <c r="A601" s="58">
        <v>41507</v>
      </c>
    </row>
    <row r="602" spans="1:1" x14ac:dyDescent="0.2">
      <c r="A602" s="58">
        <v>41508</v>
      </c>
    </row>
    <row r="603" spans="1:1" x14ac:dyDescent="0.2">
      <c r="A603" s="58">
        <v>41509</v>
      </c>
    </row>
    <row r="604" spans="1:1" x14ac:dyDescent="0.2">
      <c r="A604" s="58">
        <v>41510</v>
      </c>
    </row>
    <row r="605" spans="1:1" x14ac:dyDescent="0.2">
      <c r="A605" s="58">
        <v>41511</v>
      </c>
    </row>
    <row r="606" spans="1:1" x14ac:dyDescent="0.2">
      <c r="A606" s="58">
        <v>41512</v>
      </c>
    </row>
    <row r="607" spans="1:1" x14ac:dyDescent="0.2">
      <c r="A607" s="58">
        <v>41513</v>
      </c>
    </row>
    <row r="608" spans="1:1" x14ac:dyDescent="0.2">
      <c r="A608" s="58">
        <v>41514</v>
      </c>
    </row>
    <row r="609" spans="1:1" x14ac:dyDescent="0.2">
      <c r="A609" s="58">
        <v>41515</v>
      </c>
    </row>
    <row r="610" spans="1:1" x14ac:dyDescent="0.2">
      <c r="A610" s="58">
        <v>41516</v>
      </c>
    </row>
    <row r="611" spans="1:1" x14ac:dyDescent="0.2">
      <c r="A611" s="58">
        <v>41517</v>
      </c>
    </row>
    <row r="612" spans="1:1" x14ac:dyDescent="0.2">
      <c r="A612" s="58">
        <v>41518</v>
      </c>
    </row>
    <row r="613" spans="1:1" x14ac:dyDescent="0.2">
      <c r="A613" s="58">
        <v>41519</v>
      </c>
    </row>
    <row r="614" spans="1:1" x14ac:dyDescent="0.2">
      <c r="A614" s="58">
        <v>41520</v>
      </c>
    </row>
    <row r="615" spans="1:1" x14ac:dyDescent="0.2">
      <c r="A615" s="58">
        <v>41521</v>
      </c>
    </row>
    <row r="616" spans="1:1" x14ac:dyDescent="0.2">
      <c r="A616" s="58">
        <v>41522</v>
      </c>
    </row>
    <row r="617" spans="1:1" x14ac:dyDescent="0.2">
      <c r="A617" s="58">
        <v>41523</v>
      </c>
    </row>
    <row r="618" spans="1:1" x14ac:dyDescent="0.2">
      <c r="A618" s="58">
        <v>41524</v>
      </c>
    </row>
    <row r="619" spans="1:1" x14ac:dyDescent="0.2">
      <c r="A619" s="58">
        <v>41525</v>
      </c>
    </row>
    <row r="620" spans="1:1" x14ac:dyDescent="0.2">
      <c r="A620" s="58">
        <v>41526</v>
      </c>
    </row>
    <row r="621" spans="1:1" x14ac:dyDescent="0.2">
      <c r="A621" s="58">
        <v>41527</v>
      </c>
    </row>
    <row r="622" spans="1:1" x14ac:dyDescent="0.2">
      <c r="A622" s="58">
        <v>41528</v>
      </c>
    </row>
    <row r="623" spans="1:1" x14ac:dyDescent="0.2">
      <c r="A623" s="58">
        <v>41529</v>
      </c>
    </row>
    <row r="624" spans="1:1" x14ac:dyDescent="0.2">
      <c r="A624" s="58">
        <v>41530</v>
      </c>
    </row>
    <row r="625" spans="1:1" x14ac:dyDescent="0.2">
      <c r="A625" s="58">
        <v>41531</v>
      </c>
    </row>
    <row r="626" spans="1:1" x14ac:dyDescent="0.2">
      <c r="A626" s="58">
        <v>41532</v>
      </c>
    </row>
    <row r="627" spans="1:1" x14ac:dyDescent="0.2">
      <c r="A627" s="58">
        <v>41533</v>
      </c>
    </row>
    <row r="628" spans="1:1" x14ac:dyDescent="0.2">
      <c r="A628" s="58">
        <v>41534</v>
      </c>
    </row>
    <row r="629" spans="1:1" x14ac:dyDescent="0.2">
      <c r="A629" s="58">
        <v>41535</v>
      </c>
    </row>
    <row r="630" spans="1:1" x14ac:dyDescent="0.2">
      <c r="A630" s="58">
        <v>41536</v>
      </c>
    </row>
    <row r="631" spans="1:1" x14ac:dyDescent="0.2">
      <c r="A631" s="58">
        <v>41537</v>
      </c>
    </row>
    <row r="632" spans="1:1" x14ac:dyDescent="0.2">
      <c r="A632" s="58">
        <v>41538</v>
      </c>
    </row>
    <row r="633" spans="1:1" x14ac:dyDescent="0.2">
      <c r="A633" s="58">
        <v>41539</v>
      </c>
    </row>
    <row r="634" spans="1:1" x14ac:dyDescent="0.2">
      <c r="A634" s="58">
        <v>41540</v>
      </c>
    </row>
    <row r="635" spans="1:1" x14ac:dyDescent="0.2">
      <c r="A635" s="58">
        <v>41541</v>
      </c>
    </row>
    <row r="636" spans="1:1" x14ac:dyDescent="0.2">
      <c r="A636" s="58">
        <v>41542</v>
      </c>
    </row>
    <row r="637" spans="1:1" x14ac:dyDescent="0.2">
      <c r="A637" s="58">
        <v>41543</v>
      </c>
    </row>
    <row r="638" spans="1:1" x14ac:dyDescent="0.2">
      <c r="A638" s="58">
        <v>41544</v>
      </c>
    </row>
    <row r="639" spans="1:1" x14ac:dyDescent="0.2">
      <c r="A639" s="58">
        <v>41545</v>
      </c>
    </row>
    <row r="640" spans="1:1" x14ac:dyDescent="0.2">
      <c r="A640" s="58">
        <v>41546</v>
      </c>
    </row>
    <row r="641" spans="1:1" x14ac:dyDescent="0.2">
      <c r="A641" s="58">
        <v>41547</v>
      </c>
    </row>
    <row r="642" spans="1:1" x14ac:dyDescent="0.2">
      <c r="A642" s="58">
        <v>41548</v>
      </c>
    </row>
    <row r="643" spans="1:1" x14ac:dyDescent="0.2">
      <c r="A643" s="58">
        <v>41549</v>
      </c>
    </row>
    <row r="644" spans="1:1" x14ac:dyDescent="0.2">
      <c r="A644" s="58">
        <v>41550</v>
      </c>
    </row>
    <row r="645" spans="1:1" x14ac:dyDescent="0.2">
      <c r="A645" s="58">
        <v>41551</v>
      </c>
    </row>
    <row r="646" spans="1:1" x14ac:dyDescent="0.2">
      <c r="A646" s="58">
        <v>41552</v>
      </c>
    </row>
    <row r="647" spans="1:1" x14ac:dyDescent="0.2">
      <c r="A647" s="58">
        <v>41553</v>
      </c>
    </row>
    <row r="648" spans="1:1" x14ac:dyDescent="0.2">
      <c r="A648" s="58">
        <v>41554</v>
      </c>
    </row>
    <row r="649" spans="1:1" x14ac:dyDescent="0.2">
      <c r="A649" s="58">
        <v>41555</v>
      </c>
    </row>
    <row r="650" spans="1:1" x14ac:dyDescent="0.2">
      <c r="A650" s="58">
        <v>41556</v>
      </c>
    </row>
    <row r="651" spans="1:1" x14ac:dyDescent="0.2">
      <c r="A651" s="58">
        <v>41557</v>
      </c>
    </row>
    <row r="652" spans="1:1" x14ac:dyDescent="0.2">
      <c r="A652" s="58">
        <v>41558</v>
      </c>
    </row>
    <row r="653" spans="1:1" x14ac:dyDescent="0.2">
      <c r="A653" s="58">
        <v>41559</v>
      </c>
    </row>
    <row r="654" spans="1:1" x14ac:dyDescent="0.2">
      <c r="A654" s="58">
        <v>41560</v>
      </c>
    </row>
    <row r="655" spans="1:1" x14ac:dyDescent="0.2">
      <c r="A655" s="58">
        <v>41561</v>
      </c>
    </row>
    <row r="656" spans="1:1" x14ac:dyDescent="0.2">
      <c r="A656" s="58">
        <v>41562</v>
      </c>
    </row>
    <row r="657" spans="1:1" x14ac:dyDescent="0.2">
      <c r="A657" s="58">
        <v>41563</v>
      </c>
    </row>
    <row r="658" spans="1:1" x14ac:dyDescent="0.2">
      <c r="A658" s="58">
        <v>41564</v>
      </c>
    </row>
    <row r="659" spans="1:1" x14ac:dyDescent="0.2">
      <c r="A659" s="58">
        <v>41565</v>
      </c>
    </row>
    <row r="660" spans="1:1" x14ac:dyDescent="0.2">
      <c r="A660" s="58">
        <v>41566</v>
      </c>
    </row>
    <row r="661" spans="1:1" x14ac:dyDescent="0.2">
      <c r="A661" s="58">
        <v>41567</v>
      </c>
    </row>
    <row r="662" spans="1:1" x14ac:dyDescent="0.2">
      <c r="A662" s="58">
        <v>41568</v>
      </c>
    </row>
    <row r="663" spans="1:1" x14ac:dyDescent="0.2">
      <c r="A663" s="58">
        <v>41569</v>
      </c>
    </row>
    <row r="664" spans="1:1" x14ac:dyDescent="0.2">
      <c r="A664" s="58">
        <v>41570</v>
      </c>
    </row>
    <row r="665" spans="1:1" x14ac:dyDescent="0.2">
      <c r="A665" s="58">
        <v>41571</v>
      </c>
    </row>
    <row r="666" spans="1:1" x14ac:dyDescent="0.2">
      <c r="A666" s="58">
        <v>41572</v>
      </c>
    </row>
    <row r="667" spans="1:1" x14ac:dyDescent="0.2">
      <c r="A667" s="58">
        <v>41573</v>
      </c>
    </row>
    <row r="668" spans="1:1" x14ac:dyDescent="0.2">
      <c r="A668" s="58">
        <v>41574</v>
      </c>
    </row>
    <row r="669" spans="1:1" x14ac:dyDescent="0.2">
      <c r="A669" s="58">
        <v>41575</v>
      </c>
    </row>
    <row r="670" spans="1:1" x14ac:dyDescent="0.2">
      <c r="A670" s="58">
        <v>41576</v>
      </c>
    </row>
    <row r="671" spans="1:1" x14ac:dyDescent="0.2">
      <c r="A671" s="58">
        <v>41577</v>
      </c>
    </row>
    <row r="672" spans="1:1" x14ac:dyDescent="0.2">
      <c r="A672" s="58">
        <v>41578</v>
      </c>
    </row>
    <row r="673" spans="1:1" x14ac:dyDescent="0.2">
      <c r="A673" s="58">
        <v>41579</v>
      </c>
    </row>
    <row r="674" spans="1:1" x14ac:dyDescent="0.2">
      <c r="A674" s="58">
        <v>41580</v>
      </c>
    </row>
    <row r="675" spans="1:1" x14ac:dyDescent="0.2">
      <c r="A675" s="58">
        <v>41581</v>
      </c>
    </row>
    <row r="676" spans="1:1" x14ac:dyDescent="0.2">
      <c r="A676" s="58">
        <v>41582</v>
      </c>
    </row>
    <row r="677" spans="1:1" x14ac:dyDescent="0.2">
      <c r="A677" s="58">
        <v>41583</v>
      </c>
    </row>
    <row r="678" spans="1:1" x14ac:dyDescent="0.2">
      <c r="A678" s="58">
        <v>41584</v>
      </c>
    </row>
    <row r="679" spans="1:1" x14ac:dyDescent="0.2">
      <c r="A679" s="58">
        <v>41585</v>
      </c>
    </row>
    <row r="680" spans="1:1" x14ac:dyDescent="0.2">
      <c r="A680" s="58">
        <v>41586</v>
      </c>
    </row>
    <row r="681" spans="1:1" x14ac:dyDescent="0.2">
      <c r="A681" s="58">
        <v>41587</v>
      </c>
    </row>
    <row r="682" spans="1:1" x14ac:dyDescent="0.2">
      <c r="A682" s="58">
        <v>41588</v>
      </c>
    </row>
    <row r="683" spans="1:1" x14ac:dyDescent="0.2">
      <c r="A683" s="58">
        <v>41589</v>
      </c>
    </row>
    <row r="684" spans="1:1" x14ac:dyDescent="0.2">
      <c r="A684" s="58">
        <v>41590</v>
      </c>
    </row>
    <row r="685" spans="1:1" x14ac:dyDescent="0.2">
      <c r="A685" s="58">
        <v>41591</v>
      </c>
    </row>
    <row r="686" spans="1:1" x14ac:dyDescent="0.2">
      <c r="A686" s="58">
        <v>41592</v>
      </c>
    </row>
    <row r="687" spans="1:1" x14ac:dyDescent="0.2">
      <c r="A687" s="58">
        <v>41593</v>
      </c>
    </row>
    <row r="688" spans="1:1" x14ac:dyDescent="0.2">
      <c r="A688" s="58">
        <v>41594</v>
      </c>
    </row>
    <row r="689" spans="1:1" x14ac:dyDescent="0.2">
      <c r="A689" s="58">
        <v>41595</v>
      </c>
    </row>
    <row r="690" spans="1:1" x14ac:dyDescent="0.2">
      <c r="A690" s="58">
        <v>41596</v>
      </c>
    </row>
    <row r="691" spans="1:1" x14ac:dyDescent="0.2">
      <c r="A691" s="58">
        <v>41597</v>
      </c>
    </row>
    <row r="692" spans="1:1" x14ac:dyDescent="0.2">
      <c r="A692" s="58">
        <v>41598</v>
      </c>
    </row>
    <row r="693" spans="1:1" x14ac:dyDescent="0.2">
      <c r="A693" s="58">
        <v>41599</v>
      </c>
    </row>
    <row r="694" spans="1:1" x14ac:dyDescent="0.2">
      <c r="A694" s="58">
        <v>41600</v>
      </c>
    </row>
    <row r="695" spans="1:1" x14ac:dyDescent="0.2">
      <c r="A695" s="58">
        <v>41601</v>
      </c>
    </row>
    <row r="696" spans="1:1" x14ac:dyDescent="0.2">
      <c r="A696" s="58">
        <v>41602</v>
      </c>
    </row>
    <row r="697" spans="1:1" x14ac:dyDescent="0.2">
      <c r="A697" s="58">
        <v>41603</v>
      </c>
    </row>
    <row r="698" spans="1:1" x14ac:dyDescent="0.2">
      <c r="A698" s="58">
        <v>41604</v>
      </c>
    </row>
    <row r="699" spans="1:1" x14ac:dyDescent="0.2">
      <c r="A699" s="58">
        <v>41605</v>
      </c>
    </row>
    <row r="700" spans="1:1" x14ac:dyDescent="0.2">
      <c r="A700" s="58">
        <v>41606</v>
      </c>
    </row>
    <row r="701" spans="1:1" x14ac:dyDescent="0.2">
      <c r="A701" s="58">
        <v>41607</v>
      </c>
    </row>
    <row r="702" spans="1:1" x14ac:dyDescent="0.2">
      <c r="A702" s="58">
        <v>41608</v>
      </c>
    </row>
    <row r="703" spans="1:1" x14ac:dyDescent="0.2">
      <c r="A703" s="58">
        <v>41609</v>
      </c>
    </row>
    <row r="704" spans="1:1" x14ac:dyDescent="0.2">
      <c r="A704" s="58">
        <v>41610</v>
      </c>
    </row>
    <row r="705" spans="1:1" x14ac:dyDescent="0.2">
      <c r="A705" s="58">
        <v>41611</v>
      </c>
    </row>
    <row r="706" spans="1:1" x14ac:dyDescent="0.2">
      <c r="A706" s="58">
        <v>41612</v>
      </c>
    </row>
    <row r="707" spans="1:1" x14ac:dyDescent="0.2">
      <c r="A707" s="58">
        <v>41613</v>
      </c>
    </row>
    <row r="708" spans="1:1" x14ac:dyDescent="0.2">
      <c r="A708" s="58">
        <v>41614</v>
      </c>
    </row>
    <row r="709" spans="1:1" x14ac:dyDescent="0.2">
      <c r="A709" s="58">
        <v>41615</v>
      </c>
    </row>
    <row r="710" spans="1:1" x14ac:dyDescent="0.2">
      <c r="A710" s="58">
        <v>41616</v>
      </c>
    </row>
    <row r="711" spans="1:1" x14ac:dyDescent="0.2">
      <c r="A711" s="58">
        <v>41617</v>
      </c>
    </row>
    <row r="712" spans="1:1" x14ac:dyDescent="0.2">
      <c r="A712" s="58">
        <v>41618</v>
      </c>
    </row>
    <row r="713" spans="1:1" x14ac:dyDescent="0.2">
      <c r="A713" s="58">
        <v>41619</v>
      </c>
    </row>
    <row r="714" spans="1:1" x14ac:dyDescent="0.2">
      <c r="A714" s="58">
        <v>41620</v>
      </c>
    </row>
    <row r="715" spans="1:1" x14ac:dyDescent="0.2">
      <c r="A715" s="58">
        <v>41621</v>
      </c>
    </row>
    <row r="716" spans="1:1" x14ac:dyDescent="0.2">
      <c r="A716" s="58">
        <v>41622</v>
      </c>
    </row>
    <row r="717" spans="1:1" x14ac:dyDescent="0.2">
      <c r="A717" s="58">
        <v>41623</v>
      </c>
    </row>
    <row r="718" spans="1:1" x14ac:dyDescent="0.2">
      <c r="A718" s="58">
        <v>41624</v>
      </c>
    </row>
    <row r="719" spans="1:1" x14ac:dyDescent="0.2">
      <c r="A719" s="58">
        <v>41625</v>
      </c>
    </row>
    <row r="720" spans="1:1" x14ac:dyDescent="0.2">
      <c r="A720" s="58">
        <v>41626</v>
      </c>
    </row>
    <row r="721" spans="1:1" x14ac:dyDescent="0.2">
      <c r="A721" s="58">
        <v>41627</v>
      </c>
    </row>
    <row r="722" spans="1:1" x14ac:dyDescent="0.2">
      <c r="A722" s="58">
        <v>41628</v>
      </c>
    </row>
    <row r="723" spans="1:1" x14ac:dyDescent="0.2">
      <c r="A723" s="58">
        <v>41629</v>
      </c>
    </row>
    <row r="724" spans="1:1" x14ac:dyDescent="0.2">
      <c r="A724" s="58">
        <v>41630</v>
      </c>
    </row>
    <row r="725" spans="1:1" x14ac:dyDescent="0.2">
      <c r="A725" s="58">
        <v>41631</v>
      </c>
    </row>
    <row r="726" spans="1:1" x14ac:dyDescent="0.2">
      <c r="A726" s="58">
        <v>41632</v>
      </c>
    </row>
    <row r="727" spans="1:1" x14ac:dyDescent="0.2">
      <c r="A727" s="58">
        <v>41633</v>
      </c>
    </row>
    <row r="728" spans="1:1" x14ac:dyDescent="0.2">
      <c r="A728" s="58">
        <v>41634</v>
      </c>
    </row>
    <row r="729" spans="1:1" x14ac:dyDescent="0.2">
      <c r="A729" s="58">
        <v>41635</v>
      </c>
    </row>
    <row r="730" spans="1:1" x14ac:dyDescent="0.2">
      <c r="A730" s="58">
        <v>41636</v>
      </c>
    </row>
    <row r="731" spans="1:1" x14ac:dyDescent="0.2">
      <c r="A731" s="58">
        <v>41637</v>
      </c>
    </row>
    <row r="732" spans="1:1" x14ac:dyDescent="0.2">
      <c r="A732" s="58">
        <v>41638</v>
      </c>
    </row>
    <row r="733" spans="1:1" x14ac:dyDescent="0.2">
      <c r="A733" s="58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7" zoomScale="80" zoomScaleNormal="100" zoomScaleSheetLayoutView="80" workbookViewId="0">
      <selection activeCell="D9" sqref="D9"/>
    </sheetView>
  </sheetViews>
  <sheetFormatPr defaultRowHeight="15" x14ac:dyDescent="0.3"/>
  <cols>
    <col min="1" max="1" width="14.28515625" style="21" bestFit="1" customWidth="1"/>
    <col min="2" max="2" width="80" style="22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7" t="s">
        <v>216</v>
      </c>
      <c r="B1" s="220"/>
      <c r="C1" s="390" t="s">
        <v>97</v>
      </c>
      <c r="D1" s="390"/>
      <c r="E1" s="103"/>
    </row>
    <row r="2" spans="1:12" s="6" customFormat="1" x14ac:dyDescent="0.3">
      <c r="A2" s="69" t="s">
        <v>104</v>
      </c>
      <c r="B2" s="220"/>
      <c r="C2" s="391" t="str">
        <f>'ფორმა N1'!L2</f>
        <v>9/21/2016-10/8/2016</v>
      </c>
      <c r="D2" s="392"/>
      <c r="E2" s="103"/>
    </row>
    <row r="3" spans="1:12" s="6" customFormat="1" x14ac:dyDescent="0.3">
      <c r="A3" s="69"/>
      <c r="B3" s="220"/>
      <c r="C3" s="68"/>
      <c r="D3" s="68"/>
      <c r="E3" s="103"/>
    </row>
    <row r="4" spans="1:12" s="2" customFormat="1" x14ac:dyDescent="0.3">
      <c r="A4" s="70" t="e">
        <f>#REF!</f>
        <v>#REF!</v>
      </c>
      <c r="B4" s="221"/>
      <c r="C4" s="69"/>
      <c r="D4" s="69"/>
      <c r="E4" s="100"/>
      <c r="L4" s="6"/>
    </row>
    <row r="5" spans="1:12" s="2" customFormat="1" x14ac:dyDescent="0.3">
      <c r="A5" s="109" t="str">
        <f>'ფორმა N1'!D4</f>
        <v>ირაკლი შიხიაშვილი</v>
      </c>
      <c r="B5" s="222"/>
      <c r="C5" s="57"/>
      <c r="D5" s="57"/>
      <c r="E5" s="100"/>
    </row>
    <row r="6" spans="1:12" s="2" customFormat="1" x14ac:dyDescent="0.3">
      <c r="A6" s="70"/>
      <c r="B6" s="221"/>
      <c r="C6" s="69"/>
      <c r="D6" s="69"/>
      <c r="E6" s="100"/>
    </row>
    <row r="7" spans="1:12" s="6" customFormat="1" ht="18" x14ac:dyDescent="0.3">
      <c r="A7" s="93"/>
      <c r="B7" s="102"/>
      <c r="C7" s="71"/>
      <c r="D7" s="71"/>
      <c r="E7" s="103"/>
    </row>
    <row r="8" spans="1:12" s="6" customFormat="1" ht="30" x14ac:dyDescent="0.3">
      <c r="A8" s="98" t="s">
        <v>64</v>
      </c>
      <c r="B8" s="72" t="s">
        <v>203</v>
      </c>
      <c r="C8" s="72" t="s">
        <v>66</v>
      </c>
      <c r="D8" s="72" t="s">
        <v>67</v>
      </c>
      <c r="E8" s="103"/>
      <c r="F8" s="20"/>
    </row>
    <row r="9" spans="1:12" s="7" customFormat="1" x14ac:dyDescent="0.3">
      <c r="A9" s="218">
        <v>1</v>
      </c>
      <c r="B9" s="218" t="s">
        <v>65</v>
      </c>
      <c r="C9" s="78">
        <f>SUM(C10,C26)</f>
        <v>0</v>
      </c>
      <c r="D9" s="78">
        <f>SUM(D10,D26)</f>
        <v>41200</v>
      </c>
      <c r="E9" s="103"/>
    </row>
    <row r="10" spans="1:12" s="7" customFormat="1" x14ac:dyDescent="0.3">
      <c r="A10" s="80">
        <v>1.1000000000000001</v>
      </c>
      <c r="B10" s="80" t="s">
        <v>69</v>
      </c>
      <c r="C10" s="78">
        <f>SUM(C11,C12,C16,C19,C25,C26)</f>
        <v>0</v>
      </c>
      <c r="D10" s="78">
        <f>SUM(D11,D12,D16,D19,D24,D25)</f>
        <v>39000</v>
      </c>
      <c r="E10" s="103"/>
    </row>
    <row r="11" spans="1:12" s="9" customFormat="1" ht="18" x14ac:dyDescent="0.3">
      <c r="A11" s="81" t="s">
        <v>30</v>
      </c>
      <c r="B11" s="81" t="s">
        <v>68</v>
      </c>
      <c r="C11" s="8"/>
      <c r="D11" s="8"/>
      <c r="E11" s="103"/>
    </row>
    <row r="12" spans="1:12" s="10" customFormat="1" x14ac:dyDescent="0.3">
      <c r="A12" s="81" t="s">
        <v>31</v>
      </c>
      <c r="B12" s="81" t="s">
        <v>246</v>
      </c>
      <c r="C12" s="99">
        <f>SUM(C14:C15)</f>
        <v>0</v>
      </c>
      <c r="D12" s="99">
        <f>SUM(D13:D15)</f>
        <v>39000</v>
      </c>
      <c r="E12" s="103"/>
    </row>
    <row r="13" spans="1:12" s="3" customFormat="1" x14ac:dyDescent="0.3">
      <c r="A13" s="90" t="s">
        <v>70</v>
      </c>
      <c r="B13" s="90" t="s">
        <v>249</v>
      </c>
      <c r="C13" s="8"/>
      <c r="D13" s="8">
        <v>39000</v>
      </c>
      <c r="E13" s="103"/>
    </row>
    <row r="14" spans="1:12" s="3" customFormat="1" x14ac:dyDescent="0.3">
      <c r="A14" s="90" t="s">
        <v>402</v>
      </c>
      <c r="B14" s="90" t="s">
        <v>401</v>
      </c>
      <c r="C14" s="8"/>
      <c r="D14" s="8"/>
      <c r="E14" s="103"/>
    </row>
    <row r="15" spans="1:12" s="3" customFormat="1" x14ac:dyDescent="0.3">
      <c r="A15" s="90" t="s">
        <v>403</v>
      </c>
      <c r="B15" s="90" t="s">
        <v>86</v>
      </c>
      <c r="C15" s="8"/>
      <c r="D15" s="8"/>
      <c r="E15" s="103"/>
    </row>
    <row r="16" spans="1:12" s="3" customFormat="1" x14ac:dyDescent="0.3">
      <c r="A16" s="81" t="s">
        <v>71</v>
      </c>
      <c r="B16" s="81" t="s">
        <v>72</v>
      </c>
      <c r="C16" s="99">
        <f>SUM(C17:C18)</f>
        <v>0</v>
      </c>
      <c r="D16" s="99">
        <f>SUM(D17:D18)</f>
        <v>0</v>
      </c>
      <c r="E16" s="103"/>
    </row>
    <row r="17" spans="1:5" s="3" customFormat="1" x14ac:dyDescent="0.3">
      <c r="A17" s="90" t="s">
        <v>73</v>
      </c>
      <c r="B17" s="90" t="s">
        <v>75</v>
      </c>
      <c r="C17" s="8"/>
      <c r="D17" s="8"/>
      <c r="E17" s="103"/>
    </row>
    <row r="18" spans="1:5" s="3" customFormat="1" ht="30" x14ac:dyDescent="0.3">
      <c r="A18" s="90" t="s">
        <v>74</v>
      </c>
      <c r="B18" s="90" t="s">
        <v>98</v>
      </c>
      <c r="C18" s="8"/>
      <c r="D18" s="8"/>
      <c r="E18" s="103"/>
    </row>
    <row r="19" spans="1:5" s="3" customFormat="1" x14ac:dyDescent="0.3">
      <c r="A19" s="81" t="s">
        <v>76</v>
      </c>
      <c r="B19" s="81" t="s">
        <v>335</v>
      </c>
      <c r="C19" s="99">
        <f>SUM(C20:C23)</f>
        <v>0</v>
      </c>
      <c r="D19" s="99">
        <f>SUM(D20:D23)</f>
        <v>0</v>
      </c>
      <c r="E19" s="103"/>
    </row>
    <row r="20" spans="1:5" s="3" customFormat="1" x14ac:dyDescent="0.3">
      <c r="A20" s="90" t="s">
        <v>77</v>
      </c>
      <c r="B20" s="90" t="s">
        <v>78</v>
      </c>
      <c r="C20" s="8"/>
      <c r="D20" s="8"/>
      <c r="E20" s="103"/>
    </row>
    <row r="21" spans="1:5" s="3" customFormat="1" ht="30" x14ac:dyDescent="0.3">
      <c r="A21" s="90" t="s">
        <v>81</v>
      </c>
      <c r="B21" s="90" t="s">
        <v>79</v>
      </c>
      <c r="C21" s="8"/>
      <c r="D21" s="8"/>
      <c r="E21" s="103"/>
    </row>
    <row r="22" spans="1:5" s="3" customFormat="1" x14ac:dyDescent="0.3">
      <c r="A22" s="90" t="s">
        <v>82</v>
      </c>
      <c r="B22" s="90" t="s">
        <v>80</v>
      </c>
      <c r="C22" s="8"/>
      <c r="D22" s="8"/>
      <c r="E22" s="103"/>
    </row>
    <row r="23" spans="1:5" s="3" customFormat="1" x14ac:dyDescent="0.3">
      <c r="A23" s="90" t="s">
        <v>83</v>
      </c>
      <c r="B23" s="90" t="s">
        <v>347</v>
      </c>
      <c r="C23" s="8"/>
      <c r="D23" s="8"/>
      <c r="E23" s="103"/>
    </row>
    <row r="24" spans="1:5" s="3" customFormat="1" x14ac:dyDescent="0.3">
      <c r="A24" s="81" t="s">
        <v>84</v>
      </c>
      <c r="B24" s="81" t="s">
        <v>348</v>
      </c>
      <c r="C24" s="231"/>
      <c r="D24" s="8"/>
      <c r="E24" s="103"/>
    </row>
    <row r="25" spans="1:5" s="3" customFormat="1" x14ac:dyDescent="0.3">
      <c r="A25" s="81" t="s">
        <v>205</v>
      </c>
      <c r="B25" s="81" t="s">
        <v>354</v>
      </c>
      <c r="C25" s="8"/>
      <c r="D25" s="8"/>
      <c r="E25" s="103"/>
    </row>
    <row r="26" spans="1:5" x14ac:dyDescent="0.3">
      <c r="A26" s="80">
        <v>1.2</v>
      </c>
      <c r="B26" s="80" t="s">
        <v>85</v>
      </c>
      <c r="C26" s="78">
        <f>SUM(C27,C35)</f>
        <v>0</v>
      </c>
      <c r="D26" s="78">
        <f>SUM(D27,D35)</f>
        <v>2200</v>
      </c>
      <c r="E26" s="103"/>
    </row>
    <row r="27" spans="1:5" x14ac:dyDescent="0.3">
      <c r="A27" s="81" t="s">
        <v>32</v>
      </c>
      <c r="B27" s="81" t="s">
        <v>249</v>
      </c>
      <c r="C27" s="99">
        <f>SUM(C28:C30)</f>
        <v>0</v>
      </c>
      <c r="D27" s="99">
        <f>SUM(D28:D30)</f>
        <v>2200</v>
      </c>
      <c r="E27" s="103"/>
    </row>
    <row r="28" spans="1:5" x14ac:dyDescent="0.3">
      <c r="A28" s="219" t="s">
        <v>87</v>
      </c>
      <c r="B28" s="219" t="s">
        <v>247</v>
      </c>
      <c r="C28" s="8"/>
      <c r="D28" s="8"/>
      <c r="E28" s="103"/>
    </row>
    <row r="29" spans="1:5" x14ac:dyDescent="0.3">
      <c r="A29" s="219" t="s">
        <v>88</v>
      </c>
      <c r="B29" s="219" t="s">
        <v>250</v>
      </c>
      <c r="C29" s="8"/>
      <c r="D29" s="8">
        <v>1500</v>
      </c>
      <c r="E29" s="103"/>
    </row>
    <row r="30" spans="1:5" x14ac:dyDescent="0.3">
      <c r="A30" s="219" t="s">
        <v>356</v>
      </c>
      <c r="B30" s="219" t="s">
        <v>248</v>
      </c>
      <c r="C30" s="8"/>
      <c r="D30" s="8">
        <v>700</v>
      </c>
      <c r="E30" s="103"/>
    </row>
    <row r="31" spans="1:5" x14ac:dyDescent="0.3">
      <c r="A31" s="81" t="s">
        <v>33</v>
      </c>
      <c r="B31" s="81" t="s">
        <v>401</v>
      </c>
      <c r="C31" s="99">
        <f>SUM(C32:C34)</f>
        <v>0</v>
      </c>
      <c r="D31" s="99">
        <f>SUM(D32:D34)</f>
        <v>0</v>
      </c>
      <c r="E31" s="103"/>
    </row>
    <row r="32" spans="1:5" x14ac:dyDescent="0.3">
      <c r="A32" s="219" t="s">
        <v>12</v>
      </c>
      <c r="B32" s="219" t="s">
        <v>404</v>
      </c>
      <c r="C32" s="8"/>
      <c r="D32" s="8"/>
      <c r="E32" s="103"/>
    </row>
    <row r="33" spans="1:9" x14ac:dyDescent="0.3">
      <c r="A33" s="219" t="s">
        <v>13</v>
      </c>
      <c r="B33" s="219" t="s">
        <v>405</v>
      </c>
      <c r="C33" s="8"/>
      <c r="D33" s="8"/>
      <c r="E33" s="103"/>
    </row>
    <row r="34" spans="1:9" x14ac:dyDescent="0.3">
      <c r="A34" s="219" t="s">
        <v>225</v>
      </c>
      <c r="B34" s="219" t="s">
        <v>406</v>
      </c>
      <c r="C34" s="8"/>
      <c r="D34" s="8"/>
      <c r="E34" s="103"/>
    </row>
    <row r="35" spans="1:9" s="22" customFormat="1" x14ac:dyDescent="0.3">
      <c r="A35" s="81" t="s">
        <v>34</v>
      </c>
      <c r="B35" s="228" t="s">
        <v>353</v>
      </c>
      <c r="C35" s="8"/>
      <c r="D35" s="8"/>
    </row>
    <row r="36" spans="1:9" s="2" customFormat="1" x14ac:dyDescent="0.3">
      <c r="A36" s="1"/>
      <c r="B36" s="223"/>
      <c r="E36" s="5"/>
    </row>
    <row r="37" spans="1:9" s="2" customFormat="1" x14ac:dyDescent="0.3">
      <c r="B37" s="223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3" t="s">
        <v>96</v>
      </c>
      <c r="B40" s="223"/>
      <c r="E40" s="5"/>
    </row>
    <row r="41" spans="1:9" s="2" customFormat="1" x14ac:dyDescent="0.3">
      <c r="B41" s="223"/>
      <c r="E41"/>
      <c r="F41"/>
      <c r="G41"/>
      <c r="H41"/>
      <c r="I41"/>
    </row>
    <row r="42" spans="1:9" s="2" customFormat="1" x14ac:dyDescent="0.3">
      <c r="B42" s="223"/>
      <c r="D42" s="12"/>
      <c r="E42"/>
      <c r="F42"/>
      <c r="G42"/>
      <c r="H42"/>
      <c r="I42"/>
    </row>
    <row r="43" spans="1:9" s="2" customFormat="1" x14ac:dyDescent="0.3">
      <c r="A43"/>
      <c r="B43" s="225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23" t="s">
        <v>214</v>
      </c>
      <c r="D44" s="12"/>
      <c r="E44"/>
      <c r="F44"/>
      <c r="G44"/>
      <c r="H44"/>
      <c r="I44"/>
    </row>
    <row r="45" spans="1:9" customFormat="1" ht="12.75" x14ac:dyDescent="0.2">
      <c r="B45" s="226" t="s">
        <v>103</v>
      </c>
    </row>
    <row r="46" spans="1:9" customFormat="1" ht="12.75" x14ac:dyDescent="0.2">
      <c r="B46" s="22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26" zoomScale="80" zoomScaleSheetLayoutView="80" workbookViewId="0">
      <selection activeCell="I44" sqref="I44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3.4257812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7" t="s">
        <v>243</v>
      </c>
      <c r="B1" s="104"/>
      <c r="C1" s="390" t="s">
        <v>97</v>
      </c>
      <c r="D1" s="390"/>
      <c r="E1" s="132"/>
    </row>
    <row r="2" spans="1:12" x14ac:dyDescent="0.3">
      <c r="A2" s="69" t="s">
        <v>104</v>
      </c>
      <c r="B2" s="104"/>
      <c r="C2" s="393" t="str">
        <f>'ფორმა N1'!L2</f>
        <v>9/21/2016-10/8/2016</v>
      </c>
      <c r="D2" s="394"/>
      <c r="E2" s="132"/>
    </row>
    <row r="3" spans="1:12" x14ac:dyDescent="0.3">
      <c r="A3" s="69"/>
      <c r="B3" s="104"/>
      <c r="C3" s="325"/>
      <c r="D3" s="325"/>
      <c r="E3" s="132"/>
    </row>
    <row r="4" spans="1:12" s="2" customFormat="1" x14ac:dyDescent="0.3">
      <c r="A4" s="70" t="s">
        <v>218</v>
      </c>
      <c r="B4" s="70"/>
      <c r="C4" s="69"/>
      <c r="D4" s="69"/>
      <c r="E4" s="100"/>
      <c r="L4" s="21"/>
    </row>
    <row r="5" spans="1:12" s="2" customFormat="1" x14ac:dyDescent="0.3">
      <c r="A5" s="109" t="str">
        <f>'ფორმა N1'!D4</f>
        <v>ირაკლი შიხიაშვილი</v>
      </c>
      <c r="B5" s="101"/>
      <c r="C5" s="57"/>
      <c r="D5" s="57"/>
      <c r="E5" s="100"/>
    </row>
    <row r="6" spans="1:12" s="2" customFormat="1" x14ac:dyDescent="0.3">
      <c r="A6" s="70"/>
      <c r="B6" s="70"/>
      <c r="C6" s="69"/>
      <c r="D6" s="69"/>
      <c r="E6" s="100"/>
      <c r="F6" s="72"/>
    </row>
    <row r="7" spans="1:12" s="6" customFormat="1" x14ac:dyDescent="0.3">
      <c r="A7" s="324"/>
      <c r="B7" s="324"/>
      <c r="C7" s="71"/>
      <c r="D7" s="71"/>
      <c r="E7" s="133"/>
    </row>
    <row r="8" spans="1:12" s="6" customFormat="1" ht="30" x14ac:dyDescent="0.3">
      <c r="A8" s="98" t="s">
        <v>64</v>
      </c>
      <c r="B8" s="72" t="s">
        <v>11</v>
      </c>
      <c r="C8" s="72" t="s">
        <v>10</v>
      </c>
      <c r="D8" s="72" t="s">
        <v>9</v>
      </c>
      <c r="E8" s="133"/>
    </row>
    <row r="9" spans="1:12" s="9" customFormat="1" ht="18" x14ac:dyDescent="0.2">
      <c r="A9" s="13">
        <v>1</v>
      </c>
      <c r="B9" s="13" t="s">
        <v>57</v>
      </c>
      <c r="C9" s="75">
        <f>SUM(C10,C13,C53,C56,C57,C58,C75)</f>
        <v>0</v>
      </c>
      <c r="D9" s="380">
        <f>SUM(D10,D13,D53,D56,D57,D58,D64,D71,D72)</f>
        <v>37110.75</v>
      </c>
      <c r="E9" s="134"/>
    </row>
    <row r="10" spans="1:12" s="9" customFormat="1" ht="18" x14ac:dyDescent="0.2">
      <c r="A10" s="14">
        <v>1.1000000000000001</v>
      </c>
      <c r="B10" s="14" t="s">
        <v>58</v>
      </c>
      <c r="C10" s="77">
        <f>SUM(C11:C12)</f>
        <v>0</v>
      </c>
      <c r="D10" s="77">
        <f>SUM(D11:D12)</f>
        <v>24562.5</v>
      </c>
      <c r="E10" s="134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>
        <v>24562.5</v>
      </c>
      <c r="E11" s="134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2"/>
    </row>
    <row r="13" spans="1:12" x14ac:dyDescent="0.3">
      <c r="A13" s="14">
        <v>1.2</v>
      </c>
      <c r="B13" s="14" t="s">
        <v>60</v>
      </c>
      <c r="C13" s="77">
        <f>SUM(C14,C17,C29:C32,C35,C36,C43,C44,C45,C46,C47,C51,C52)</f>
        <v>0</v>
      </c>
      <c r="D13" s="77">
        <f>SUM(D14,D17,D29:D32,D35,D36,D43,D44,D45,D46,D47,D51,D52)</f>
        <v>12438.25</v>
      </c>
      <c r="E13" s="132"/>
    </row>
    <row r="14" spans="1:12" x14ac:dyDescent="0.3">
      <c r="A14" s="16" t="s">
        <v>32</v>
      </c>
      <c r="B14" s="16" t="s">
        <v>1</v>
      </c>
      <c r="C14" s="76">
        <f>SUM(C15:C16)</f>
        <v>0</v>
      </c>
      <c r="D14" s="76">
        <f>SUM(D15:D16)</f>
        <v>0</v>
      </c>
      <c r="E14" s="132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2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2"/>
    </row>
    <row r="17" spans="1:5" x14ac:dyDescent="0.3">
      <c r="A17" s="16" t="s">
        <v>33</v>
      </c>
      <c r="B17" s="16" t="s">
        <v>2</v>
      </c>
      <c r="C17" s="76">
        <f>SUM(C18:C23,C28)</f>
        <v>0</v>
      </c>
      <c r="D17" s="76">
        <f>SUM(D18:D23,D28)</f>
        <v>1703.96</v>
      </c>
      <c r="E17" s="132"/>
    </row>
    <row r="18" spans="1:5" ht="30" x14ac:dyDescent="0.3">
      <c r="A18" s="17" t="s">
        <v>12</v>
      </c>
      <c r="B18" s="17" t="s">
        <v>204</v>
      </c>
      <c r="C18" s="36"/>
      <c r="D18" s="34">
        <f>10+15.5+35.5+379.9+11.5+15.5+27+35+105</f>
        <v>634.9</v>
      </c>
      <c r="E18" s="132"/>
    </row>
    <row r="19" spans="1:5" x14ac:dyDescent="0.3">
      <c r="A19" s="17" t="s">
        <v>13</v>
      </c>
      <c r="B19" s="17" t="s">
        <v>14</v>
      </c>
      <c r="C19" s="379"/>
      <c r="D19" s="37"/>
      <c r="E19" s="132"/>
    </row>
    <row r="20" spans="1:5" ht="30" x14ac:dyDescent="0.3">
      <c r="A20" s="17" t="s">
        <v>225</v>
      </c>
      <c r="B20" s="17" t="s">
        <v>22</v>
      </c>
      <c r="C20" s="36"/>
      <c r="D20" s="38"/>
      <c r="E20" s="132"/>
    </row>
    <row r="21" spans="1:5" x14ac:dyDescent="0.3">
      <c r="A21" s="17" t="s">
        <v>226</v>
      </c>
      <c r="B21" s="17" t="s">
        <v>15</v>
      </c>
      <c r="C21" s="379"/>
      <c r="D21" s="364">
        <f>74+22+620.9</f>
        <v>716.9</v>
      </c>
      <c r="E21" s="132"/>
    </row>
    <row r="22" spans="1:5" x14ac:dyDescent="0.3">
      <c r="A22" s="17" t="s">
        <v>227</v>
      </c>
      <c r="B22" s="17" t="s">
        <v>16</v>
      </c>
      <c r="C22" s="36"/>
      <c r="D22" s="38"/>
      <c r="E22" s="132"/>
    </row>
    <row r="23" spans="1:5" x14ac:dyDescent="0.3">
      <c r="A23" s="17" t="s">
        <v>228</v>
      </c>
      <c r="B23" s="17" t="s">
        <v>17</v>
      </c>
      <c r="C23" s="107">
        <f>SUM(C24:C27)</f>
        <v>0</v>
      </c>
      <c r="D23" s="365">
        <f>SUM(D24:D27)</f>
        <v>352.15999999999997</v>
      </c>
      <c r="E23" s="132"/>
    </row>
    <row r="24" spans="1:5" ht="16.5" customHeight="1" x14ac:dyDescent="0.3">
      <c r="A24" s="18" t="s">
        <v>229</v>
      </c>
      <c r="B24" s="18" t="s">
        <v>18</v>
      </c>
      <c r="C24" s="36"/>
      <c r="D24" s="364">
        <f>148+201.66</f>
        <v>349.65999999999997</v>
      </c>
      <c r="E24" s="132"/>
    </row>
    <row r="25" spans="1:5" ht="16.5" customHeight="1" x14ac:dyDescent="0.3">
      <c r="A25" s="18" t="s">
        <v>230</v>
      </c>
      <c r="B25" s="18" t="s">
        <v>19</v>
      </c>
      <c r="C25" s="36"/>
      <c r="D25" s="364"/>
      <c r="E25" s="132"/>
    </row>
    <row r="26" spans="1:5" ht="16.5" customHeight="1" x14ac:dyDescent="0.3">
      <c r="A26" s="18" t="s">
        <v>231</v>
      </c>
      <c r="B26" s="18" t="s">
        <v>20</v>
      </c>
      <c r="C26" s="36"/>
      <c r="D26" s="38"/>
      <c r="E26" s="132"/>
    </row>
    <row r="27" spans="1:5" ht="16.5" customHeight="1" x14ac:dyDescent="0.3">
      <c r="A27" s="18" t="s">
        <v>232</v>
      </c>
      <c r="B27" s="18" t="s">
        <v>23</v>
      </c>
      <c r="C27" s="36"/>
      <c r="D27" s="378">
        <v>2.5</v>
      </c>
      <c r="E27" s="132"/>
    </row>
    <row r="28" spans="1:5" x14ac:dyDescent="0.3">
      <c r="A28" s="17" t="s">
        <v>233</v>
      </c>
      <c r="B28" s="17" t="s">
        <v>21</v>
      </c>
      <c r="C28" s="36"/>
      <c r="D28" s="39"/>
      <c r="E28" s="132"/>
    </row>
    <row r="29" spans="1:5" x14ac:dyDescent="0.3">
      <c r="A29" s="16" t="s">
        <v>34</v>
      </c>
      <c r="B29" s="16" t="s">
        <v>3</v>
      </c>
      <c r="C29" s="32"/>
      <c r="D29" s="33"/>
      <c r="E29" s="132"/>
    </row>
    <row r="30" spans="1:5" x14ac:dyDescent="0.3">
      <c r="A30" s="16" t="s">
        <v>35</v>
      </c>
      <c r="B30" s="16" t="s">
        <v>4</v>
      </c>
      <c r="C30" s="32"/>
      <c r="D30" s="33">
        <f>144.6+2925</f>
        <v>3069.6</v>
      </c>
      <c r="E30" s="132"/>
    </row>
    <row r="31" spans="1:5" x14ac:dyDescent="0.3">
      <c r="A31" s="16" t="s">
        <v>36</v>
      </c>
      <c r="B31" s="16" t="s">
        <v>5</v>
      </c>
      <c r="C31" s="32"/>
      <c r="D31" s="33"/>
      <c r="E31" s="132"/>
    </row>
    <row r="32" spans="1:5" x14ac:dyDescent="0.3">
      <c r="A32" s="16" t="s">
        <v>37</v>
      </c>
      <c r="B32" s="16" t="s">
        <v>63</v>
      </c>
      <c r="C32" s="76">
        <f>SUM(C33:C34)</f>
        <v>0</v>
      </c>
      <c r="D32" s="76">
        <f>SUM(D33:D34)</f>
        <v>1590</v>
      </c>
      <c r="E32" s="132"/>
    </row>
    <row r="33" spans="1:5" x14ac:dyDescent="0.3">
      <c r="A33" s="17" t="s">
        <v>234</v>
      </c>
      <c r="B33" s="17" t="s">
        <v>56</v>
      </c>
      <c r="C33" s="32"/>
      <c r="D33" s="33">
        <v>1590</v>
      </c>
      <c r="E33" s="132"/>
    </row>
    <row r="34" spans="1:5" x14ac:dyDescent="0.3">
      <c r="A34" s="17" t="s">
        <v>235</v>
      </c>
      <c r="B34" s="17" t="s">
        <v>55</v>
      </c>
      <c r="C34" s="32"/>
      <c r="D34" s="33"/>
      <c r="E34" s="132"/>
    </row>
    <row r="35" spans="1:5" x14ac:dyDescent="0.3">
      <c r="A35" s="16" t="s">
        <v>38</v>
      </c>
      <c r="B35" s="16" t="s">
        <v>49</v>
      </c>
      <c r="C35" s="32"/>
      <c r="D35" s="33">
        <v>80.94</v>
      </c>
      <c r="E35" s="132"/>
    </row>
    <row r="36" spans="1:5" x14ac:dyDescent="0.3">
      <c r="A36" s="16" t="s">
        <v>39</v>
      </c>
      <c r="B36" s="16" t="s">
        <v>290</v>
      </c>
      <c r="C36" s="76">
        <f>SUM(C37:C42)</f>
        <v>0</v>
      </c>
      <c r="D36" s="363">
        <f>SUM(D37:D42)</f>
        <v>540</v>
      </c>
      <c r="E36" s="132"/>
    </row>
    <row r="37" spans="1:5" x14ac:dyDescent="0.3">
      <c r="A37" s="17" t="s">
        <v>287</v>
      </c>
      <c r="B37" s="17" t="s">
        <v>291</v>
      </c>
      <c r="C37" s="32"/>
      <c r="D37" s="32"/>
      <c r="E37" s="132"/>
    </row>
    <row r="38" spans="1:5" x14ac:dyDescent="0.3">
      <c r="A38" s="17" t="s">
        <v>288</v>
      </c>
      <c r="B38" s="17" t="s">
        <v>292</v>
      </c>
      <c r="C38" s="32"/>
      <c r="D38" s="32"/>
      <c r="E38" s="132"/>
    </row>
    <row r="39" spans="1:5" x14ac:dyDescent="0.3">
      <c r="A39" s="17" t="s">
        <v>289</v>
      </c>
      <c r="B39" s="17" t="s">
        <v>295</v>
      </c>
      <c r="C39" s="32"/>
      <c r="D39" s="33">
        <v>540</v>
      </c>
      <c r="E39" s="132"/>
    </row>
    <row r="40" spans="1:5" x14ac:dyDescent="0.3">
      <c r="A40" s="17" t="s">
        <v>294</v>
      </c>
      <c r="B40" s="17" t="s">
        <v>296</v>
      </c>
      <c r="C40" s="32"/>
      <c r="D40" s="33"/>
      <c r="E40" s="132"/>
    </row>
    <row r="41" spans="1:5" x14ac:dyDescent="0.3">
      <c r="A41" s="17" t="s">
        <v>297</v>
      </c>
      <c r="B41" s="17" t="s">
        <v>394</v>
      </c>
      <c r="C41" s="32"/>
      <c r="D41" s="33"/>
      <c r="E41" s="132"/>
    </row>
    <row r="42" spans="1:5" x14ac:dyDescent="0.3">
      <c r="A42" s="17" t="s">
        <v>395</v>
      </c>
      <c r="B42" s="17" t="s">
        <v>293</v>
      </c>
      <c r="C42" s="32"/>
      <c r="D42" s="33"/>
      <c r="E42" s="132"/>
    </row>
    <row r="43" spans="1:5" ht="30" x14ac:dyDescent="0.3">
      <c r="A43" s="16" t="s">
        <v>40</v>
      </c>
      <c r="B43" s="16" t="s">
        <v>28</v>
      </c>
      <c r="C43" s="32"/>
      <c r="D43" s="33"/>
      <c r="E43" s="132"/>
    </row>
    <row r="44" spans="1:5" x14ac:dyDescent="0.3">
      <c r="A44" s="16" t="s">
        <v>41</v>
      </c>
      <c r="B44" s="16" t="s">
        <v>24</v>
      </c>
      <c r="C44" s="32"/>
      <c r="D44" s="33"/>
      <c r="E44" s="132"/>
    </row>
    <row r="45" spans="1:5" x14ac:dyDescent="0.3">
      <c r="A45" s="16" t="s">
        <v>42</v>
      </c>
      <c r="B45" s="16" t="s">
        <v>25</v>
      </c>
      <c r="C45" s="32"/>
      <c r="D45" s="33"/>
      <c r="E45" s="132"/>
    </row>
    <row r="46" spans="1:5" x14ac:dyDescent="0.3">
      <c r="A46" s="16" t="s">
        <v>43</v>
      </c>
      <c r="B46" s="16" t="s">
        <v>26</v>
      </c>
      <c r="C46" s="32"/>
      <c r="D46" s="33"/>
      <c r="E46" s="132"/>
    </row>
    <row r="47" spans="1:5" x14ac:dyDescent="0.3">
      <c r="A47" s="16" t="s">
        <v>44</v>
      </c>
      <c r="B47" s="16" t="s">
        <v>238</v>
      </c>
      <c r="C47" s="76">
        <f>SUM(C48:C50)</f>
        <v>0</v>
      </c>
      <c r="D47" s="76">
        <f>SUM(D48:D50)</f>
        <v>5306.25</v>
      </c>
      <c r="E47" s="132"/>
    </row>
    <row r="48" spans="1:5" x14ac:dyDescent="0.3">
      <c r="A48" s="90" t="s">
        <v>302</v>
      </c>
      <c r="B48" s="90" t="s">
        <v>305</v>
      </c>
      <c r="C48" s="32"/>
      <c r="D48" s="33">
        <f>1000+1396.62+2909.63</f>
        <v>5306.25</v>
      </c>
      <c r="E48" s="132"/>
    </row>
    <row r="49" spans="1:5" x14ac:dyDescent="0.3">
      <c r="A49" s="90" t="s">
        <v>303</v>
      </c>
      <c r="B49" s="90" t="s">
        <v>304</v>
      </c>
      <c r="C49" s="32"/>
      <c r="D49" s="33"/>
      <c r="E49" s="132"/>
    </row>
    <row r="50" spans="1:5" x14ac:dyDescent="0.3">
      <c r="A50" s="90" t="s">
        <v>306</v>
      </c>
      <c r="B50" s="90" t="s">
        <v>307</v>
      </c>
      <c r="C50" s="32"/>
      <c r="D50" s="33"/>
      <c r="E50" s="132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2"/>
    </row>
    <row r="52" spans="1:5" x14ac:dyDescent="0.3">
      <c r="A52" s="16" t="s">
        <v>46</v>
      </c>
      <c r="B52" s="16" t="s">
        <v>6</v>
      </c>
      <c r="C52" s="32"/>
      <c r="D52" s="33">
        <f>147.5</f>
        <v>147.5</v>
      </c>
      <c r="E52" s="132"/>
    </row>
    <row r="53" spans="1:5" ht="30" x14ac:dyDescent="0.3">
      <c r="A53" s="14">
        <v>1.3</v>
      </c>
      <c r="B53" s="80" t="s">
        <v>332</v>
      </c>
      <c r="C53" s="77">
        <f>SUM(C54:C55)</f>
        <v>0</v>
      </c>
      <c r="D53" s="77">
        <f>SUM(D54:D55)</f>
        <v>0</v>
      </c>
      <c r="E53" s="132"/>
    </row>
    <row r="54" spans="1:5" ht="30" x14ac:dyDescent="0.3">
      <c r="A54" s="16" t="s">
        <v>50</v>
      </c>
      <c r="B54" s="16" t="s">
        <v>48</v>
      </c>
      <c r="C54" s="32"/>
      <c r="D54" s="33"/>
      <c r="E54" s="132"/>
    </row>
    <row r="55" spans="1:5" x14ac:dyDescent="0.3">
      <c r="A55" s="16" t="s">
        <v>51</v>
      </c>
      <c r="B55" s="16" t="s">
        <v>47</v>
      </c>
      <c r="C55" s="32"/>
      <c r="D55" s="33"/>
      <c r="E55" s="132"/>
    </row>
    <row r="56" spans="1:5" x14ac:dyDescent="0.3">
      <c r="A56" s="14">
        <v>1.4</v>
      </c>
      <c r="B56" s="14" t="s">
        <v>334</v>
      </c>
      <c r="C56" s="32"/>
      <c r="D56" s="33"/>
      <c r="E56" s="132"/>
    </row>
    <row r="57" spans="1:5" x14ac:dyDescent="0.3">
      <c r="A57" s="14">
        <v>1.5</v>
      </c>
      <c r="B57" s="14" t="s">
        <v>7</v>
      </c>
      <c r="C57" s="36"/>
      <c r="D57" s="38"/>
      <c r="E57" s="132"/>
    </row>
    <row r="58" spans="1:5" x14ac:dyDescent="0.3">
      <c r="A58" s="14">
        <v>1.6</v>
      </c>
      <c r="B58" s="43" t="s">
        <v>8</v>
      </c>
      <c r="C58" s="77">
        <f>SUM(C59:C63)</f>
        <v>0</v>
      </c>
      <c r="D58" s="77">
        <f>SUM(D59:D63)</f>
        <v>110</v>
      </c>
      <c r="E58" s="132"/>
    </row>
    <row r="59" spans="1:5" x14ac:dyDescent="0.3">
      <c r="A59" s="16" t="s">
        <v>239</v>
      </c>
      <c r="B59" s="44" t="s">
        <v>52</v>
      </c>
      <c r="C59" s="36"/>
      <c r="D59" s="38"/>
      <c r="E59" s="132"/>
    </row>
    <row r="60" spans="1:5" ht="30" x14ac:dyDescent="0.3">
      <c r="A60" s="16" t="s">
        <v>240</v>
      </c>
      <c r="B60" s="44" t="s">
        <v>54</v>
      </c>
      <c r="C60" s="36"/>
      <c r="D60" s="38"/>
      <c r="E60" s="132"/>
    </row>
    <row r="61" spans="1:5" x14ac:dyDescent="0.3">
      <c r="A61" s="16" t="s">
        <v>241</v>
      </c>
      <c r="B61" s="44" t="s">
        <v>53</v>
      </c>
      <c r="C61" s="38"/>
      <c r="D61" s="38"/>
      <c r="E61" s="132"/>
    </row>
    <row r="62" spans="1:5" x14ac:dyDescent="0.3">
      <c r="A62" s="16" t="s">
        <v>242</v>
      </c>
      <c r="B62" s="44" t="s">
        <v>27</v>
      </c>
      <c r="C62" s="36"/>
      <c r="D62" s="38">
        <f>100+10</f>
        <v>110</v>
      </c>
      <c r="E62" s="132"/>
    </row>
    <row r="63" spans="1:5" x14ac:dyDescent="0.3">
      <c r="A63" s="16" t="s">
        <v>273</v>
      </c>
      <c r="B63" s="198" t="s">
        <v>274</v>
      </c>
      <c r="C63" s="36"/>
      <c r="D63" s="199"/>
      <c r="E63" s="132"/>
    </row>
    <row r="64" spans="1:5" x14ac:dyDescent="0.3">
      <c r="A64" s="13">
        <v>2</v>
      </c>
      <c r="B64" s="45" t="s">
        <v>95</v>
      </c>
      <c r="C64" s="235"/>
      <c r="D64" s="108">
        <f>SUM(D65:D70)</f>
        <v>0</v>
      </c>
      <c r="E64" s="132"/>
    </row>
    <row r="65" spans="1:5" x14ac:dyDescent="0.3">
      <c r="A65" s="15">
        <v>2.1</v>
      </c>
      <c r="B65" s="46" t="s">
        <v>89</v>
      </c>
      <c r="C65" s="235"/>
      <c r="D65" s="40"/>
      <c r="E65" s="132"/>
    </row>
    <row r="66" spans="1:5" x14ac:dyDescent="0.3">
      <c r="A66" s="15">
        <v>2.2000000000000002</v>
      </c>
      <c r="B66" s="46" t="s">
        <v>93</v>
      </c>
      <c r="C66" s="237"/>
      <c r="D66" s="41"/>
      <c r="E66" s="132"/>
    </row>
    <row r="67" spans="1:5" x14ac:dyDescent="0.3">
      <c r="A67" s="15">
        <v>2.2999999999999998</v>
      </c>
      <c r="B67" s="46" t="s">
        <v>92</v>
      </c>
      <c r="C67" s="237"/>
      <c r="D67" s="41"/>
      <c r="E67" s="132"/>
    </row>
    <row r="68" spans="1:5" x14ac:dyDescent="0.3">
      <c r="A68" s="15">
        <v>2.4</v>
      </c>
      <c r="B68" s="46" t="s">
        <v>94</v>
      </c>
      <c r="C68" s="237"/>
      <c r="D68" s="41"/>
      <c r="E68" s="132"/>
    </row>
    <row r="69" spans="1:5" x14ac:dyDescent="0.3">
      <c r="A69" s="15">
        <v>2.5</v>
      </c>
      <c r="B69" s="46" t="s">
        <v>90</v>
      </c>
      <c r="C69" s="237"/>
      <c r="D69" s="41"/>
      <c r="E69" s="132"/>
    </row>
    <row r="70" spans="1:5" x14ac:dyDescent="0.3">
      <c r="A70" s="15">
        <v>2.6</v>
      </c>
      <c r="B70" s="46" t="s">
        <v>91</v>
      </c>
      <c r="C70" s="237"/>
      <c r="D70" s="41"/>
      <c r="E70" s="132"/>
    </row>
    <row r="71" spans="1:5" s="2" customFormat="1" x14ac:dyDescent="0.3">
      <c r="A71" s="13">
        <v>3</v>
      </c>
      <c r="B71" s="233" t="s">
        <v>352</v>
      </c>
      <c r="C71" s="236"/>
      <c r="D71" s="234"/>
      <c r="E71" s="97"/>
    </row>
    <row r="72" spans="1:5" s="2" customFormat="1" x14ac:dyDescent="0.3">
      <c r="A72" s="13">
        <v>4</v>
      </c>
      <c r="B72" s="13" t="s">
        <v>206</v>
      </c>
      <c r="C72" s="236">
        <f>SUM(C73:C74)</f>
        <v>0</v>
      </c>
      <c r="D72" s="78">
        <f>SUM(D73:D74)</f>
        <v>0</v>
      </c>
      <c r="E72" s="97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7"/>
    </row>
    <row r="74" spans="1:5" s="2" customFormat="1" x14ac:dyDescent="0.3">
      <c r="A74" s="15">
        <v>4.2</v>
      </c>
      <c r="B74" s="15" t="s">
        <v>208</v>
      </c>
      <c r="C74" s="8"/>
      <c r="D74" s="8"/>
      <c r="E74" s="97"/>
    </row>
    <row r="75" spans="1:5" s="2" customFormat="1" x14ac:dyDescent="0.3">
      <c r="A75" s="13">
        <v>5</v>
      </c>
      <c r="B75" s="232" t="s">
        <v>223</v>
      </c>
      <c r="C75" s="8"/>
      <c r="D75" s="78"/>
      <c r="E75" s="97"/>
    </row>
    <row r="76" spans="1:5" s="2" customFormat="1" x14ac:dyDescent="0.3">
      <c r="A76" s="334"/>
      <c r="B76" s="334"/>
      <c r="C76" s="12"/>
      <c r="D76" s="12"/>
      <c r="E76" s="97"/>
    </row>
    <row r="77" spans="1:5" s="2" customFormat="1" x14ac:dyDescent="0.3">
      <c r="A77" s="395" t="s">
        <v>396</v>
      </c>
      <c r="B77" s="395"/>
      <c r="C77" s="395"/>
      <c r="D77" s="395"/>
      <c r="E77" s="97"/>
    </row>
    <row r="78" spans="1:5" s="2" customFormat="1" x14ac:dyDescent="0.3">
      <c r="A78" s="334"/>
      <c r="B78" s="334"/>
      <c r="C78" s="12"/>
      <c r="D78" s="12"/>
      <c r="E78" s="97"/>
    </row>
    <row r="79" spans="1:5" s="22" customFormat="1" ht="12.75" x14ac:dyDescent="0.2"/>
    <row r="80" spans="1:5" s="2" customFormat="1" x14ac:dyDescent="0.3">
      <c r="A80" s="63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2" t="s">
        <v>397</v>
      </c>
      <c r="D83" s="12"/>
      <c r="E83"/>
      <c r="F83"/>
      <c r="G83"/>
      <c r="H83"/>
      <c r="I83"/>
    </row>
    <row r="84" spans="1:9" s="2" customFormat="1" x14ac:dyDescent="0.3">
      <c r="A84"/>
      <c r="B84" s="396" t="s">
        <v>398</v>
      </c>
      <c r="C84" s="396"/>
      <c r="D84" s="396"/>
      <c r="E84"/>
      <c r="F84"/>
      <c r="G84"/>
      <c r="H84"/>
      <c r="I84"/>
    </row>
    <row r="85" spans="1:9" customFormat="1" ht="12.75" x14ac:dyDescent="0.2">
      <c r="B85" s="61" t="s">
        <v>399</v>
      </c>
    </row>
    <row r="86" spans="1:9" s="2" customFormat="1" x14ac:dyDescent="0.3">
      <c r="A86" s="11"/>
      <c r="B86" s="396" t="s">
        <v>400</v>
      </c>
      <c r="C86" s="396"/>
      <c r="D86" s="396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D10" sqref="D10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7" t="s">
        <v>271</v>
      </c>
      <c r="B1" s="70"/>
      <c r="C1" s="390" t="s">
        <v>97</v>
      </c>
      <c r="D1" s="390"/>
      <c r="E1" s="84"/>
    </row>
    <row r="2" spans="1:5" s="6" customFormat="1" x14ac:dyDescent="0.3">
      <c r="A2" s="67" t="s">
        <v>265</v>
      </c>
      <c r="B2" s="70"/>
      <c r="C2" s="393" t="str">
        <f>'ფორმა N1'!L2</f>
        <v>9/21/2016-10/8/2016</v>
      </c>
      <c r="D2" s="393"/>
      <c r="E2" s="84"/>
    </row>
    <row r="3" spans="1:5" s="6" customFormat="1" x14ac:dyDescent="0.3">
      <c r="A3" s="69" t="s">
        <v>104</v>
      </c>
      <c r="B3" s="67"/>
      <c r="C3" s="143"/>
      <c r="D3" s="143"/>
      <c r="E3" s="84"/>
    </row>
    <row r="4" spans="1:5" s="6" customFormat="1" x14ac:dyDescent="0.3">
      <c r="A4" s="69"/>
      <c r="B4" s="69"/>
      <c r="C4" s="143"/>
      <c r="D4" s="143"/>
      <c r="E4" s="84"/>
    </row>
    <row r="5" spans="1:5" x14ac:dyDescent="0.3">
      <c r="A5" s="70" t="e">
        <f>#REF!</f>
        <v>#REF!</v>
      </c>
      <c r="B5" s="70"/>
      <c r="C5" s="69"/>
      <c r="D5" s="69"/>
      <c r="E5" s="85"/>
    </row>
    <row r="6" spans="1:5" x14ac:dyDescent="0.3">
      <c r="A6" s="73" t="str">
        <f>'ფორმა N1'!D4</f>
        <v>ირაკლი შიხიაშვილი</v>
      </c>
      <c r="B6" s="73"/>
      <c r="C6" s="74"/>
      <c r="D6" s="74"/>
      <c r="E6" s="85"/>
    </row>
    <row r="7" spans="1:5" x14ac:dyDescent="0.3">
      <c r="A7" s="70"/>
      <c r="B7" s="70"/>
      <c r="C7" s="69"/>
      <c r="D7" s="69"/>
      <c r="E7" s="85"/>
    </row>
    <row r="8" spans="1:5" s="6" customFormat="1" x14ac:dyDescent="0.3">
      <c r="A8" s="142"/>
      <c r="B8" s="142"/>
      <c r="C8" s="71"/>
      <c r="D8" s="71"/>
      <c r="E8" s="84"/>
    </row>
    <row r="9" spans="1:5" s="6" customFormat="1" ht="30" x14ac:dyDescent="0.3">
      <c r="A9" s="82" t="s">
        <v>64</v>
      </c>
      <c r="B9" s="82" t="s">
        <v>270</v>
      </c>
      <c r="C9" s="72" t="s">
        <v>10</v>
      </c>
      <c r="D9" s="72" t="s">
        <v>9</v>
      </c>
      <c r="E9" s="84"/>
    </row>
    <row r="10" spans="1:5" s="9" customFormat="1" ht="18" x14ac:dyDescent="0.2">
      <c r="A10" s="91" t="s">
        <v>266</v>
      </c>
      <c r="B10" s="91"/>
      <c r="C10" s="4"/>
      <c r="D10" s="4"/>
      <c r="E10" s="86"/>
    </row>
    <row r="11" spans="1:5" s="10" customFormat="1" x14ac:dyDescent="0.2">
      <c r="A11" s="91" t="s">
        <v>267</v>
      </c>
      <c r="B11" s="91"/>
      <c r="C11" s="4"/>
      <c r="D11" s="4"/>
      <c r="E11" s="87"/>
    </row>
    <row r="12" spans="1:5" s="10" customFormat="1" x14ac:dyDescent="0.2">
      <c r="A12" s="80" t="s">
        <v>222</v>
      </c>
      <c r="B12" s="80"/>
      <c r="C12" s="4"/>
      <c r="D12" s="4"/>
      <c r="E12" s="87"/>
    </row>
    <row r="13" spans="1:5" s="10" customFormat="1" x14ac:dyDescent="0.2">
      <c r="A13" s="80" t="s">
        <v>222</v>
      </c>
      <c r="B13" s="80"/>
      <c r="C13" s="4"/>
      <c r="D13" s="4"/>
      <c r="E13" s="87"/>
    </row>
    <row r="14" spans="1:5" s="10" customFormat="1" x14ac:dyDescent="0.2">
      <c r="A14" s="80" t="s">
        <v>222</v>
      </c>
      <c r="B14" s="80"/>
      <c r="C14" s="4"/>
      <c r="D14" s="4"/>
      <c r="E14" s="87"/>
    </row>
    <row r="15" spans="1:5" s="10" customFormat="1" x14ac:dyDescent="0.2">
      <c r="A15" s="80" t="s">
        <v>222</v>
      </c>
      <c r="B15" s="80"/>
      <c r="C15" s="4"/>
      <c r="D15" s="4"/>
      <c r="E15" s="87"/>
    </row>
    <row r="16" spans="1:5" s="10" customFormat="1" x14ac:dyDescent="0.2">
      <c r="A16" s="80" t="s">
        <v>222</v>
      </c>
      <c r="B16" s="80"/>
      <c r="C16" s="4"/>
      <c r="D16" s="4"/>
      <c r="E16" s="87"/>
    </row>
    <row r="17" spans="1:5" s="10" customFormat="1" ht="17.25" customHeight="1" x14ac:dyDescent="0.2">
      <c r="A17" s="91" t="s">
        <v>268</v>
      </c>
      <c r="B17" s="80"/>
      <c r="C17" s="4"/>
      <c r="D17" s="4"/>
      <c r="E17" s="87"/>
    </row>
    <row r="18" spans="1:5" s="10" customFormat="1" ht="18" customHeight="1" x14ac:dyDescent="0.2">
      <c r="A18" s="91" t="s">
        <v>269</v>
      </c>
      <c r="B18" s="80"/>
      <c r="C18" s="4"/>
      <c r="D18" s="4"/>
      <c r="E18" s="87"/>
    </row>
    <row r="19" spans="1:5" s="10" customFormat="1" x14ac:dyDescent="0.2">
      <c r="A19" s="80" t="s">
        <v>222</v>
      </c>
      <c r="B19" s="80"/>
      <c r="C19" s="4"/>
      <c r="D19" s="4"/>
      <c r="E19" s="87"/>
    </row>
    <row r="20" spans="1:5" s="10" customFormat="1" x14ac:dyDescent="0.2">
      <c r="A20" s="80" t="s">
        <v>222</v>
      </c>
      <c r="B20" s="80"/>
      <c r="C20" s="4"/>
      <c r="D20" s="4"/>
      <c r="E20" s="87"/>
    </row>
    <row r="21" spans="1:5" s="10" customFormat="1" x14ac:dyDescent="0.2">
      <c r="A21" s="80" t="s">
        <v>222</v>
      </c>
      <c r="B21" s="80"/>
      <c r="C21" s="4"/>
      <c r="D21" s="4"/>
      <c r="E21" s="87"/>
    </row>
    <row r="22" spans="1:5" s="10" customFormat="1" x14ac:dyDescent="0.2">
      <c r="A22" s="80" t="s">
        <v>222</v>
      </c>
      <c r="B22" s="80"/>
      <c r="C22" s="4"/>
      <c r="D22" s="4"/>
      <c r="E22" s="87"/>
    </row>
    <row r="23" spans="1:5" s="10" customFormat="1" x14ac:dyDescent="0.2">
      <c r="A23" s="80" t="s">
        <v>222</v>
      </c>
      <c r="B23" s="80"/>
      <c r="C23" s="4"/>
      <c r="D23" s="4"/>
      <c r="E23" s="87"/>
    </row>
    <row r="24" spans="1:5" s="3" customFormat="1" x14ac:dyDescent="0.2">
      <c r="A24" s="81"/>
      <c r="B24" s="81"/>
      <c r="C24" s="4"/>
      <c r="D24" s="4"/>
      <c r="E24" s="88"/>
    </row>
    <row r="25" spans="1:5" x14ac:dyDescent="0.3">
      <c r="A25" s="92"/>
      <c r="B25" s="92" t="s">
        <v>272</v>
      </c>
      <c r="C25" s="79">
        <f>SUM(C10:C24)</f>
        <v>0</v>
      </c>
      <c r="D25" s="79">
        <f>SUM(D10:D24)</f>
        <v>0</v>
      </c>
      <c r="E25" s="89"/>
    </row>
    <row r="26" spans="1:5" x14ac:dyDescent="0.3">
      <c r="A26" s="42"/>
      <c r="B26" s="42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7" t="s">
        <v>337</v>
      </c>
    </row>
    <row r="30" spans="1:5" x14ac:dyDescent="0.3">
      <c r="A30" s="197"/>
    </row>
    <row r="31" spans="1:5" x14ac:dyDescent="0.3">
      <c r="A31" s="197" t="s">
        <v>285</v>
      </c>
    </row>
    <row r="32" spans="1:5" s="22" customFormat="1" ht="12.75" x14ac:dyDescent="0.2"/>
    <row r="33" spans="1:9" x14ac:dyDescent="0.3">
      <c r="A33" s="63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3"/>
      <c r="B36" s="63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1"/>
      <c r="B38" s="61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3"/>
  <sheetViews>
    <sheetView view="pageBreakPreview" topLeftCell="A89" zoomScale="80" zoomScaleSheetLayoutView="80" workbookViewId="0">
      <selection activeCell="G101" sqref="G101"/>
    </sheetView>
  </sheetViews>
  <sheetFormatPr defaultRowHeight="12.75" x14ac:dyDescent="0.2"/>
  <cols>
    <col min="1" max="1" width="6.5703125" style="166" customWidth="1"/>
    <col min="2" max="2" width="20.85546875" style="166" customWidth="1"/>
    <col min="3" max="3" width="24.7109375" style="166" customWidth="1"/>
    <col min="4" max="4" width="17" style="166" customWidth="1"/>
    <col min="5" max="5" width="19.7109375" style="166" customWidth="1"/>
    <col min="6" max="6" width="14.7109375" style="166" customWidth="1"/>
    <col min="7" max="7" width="15.5703125" style="166" customWidth="1"/>
    <col min="8" max="8" width="14.7109375" style="166" customWidth="1"/>
    <col min="9" max="9" width="29.7109375" style="166" customWidth="1"/>
    <col min="10" max="10" width="0" style="166" hidden="1" customWidth="1"/>
    <col min="11" max="16384" width="9.140625" style="166"/>
  </cols>
  <sheetData>
    <row r="1" spans="1:10" ht="15" x14ac:dyDescent="0.3">
      <c r="A1" s="67" t="s">
        <v>371</v>
      </c>
      <c r="B1" s="67"/>
      <c r="C1" s="70"/>
      <c r="D1" s="70"/>
      <c r="E1" s="70"/>
      <c r="F1" s="70"/>
      <c r="G1" s="242"/>
      <c r="H1" s="242"/>
      <c r="I1" s="390" t="s">
        <v>97</v>
      </c>
      <c r="J1" s="390"/>
    </row>
    <row r="2" spans="1:10" ht="15" x14ac:dyDescent="0.3">
      <c r="A2" s="69" t="s">
        <v>104</v>
      </c>
      <c r="B2" s="67"/>
      <c r="C2" s="70"/>
      <c r="D2" s="70"/>
      <c r="E2" s="70"/>
      <c r="F2" s="70"/>
      <c r="G2" s="242"/>
      <c r="H2" s="242"/>
      <c r="I2" s="393" t="str">
        <f>'ფორმა N1'!L2</f>
        <v>9/21/2016-10/8/2016</v>
      </c>
      <c r="J2" s="393"/>
    </row>
    <row r="3" spans="1:10" ht="15" x14ac:dyDescent="0.3">
      <c r="A3" s="69"/>
      <c r="B3" s="69"/>
      <c r="C3" s="67"/>
      <c r="D3" s="67"/>
      <c r="E3" s="67"/>
      <c r="F3" s="67"/>
      <c r="G3" s="242"/>
      <c r="H3" s="242"/>
      <c r="I3" s="242"/>
    </row>
    <row r="4" spans="1:10" ht="15" x14ac:dyDescent="0.3">
      <c r="A4" s="70" t="s">
        <v>218</v>
      </c>
      <c r="B4" s="70"/>
      <c r="C4" s="70"/>
      <c r="D4" s="70"/>
      <c r="E4" s="70"/>
      <c r="F4" s="70"/>
      <c r="G4" s="69"/>
      <c r="H4" s="69"/>
      <c r="I4" s="69"/>
    </row>
    <row r="5" spans="1:10" ht="15" x14ac:dyDescent="0.3">
      <c r="A5" s="73" t="str">
        <f>'ფორმა N1'!D4</f>
        <v>ირაკლი შიხიაშვილი</v>
      </c>
      <c r="B5" s="73"/>
      <c r="C5" s="73"/>
      <c r="D5" s="73"/>
      <c r="E5" s="73"/>
      <c r="F5" s="73"/>
      <c r="G5" s="74"/>
      <c r="H5" s="74"/>
      <c r="I5" s="74"/>
    </row>
    <row r="6" spans="1:10" ht="15" x14ac:dyDescent="0.3">
      <c r="A6" s="70"/>
      <c r="B6" s="70"/>
      <c r="C6" s="70"/>
      <c r="D6" s="70"/>
      <c r="E6" s="70"/>
      <c r="F6" s="70"/>
      <c r="G6" s="69"/>
      <c r="H6" s="69"/>
      <c r="I6" s="69"/>
    </row>
    <row r="7" spans="1:10" ht="15" x14ac:dyDescent="0.2">
      <c r="A7" s="241"/>
      <c r="B7" s="241"/>
      <c r="C7" s="241"/>
      <c r="D7" s="241"/>
      <c r="E7" s="241"/>
      <c r="F7" s="241"/>
      <c r="G7" s="71"/>
      <c r="H7" s="71"/>
      <c r="I7" s="71"/>
    </row>
    <row r="8" spans="1:10" ht="45" x14ac:dyDescent="0.2">
      <c r="A8" s="83" t="s">
        <v>64</v>
      </c>
      <c r="B8" s="83" t="s">
        <v>276</v>
      </c>
      <c r="C8" s="83" t="s">
        <v>277</v>
      </c>
      <c r="D8" s="83" t="s">
        <v>187</v>
      </c>
      <c r="E8" s="83" t="s">
        <v>281</v>
      </c>
      <c r="F8" s="83" t="s">
        <v>284</v>
      </c>
      <c r="G8" s="72" t="s">
        <v>10</v>
      </c>
      <c r="H8" s="72" t="s">
        <v>9</v>
      </c>
      <c r="I8" s="72" t="s">
        <v>325</v>
      </c>
      <c r="J8" s="211" t="s">
        <v>283</v>
      </c>
    </row>
    <row r="9" spans="1:10" ht="15" x14ac:dyDescent="0.2">
      <c r="A9" s="91">
        <v>1</v>
      </c>
      <c r="B9" s="374" t="s">
        <v>561</v>
      </c>
      <c r="C9" s="374" t="s">
        <v>562</v>
      </c>
      <c r="D9" s="375">
        <v>33001005891</v>
      </c>
      <c r="E9" s="91" t="s">
        <v>412</v>
      </c>
      <c r="F9" s="91" t="s">
        <v>283</v>
      </c>
      <c r="G9" s="4"/>
      <c r="H9" s="376">
        <v>312.5</v>
      </c>
      <c r="I9" s="376">
        <v>62.5</v>
      </c>
      <c r="J9" s="211" t="s">
        <v>0</v>
      </c>
    </row>
    <row r="10" spans="1:10" ht="15" x14ac:dyDescent="0.2">
      <c r="A10" s="91">
        <v>2</v>
      </c>
      <c r="B10" s="374" t="s">
        <v>563</v>
      </c>
      <c r="C10" s="374" t="s">
        <v>564</v>
      </c>
      <c r="D10" s="375" t="s">
        <v>565</v>
      </c>
      <c r="E10" s="91" t="s">
        <v>412</v>
      </c>
      <c r="F10" s="91" t="s">
        <v>283</v>
      </c>
      <c r="G10" s="4"/>
      <c r="H10" s="376">
        <v>312.5</v>
      </c>
      <c r="I10" s="376">
        <v>62.5</v>
      </c>
    </row>
    <row r="11" spans="1:10" ht="15" x14ac:dyDescent="0.2">
      <c r="A11" s="91">
        <v>3</v>
      </c>
      <c r="B11" s="374" t="s">
        <v>566</v>
      </c>
      <c r="C11" s="374" t="s">
        <v>567</v>
      </c>
      <c r="D11" s="375" t="s">
        <v>568</v>
      </c>
      <c r="E11" s="91" t="s">
        <v>412</v>
      </c>
      <c r="F11" s="91" t="s">
        <v>283</v>
      </c>
      <c r="G11" s="4"/>
      <c r="H11" s="376">
        <v>312.5</v>
      </c>
      <c r="I11" s="376">
        <v>62.5</v>
      </c>
    </row>
    <row r="12" spans="1:10" ht="15" x14ac:dyDescent="0.2">
      <c r="A12" s="91">
        <v>4</v>
      </c>
      <c r="B12" s="374" t="s">
        <v>569</v>
      </c>
      <c r="C12" s="374" t="s">
        <v>570</v>
      </c>
      <c r="D12" s="375" t="s">
        <v>571</v>
      </c>
      <c r="E12" s="91" t="s">
        <v>412</v>
      </c>
      <c r="F12" s="91" t="s">
        <v>283</v>
      </c>
      <c r="G12" s="4"/>
      <c r="H12" s="376">
        <v>312.5</v>
      </c>
      <c r="I12" s="376">
        <v>62.5</v>
      </c>
    </row>
    <row r="13" spans="1:10" ht="15" x14ac:dyDescent="0.2">
      <c r="A13" s="91">
        <v>5</v>
      </c>
      <c r="B13" s="374" t="s">
        <v>572</v>
      </c>
      <c r="C13" s="374" t="s">
        <v>573</v>
      </c>
      <c r="D13" s="375" t="s">
        <v>574</v>
      </c>
      <c r="E13" s="91" t="s">
        <v>412</v>
      </c>
      <c r="F13" s="91" t="s">
        <v>283</v>
      </c>
      <c r="G13" s="4"/>
      <c r="H13" s="376">
        <v>312.5</v>
      </c>
      <c r="I13" s="376">
        <v>62.5</v>
      </c>
    </row>
    <row r="14" spans="1:10" ht="15" x14ac:dyDescent="0.2">
      <c r="A14" s="91">
        <v>6</v>
      </c>
      <c r="B14" s="374" t="s">
        <v>575</v>
      </c>
      <c r="C14" s="374" t="s">
        <v>576</v>
      </c>
      <c r="D14" s="375">
        <v>16001028388</v>
      </c>
      <c r="E14" s="91" t="s">
        <v>412</v>
      </c>
      <c r="F14" s="91" t="s">
        <v>283</v>
      </c>
      <c r="G14" s="4"/>
      <c r="H14" s="376">
        <v>312.5</v>
      </c>
      <c r="I14" s="376">
        <v>62.5</v>
      </c>
    </row>
    <row r="15" spans="1:10" ht="15" x14ac:dyDescent="0.2">
      <c r="A15" s="91">
        <v>7</v>
      </c>
      <c r="B15" s="374" t="s">
        <v>577</v>
      </c>
      <c r="C15" s="374" t="s">
        <v>578</v>
      </c>
      <c r="D15" s="375" t="s">
        <v>579</v>
      </c>
      <c r="E15" s="91" t="s">
        <v>412</v>
      </c>
      <c r="F15" s="91" t="s">
        <v>283</v>
      </c>
      <c r="G15" s="4"/>
      <c r="H15" s="376">
        <v>375</v>
      </c>
      <c r="I15" s="376">
        <v>75</v>
      </c>
    </row>
    <row r="16" spans="1:10" ht="15" x14ac:dyDescent="0.2">
      <c r="A16" s="91">
        <v>8</v>
      </c>
      <c r="B16" s="374" t="s">
        <v>580</v>
      </c>
      <c r="C16" s="374" t="s">
        <v>581</v>
      </c>
      <c r="D16" s="375" t="s">
        <v>582</v>
      </c>
      <c r="E16" s="91" t="s">
        <v>412</v>
      </c>
      <c r="F16" s="91" t="s">
        <v>283</v>
      </c>
      <c r="G16" s="4"/>
      <c r="H16" s="376">
        <v>375</v>
      </c>
      <c r="I16" s="376">
        <v>75</v>
      </c>
    </row>
    <row r="17" spans="1:9" ht="15" x14ac:dyDescent="0.2">
      <c r="A17" s="91">
        <v>9</v>
      </c>
      <c r="B17" s="374" t="s">
        <v>411</v>
      </c>
      <c r="C17" s="374" t="s">
        <v>583</v>
      </c>
      <c r="D17" s="375" t="s">
        <v>584</v>
      </c>
      <c r="E17" s="91" t="s">
        <v>412</v>
      </c>
      <c r="F17" s="91" t="s">
        <v>283</v>
      </c>
      <c r="G17" s="4"/>
      <c r="H17" s="376">
        <v>187.5</v>
      </c>
      <c r="I17" s="376">
        <v>37.5</v>
      </c>
    </row>
    <row r="18" spans="1:9" ht="15" x14ac:dyDescent="0.2">
      <c r="A18" s="91">
        <v>10</v>
      </c>
      <c r="B18" s="374" t="s">
        <v>585</v>
      </c>
      <c r="C18" s="374" t="s">
        <v>586</v>
      </c>
      <c r="D18" s="375" t="s">
        <v>587</v>
      </c>
      <c r="E18" s="91" t="s">
        <v>412</v>
      </c>
      <c r="F18" s="91" t="s">
        <v>283</v>
      </c>
      <c r="G18" s="4"/>
      <c r="H18" s="376">
        <v>187.5</v>
      </c>
      <c r="I18" s="376">
        <v>37.5</v>
      </c>
    </row>
    <row r="19" spans="1:9" ht="15" x14ac:dyDescent="0.2">
      <c r="A19" s="91">
        <v>11</v>
      </c>
      <c r="B19" s="374" t="s">
        <v>588</v>
      </c>
      <c r="C19" s="374" t="s">
        <v>589</v>
      </c>
      <c r="D19" s="375" t="s">
        <v>590</v>
      </c>
      <c r="E19" s="91" t="s">
        <v>412</v>
      </c>
      <c r="F19" s="91" t="s">
        <v>283</v>
      </c>
      <c r="G19" s="4"/>
      <c r="H19" s="376">
        <v>187.5</v>
      </c>
      <c r="I19" s="376">
        <v>37.5</v>
      </c>
    </row>
    <row r="20" spans="1:9" ht="15" x14ac:dyDescent="0.2">
      <c r="A20" s="91">
        <v>12</v>
      </c>
      <c r="B20" s="374" t="s">
        <v>591</v>
      </c>
      <c r="C20" s="374" t="s">
        <v>592</v>
      </c>
      <c r="D20" s="375" t="s">
        <v>593</v>
      </c>
      <c r="E20" s="91" t="s">
        <v>412</v>
      </c>
      <c r="F20" s="91" t="s">
        <v>283</v>
      </c>
      <c r="G20" s="4"/>
      <c r="H20" s="376">
        <v>187.5</v>
      </c>
      <c r="I20" s="376">
        <v>37.5</v>
      </c>
    </row>
    <row r="21" spans="1:9" ht="15" x14ac:dyDescent="0.2">
      <c r="A21" s="91">
        <v>13</v>
      </c>
      <c r="B21" s="374" t="s">
        <v>411</v>
      </c>
      <c r="C21" s="374" t="s">
        <v>594</v>
      </c>
      <c r="D21" s="375" t="s">
        <v>595</v>
      </c>
      <c r="E21" s="91" t="s">
        <v>412</v>
      </c>
      <c r="F21" s="91" t="s">
        <v>283</v>
      </c>
      <c r="G21" s="4"/>
      <c r="H21" s="376">
        <v>187.5</v>
      </c>
      <c r="I21" s="376">
        <v>37.5</v>
      </c>
    </row>
    <row r="22" spans="1:9" ht="15" x14ac:dyDescent="0.2">
      <c r="A22" s="91">
        <v>14</v>
      </c>
      <c r="B22" s="374" t="s">
        <v>596</v>
      </c>
      <c r="C22" s="374" t="s">
        <v>597</v>
      </c>
      <c r="D22" s="375" t="s">
        <v>598</v>
      </c>
      <c r="E22" s="91" t="s">
        <v>412</v>
      </c>
      <c r="F22" s="91" t="s">
        <v>283</v>
      </c>
      <c r="G22" s="4"/>
      <c r="H22" s="376">
        <v>187.5</v>
      </c>
      <c r="I22" s="376">
        <v>37.5</v>
      </c>
    </row>
    <row r="23" spans="1:9" ht="15" x14ac:dyDescent="0.2">
      <c r="A23" s="91">
        <v>15</v>
      </c>
      <c r="B23" s="374" t="s">
        <v>599</v>
      </c>
      <c r="C23" s="374" t="s">
        <v>600</v>
      </c>
      <c r="D23" s="375" t="s">
        <v>601</v>
      </c>
      <c r="E23" s="91" t="s">
        <v>412</v>
      </c>
      <c r="F23" s="91" t="s">
        <v>283</v>
      </c>
      <c r="G23" s="4"/>
      <c r="H23" s="376">
        <v>187.5</v>
      </c>
      <c r="I23" s="376">
        <v>37.5</v>
      </c>
    </row>
    <row r="24" spans="1:9" ht="15" x14ac:dyDescent="0.2">
      <c r="A24" s="91">
        <v>16</v>
      </c>
      <c r="B24" s="374" t="s">
        <v>411</v>
      </c>
      <c r="C24" s="374" t="s">
        <v>602</v>
      </c>
      <c r="D24" s="375" t="s">
        <v>603</v>
      </c>
      <c r="E24" s="91" t="s">
        <v>413</v>
      </c>
      <c r="F24" s="91" t="s">
        <v>283</v>
      </c>
      <c r="G24" s="4"/>
      <c r="H24" s="376">
        <v>250</v>
      </c>
      <c r="I24" s="376">
        <v>50</v>
      </c>
    </row>
    <row r="25" spans="1:9" ht="15" x14ac:dyDescent="0.2">
      <c r="A25" s="91">
        <v>17</v>
      </c>
      <c r="B25" s="374" t="s">
        <v>604</v>
      </c>
      <c r="C25" s="374" t="s">
        <v>605</v>
      </c>
      <c r="D25" s="375">
        <v>1027085117</v>
      </c>
      <c r="E25" s="91" t="s">
        <v>413</v>
      </c>
      <c r="F25" s="91" t="s">
        <v>283</v>
      </c>
      <c r="G25" s="4"/>
      <c r="H25" s="376">
        <v>250</v>
      </c>
      <c r="I25" s="376">
        <v>50</v>
      </c>
    </row>
    <row r="26" spans="1:9" ht="15" x14ac:dyDescent="0.2">
      <c r="A26" s="91">
        <v>18</v>
      </c>
      <c r="B26" s="374" t="s">
        <v>606</v>
      </c>
      <c r="C26" s="374" t="s">
        <v>607</v>
      </c>
      <c r="D26" s="375" t="s">
        <v>608</v>
      </c>
      <c r="E26" s="91" t="s">
        <v>413</v>
      </c>
      <c r="F26" s="91" t="s">
        <v>283</v>
      </c>
      <c r="G26" s="4"/>
      <c r="H26" s="376">
        <v>250</v>
      </c>
      <c r="I26" s="376">
        <v>50</v>
      </c>
    </row>
    <row r="27" spans="1:9" ht="15" x14ac:dyDescent="0.2">
      <c r="A27" s="91">
        <v>19</v>
      </c>
      <c r="B27" s="374" t="s">
        <v>609</v>
      </c>
      <c r="C27" s="374" t="s">
        <v>610</v>
      </c>
      <c r="D27" s="375" t="s">
        <v>611</v>
      </c>
      <c r="E27" s="91" t="s">
        <v>413</v>
      </c>
      <c r="F27" s="91" t="s">
        <v>283</v>
      </c>
      <c r="G27" s="4"/>
      <c r="H27" s="376">
        <v>250</v>
      </c>
      <c r="I27" s="376">
        <v>50</v>
      </c>
    </row>
    <row r="28" spans="1:9" ht="15" x14ac:dyDescent="0.2">
      <c r="A28" s="91">
        <v>20</v>
      </c>
      <c r="B28" s="374" t="s">
        <v>612</v>
      </c>
      <c r="C28" s="374" t="s">
        <v>613</v>
      </c>
      <c r="D28" s="375" t="s">
        <v>614</v>
      </c>
      <c r="E28" s="91" t="s">
        <v>413</v>
      </c>
      <c r="F28" s="91" t="s">
        <v>283</v>
      </c>
      <c r="G28" s="4"/>
      <c r="H28" s="376">
        <v>250</v>
      </c>
      <c r="I28" s="376">
        <v>50</v>
      </c>
    </row>
    <row r="29" spans="1:9" ht="15" x14ac:dyDescent="0.2">
      <c r="A29" s="91">
        <v>21</v>
      </c>
      <c r="B29" s="374" t="s">
        <v>615</v>
      </c>
      <c r="C29" s="374" t="s">
        <v>616</v>
      </c>
      <c r="D29" s="375" t="s">
        <v>617</v>
      </c>
      <c r="E29" s="91" t="s">
        <v>413</v>
      </c>
      <c r="F29" s="91" t="s">
        <v>283</v>
      </c>
      <c r="G29" s="4"/>
      <c r="H29" s="376">
        <v>250</v>
      </c>
      <c r="I29" s="376">
        <v>50</v>
      </c>
    </row>
    <row r="30" spans="1:9" ht="15" x14ac:dyDescent="0.2">
      <c r="A30" s="91">
        <v>22</v>
      </c>
      <c r="B30" s="374" t="s">
        <v>618</v>
      </c>
      <c r="C30" s="374" t="s">
        <v>619</v>
      </c>
      <c r="D30" s="375" t="s">
        <v>620</v>
      </c>
      <c r="E30" s="91" t="s">
        <v>413</v>
      </c>
      <c r="F30" s="91" t="s">
        <v>283</v>
      </c>
      <c r="G30" s="4"/>
      <c r="H30" s="376">
        <v>250</v>
      </c>
      <c r="I30" s="376">
        <v>50</v>
      </c>
    </row>
    <row r="31" spans="1:9" ht="15" x14ac:dyDescent="0.2">
      <c r="A31" s="91">
        <v>23</v>
      </c>
      <c r="B31" s="374" t="s">
        <v>618</v>
      </c>
      <c r="C31" s="374" t="s">
        <v>621</v>
      </c>
      <c r="D31" s="375" t="s">
        <v>622</v>
      </c>
      <c r="E31" s="91" t="s">
        <v>413</v>
      </c>
      <c r="F31" s="91" t="s">
        <v>283</v>
      </c>
      <c r="G31" s="4"/>
      <c r="H31" s="376">
        <v>250</v>
      </c>
      <c r="I31" s="376">
        <v>50</v>
      </c>
    </row>
    <row r="32" spans="1:9" ht="15" x14ac:dyDescent="0.2">
      <c r="A32" s="91">
        <v>24</v>
      </c>
      <c r="B32" s="374" t="s">
        <v>623</v>
      </c>
      <c r="C32" s="374" t="s">
        <v>624</v>
      </c>
      <c r="D32" s="375" t="s">
        <v>625</v>
      </c>
      <c r="E32" s="91" t="s">
        <v>413</v>
      </c>
      <c r="F32" s="91" t="s">
        <v>283</v>
      </c>
      <c r="G32" s="4"/>
      <c r="H32" s="376">
        <v>250</v>
      </c>
      <c r="I32" s="376">
        <v>50</v>
      </c>
    </row>
    <row r="33" spans="1:9" ht="15" x14ac:dyDescent="0.2">
      <c r="A33" s="91">
        <v>25</v>
      </c>
      <c r="B33" s="374" t="s">
        <v>626</v>
      </c>
      <c r="C33" s="374" t="s">
        <v>627</v>
      </c>
      <c r="D33" s="375" t="s">
        <v>628</v>
      </c>
      <c r="E33" s="91" t="s">
        <v>413</v>
      </c>
      <c r="F33" s="91" t="s">
        <v>283</v>
      </c>
      <c r="G33" s="4"/>
      <c r="H33" s="376">
        <v>250</v>
      </c>
      <c r="I33" s="376">
        <v>50</v>
      </c>
    </row>
    <row r="34" spans="1:9" ht="15" x14ac:dyDescent="0.2">
      <c r="A34" s="91">
        <v>26</v>
      </c>
      <c r="B34" s="374" t="s">
        <v>629</v>
      </c>
      <c r="C34" s="374" t="s">
        <v>630</v>
      </c>
      <c r="D34" s="375" t="s">
        <v>631</v>
      </c>
      <c r="E34" s="91" t="s">
        <v>413</v>
      </c>
      <c r="F34" s="91" t="s">
        <v>283</v>
      </c>
      <c r="G34" s="4"/>
      <c r="H34" s="376">
        <v>250</v>
      </c>
      <c r="I34" s="376">
        <v>50</v>
      </c>
    </row>
    <row r="35" spans="1:9" ht="15" x14ac:dyDescent="0.2">
      <c r="A35" s="91">
        <v>27</v>
      </c>
      <c r="B35" s="374" t="s">
        <v>632</v>
      </c>
      <c r="C35" s="374" t="s">
        <v>633</v>
      </c>
      <c r="D35" s="375" t="s">
        <v>634</v>
      </c>
      <c r="E35" s="91" t="s">
        <v>413</v>
      </c>
      <c r="F35" s="91" t="s">
        <v>283</v>
      </c>
      <c r="G35" s="4"/>
      <c r="H35" s="376">
        <v>250</v>
      </c>
      <c r="I35" s="376">
        <v>50</v>
      </c>
    </row>
    <row r="36" spans="1:9" ht="15" x14ac:dyDescent="0.2">
      <c r="A36" s="91">
        <v>28</v>
      </c>
      <c r="B36" s="374" t="s">
        <v>635</v>
      </c>
      <c r="C36" s="374" t="s">
        <v>636</v>
      </c>
      <c r="D36" s="375" t="s">
        <v>637</v>
      </c>
      <c r="E36" s="91" t="s">
        <v>413</v>
      </c>
      <c r="F36" s="91" t="s">
        <v>283</v>
      </c>
      <c r="G36" s="4"/>
      <c r="H36" s="376">
        <v>250</v>
      </c>
      <c r="I36" s="376">
        <v>50</v>
      </c>
    </row>
    <row r="37" spans="1:9" ht="15" x14ac:dyDescent="0.2">
      <c r="A37" s="91">
        <v>29</v>
      </c>
      <c r="B37" s="374" t="s">
        <v>638</v>
      </c>
      <c r="C37" s="374" t="s">
        <v>639</v>
      </c>
      <c r="D37" s="375" t="s">
        <v>640</v>
      </c>
      <c r="E37" s="91" t="s">
        <v>413</v>
      </c>
      <c r="F37" s="91" t="s">
        <v>283</v>
      </c>
      <c r="G37" s="4"/>
      <c r="H37" s="376">
        <v>250</v>
      </c>
      <c r="I37" s="376">
        <v>50</v>
      </c>
    </row>
    <row r="38" spans="1:9" ht="15" x14ac:dyDescent="0.2">
      <c r="A38" s="91">
        <v>30</v>
      </c>
      <c r="B38" s="374" t="s">
        <v>641</v>
      </c>
      <c r="C38" s="374" t="s">
        <v>639</v>
      </c>
      <c r="D38" s="375" t="s">
        <v>642</v>
      </c>
      <c r="E38" s="91" t="s">
        <v>413</v>
      </c>
      <c r="F38" s="91" t="s">
        <v>283</v>
      </c>
      <c r="G38" s="4"/>
      <c r="H38" s="376">
        <v>250</v>
      </c>
      <c r="I38" s="376">
        <v>50</v>
      </c>
    </row>
    <row r="39" spans="1:9" ht="15" x14ac:dyDescent="0.2">
      <c r="A39" s="91">
        <v>31</v>
      </c>
      <c r="B39" s="374" t="s">
        <v>643</v>
      </c>
      <c r="C39" s="374" t="s">
        <v>644</v>
      </c>
      <c r="D39" s="375" t="s">
        <v>645</v>
      </c>
      <c r="E39" s="91" t="s">
        <v>413</v>
      </c>
      <c r="F39" s="91" t="s">
        <v>283</v>
      </c>
      <c r="G39" s="4"/>
      <c r="H39" s="376">
        <v>250</v>
      </c>
      <c r="I39" s="376">
        <v>50</v>
      </c>
    </row>
    <row r="40" spans="1:9" ht="15" x14ac:dyDescent="0.2">
      <c r="A40" s="91">
        <v>32</v>
      </c>
      <c r="B40" s="374" t="s">
        <v>646</v>
      </c>
      <c r="C40" s="374" t="s">
        <v>647</v>
      </c>
      <c r="D40" s="375" t="s">
        <v>648</v>
      </c>
      <c r="E40" s="91" t="s">
        <v>413</v>
      </c>
      <c r="F40" s="91" t="s">
        <v>283</v>
      </c>
      <c r="G40" s="4"/>
      <c r="H40" s="376">
        <v>250</v>
      </c>
      <c r="I40" s="376">
        <v>50</v>
      </c>
    </row>
    <row r="41" spans="1:9" ht="15" x14ac:dyDescent="0.2">
      <c r="A41" s="91">
        <v>33</v>
      </c>
      <c r="B41" s="374" t="s">
        <v>649</v>
      </c>
      <c r="C41" s="374" t="s">
        <v>650</v>
      </c>
      <c r="D41" s="375" t="s">
        <v>651</v>
      </c>
      <c r="E41" s="91" t="s">
        <v>413</v>
      </c>
      <c r="F41" s="91" t="s">
        <v>283</v>
      </c>
      <c r="G41" s="4"/>
      <c r="H41" s="376">
        <v>250</v>
      </c>
      <c r="I41" s="376">
        <v>50</v>
      </c>
    </row>
    <row r="42" spans="1:9" ht="15" x14ac:dyDescent="0.2">
      <c r="A42" s="91">
        <v>34</v>
      </c>
      <c r="B42" s="374" t="s">
        <v>652</v>
      </c>
      <c r="C42" s="374" t="s">
        <v>653</v>
      </c>
      <c r="D42" s="375">
        <v>18001031937</v>
      </c>
      <c r="E42" s="91" t="s">
        <v>413</v>
      </c>
      <c r="F42" s="91" t="s">
        <v>283</v>
      </c>
      <c r="G42" s="4"/>
      <c r="H42" s="376">
        <v>250</v>
      </c>
      <c r="I42" s="376">
        <v>50</v>
      </c>
    </row>
    <row r="43" spans="1:9" ht="15" x14ac:dyDescent="0.2">
      <c r="A43" s="91">
        <v>35</v>
      </c>
      <c r="B43" s="374" t="s">
        <v>596</v>
      </c>
      <c r="C43" s="374" t="s">
        <v>654</v>
      </c>
      <c r="D43" s="375" t="s">
        <v>655</v>
      </c>
      <c r="E43" s="91" t="s">
        <v>413</v>
      </c>
      <c r="F43" s="91" t="s">
        <v>283</v>
      </c>
      <c r="G43" s="4"/>
      <c r="H43" s="376">
        <v>250</v>
      </c>
      <c r="I43" s="376">
        <v>50</v>
      </c>
    </row>
    <row r="44" spans="1:9" ht="15" x14ac:dyDescent="0.2">
      <c r="A44" s="91">
        <v>36</v>
      </c>
      <c r="B44" s="374" t="s">
        <v>656</v>
      </c>
      <c r="C44" s="374" t="s">
        <v>610</v>
      </c>
      <c r="D44" s="375" t="s">
        <v>657</v>
      </c>
      <c r="E44" s="91" t="s">
        <v>413</v>
      </c>
      <c r="F44" s="91" t="s">
        <v>283</v>
      </c>
      <c r="G44" s="4"/>
      <c r="H44" s="376">
        <v>250</v>
      </c>
      <c r="I44" s="376">
        <v>50</v>
      </c>
    </row>
    <row r="45" spans="1:9" ht="15" x14ac:dyDescent="0.2">
      <c r="A45" s="91">
        <v>37</v>
      </c>
      <c r="B45" s="374" t="s">
        <v>658</v>
      </c>
      <c r="C45" s="374" t="s">
        <v>659</v>
      </c>
      <c r="D45" s="375" t="s">
        <v>660</v>
      </c>
      <c r="E45" s="91" t="s">
        <v>413</v>
      </c>
      <c r="F45" s="91" t="s">
        <v>283</v>
      </c>
      <c r="G45" s="4"/>
      <c r="H45" s="376">
        <v>250</v>
      </c>
      <c r="I45" s="376">
        <v>50</v>
      </c>
    </row>
    <row r="46" spans="1:9" ht="15" x14ac:dyDescent="0.2">
      <c r="A46" s="91">
        <v>38</v>
      </c>
      <c r="B46" s="374" t="s">
        <v>661</v>
      </c>
      <c r="C46" s="374" t="s">
        <v>662</v>
      </c>
      <c r="D46" s="375" t="s">
        <v>663</v>
      </c>
      <c r="E46" s="91" t="s">
        <v>413</v>
      </c>
      <c r="F46" s="91" t="s">
        <v>283</v>
      </c>
      <c r="G46" s="4"/>
      <c r="H46" s="376">
        <v>250</v>
      </c>
      <c r="I46" s="376">
        <v>50</v>
      </c>
    </row>
    <row r="47" spans="1:9" ht="15" x14ac:dyDescent="0.2">
      <c r="A47" s="91">
        <v>39</v>
      </c>
      <c r="B47" s="374" t="s">
        <v>844</v>
      </c>
      <c r="C47" s="374" t="s">
        <v>664</v>
      </c>
      <c r="D47" s="375" t="s">
        <v>665</v>
      </c>
      <c r="E47" s="91" t="s">
        <v>413</v>
      </c>
      <c r="F47" s="91" t="s">
        <v>283</v>
      </c>
      <c r="G47" s="4"/>
      <c r="H47" s="376">
        <v>250</v>
      </c>
      <c r="I47" s="376">
        <v>50</v>
      </c>
    </row>
    <row r="48" spans="1:9" ht="15" x14ac:dyDescent="0.2">
      <c r="A48" s="91">
        <v>40</v>
      </c>
      <c r="B48" s="374" t="s">
        <v>666</v>
      </c>
      <c r="C48" s="374" t="s">
        <v>636</v>
      </c>
      <c r="D48" s="375" t="s">
        <v>667</v>
      </c>
      <c r="E48" s="91" t="s">
        <v>413</v>
      </c>
      <c r="F48" s="91" t="s">
        <v>283</v>
      </c>
      <c r="G48" s="4"/>
      <c r="H48" s="376">
        <v>250</v>
      </c>
      <c r="I48" s="376">
        <v>50</v>
      </c>
    </row>
    <row r="49" spans="1:9" ht="15" x14ac:dyDescent="0.2">
      <c r="A49" s="91">
        <v>41</v>
      </c>
      <c r="B49" s="374" t="s">
        <v>596</v>
      </c>
      <c r="C49" s="374" t="s">
        <v>668</v>
      </c>
      <c r="D49" s="375" t="s">
        <v>669</v>
      </c>
      <c r="E49" s="91" t="s">
        <v>413</v>
      </c>
      <c r="F49" s="91" t="s">
        <v>283</v>
      </c>
      <c r="G49" s="4"/>
      <c r="H49" s="376">
        <v>250</v>
      </c>
      <c r="I49" s="376">
        <v>50</v>
      </c>
    </row>
    <row r="50" spans="1:9" ht="15" x14ac:dyDescent="0.2">
      <c r="A50" s="91">
        <v>42</v>
      </c>
      <c r="B50" s="374" t="s">
        <v>670</v>
      </c>
      <c r="C50" s="374" t="s">
        <v>671</v>
      </c>
      <c r="D50" s="375" t="s">
        <v>672</v>
      </c>
      <c r="E50" s="91" t="s">
        <v>413</v>
      </c>
      <c r="F50" s="91" t="s">
        <v>283</v>
      </c>
      <c r="G50" s="4"/>
      <c r="H50" s="376">
        <v>250</v>
      </c>
      <c r="I50" s="376">
        <v>50</v>
      </c>
    </row>
    <row r="51" spans="1:9" ht="15" x14ac:dyDescent="0.2">
      <c r="A51" s="91">
        <v>43</v>
      </c>
      <c r="B51" s="374" t="s">
        <v>673</v>
      </c>
      <c r="C51" s="374" t="s">
        <v>674</v>
      </c>
      <c r="D51" s="375" t="s">
        <v>675</v>
      </c>
      <c r="E51" s="91" t="s">
        <v>413</v>
      </c>
      <c r="F51" s="91" t="s">
        <v>283</v>
      </c>
      <c r="G51" s="4"/>
      <c r="H51" s="376">
        <v>250</v>
      </c>
      <c r="I51" s="376">
        <v>50</v>
      </c>
    </row>
    <row r="52" spans="1:9" ht="15" x14ac:dyDescent="0.2">
      <c r="A52" s="91">
        <v>44</v>
      </c>
      <c r="B52" s="374" t="s">
        <v>676</v>
      </c>
      <c r="C52" s="374" t="s">
        <v>677</v>
      </c>
      <c r="D52" s="375">
        <v>1029004309</v>
      </c>
      <c r="E52" s="91" t="s">
        <v>413</v>
      </c>
      <c r="F52" s="91" t="s">
        <v>283</v>
      </c>
      <c r="G52" s="4"/>
      <c r="H52" s="376">
        <v>250</v>
      </c>
      <c r="I52" s="376">
        <v>50</v>
      </c>
    </row>
    <row r="53" spans="1:9" ht="15" x14ac:dyDescent="0.2">
      <c r="A53" s="91">
        <v>45</v>
      </c>
      <c r="B53" s="374" t="s">
        <v>678</v>
      </c>
      <c r="C53" s="374" t="s">
        <v>679</v>
      </c>
      <c r="D53" s="375" t="s">
        <v>680</v>
      </c>
      <c r="E53" s="91" t="s">
        <v>413</v>
      </c>
      <c r="F53" s="91" t="s">
        <v>283</v>
      </c>
      <c r="G53" s="4"/>
      <c r="H53" s="376">
        <v>250</v>
      </c>
      <c r="I53" s="376">
        <v>50</v>
      </c>
    </row>
    <row r="54" spans="1:9" ht="15" x14ac:dyDescent="0.2">
      <c r="A54" s="91">
        <v>46</v>
      </c>
      <c r="B54" s="374" t="s">
        <v>681</v>
      </c>
      <c r="C54" s="374" t="s">
        <v>682</v>
      </c>
      <c r="D54" s="375" t="s">
        <v>683</v>
      </c>
      <c r="E54" s="91" t="s">
        <v>413</v>
      </c>
      <c r="F54" s="91" t="s">
        <v>283</v>
      </c>
      <c r="G54" s="4"/>
      <c r="H54" s="376">
        <v>250</v>
      </c>
      <c r="I54" s="376">
        <v>50</v>
      </c>
    </row>
    <row r="55" spans="1:9" ht="15" x14ac:dyDescent="0.2">
      <c r="A55" s="91">
        <v>47</v>
      </c>
      <c r="B55" s="374" t="s">
        <v>684</v>
      </c>
      <c r="C55" s="374" t="s">
        <v>685</v>
      </c>
      <c r="D55" s="375" t="s">
        <v>686</v>
      </c>
      <c r="E55" s="91" t="s">
        <v>413</v>
      </c>
      <c r="F55" s="91" t="s">
        <v>283</v>
      </c>
      <c r="G55" s="4"/>
      <c r="H55" s="376">
        <v>250</v>
      </c>
      <c r="I55" s="376">
        <v>50</v>
      </c>
    </row>
    <row r="56" spans="1:9" ht="15" x14ac:dyDescent="0.2">
      <c r="A56" s="91">
        <v>48</v>
      </c>
      <c r="B56" s="374" t="s">
        <v>687</v>
      </c>
      <c r="C56" s="374" t="s">
        <v>688</v>
      </c>
      <c r="D56" s="375" t="s">
        <v>689</v>
      </c>
      <c r="E56" s="91" t="s">
        <v>413</v>
      </c>
      <c r="F56" s="91" t="s">
        <v>283</v>
      </c>
      <c r="G56" s="4"/>
      <c r="H56" s="376">
        <v>250</v>
      </c>
      <c r="I56" s="376">
        <v>50</v>
      </c>
    </row>
    <row r="57" spans="1:9" ht="15" x14ac:dyDescent="0.2">
      <c r="A57" s="91">
        <v>49</v>
      </c>
      <c r="B57" s="374" t="s">
        <v>690</v>
      </c>
      <c r="C57" s="374" t="s">
        <v>691</v>
      </c>
      <c r="D57" s="375" t="s">
        <v>692</v>
      </c>
      <c r="E57" s="91" t="s">
        <v>413</v>
      </c>
      <c r="F57" s="91" t="s">
        <v>283</v>
      </c>
      <c r="G57" s="4"/>
      <c r="H57" s="376">
        <v>250</v>
      </c>
      <c r="I57" s="376">
        <v>50</v>
      </c>
    </row>
    <row r="58" spans="1:9" ht="15" x14ac:dyDescent="0.2">
      <c r="A58" s="91">
        <v>50</v>
      </c>
      <c r="B58" s="374" t="s">
        <v>678</v>
      </c>
      <c r="C58" s="374" t="s">
        <v>693</v>
      </c>
      <c r="D58" s="375" t="s">
        <v>694</v>
      </c>
      <c r="E58" s="91" t="s">
        <v>413</v>
      </c>
      <c r="F58" s="91" t="s">
        <v>283</v>
      </c>
      <c r="G58" s="4"/>
      <c r="H58" s="376">
        <v>250</v>
      </c>
      <c r="I58" s="376">
        <v>50</v>
      </c>
    </row>
    <row r="59" spans="1:9" ht="15" x14ac:dyDescent="0.2">
      <c r="A59" s="91">
        <v>51</v>
      </c>
      <c r="B59" s="374" t="s">
        <v>411</v>
      </c>
      <c r="C59" s="374" t="s">
        <v>695</v>
      </c>
      <c r="D59" s="375" t="s">
        <v>696</v>
      </c>
      <c r="E59" s="91" t="s">
        <v>413</v>
      </c>
      <c r="F59" s="91" t="s">
        <v>283</v>
      </c>
      <c r="G59" s="4"/>
      <c r="H59" s="376">
        <v>250</v>
      </c>
      <c r="I59" s="376">
        <v>50</v>
      </c>
    </row>
    <row r="60" spans="1:9" ht="15" x14ac:dyDescent="0.2">
      <c r="A60" s="91">
        <v>52</v>
      </c>
      <c r="B60" s="374" t="s">
        <v>681</v>
      </c>
      <c r="C60" s="374" t="s">
        <v>688</v>
      </c>
      <c r="D60" s="375" t="s">
        <v>697</v>
      </c>
      <c r="E60" s="91" t="s">
        <v>413</v>
      </c>
      <c r="F60" s="91" t="s">
        <v>283</v>
      </c>
      <c r="G60" s="4"/>
      <c r="H60" s="376">
        <v>250</v>
      </c>
      <c r="I60" s="376">
        <v>50</v>
      </c>
    </row>
    <row r="61" spans="1:9" ht="15" x14ac:dyDescent="0.2">
      <c r="A61" s="91">
        <v>53</v>
      </c>
      <c r="B61" s="374" t="s">
        <v>698</v>
      </c>
      <c r="C61" s="374" t="s">
        <v>699</v>
      </c>
      <c r="D61" s="375" t="s">
        <v>700</v>
      </c>
      <c r="E61" s="91" t="s">
        <v>413</v>
      </c>
      <c r="F61" s="91" t="s">
        <v>283</v>
      </c>
      <c r="G61" s="4"/>
      <c r="H61" s="376">
        <v>250</v>
      </c>
      <c r="I61" s="376">
        <v>50</v>
      </c>
    </row>
    <row r="62" spans="1:9" ht="15" x14ac:dyDescent="0.2">
      <c r="A62" s="91">
        <v>54</v>
      </c>
      <c r="B62" s="374" t="s">
        <v>701</v>
      </c>
      <c r="C62" s="374" t="s">
        <v>702</v>
      </c>
      <c r="D62" s="375" t="s">
        <v>703</v>
      </c>
      <c r="E62" s="91" t="s">
        <v>413</v>
      </c>
      <c r="F62" s="91" t="s">
        <v>283</v>
      </c>
      <c r="G62" s="4"/>
      <c r="H62" s="376">
        <v>250</v>
      </c>
      <c r="I62" s="376">
        <v>50</v>
      </c>
    </row>
    <row r="63" spans="1:9" ht="15" x14ac:dyDescent="0.2">
      <c r="A63" s="91">
        <v>55</v>
      </c>
      <c r="B63" s="374" t="s">
        <v>704</v>
      </c>
      <c r="C63" s="374" t="s">
        <v>581</v>
      </c>
      <c r="D63" s="375" t="s">
        <v>705</v>
      </c>
      <c r="E63" s="91" t="s">
        <v>413</v>
      </c>
      <c r="F63" s="91" t="s">
        <v>283</v>
      </c>
      <c r="G63" s="4"/>
      <c r="H63" s="376">
        <v>250</v>
      </c>
      <c r="I63" s="376">
        <v>50</v>
      </c>
    </row>
    <row r="64" spans="1:9" ht="15" x14ac:dyDescent="0.2">
      <c r="A64" s="91">
        <v>56</v>
      </c>
      <c r="B64" s="374" t="s">
        <v>706</v>
      </c>
      <c r="C64" s="374" t="s">
        <v>707</v>
      </c>
      <c r="D64" s="375" t="s">
        <v>708</v>
      </c>
      <c r="E64" s="91" t="s">
        <v>413</v>
      </c>
      <c r="F64" s="91" t="s">
        <v>283</v>
      </c>
      <c r="G64" s="4"/>
      <c r="H64" s="376">
        <v>250</v>
      </c>
      <c r="I64" s="376">
        <v>50</v>
      </c>
    </row>
    <row r="65" spans="1:9" ht="15" x14ac:dyDescent="0.2">
      <c r="A65" s="91">
        <v>57</v>
      </c>
      <c r="B65" s="374" t="s">
        <v>709</v>
      </c>
      <c r="C65" s="374" t="s">
        <v>677</v>
      </c>
      <c r="D65" s="375" t="s">
        <v>710</v>
      </c>
      <c r="E65" s="91" t="s">
        <v>413</v>
      </c>
      <c r="F65" s="91" t="s">
        <v>283</v>
      </c>
      <c r="G65" s="4"/>
      <c r="H65" s="376">
        <v>250</v>
      </c>
      <c r="I65" s="376">
        <v>50</v>
      </c>
    </row>
    <row r="66" spans="1:9" ht="15" x14ac:dyDescent="0.2">
      <c r="A66" s="91">
        <v>58</v>
      </c>
      <c r="B66" s="374" t="s">
        <v>711</v>
      </c>
      <c r="C66" s="374" t="s">
        <v>712</v>
      </c>
      <c r="D66" s="375" t="s">
        <v>713</v>
      </c>
      <c r="E66" s="91" t="s">
        <v>413</v>
      </c>
      <c r="F66" s="91" t="s">
        <v>283</v>
      </c>
      <c r="G66" s="4"/>
      <c r="H66" s="376">
        <v>250</v>
      </c>
      <c r="I66" s="376">
        <v>50</v>
      </c>
    </row>
    <row r="67" spans="1:9" ht="15" x14ac:dyDescent="0.2">
      <c r="A67" s="91">
        <v>59</v>
      </c>
      <c r="B67" s="374" t="s">
        <v>638</v>
      </c>
      <c r="C67" s="374" t="s">
        <v>714</v>
      </c>
      <c r="D67" s="375" t="s">
        <v>715</v>
      </c>
      <c r="E67" s="91" t="s">
        <v>413</v>
      </c>
      <c r="F67" s="91" t="s">
        <v>283</v>
      </c>
      <c r="G67" s="4"/>
      <c r="H67" s="376">
        <v>250</v>
      </c>
      <c r="I67" s="376">
        <v>50</v>
      </c>
    </row>
    <row r="68" spans="1:9" ht="15" x14ac:dyDescent="0.2">
      <c r="A68" s="91">
        <v>60</v>
      </c>
      <c r="B68" s="374" t="s">
        <v>649</v>
      </c>
      <c r="C68" s="374" t="s">
        <v>716</v>
      </c>
      <c r="D68" s="375" t="s">
        <v>717</v>
      </c>
      <c r="E68" s="91" t="s">
        <v>413</v>
      </c>
      <c r="F68" s="91" t="s">
        <v>283</v>
      </c>
      <c r="G68" s="4"/>
      <c r="H68" s="376">
        <v>250</v>
      </c>
      <c r="I68" s="376">
        <v>50</v>
      </c>
    </row>
    <row r="69" spans="1:9" ht="15" x14ac:dyDescent="0.2">
      <c r="A69" s="91">
        <v>61</v>
      </c>
      <c r="B69" s="374" t="s">
        <v>718</v>
      </c>
      <c r="C69" s="374" t="s">
        <v>719</v>
      </c>
      <c r="D69" s="375" t="s">
        <v>720</v>
      </c>
      <c r="E69" s="91" t="s">
        <v>413</v>
      </c>
      <c r="F69" s="91" t="s">
        <v>283</v>
      </c>
      <c r="G69" s="4"/>
      <c r="H69" s="376">
        <v>187.5</v>
      </c>
      <c r="I69" s="376">
        <v>37.5</v>
      </c>
    </row>
    <row r="70" spans="1:9" ht="15" x14ac:dyDescent="0.2">
      <c r="A70" s="91">
        <v>62</v>
      </c>
      <c r="B70" s="374" t="s">
        <v>673</v>
      </c>
      <c r="C70" s="374" t="s">
        <v>721</v>
      </c>
      <c r="D70" s="375" t="s">
        <v>722</v>
      </c>
      <c r="E70" s="91" t="s">
        <v>413</v>
      </c>
      <c r="F70" s="91" t="s">
        <v>283</v>
      </c>
      <c r="G70" s="4"/>
      <c r="H70" s="376">
        <v>187.5</v>
      </c>
      <c r="I70" s="376">
        <v>37.5</v>
      </c>
    </row>
    <row r="71" spans="1:9" ht="15" x14ac:dyDescent="0.2">
      <c r="A71" s="91">
        <v>63</v>
      </c>
      <c r="B71" s="374" t="s">
        <v>623</v>
      </c>
      <c r="C71" s="374" t="s">
        <v>723</v>
      </c>
      <c r="D71" s="375" t="s">
        <v>724</v>
      </c>
      <c r="E71" s="91" t="s">
        <v>413</v>
      </c>
      <c r="F71" s="91" t="s">
        <v>283</v>
      </c>
      <c r="G71" s="4"/>
      <c r="H71" s="376">
        <v>187.5</v>
      </c>
      <c r="I71" s="376">
        <v>37.5</v>
      </c>
    </row>
    <row r="72" spans="1:9" ht="15" x14ac:dyDescent="0.2">
      <c r="A72" s="91">
        <v>64</v>
      </c>
      <c r="B72" s="374" t="s">
        <v>725</v>
      </c>
      <c r="C72" s="374" t="s">
        <v>726</v>
      </c>
      <c r="D72" s="375" t="s">
        <v>727</v>
      </c>
      <c r="E72" s="91" t="s">
        <v>413</v>
      </c>
      <c r="F72" s="91" t="s">
        <v>283</v>
      </c>
      <c r="G72" s="4"/>
      <c r="H72" s="376">
        <v>187.5</v>
      </c>
      <c r="I72" s="376">
        <v>37.5</v>
      </c>
    </row>
    <row r="73" spans="1:9" ht="15" x14ac:dyDescent="0.2">
      <c r="A73" s="91">
        <v>65</v>
      </c>
      <c r="B73" s="374" t="s">
        <v>728</v>
      </c>
      <c r="C73" s="374" t="s">
        <v>729</v>
      </c>
      <c r="D73" s="375" t="s">
        <v>730</v>
      </c>
      <c r="E73" s="91" t="s">
        <v>413</v>
      </c>
      <c r="F73" s="91" t="s">
        <v>283</v>
      </c>
      <c r="G73" s="4"/>
      <c r="H73" s="376">
        <v>187.5</v>
      </c>
      <c r="I73" s="376">
        <v>37.5</v>
      </c>
    </row>
    <row r="74" spans="1:9" ht="15" x14ac:dyDescent="0.2">
      <c r="A74" s="91">
        <v>66</v>
      </c>
      <c r="B74" s="374" t="s">
        <v>731</v>
      </c>
      <c r="C74" s="374" t="s">
        <v>732</v>
      </c>
      <c r="D74" s="375" t="s">
        <v>733</v>
      </c>
      <c r="E74" s="91" t="s">
        <v>413</v>
      </c>
      <c r="F74" s="91" t="s">
        <v>283</v>
      </c>
      <c r="G74" s="4"/>
      <c r="H74" s="376">
        <v>187.5</v>
      </c>
      <c r="I74" s="376">
        <v>37.5</v>
      </c>
    </row>
    <row r="75" spans="1:9" ht="15" x14ac:dyDescent="0.2">
      <c r="A75" s="91">
        <v>67</v>
      </c>
      <c r="B75" s="374" t="s">
        <v>734</v>
      </c>
      <c r="C75" s="374" t="s">
        <v>735</v>
      </c>
      <c r="D75" s="375" t="s">
        <v>736</v>
      </c>
      <c r="E75" s="91" t="s">
        <v>413</v>
      </c>
      <c r="F75" s="91" t="s">
        <v>283</v>
      </c>
      <c r="G75" s="4"/>
      <c r="H75" s="376">
        <v>187.5</v>
      </c>
      <c r="I75" s="376">
        <v>37.5</v>
      </c>
    </row>
    <row r="76" spans="1:9" ht="15" x14ac:dyDescent="0.2">
      <c r="A76" s="91">
        <v>68</v>
      </c>
      <c r="B76" s="374" t="s">
        <v>737</v>
      </c>
      <c r="C76" s="374" t="s">
        <v>455</v>
      </c>
      <c r="D76" s="375" t="s">
        <v>738</v>
      </c>
      <c r="E76" s="91" t="s">
        <v>413</v>
      </c>
      <c r="F76" s="91" t="s">
        <v>283</v>
      </c>
      <c r="G76" s="4"/>
      <c r="H76" s="376">
        <v>187.5</v>
      </c>
      <c r="I76" s="376">
        <v>37.5</v>
      </c>
    </row>
    <row r="77" spans="1:9" ht="15" x14ac:dyDescent="0.2">
      <c r="A77" s="91">
        <v>69</v>
      </c>
      <c r="B77" s="374" t="s">
        <v>739</v>
      </c>
      <c r="C77" s="374" t="s">
        <v>740</v>
      </c>
      <c r="D77" s="375" t="s">
        <v>741</v>
      </c>
      <c r="E77" s="91" t="s">
        <v>413</v>
      </c>
      <c r="F77" s="91" t="s">
        <v>283</v>
      </c>
      <c r="G77" s="4"/>
      <c r="H77" s="376">
        <v>187.5</v>
      </c>
      <c r="I77" s="376">
        <v>37.5</v>
      </c>
    </row>
    <row r="78" spans="1:9" ht="15" x14ac:dyDescent="0.2">
      <c r="A78" s="91">
        <v>70</v>
      </c>
      <c r="B78" s="374" t="s">
        <v>742</v>
      </c>
      <c r="C78" s="374" t="s">
        <v>743</v>
      </c>
      <c r="D78" s="375" t="s">
        <v>744</v>
      </c>
      <c r="E78" s="91" t="s">
        <v>413</v>
      </c>
      <c r="F78" s="91" t="s">
        <v>283</v>
      </c>
      <c r="G78" s="4"/>
      <c r="H78" s="376">
        <v>187.5</v>
      </c>
      <c r="I78" s="376">
        <v>37.5</v>
      </c>
    </row>
    <row r="79" spans="1:9" ht="15" x14ac:dyDescent="0.2">
      <c r="A79" s="91">
        <v>71</v>
      </c>
      <c r="B79" s="374" t="s">
        <v>745</v>
      </c>
      <c r="C79" s="374" t="s">
        <v>636</v>
      </c>
      <c r="D79" s="375" t="s">
        <v>746</v>
      </c>
      <c r="E79" s="91" t="s">
        <v>413</v>
      </c>
      <c r="F79" s="91" t="s">
        <v>283</v>
      </c>
      <c r="G79" s="4"/>
      <c r="H79" s="376">
        <v>187.5</v>
      </c>
      <c r="I79" s="376">
        <v>37.5</v>
      </c>
    </row>
    <row r="80" spans="1:9" ht="15" x14ac:dyDescent="0.2">
      <c r="A80" s="91">
        <v>72</v>
      </c>
      <c r="B80" s="374" t="s">
        <v>747</v>
      </c>
      <c r="C80" s="374" t="s">
        <v>748</v>
      </c>
      <c r="D80" s="375" t="s">
        <v>749</v>
      </c>
      <c r="E80" s="91" t="s">
        <v>413</v>
      </c>
      <c r="F80" s="91" t="s">
        <v>283</v>
      </c>
      <c r="G80" s="4"/>
      <c r="H80" s="376">
        <v>187.5</v>
      </c>
      <c r="I80" s="376">
        <v>37.5</v>
      </c>
    </row>
    <row r="81" spans="1:9" ht="15" x14ac:dyDescent="0.2">
      <c r="A81" s="91">
        <v>73</v>
      </c>
      <c r="B81" s="374" t="s">
        <v>750</v>
      </c>
      <c r="C81" s="374" t="s">
        <v>751</v>
      </c>
      <c r="D81" s="375" t="s">
        <v>752</v>
      </c>
      <c r="E81" s="91" t="s">
        <v>413</v>
      </c>
      <c r="F81" s="91" t="s">
        <v>283</v>
      </c>
      <c r="G81" s="4"/>
      <c r="H81" s="376">
        <v>187.5</v>
      </c>
      <c r="I81" s="376">
        <v>37.5</v>
      </c>
    </row>
    <row r="82" spans="1:9" ht="15" x14ac:dyDescent="0.2">
      <c r="A82" s="91">
        <v>74</v>
      </c>
      <c r="B82" s="374" t="s">
        <v>580</v>
      </c>
      <c r="C82" s="374" t="s">
        <v>753</v>
      </c>
      <c r="D82" s="375" t="s">
        <v>754</v>
      </c>
      <c r="E82" s="91" t="s">
        <v>413</v>
      </c>
      <c r="F82" s="91" t="s">
        <v>283</v>
      </c>
      <c r="G82" s="4"/>
      <c r="H82" s="376">
        <v>187.5</v>
      </c>
      <c r="I82" s="376">
        <v>37.5</v>
      </c>
    </row>
    <row r="83" spans="1:9" ht="15" x14ac:dyDescent="0.2">
      <c r="A83" s="91">
        <v>75</v>
      </c>
      <c r="B83" s="374" t="s">
        <v>755</v>
      </c>
      <c r="C83" s="374" t="s">
        <v>756</v>
      </c>
      <c r="D83" s="375" t="s">
        <v>757</v>
      </c>
      <c r="E83" s="91" t="s">
        <v>413</v>
      </c>
      <c r="F83" s="91" t="s">
        <v>283</v>
      </c>
      <c r="G83" s="4"/>
      <c r="H83" s="376">
        <v>187.5</v>
      </c>
      <c r="I83" s="376">
        <v>37.5</v>
      </c>
    </row>
    <row r="84" spans="1:9" ht="15" x14ac:dyDescent="0.2">
      <c r="A84" s="91">
        <v>76</v>
      </c>
      <c r="B84" s="374" t="s">
        <v>411</v>
      </c>
      <c r="C84" s="374" t="s">
        <v>758</v>
      </c>
      <c r="D84" s="375" t="s">
        <v>759</v>
      </c>
      <c r="E84" s="91" t="s">
        <v>413</v>
      </c>
      <c r="F84" s="91" t="s">
        <v>283</v>
      </c>
      <c r="G84" s="4"/>
      <c r="H84" s="376">
        <v>187.5</v>
      </c>
      <c r="I84" s="376">
        <v>37.5</v>
      </c>
    </row>
    <row r="85" spans="1:9" ht="15" x14ac:dyDescent="0.2">
      <c r="A85" s="91">
        <v>77</v>
      </c>
      <c r="B85" s="374" t="s">
        <v>676</v>
      </c>
      <c r="C85" s="374" t="s">
        <v>760</v>
      </c>
      <c r="D85" s="375" t="s">
        <v>761</v>
      </c>
      <c r="E85" s="91" t="s">
        <v>413</v>
      </c>
      <c r="F85" s="91" t="s">
        <v>283</v>
      </c>
      <c r="G85" s="4"/>
      <c r="H85" s="376">
        <v>187.5</v>
      </c>
      <c r="I85" s="376">
        <v>37.5</v>
      </c>
    </row>
    <row r="86" spans="1:9" ht="15" x14ac:dyDescent="0.2">
      <c r="A86" s="91">
        <v>78</v>
      </c>
      <c r="B86" s="374" t="s">
        <v>704</v>
      </c>
      <c r="C86" s="374" t="s">
        <v>762</v>
      </c>
      <c r="D86" s="375" t="s">
        <v>763</v>
      </c>
      <c r="E86" s="91" t="s">
        <v>413</v>
      </c>
      <c r="F86" s="91" t="s">
        <v>283</v>
      </c>
      <c r="G86" s="4"/>
      <c r="H86" s="376">
        <v>187.5</v>
      </c>
      <c r="I86" s="376">
        <v>37.5</v>
      </c>
    </row>
    <row r="87" spans="1:9" ht="15" x14ac:dyDescent="0.2">
      <c r="A87" s="91">
        <v>79</v>
      </c>
      <c r="B87" s="374" t="s">
        <v>596</v>
      </c>
      <c r="C87" s="374" t="s">
        <v>764</v>
      </c>
      <c r="D87" s="375" t="s">
        <v>765</v>
      </c>
      <c r="E87" s="91" t="s">
        <v>413</v>
      </c>
      <c r="F87" s="91" t="s">
        <v>283</v>
      </c>
      <c r="G87" s="4"/>
      <c r="H87" s="376">
        <v>187.5</v>
      </c>
      <c r="I87" s="376">
        <v>37.5</v>
      </c>
    </row>
    <row r="88" spans="1:9" ht="15" x14ac:dyDescent="0.2">
      <c r="A88" s="91">
        <v>80</v>
      </c>
      <c r="B88" s="374" t="s">
        <v>766</v>
      </c>
      <c r="C88" s="374" t="s">
        <v>767</v>
      </c>
      <c r="D88" s="375" t="s">
        <v>768</v>
      </c>
      <c r="E88" s="91" t="s">
        <v>413</v>
      </c>
      <c r="F88" s="91" t="s">
        <v>283</v>
      </c>
      <c r="G88" s="4"/>
      <c r="H88" s="376">
        <v>187.5</v>
      </c>
      <c r="I88" s="376">
        <v>37.5</v>
      </c>
    </row>
    <row r="89" spans="1:9" ht="15" x14ac:dyDescent="0.2">
      <c r="A89" s="91">
        <v>81</v>
      </c>
      <c r="B89" s="374" t="s">
        <v>411</v>
      </c>
      <c r="C89" s="374" t="s">
        <v>769</v>
      </c>
      <c r="D89" s="375" t="s">
        <v>770</v>
      </c>
      <c r="E89" s="91" t="s">
        <v>413</v>
      </c>
      <c r="F89" s="91" t="s">
        <v>283</v>
      </c>
      <c r="G89" s="4"/>
      <c r="H89" s="376">
        <v>187.5</v>
      </c>
      <c r="I89" s="376">
        <v>37.5</v>
      </c>
    </row>
    <row r="90" spans="1:9" ht="15" x14ac:dyDescent="0.2">
      <c r="A90" s="91">
        <v>82</v>
      </c>
      <c r="B90" s="374" t="s">
        <v>742</v>
      </c>
      <c r="C90" s="374" t="s">
        <v>771</v>
      </c>
      <c r="D90" s="375" t="s">
        <v>772</v>
      </c>
      <c r="E90" s="91" t="s">
        <v>413</v>
      </c>
      <c r="F90" s="91" t="s">
        <v>283</v>
      </c>
      <c r="G90" s="4"/>
      <c r="H90" s="376">
        <v>187.5</v>
      </c>
      <c r="I90" s="376">
        <v>37.5</v>
      </c>
    </row>
    <row r="91" spans="1:9" ht="15" x14ac:dyDescent="0.2">
      <c r="A91" s="91">
        <v>83</v>
      </c>
      <c r="B91" s="374" t="s">
        <v>773</v>
      </c>
      <c r="C91" s="374" t="s">
        <v>774</v>
      </c>
      <c r="D91" s="375" t="s">
        <v>775</v>
      </c>
      <c r="E91" s="91" t="s">
        <v>413</v>
      </c>
      <c r="F91" s="91" t="s">
        <v>283</v>
      </c>
      <c r="G91" s="4"/>
      <c r="H91" s="376">
        <v>187.5</v>
      </c>
      <c r="I91" s="376">
        <v>37.5</v>
      </c>
    </row>
    <row r="92" spans="1:9" ht="15" x14ac:dyDescent="0.2">
      <c r="A92" s="91">
        <v>84</v>
      </c>
      <c r="B92" s="374" t="s">
        <v>776</v>
      </c>
      <c r="C92" s="374" t="s">
        <v>777</v>
      </c>
      <c r="D92" s="375" t="s">
        <v>778</v>
      </c>
      <c r="E92" s="91" t="s">
        <v>413</v>
      </c>
      <c r="F92" s="91" t="s">
        <v>283</v>
      </c>
      <c r="G92" s="4"/>
      <c r="H92" s="376">
        <v>187.5</v>
      </c>
      <c r="I92" s="376">
        <v>37.5</v>
      </c>
    </row>
    <row r="93" spans="1:9" ht="15" x14ac:dyDescent="0.2">
      <c r="A93" s="91">
        <v>85</v>
      </c>
      <c r="B93" s="374" t="s">
        <v>779</v>
      </c>
      <c r="C93" s="374" t="s">
        <v>780</v>
      </c>
      <c r="D93" s="375" t="s">
        <v>781</v>
      </c>
      <c r="E93" s="91" t="s">
        <v>413</v>
      </c>
      <c r="F93" s="91" t="s">
        <v>283</v>
      </c>
      <c r="G93" s="4"/>
      <c r="H93" s="376">
        <v>187.5</v>
      </c>
      <c r="I93" s="376">
        <v>37.5</v>
      </c>
    </row>
    <row r="94" spans="1:9" ht="15" x14ac:dyDescent="0.2">
      <c r="A94" s="91">
        <v>86</v>
      </c>
      <c r="B94" s="374" t="s">
        <v>782</v>
      </c>
      <c r="C94" s="374" t="s">
        <v>783</v>
      </c>
      <c r="D94" s="375" t="s">
        <v>784</v>
      </c>
      <c r="E94" s="91" t="s">
        <v>413</v>
      </c>
      <c r="F94" s="91" t="s">
        <v>283</v>
      </c>
      <c r="G94" s="4"/>
      <c r="H94" s="376">
        <v>187.5</v>
      </c>
      <c r="I94" s="376">
        <v>37.5</v>
      </c>
    </row>
    <row r="95" spans="1:9" ht="15" x14ac:dyDescent="0.2">
      <c r="A95" s="91">
        <v>87</v>
      </c>
      <c r="B95" s="374" t="s">
        <v>588</v>
      </c>
      <c r="C95" s="374" t="s">
        <v>785</v>
      </c>
      <c r="D95" s="375" t="s">
        <v>786</v>
      </c>
      <c r="E95" s="91" t="s">
        <v>413</v>
      </c>
      <c r="F95" s="91" t="s">
        <v>283</v>
      </c>
      <c r="G95" s="4"/>
      <c r="H95" s="376">
        <v>187.5</v>
      </c>
      <c r="I95" s="376">
        <v>37.5</v>
      </c>
    </row>
    <row r="96" spans="1:9" ht="15" x14ac:dyDescent="0.2">
      <c r="A96" s="91">
        <v>88</v>
      </c>
      <c r="B96" s="374" t="s">
        <v>676</v>
      </c>
      <c r="C96" s="374" t="s">
        <v>787</v>
      </c>
      <c r="D96" s="375" t="s">
        <v>788</v>
      </c>
      <c r="E96" s="91" t="s">
        <v>413</v>
      </c>
      <c r="F96" s="91" t="s">
        <v>283</v>
      </c>
      <c r="G96" s="4"/>
      <c r="H96" s="376">
        <v>187.5</v>
      </c>
      <c r="I96" s="376">
        <v>37.5</v>
      </c>
    </row>
    <row r="97" spans="1:9" ht="15" x14ac:dyDescent="0.2">
      <c r="A97" s="91">
        <v>89</v>
      </c>
      <c r="B97" s="374" t="s">
        <v>658</v>
      </c>
      <c r="C97" s="374" t="s">
        <v>732</v>
      </c>
      <c r="D97" s="375" t="s">
        <v>789</v>
      </c>
      <c r="E97" s="91" t="s">
        <v>413</v>
      </c>
      <c r="F97" s="91" t="s">
        <v>283</v>
      </c>
      <c r="G97" s="4"/>
      <c r="H97" s="376">
        <v>187.5</v>
      </c>
      <c r="I97" s="376">
        <v>37.5</v>
      </c>
    </row>
    <row r="98" spans="1:9" ht="15" x14ac:dyDescent="0.2">
      <c r="A98" s="91">
        <v>90</v>
      </c>
      <c r="B98" s="374" t="s">
        <v>790</v>
      </c>
      <c r="C98" s="374" t="s">
        <v>791</v>
      </c>
      <c r="D98" s="375" t="s">
        <v>792</v>
      </c>
      <c r="E98" s="91" t="s">
        <v>413</v>
      </c>
      <c r="F98" s="91" t="s">
        <v>283</v>
      </c>
      <c r="G98" s="4"/>
      <c r="H98" s="376">
        <v>187.5</v>
      </c>
      <c r="I98" s="376">
        <v>37.5</v>
      </c>
    </row>
    <row r="99" spans="1:9" ht="15" x14ac:dyDescent="0.2">
      <c r="A99" s="91">
        <v>91</v>
      </c>
      <c r="B99" s="374" t="s">
        <v>793</v>
      </c>
      <c r="C99" s="374" t="s">
        <v>794</v>
      </c>
      <c r="D99" s="375" t="s">
        <v>795</v>
      </c>
      <c r="E99" s="91" t="s">
        <v>413</v>
      </c>
      <c r="F99" s="91" t="s">
        <v>283</v>
      </c>
      <c r="G99" s="4"/>
      <c r="H99" s="376">
        <v>187.5</v>
      </c>
      <c r="I99" s="376">
        <v>37.5</v>
      </c>
    </row>
    <row r="100" spans="1:9" ht="15" x14ac:dyDescent="0.2">
      <c r="A100" s="91">
        <v>92</v>
      </c>
      <c r="B100" s="374" t="s">
        <v>623</v>
      </c>
      <c r="C100" s="374" t="s">
        <v>796</v>
      </c>
      <c r="D100" s="375" t="s">
        <v>797</v>
      </c>
      <c r="E100" s="91" t="s">
        <v>413</v>
      </c>
      <c r="F100" s="91" t="s">
        <v>283</v>
      </c>
      <c r="G100" s="4"/>
      <c r="H100" s="376">
        <v>187.5</v>
      </c>
      <c r="I100" s="376">
        <v>37.5</v>
      </c>
    </row>
    <row r="101" spans="1:9" ht="15" x14ac:dyDescent="0.2">
      <c r="A101" s="91">
        <v>93</v>
      </c>
      <c r="B101" s="374" t="s">
        <v>798</v>
      </c>
      <c r="C101" s="374" t="s">
        <v>799</v>
      </c>
      <c r="D101" s="375" t="s">
        <v>800</v>
      </c>
      <c r="E101" s="91" t="s">
        <v>413</v>
      </c>
      <c r="F101" s="91" t="s">
        <v>283</v>
      </c>
      <c r="G101" s="4"/>
      <c r="H101" s="376">
        <v>187.5</v>
      </c>
      <c r="I101" s="376">
        <v>37.5</v>
      </c>
    </row>
    <row r="102" spans="1:9" ht="15" x14ac:dyDescent="0.2">
      <c r="A102" s="91">
        <v>94</v>
      </c>
      <c r="B102" s="374" t="s">
        <v>701</v>
      </c>
      <c r="C102" s="374" t="s">
        <v>801</v>
      </c>
      <c r="D102" s="375" t="s">
        <v>802</v>
      </c>
      <c r="E102" s="91" t="s">
        <v>413</v>
      </c>
      <c r="F102" s="91" t="s">
        <v>283</v>
      </c>
      <c r="G102" s="4"/>
      <c r="H102" s="376">
        <v>187.5</v>
      </c>
      <c r="I102" s="376">
        <v>37.5</v>
      </c>
    </row>
    <row r="103" spans="1:9" ht="15" x14ac:dyDescent="0.2">
      <c r="A103" s="91">
        <v>95</v>
      </c>
      <c r="B103" s="374" t="s">
        <v>666</v>
      </c>
      <c r="C103" s="374" t="s">
        <v>803</v>
      </c>
      <c r="D103" s="375" t="s">
        <v>804</v>
      </c>
      <c r="E103" s="91" t="s">
        <v>413</v>
      </c>
      <c r="F103" s="91" t="s">
        <v>283</v>
      </c>
      <c r="G103" s="4"/>
      <c r="H103" s="376">
        <v>187.5</v>
      </c>
      <c r="I103" s="376">
        <v>37.5</v>
      </c>
    </row>
    <row r="104" spans="1:9" ht="15" x14ac:dyDescent="0.2">
      <c r="A104" s="91">
        <v>96</v>
      </c>
      <c r="B104" s="374" t="s">
        <v>805</v>
      </c>
      <c r="C104" s="374" t="s">
        <v>806</v>
      </c>
      <c r="D104" s="375" t="s">
        <v>807</v>
      </c>
      <c r="E104" s="91" t="s">
        <v>413</v>
      </c>
      <c r="F104" s="91" t="s">
        <v>283</v>
      </c>
      <c r="G104" s="4"/>
      <c r="H104" s="376">
        <v>187.5</v>
      </c>
      <c r="I104" s="376">
        <v>37.5</v>
      </c>
    </row>
    <row r="105" spans="1:9" ht="15" x14ac:dyDescent="0.2">
      <c r="A105" s="91">
        <v>97</v>
      </c>
      <c r="B105" s="374" t="s">
        <v>808</v>
      </c>
      <c r="C105" s="374" t="s">
        <v>809</v>
      </c>
      <c r="D105" s="375" t="s">
        <v>810</v>
      </c>
      <c r="E105" s="91" t="s">
        <v>413</v>
      </c>
      <c r="F105" s="91" t="s">
        <v>283</v>
      </c>
      <c r="G105" s="4"/>
      <c r="H105" s="376">
        <v>187.5</v>
      </c>
      <c r="I105" s="376">
        <v>37.5</v>
      </c>
    </row>
    <row r="106" spans="1:9" ht="15" x14ac:dyDescent="0.2">
      <c r="A106" s="91">
        <v>98</v>
      </c>
      <c r="B106" s="374" t="s">
        <v>811</v>
      </c>
      <c r="C106" s="374" t="s">
        <v>812</v>
      </c>
      <c r="D106" s="375" t="s">
        <v>813</v>
      </c>
      <c r="E106" s="91" t="s">
        <v>413</v>
      </c>
      <c r="F106" s="91" t="s">
        <v>283</v>
      </c>
      <c r="G106" s="4"/>
      <c r="H106" s="376">
        <v>187.5</v>
      </c>
      <c r="I106" s="376">
        <v>37.5</v>
      </c>
    </row>
    <row r="107" spans="1:9" ht="15" x14ac:dyDescent="0.2">
      <c r="A107" s="91">
        <v>99</v>
      </c>
      <c r="B107" s="374" t="s">
        <v>814</v>
      </c>
      <c r="C107" s="374" t="s">
        <v>815</v>
      </c>
      <c r="D107" s="375" t="s">
        <v>816</v>
      </c>
      <c r="E107" s="91" t="s">
        <v>413</v>
      </c>
      <c r="F107" s="91" t="s">
        <v>283</v>
      </c>
      <c r="G107" s="4"/>
      <c r="H107" s="376">
        <v>187.5</v>
      </c>
      <c r="I107" s="376">
        <v>37.5</v>
      </c>
    </row>
    <row r="108" spans="1:9" ht="15" x14ac:dyDescent="0.2">
      <c r="A108" s="91">
        <v>100</v>
      </c>
      <c r="B108" s="374" t="s">
        <v>817</v>
      </c>
      <c r="C108" s="374" t="s">
        <v>818</v>
      </c>
      <c r="D108" s="375" t="s">
        <v>819</v>
      </c>
      <c r="E108" s="91" t="s">
        <v>413</v>
      </c>
      <c r="F108" s="91" t="s">
        <v>283</v>
      </c>
      <c r="G108" s="4"/>
      <c r="H108" s="376">
        <v>187.5</v>
      </c>
      <c r="I108" s="376">
        <v>37.5</v>
      </c>
    </row>
    <row r="109" spans="1:9" ht="15" x14ac:dyDescent="0.2">
      <c r="A109" s="91">
        <v>101</v>
      </c>
      <c r="B109" s="374" t="s">
        <v>820</v>
      </c>
      <c r="C109" s="374" t="s">
        <v>821</v>
      </c>
      <c r="D109" s="375" t="s">
        <v>822</v>
      </c>
      <c r="E109" s="91" t="s">
        <v>413</v>
      </c>
      <c r="F109" s="91" t="s">
        <v>283</v>
      </c>
      <c r="G109" s="4"/>
      <c r="H109" s="376">
        <v>187.5</v>
      </c>
      <c r="I109" s="376">
        <v>37.5</v>
      </c>
    </row>
    <row r="110" spans="1:9" ht="15" x14ac:dyDescent="0.2">
      <c r="A110" s="91">
        <v>102</v>
      </c>
      <c r="B110" s="374" t="s">
        <v>823</v>
      </c>
      <c r="C110" s="374" t="s">
        <v>824</v>
      </c>
      <c r="D110" s="375" t="s">
        <v>825</v>
      </c>
      <c r="E110" s="91" t="s">
        <v>413</v>
      </c>
      <c r="F110" s="91" t="s">
        <v>283</v>
      </c>
      <c r="G110" s="4"/>
      <c r="H110" s="376">
        <v>187.5</v>
      </c>
      <c r="I110" s="376">
        <v>37.5</v>
      </c>
    </row>
    <row r="111" spans="1:9" ht="15" x14ac:dyDescent="0.2">
      <c r="A111" s="91">
        <v>103</v>
      </c>
      <c r="B111" s="374" t="s">
        <v>826</v>
      </c>
      <c r="C111" s="374" t="s">
        <v>827</v>
      </c>
      <c r="D111" s="375" t="s">
        <v>828</v>
      </c>
      <c r="E111" s="91" t="s">
        <v>413</v>
      </c>
      <c r="F111" s="91" t="s">
        <v>283</v>
      </c>
      <c r="G111" s="4"/>
      <c r="H111" s="376">
        <v>187.5</v>
      </c>
      <c r="I111" s="376">
        <v>37.5</v>
      </c>
    </row>
    <row r="112" spans="1:9" ht="15" x14ac:dyDescent="0.2">
      <c r="A112" s="91">
        <v>104</v>
      </c>
      <c r="B112" s="374" t="s">
        <v>829</v>
      </c>
      <c r="C112" s="374" t="s">
        <v>824</v>
      </c>
      <c r="D112" s="375" t="s">
        <v>830</v>
      </c>
      <c r="E112" s="91" t="s">
        <v>413</v>
      </c>
      <c r="F112" s="91" t="s">
        <v>283</v>
      </c>
      <c r="G112" s="4"/>
      <c r="H112" s="376">
        <v>187.5</v>
      </c>
      <c r="I112" s="376">
        <v>37.5</v>
      </c>
    </row>
    <row r="113" spans="1:9" ht="15" x14ac:dyDescent="0.2">
      <c r="A113" s="91">
        <v>105</v>
      </c>
      <c r="B113" s="374" t="s">
        <v>444</v>
      </c>
      <c r="C113" s="374" t="s">
        <v>831</v>
      </c>
      <c r="D113" s="375" t="s">
        <v>832</v>
      </c>
      <c r="E113" s="91" t="s">
        <v>413</v>
      </c>
      <c r="F113" s="91" t="s">
        <v>283</v>
      </c>
      <c r="G113" s="4"/>
      <c r="H113" s="376">
        <v>187.5</v>
      </c>
      <c r="I113" s="376">
        <v>37.5</v>
      </c>
    </row>
    <row r="114" spans="1:9" ht="15" x14ac:dyDescent="0.2">
      <c r="A114" s="91">
        <v>106</v>
      </c>
      <c r="B114" s="374" t="s">
        <v>673</v>
      </c>
      <c r="C114" s="374" t="s">
        <v>833</v>
      </c>
      <c r="D114" s="375" t="s">
        <v>834</v>
      </c>
      <c r="E114" s="91" t="s">
        <v>413</v>
      </c>
      <c r="F114" s="91" t="s">
        <v>283</v>
      </c>
      <c r="G114" s="4"/>
      <c r="H114" s="376">
        <v>187.5</v>
      </c>
      <c r="I114" s="376">
        <v>37.5</v>
      </c>
    </row>
    <row r="115" spans="1:9" ht="15" x14ac:dyDescent="0.2">
      <c r="A115" s="91">
        <v>107</v>
      </c>
      <c r="B115" s="374" t="s">
        <v>750</v>
      </c>
      <c r="C115" s="374" t="s">
        <v>835</v>
      </c>
      <c r="D115" s="375" t="s">
        <v>836</v>
      </c>
      <c r="E115" s="91" t="s">
        <v>413</v>
      </c>
      <c r="F115" s="91" t="s">
        <v>283</v>
      </c>
      <c r="G115" s="4"/>
      <c r="H115" s="376">
        <v>187.5</v>
      </c>
      <c r="I115" s="376">
        <v>37.5</v>
      </c>
    </row>
    <row r="116" spans="1:9" ht="15" x14ac:dyDescent="0.2">
      <c r="A116" s="91">
        <v>108</v>
      </c>
      <c r="B116" s="374" t="s">
        <v>747</v>
      </c>
      <c r="C116" s="374" t="s">
        <v>833</v>
      </c>
      <c r="D116" s="375" t="s">
        <v>837</v>
      </c>
      <c r="E116" s="91" t="s">
        <v>413</v>
      </c>
      <c r="F116" s="91" t="s">
        <v>283</v>
      </c>
      <c r="G116" s="4"/>
      <c r="H116" s="376">
        <v>187.5</v>
      </c>
      <c r="I116" s="376">
        <v>37.5</v>
      </c>
    </row>
    <row r="117" spans="1:9" ht="15" x14ac:dyDescent="0.2">
      <c r="A117" s="91">
        <v>109</v>
      </c>
      <c r="B117" s="374" t="s">
        <v>838</v>
      </c>
      <c r="C117" s="374" t="s">
        <v>839</v>
      </c>
      <c r="D117" s="375" t="s">
        <v>840</v>
      </c>
      <c r="E117" s="91" t="s">
        <v>413</v>
      </c>
      <c r="F117" s="91" t="s">
        <v>283</v>
      </c>
      <c r="G117" s="4"/>
      <c r="H117" s="376">
        <v>187.5</v>
      </c>
      <c r="I117" s="376">
        <v>37.5</v>
      </c>
    </row>
    <row r="118" spans="1:9" ht="15" x14ac:dyDescent="0.2">
      <c r="A118" s="91">
        <v>110</v>
      </c>
      <c r="B118" s="374" t="s">
        <v>841</v>
      </c>
      <c r="C118" s="374" t="s">
        <v>842</v>
      </c>
      <c r="D118" s="375" t="s">
        <v>843</v>
      </c>
      <c r="E118" s="91" t="s">
        <v>413</v>
      </c>
      <c r="F118" s="91" t="s">
        <v>283</v>
      </c>
      <c r="G118" s="4"/>
      <c r="H118" s="376">
        <v>187.5</v>
      </c>
      <c r="I118" s="376">
        <v>37.5</v>
      </c>
    </row>
    <row r="119" spans="1:9" ht="15" x14ac:dyDescent="0.2">
      <c r="A119" s="91">
        <v>111</v>
      </c>
      <c r="B119" s="352"/>
      <c r="C119" s="352"/>
      <c r="D119" s="353"/>
      <c r="E119" s="91"/>
      <c r="F119" s="91"/>
      <c r="G119" s="4"/>
      <c r="H119" s="354"/>
      <c r="I119" s="354"/>
    </row>
    <row r="120" spans="1:9" ht="15" x14ac:dyDescent="0.2">
      <c r="A120" s="80" t="s">
        <v>220</v>
      </c>
      <c r="B120" s="80"/>
      <c r="C120" s="80"/>
      <c r="D120" s="80"/>
      <c r="E120" s="80"/>
      <c r="F120" s="91"/>
      <c r="G120" s="4"/>
      <c r="H120" s="354"/>
      <c r="I120" s="354"/>
    </row>
    <row r="121" spans="1:9" ht="15" x14ac:dyDescent="0.3">
      <c r="A121" s="80"/>
      <c r="B121" s="92"/>
      <c r="C121" s="92"/>
      <c r="D121" s="92"/>
      <c r="E121" s="92"/>
      <c r="F121" s="80" t="s">
        <v>357</v>
      </c>
      <c r="G121" s="79">
        <f>SUM(G9:G120)</f>
        <v>0</v>
      </c>
      <c r="H121" s="377">
        <f>SUM(H9:H120)</f>
        <v>24562.5</v>
      </c>
      <c r="I121" s="377">
        <f>SUM(I9:I120)</f>
        <v>4912.5</v>
      </c>
    </row>
    <row r="122" spans="1:9" ht="15" x14ac:dyDescent="0.3">
      <c r="A122" s="209"/>
      <c r="B122" s="209"/>
      <c r="C122" s="209"/>
      <c r="D122" s="209"/>
      <c r="E122" s="209"/>
      <c r="F122" s="209"/>
      <c r="G122" s="209"/>
      <c r="H122" s="165"/>
      <c r="I122" s="165"/>
    </row>
    <row r="123" spans="1:9" ht="15" x14ac:dyDescent="0.3">
      <c r="A123" s="210" t="s">
        <v>372</v>
      </c>
      <c r="B123" s="210"/>
      <c r="C123" s="209"/>
      <c r="D123" s="209"/>
      <c r="E123" s="209"/>
      <c r="F123" s="209"/>
      <c r="G123" s="209"/>
      <c r="H123" s="165"/>
      <c r="I123" s="165"/>
    </row>
    <row r="124" spans="1:9" ht="15" x14ac:dyDescent="0.3">
      <c r="A124" s="210"/>
      <c r="B124" s="210"/>
      <c r="C124" s="209"/>
      <c r="D124" s="209"/>
      <c r="E124" s="209"/>
      <c r="F124" s="209"/>
      <c r="G124" s="209"/>
      <c r="H124" s="165"/>
      <c r="I124" s="165"/>
    </row>
    <row r="125" spans="1:9" ht="15" x14ac:dyDescent="0.3">
      <c r="A125" s="210"/>
      <c r="B125" s="210"/>
      <c r="C125" s="165"/>
      <c r="D125" s="165"/>
      <c r="E125" s="165"/>
      <c r="F125" s="165"/>
      <c r="G125" s="165"/>
      <c r="H125" s="165"/>
      <c r="I125" s="165"/>
    </row>
    <row r="126" spans="1:9" ht="15" x14ac:dyDescent="0.3">
      <c r="A126" s="210"/>
      <c r="B126" s="210"/>
      <c r="C126" s="165"/>
      <c r="D126" s="165"/>
      <c r="E126" s="165"/>
      <c r="F126" s="165"/>
      <c r="G126" s="165"/>
      <c r="H126" s="165"/>
      <c r="I126" s="165"/>
    </row>
    <row r="127" spans="1:9" x14ac:dyDescent="0.2">
      <c r="A127" s="207"/>
      <c r="B127" s="207"/>
      <c r="C127" s="207"/>
      <c r="D127" s="207"/>
      <c r="E127" s="207"/>
      <c r="F127" s="207"/>
      <c r="G127" s="207"/>
      <c r="H127" s="207"/>
      <c r="I127" s="207"/>
    </row>
    <row r="128" spans="1:9" ht="15" x14ac:dyDescent="0.3">
      <c r="A128" s="171" t="s">
        <v>96</v>
      </c>
      <c r="B128" s="171"/>
      <c r="C128" s="165"/>
      <c r="D128" s="165"/>
      <c r="E128" s="165"/>
      <c r="F128" s="165"/>
      <c r="G128" s="165"/>
      <c r="H128" s="165"/>
      <c r="I128" s="165"/>
    </row>
    <row r="129" spans="1:9" ht="15" x14ac:dyDescent="0.3">
      <c r="A129" s="165"/>
      <c r="B129" s="165"/>
      <c r="C129" s="165"/>
      <c r="D129" s="165"/>
      <c r="E129" s="165"/>
      <c r="F129" s="165"/>
      <c r="G129" s="165"/>
      <c r="H129" s="165"/>
      <c r="I129" s="165"/>
    </row>
    <row r="130" spans="1:9" ht="15" x14ac:dyDescent="0.3">
      <c r="A130" s="165"/>
      <c r="B130" s="165"/>
      <c r="C130" s="165"/>
      <c r="D130" s="165"/>
      <c r="E130" s="169"/>
      <c r="F130" s="169"/>
      <c r="G130" s="169"/>
      <c r="H130" s="165"/>
      <c r="I130" s="165"/>
    </row>
    <row r="131" spans="1:9" ht="15" x14ac:dyDescent="0.3">
      <c r="A131" s="171"/>
      <c r="B131" s="171"/>
      <c r="C131" s="171" t="s">
        <v>324</v>
      </c>
      <c r="D131" s="171"/>
      <c r="E131" s="171"/>
      <c r="F131" s="171"/>
      <c r="G131" s="171"/>
      <c r="H131" s="165"/>
      <c r="I131" s="165"/>
    </row>
    <row r="132" spans="1:9" ht="15" x14ac:dyDescent="0.3">
      <c r="A132" s="165"/>
      <c r="B132" s="165"/>
      <c r="C132" s="165" t="s">
        <v>323</v>
      </c>
      <c r="D132" s="165"/>
      <c r="E132" s="165"/>
      <c r="F132" s="165"/>
      <c r="G132" s="165"/>
      <c r="H132" s="165"/>
      <c r="I132" s="165"/>
    </row>
    <row r="133" spans="1:9" x14ac:dyDescent="0.2">
      <c r="A133" s="173"/>
      <c r="B133" s="173"/>
      <c r="C133" s="173" t="s">
        <v>103</v>
      </c>
      <c r="D133" s="173"/>
      <c r="E133" s="173"/>
      <c r="F133" s="173"/>
      <c r="G133" s="173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7" t="s">
        <v>373</v>
      </c>
      <c r="B1" s="70"/>
      <c r="C1" s="70"/>
      <c r="D1" s="70"/>
      <c r="E1" s="70"/>
      <c r="F1" s="70"/>
      <c r="G1" s="390" t="s">
        <v>97</v>
      </c>
      <c r="H1" s="390"/>
      <c r="I1" s="339"/>
    </row>
    <row r="2" spans="1:9" ht="15" x14ac:dyDescent="0.3">
      <c r="A2" s="69" t="s">
        <v>104</v>
      </c>
      <c r="B2" s="70"/>
      <c r="C2" s="70"/>
      <c r="D2" s="70"/>
      <c r="E2" s="70"/>
      <c r="F2" s="70"/>
      <c r="G2" s="393" t="str">
        <f>'ფორმა N1'!L2</f>
        <v>9/21/2016-10/8/2016</v>
      </c>
      <c r="H2" s="393"/>
      <c r="I2" s="69"/>
    </row>
    <row r="3" spans="1:9" ht="15" x14ac:dyDescent="0.3">
      <c r="A3" s="69"/>
      <c r="B3" s="69"/>
      <c r="C3" s="69"/>
      <c r="D3" s="69"/>
      <c r="E3" s="69"/>
      <c r="F3" s="69"/>
      <c r="G3" s="242"/>
      <c r="H3" s="242"/>
      <c r="I3" s="339"/>
    </row>
    <row r="4" spans="1:9" ht="15" x14ac:dyDescent="0.3">
      <c r="A4" s="70" t="s">
        <v>218</v>
      </c>
      <c r="B4" s="70"/>
      <c r="C4" s="70"/>
      <c r="D4" s="70"/>
      <c r="E4" s="70"/>
      <c r="F4" s="70"/>
      <c r="G4" s="69"/>
      <c r="H4" s="69"/>
      <c r="I4" s="69"/>
    </row>
    <row r="5" spans="1:9" ht="15" x14ac:dyDescent="0.3">
      <c r="A5" s="73" t="str">
        <f>'ფორმა N1'!D4</f>
        <v>ირაკლი შიხიაშვილი</v>
      </c>
      <c r="B5" s="73"/>
      <c r="C5" s="73"/>
      <c r="D5" s="73"/>
      <c r="E5" s="73"/>
      <c r="F5" s="73"/>
      <c r="G5" s="74"/>
      <c r="H5" s="74"/>
      <c r="I5" s="74"/>
    </row>
    <row r="6" spans="1:9" ht="15" x14ac:dyDescent="0.3">
      <c r="A6" s="70"/>
      <c r="B6" s="70"/>
      <c r="C6" s="70"/>
      <c r="D6" s="70"/>
      <c r="E6" s="70"/>
      <c r="F6" s="70"/>
      <c r="G6" s="69"/>
      <c r="H6" s="69"/>
      <c r="I6" s="69"/>
    </row>
    <row r="7" spans="1:9" ht="15" x14ac:dyDescent="0.2">
      <c r="A7" s="241"/>
      <c r="B7" s="241"/>
      <c r="C7" s="241"/>
      <c r="D7" s="241"/>
      <c r="E7" s="241"/>
      <c r="F7" s="241"/>
      <c r="G7" s="71"/>
      <c r="H7" s="71"/>
      <c r="I7" s="339"/>
    </row>
    <row r="8" spans="1:9" ht="45" x14ac:dyDescent="0.2">
      <c r="A8" s="335" t="s">
        <v>64</v>
      </c>
      <c r="B8" s="72" t="s">
        <v>276</v>
      </c>
      <c r="C8" s="83" t="s">
        <v>277</v>
      </c>
      <c r="D8" s="83" t="s">
        <v>187</v>
      </c>
      <c r="E8" s="83" t="s">
        <v>280</v>
      </c>
      <c r="F8" s="83" t="s">
        <v>279</v>
      </c>
      <c r="G8" s="83" t="s">
        <v>319</v>
      </c>
      <c r="H8" s="72" t="s">
        <v>10</v>
      </c>
      <c r="I8" s="72" t="s">
        <v>9</v>
      </c>
    </row>
    <row r="9" spans="1:9" ht="15" x14ac:dyDescent="0.2">
      <c r="A9" s="336"/>
      <c r="B9" s="337"/>
      <c r="C9" s="91"/>
      <c r="D9" s="91"/>
      <c r="E9" s="91"/>
      <c r="F9" s="91"/>
      <c r="G9" s="91"/>
      <c r="H9" s="4"/>
      <c r="I9" s="4"/>
    </row>
    <row r="10" spans="1:9" ht="15" x14ac:dyDescent="0.2">
      <c r="A10" s="336"/>
      <c r="B10" s="337"/>
      <c r="C10" s="91"/>
      <c r="D10" s="91"/>
      <c r="E10" s="91"/>
      <c r="F10" s="91"/>
      <c r="G10" s="91"/>
      <c r="H10" s="4"/>
      <c r="I10" s="4"/>
    </row>
    <row r="11" spans="1:9" ht="15" x14ac:dyDescent="0.2">
      <c r="A11" s="336"/>
      <c r="B11" s="337"/>
      <c r="C11" s="80"/>
      <c r="D11" s="80"/>
      <c r="E11" s="80"/>
      <c r="F11" s="80"/>
      <c r="G11" s="80"/>
      <c r="H11" s="4"/>
      <c r="I11" s="4"/>
    </row>
    <row r="12" spans="1:9" ht="15" x14ac:dyDescent="0.2">
      <c r="A12" s="336"/>
      <c r="B12" s="337"/>
      <c r="C12" s="80"/>
      <c r="D12" s="80"/>
      <c r="E12" s="80"/>
      <c r="F12" s="80"/>
      <c r="G12" s="80"/>
      <c r="H12" s="4"/>
      <c r="I12" s="4"/>
    </row>
    <row r="13" spans="1:9" ht="15" x14ac:dyDescent="0.2">
      <c r="A13" s="336"/>
      <c r="B13" s="337"/>
      <c r="C13" s="80"/>
      <c r="D13" s="80"/>
      <c r="E13" s="80"/>
      <c r="F13" s="80"/>
      <c r="G13" s="80"/>
      <c r="H13" s="4"/>
      <c r="I13" s="4"/>
    </row>
    <row r="14" spans="1:9" ht="15" x14ac:dyDescent="0.2">
      <c r="A14" s="336"/>
      <c r="B14" s="337"/>
      <c r="C14" s="80"/>
      <c r="D14" s="80"/>
      <c r="E14" s="80"/>
      <c r="F14" s="80"/>
      <c r="G14" s="80"/>
      <c r="H14" s="4"/>
      <c r="I14" s="4"/>
    </row>
    <row r="15" spans="1:9" ht="15" x14ac:dyDescent="0.2">
      <c r="A15" s="336"/>
      <c r="B15" s="337"/>
      <c r="C15" s="80"/>
      <c r="D15" s="80"/>
      <c r="E15" s="80"/>
      <c r="F15" s="80"/>
      <c r="G15" s="80"/>
      <c r="H15" s="4"/>
      <c r="I15" s="4"/>
    </row>
    <row r="16" spans="1:9" ht="15" x14ac:dyDescent="0.2">
      <c r="A16" s="336"/>
      <c r="B16" s="337"/>
      <c r="C16" s="80"/>
      <c r="D16" s="80"/>
      <c r="E16" s="80"/>
      <c r="F16" s="80"/>
      <c r="G16" s="80"/>
      <c r="H16" s="4"/>
      <c r="I16" s="4"/>
    </row>
    <row r="17" spans="1:9" ht="15" x14ac:dyDescent="0.2">
      <c r="A17" s="336"/>
      <c r="B17" s="337"/>
      <c r="C17" s="80"/>
      <c r="D17" s="80"/>
      <c r="E17" s="80"/>
      <c r="F17" s="80"/>
      <c r="G17" s="80"/>
      <c r="H17" s="4"/>
      <c r="I17" s="4"/>
    </row>
    <row r="18" spans="1:9" ht="15" x14ac:dyDescent="0.2">
      <c r="A18" s="336"/>
      <c r="B18" s="337"/>
      <c r="C18" s="80"/>
      <c r="D18" s="80"/>
      <c r="E18" s="80"/>
      <c r="F18" s="80"/>
      <c r="G18" s="80"/>
      <c r="H18" s="4"/>
      <c r="I18" s="4"/>
    </row>
    <row r="19" spans="1:9" ht="15" x14ac:dyDescent="0.2">
      <c r="A19" s="336"/>
      <c r="B19" s="337"/>
      <c r="C19" s="80"/>
      <c r="D19" s="80"/>
      <c r="E19" s="80"/>
      <c r="F19" s="80"/>
      <c r="G19" s="80"/>
      <c r="H19" s="4"/>
      <c r="I19" s="4"/>
    </row>
    <row r="20" spans="1:9" ht="15" x14ac:dyDescent="0.2">
      <c r="A20" s="336"/>
      <c r="B20" s="337"/>
      <c r="C20" s="80"/>
      <c r="D20" s="80"/>
      <c r="E20" s="80"/>
      <c r="F20" s="80"/>
      <c r="G20" s="80"/>
      <c r="H20" s="4"/>
      <c r="I20" s="4"/>
    </row>
    <row r="21" spans="1:9" ht="15" x14ac:dyDescent="0.2">
      <c r="A21" s="336"/>
      <c r="B21" s="337"/>
      <c r="C21" s="80"/>
      <c r="D21" s="80"/>
      <c r="E21" s="80"/>
      <c r="F21" s="80"/>
      <c r="G21" s="80"/>
      <c r="H21" s="4"/>
      <c r="I21" s="4"/>
    </row>
    <row r="22" spans="1:9" ht="15" x14ac:dyDescent="0.2">
      <c r="A22" s="336"/>
      <c r="B22" s="337"/>
      <c r="C22" s="80"/>
      <c r="D22" s="80"/>
      <c r="E22" s="80"/>
      <c r="F22" s="80"/>
      <c r="G22" s="80"/>
      <c r="H22" s="4"/>
      <c r="I22" s="4"/>
    </row>
    <row r="23" spans="1:9" ht="15" x14ac:dyDescent="0.2">
      <c r="A23" s="336"/>
      <c r="B23" s="337"/>
      <c r="C23" s="80"/>
      <c r="D23" s="80"/>
      <c r="E23" s="80"/>
      <c r="F23" s="80"/>
      <c r="G23" s="80"/>
      <c r="H23" s="4"/>
      <c r="I23" s="4"/>
    </row>
    <row r="24" spans="1:9" ht="15" x14ac:dyDescent="0.2">
      <c r="A24" s="336"/>
      <c r="B24" s="337"/>
      <c r="C24" s="80"/>
      <c r="D24" s="80"/>
      <c r="E24" s="80"/>
      <c r="F24" s="80"/>
      <c r="G24" s="80"/>
      <c r="H24" s="4"/>
      <c r="I24" s="4"/>
    </row>
    <row r="25" spans="1:9" ht="15" x14ac:dyDescent="0.2">
      <c r="A25" s="336"/>
      <c r="B25" s="337"/>
      <c r="C25" s="80"/>
      <c r="D25" s="80"/>
      <c r="E25" s="80"/>
      <c r="F25" s="80"/>
      <c r="G25" s="80"/>
      <c r="H25" s="4"/>
      <c r="I25" s="4"/>
    </row>
    <row r="26" spans="1:9" ht="15" x14ac:dyDescent="0.2">
      <c r="A26" s="336"/>
      <c r="B26" s="337"/>
      <c r="C26" s="80"/>
      <c r="D26" s="80"/>
      <c r="E26" s="80"/>
      <c r="F26" s="80"/>
      <c r="G26" s="80"/>
      <c r="H26" s="4"/>
      <c r="I26" s="4"/>
    </row>
    <row r="27" spans="1:9" ht="15" x14ac:dyDescent="0.2">
      <c r="A27" s="336"/>
      <c r="B27" s="337"/>
      <c r="C27" s="80"/>
      <c r="D27" s="80"/>
      <c r="E27" s="80"/>
      <c r="F27" s="80"/>
      <c r="G27" s="80"/>
      <c r="H27" s="4"/>
      <c r="I27" s="4"/>
    </row>
    <row r="28" spans="1:9" ht="15" x14ac:dyDescent="0.2">
      <c r="A28" s="336"/>
      <c r="B28" s="337"/>
      <c r="C28" s="80"/>
      <c r="D28" s="80"/>
      <c r="E28" s="80"/>
      <c r="F28" s="80"/>
      <c r="G28" s="80"/>
      <c r="H28" s="4"/>
      <c r="I28" s="4"/>
    </row>
    <row r="29" spans="1:9" ht="15" x14ac:dyDescent="0.2">
      <c r="A29" s="336"/>
      <c r="B29" s="337"/>
      <c r="C29" s="80"/>
      <c r="D29" s="80"/>
      <c r="E29" s="80"/>
      <c r="F29" s="80"/>
      <c r="G29" s="80"/>
      <c r="H29" s="4"/>
      <c r="I29" s="4"/>
    </row>
    <row r="30" spans="1:9" ht="15" x14ac:dyDescent="0.2">
      <c r="A30" s="336"/>
      <c r="B30" s="337"/>
      <c r="C30" s="80"/>
      <c r="D30" s="80"/>
      <c r="E30" s="80"/>
      <c r="F30" s="80"/>
      <c r="G30" s="80"/>
      <c r="H30" s="4"/>
      <c r="I30" s="4"/>
    </row>
    <row r="31" spans="1:9" ht="15" x14ac:dyDescent="0.2">
      <c r="A31" s="336"/>
      <c r="B31" s="337"/>
      <c r="C31" s="80"/>
      <c r="D31" s="80"/>
      <c r="E31" s="80"/>
      <c r="F31" s="80"/>
      <c r="G31" s="80"/>
      <c r="H31" s="4"/>
      <c r="I31" s="4"/>
    </row>
    <row r="32" spans="1:9" ht="15" x14ac:dyDescent="0.2">
      <c r="A32" s="336"/>
      <c r="B32" s="337"/>
      <c r="C32" s="80"/>
      <c r="D32" s="80"/>
      <c r="E32" s="80"/>
      <c r="F32" s="80"/>
      <c r="G32" s="80"/>
      <c r="H32" s="4"/>
      <c r="I32" s="4"/>
    </row>
    <row r="33" spans="1:9" ht="15" x14ac:dyDescent="0.2">
      <c r="A33" s="336"/>
      <c r="B33" s="337"/>
      <c r="C33" s="80"/>
      <c r="D33" s="80"/>
      <c r="E33" s="80"/>
      <c r="F33" s="80"/>
      <c r="G33" s="80"/>
      <c r="H33" s="4"/>
      <c r="I33" s="4"/>
    </row>
    <row r="34" spans="1:9" ht="15" x14ac:dyDescent="0.3">
      <c r="A34" s="336"/>
      <c r="B34" s="338"/>
      <c r="C34" s="92"/>
      <c r="D34" s="92"/>
      <c r="E34" s="92"/>
      <c r="F34" s="92"/>
      <c r="G34" s="92" t="s">
        <v>275</v>
      </c>
      <c r="H34" s="79">
        <f>SUM(H9:H33)</f>
        <v>0</v>
      </c>
      <c r="I34" s="79">
        <f>SUM(I9:I33)</f>
        <v>0</v>
      </c>
    </row>
    <row r="35" spans="1:9" ht="15" x14ac:dyDescent="0.3">
      <c r="A35" s="42"/>
      <c r="B35" s="42"/>
      <c r="C35" s="42"/>
      <c r="D35" s="42"/>
      <c r="E35" s="42"/>
      <c r="F35" s="42"/>
      <c r="G35" s="2"/>
      <c r="H35" s="2"/>
    </row>
    <row r="36" spans="1:9" ht="15" x14ac:dyDescent="0.3">
      <c r="A36" s="197" t="s">
        <v>374</v>
      </c>
      <c r="B36" s="42"/>
      <c r="C36" s="42"/>
      <c r="D36" s="42"/>
      <c r="E36" s="42"/>
      <c r="F36" s="42"/>
      <c r="G36" s="2"/>
      <c r="H36" s="2"/>
    </row>
    <row r="37" spans="1:9" ht="15" x14ac:dyDescent="0.3">
      <c r="A37" s="197"/>
      <c r="B37" s="42"/>
      <c r="C37" s="42"/>
      <c r="D37" s="42"/>
      <c r="E37" s="42"/>
      <c r="F37" s="42"/>
      <c r="G37" s="2"/>
      <c r="H37" s="2"/>
    </row>
    <row r="38" spans="1:9" ht="15" x14ac:dyDescent="0.3">
      <c r="A38" s="197"/>
      <c r="B38" s="2"/>
      <c r="C38" s="2"/>
      <c r="D38" s="2"/>
      <c r="E38" s="2"/>
      <c r="F38" s="2"/>
      <c r="G38" s="2"/>
      <c r="H38" s="2"/>
    </row>
    <row r="39" spans="1:9" ht="15" x14ac:dyDescent="0.3">
      <c r="A39" s="197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3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3"/>
      <c r="B44" s="63" t="s">
        <v>215</v>
      </c>
      <c r="C44" s="63"/>
      <c r="D44" s="63"/>
      <c r="E44" s="63"/>
      <c r="F44" s="63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1"/>
      <c r="B46" s="61" t="s">
        <v>103</v>
      </c>
      <c r="C46" s="61"/>
      <c r="D46" s="61"/>
      <c r="E46" s="61"/>
      <c r="F46" s="61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9" sqref="A9"/>
    </sheetView>
  </sheetViews>
  <sheetFormatPr defaultRowHeight="12.75" x14ac:dyDescent="0.2"/>
  <cols>
    <col min="1" max="1" width="5.42578125" style="166" customWidth="1"/>
    <col min="2" max="2" width="13.140625" style="166" customWidth="1"/>
    <col min="3" max="3" width="15.140625" style="166" customWidth="1"/>
    <col min="4" max="4" width="18" style="166" customWidth="1"/>
    <col min="5" max="5" width="20.5703125" style="166" customWidth="1"/>
    <col min="6" max="6" width="21.28515625" style="166" customWidth="1"/>
    <col min="7" max="7" width="15.140625" style="166" customWidth="1"/>
    <col min="8" max="8" width="15.5703125" style="166" customWidth="1"/>
    <col min="9" max="9" width="13.42578125" style="166" customWidth="1"/>
    <col min="10" max="10" width="0" style="166" hidden="1" customWidth="1"/>
    <col min="11" max="16384" width="9.140625" style="166"/>
  </cols>
  <sheetData>
    <row r="1" spans="1:10" ht="15" x14ac:dyDescent="0.3">
      <c r="A1" s="67" t="s">
        <v>375</v>
      </c>
      <c r="B1" s="67"/>
      <c r="C1" s="70"/>
      <c r="D1" s="70"/>
      <c r="E1" s="70"/>
      <c r="F1" s="70"/>
      <c r="G1" s="390" t="s">
        <v>97</v>
      </c>
      <c r="H1" s="390"/>
    </row>
    <row r="2" spans="1:10" ht="15" x14ac:dyDescent="0.3">
      <c r="A2" s="69" t="s">
        <v>104</v>
      </c>
      <c r="B2" s="67"/>
      <c r="C2" s="70"/>
      <c r="D2" s="70"/>
      <c r="E2" s="70"/>
      <c r="F2" s="70"/>
      <c r="G2" s="393" t="str">
        <f>'ფორმა N1'!L2</f>
        <v>9/21/2016-10/8/2016</v>
      </c>
      <c r="H2" s="393"/>
    </row>
    <row r="3" spans="1:10" ht="15" x14ac:dyDescent="0.3">
      <c r="A3" s="69"/>
      <c r="B3" s="69"/>
      <c r="C3" s="69"/>
      <c r="D3" s="69"/>
      <c r="E3" s="69"/>
      <c r="F3" s="69"/>
      <c r="G3" s="242"/>
      <c r="H3" s="242"/>
    </row>
    <row r="4" spans="1:10" ht="15" x14ac:dyDescent="0.3">
      <c r="A4" s="70" t="s">
        <v>218</v>
      </c>
      <c r="B4" s="70"/>
      <c r="C4" s="70"/>
      <c r="D4" s="70"/>
      <c r="E4" s="70"/>
      <c r="F4" s="70"/>
      <c r="G4" s="69"/>
      <c r="H4" s="69"/>
    </row>
    <row r="5" spans="1:10" ht="15" x14ac:dyDescent="0.3">
      <c r="A5" s="73" t="str">
        <f>'ფორმა N1'!D4</f>
        <v>ირაკლი შიხიაშვილი</v>
      </c>
      <c r="B5" s="73"/>
      <c r="C5" s="73"/>
      <c r="D5" s="73"/>
      <c r="E5" s="73"/>
      <c r="F5" s="73"/>
      <c r="G5" s="74"/>
      <c r="H5" s="74"/>
    </row>
    <row r="6" spans="1:10" ht="15" x14ac:dyDescent="0.3">
      <c r="A6" s="70"/>
      <c r="B6" s="70"/>
      <c r="C6" s="70"/>
      <c r="D6" s="70"/>
      <c r="E6" s="70"/>
      <c r="F6" s="70"/>
      <c r="G6" s="69"/>
      <c r="H6" s="69"/>
    </row>
    <row r="7" spans="1:10" ht="15" x14ac:dyDescent="0.2">
      <c r="A7" s="241"/>
      <c r="B7" s="241"/>
      <c r="C7" s="241"/>
      <c r="D7" s="241"/>
      <c r="E7" s="241"/>
      <c r="F7" s="241"/>
      <c r="G7" s="71"/>
      <c r="H7" s="71"/>
    </row>
    <row r="8" spans="1:10" ht="30" x14ac:dyDescent="0.2">
      <c r="A8" s="83" t="s">
        <v>64</v>
      </c>
      <c r="B8" s="83" t="s">
        <v>276</v>
      </c>
      <c r="C8" s="83" t="s">
        <v>277</v>
      </c>
      <c r="D8" s="83" t="s">
        <v>187</v>
      </c>
      <c r="E8" s="83" t="s">
        <v>284</v>
      </c>
      <c r="F8" s="83" t="s">
        <v>278</v>
      </c>
      <c r="G8" s="72" t="s">
        <v>10</v>
      </c>
      <c r="H8" s="72" t="s">
        <v>9</v>
      </c>
      <c r="J8" s="211" t="s">
        <v>283</v>
      </c>
    </row>
    <row r="9" spans="1:10" ht="15" x14ac:dyDescent="0.2">
      <c r="A9" s="91"/>
      <c r="B9" s="91"/>
      <c r="C9" s="91"/>
      <c r="D9" s="91"/>
      <c r="E9" s="91"/>
      <c r="F9" s="91"/>
      <c r="G9" s="4"/>
      <c r="H9" s="4"/>
      <c r="J9" s="211" t="s">
        <v>0</v>
      </c>
    </row>
    <row r="10" spans="1:10" ht="15" x14ac:dyDescent="0.2">
      <c r="A10" s="91"/>
      <c r="B10" s="91"/>
      <c r="C10" s="91"/>
      <c r="D10" s="91"/>
      <c r="E10" s="91"/>
      <c r="F10" s="91"/>
      <c r="G10" s="4"/>
      <c r="H10" s="4"/>
    </row>
    <row r="11" spans="1:10" ht="15" x14ac:dyDescent="0.2">
      <c r="A11" s="80"/>
      <c r="B11" s="80"/>
      <c r="C11" s="80"/>
      <c r="D11" s="80"/>
      <c r="E11" s="80"/>
      <c r="F11" s="80"/>
      <c r="G11" s="4"/>
      <c r="H11" s="4"/>
    </row>
    <row r="12" spans="1:10" ht="15" x14ac:dyDescent="0.2">
      <c r="A12" s="80"/>
      <c r="B12" s="80"/>
      <c r="C12" s="80"/>
      <c r="D12" s="80"/>
      <c r="E12" s="80"/>
      <c r="F12" s="80"/>
      <c r="G12" s="4"/>
      <c r="H12" s="4"/>
    </row>
    <row r="13" spans="1:10" ht="15" x14ac:dyDescent="0.2">
      <c r="A13" s="80"/>
      <c r="B13" s="80"/>
      <c r="C13" s="80"/>
      <c r="D13" s="80"/>
      <c r="E13" s="80"/>
      <c r="F13" s="80"/>
      <c r="G13" s="4"/>
      <c r="H13" s="4"/>
    </row>
    <row r="14" spans="1:10" ht="15" x14ac:dyDescent="0.2">
      <c r="A14" s="80"/>
      <c r="B14" s="80"/>
      <c r="C14" s="80"/>
      <c r="D14" s="80"/>
      <c r="E14" s="80"/>
      <c r="F14" s="80"/>
      <c r="G14" s="4"/>
      <c r="H14" s="4"/>
    </row>
    <row r="15" spans="1:10" ht="15" x14ac:dyDescent="0.2">
      <c r="A15" s="80"/>
      <c r="B15" s="80"/>
      <c r="C15" s="80"/>
      <c r="D15" s="80"/>
      <c r="E15" s="80"/>
      <c r="F15" s="80"/>
      <c r="G15" s="4"/>
      <c r="H15" s="4"/>
    </row>
    <row r="16" spans="1:10" ht="15" x14ac:dyDescent="0.2">
      <c r="A16" s="80"/>
      <c r="B16" s="80"/>
      <c r="C16" s="80"/>
      <c r="D16" s="80"/>
      <c r="E16" s="80"/>
      <c r="F16" s="80"/>
      <c r="G16" s="4"/>
      <c r="H16" s="4"/>
    </row>
    <row r="17" spans="1:8" ht="15" x14ac:dyDescent="0.2">
      <c r="A17" s="80"/>
      <c r="B17" s="80"/>
      <c r="C17" s="80"/>
      <c r="D17" s="80"/>
      <c r="E17" s="80"/>
      <c r="F17" s="80"/>
      <c r="G17" s="4"/>
      <c r="H17" s="4"/>
    </row>
    <row r="18" spans="1:8" ht="15" x14ac:dyDescent="0.2">
      <c r="A18" s="80"/>
      <c r="B18" s="80"/>
      <c r="C18" s="80"/>
      <c r="D18" s="80"/>
      <c r="E18" s="80"/>
      <c r="F18" s="80"/>
      <c r="G18" s="4"/>
      <c r="H18" s="4"/>
    </row>
    <row r="19" spans="1:8" ht="15" x14ac:dyDescent="0.2">
      <c r="A19" s="80"/>
      <c r="B19" s="80"/>
      <c r="C19" s="80"/>
      <c r="D19" s="80"/>
      <c r="E19" s="80"/>
      <c r="F19" s="80"/>
      <c r="G19" s="4"/>
      <c r="H19" s="4"/>
    </row>
    <row r="20" spans="1:8" ht="15" x14ac:dyDescent="0.2">
      <c r="A20" s="80"/>
      <c r="B20" s="80"/>
      <c r="C20" s="80"/>
      <c r="D20" s="80"/>
      <c r="E20" s="80"/>
      <c r="F20" s="80"/>
      <c r="G20" s="4"/>
      <c r="H20" s="4"/>
    </row>
    <row r="21" spans="1:8" ht="15" x14ac:dyDescent="0.2">
      <c r="A21" s="80"/>
      <c r="B21" s="80"/>
      <c r="C21" s="80"/>
      <c r="D21" s="80"/>
      <c r="E21" s="80"/>
      <c r="F21" s="80"/>
      <c r="G21" s="4"/>
      <c r="H21" s="4"/>
    </row>
    <row r="22" spans="1:8" ht="15" x14ac:dyDescent="0.2">
      <c r="A22" s="80"/>
      <c r="B22" s="80"/>
      <c r="C22" s="80"/>
      <c r="D22" s="80"/>
      <c r="E22" s="80"/>
      <c r="F22" s="80"/>
      <c r="G22" s="4"/>
      <c r="H22" s="4"/>
    </row>
    <row r="23" spans="1:8" ht="15" x14ac:dyDescent="0.2">
      <c r="A23" s="80"/>
      <c r="B23" s="80"/>
      <c r="C23" s="80"/>
      <c r="D23" s="80"/>
      <c r="E23" s="80"/>
      <c r="F23" s="80"/>
      <c r="G23" s="4"/>
      <c r="H23" s="4"/>
    </row>
    <row r="24" spans="1:8" ht="15" x14ac:dyDescent="0.2">
      <c r="A24" s="80"/>
      <c r="B24" s="80"/>
      <c r="C24" s="80"/>
      <c r="D24" s="80"/>
      <c r="E24" s="80"/>
      <c r="F24" s="80"/>
      <c r="G24" s="4"/>
      <c r="H24" s="4"/>
    </row>
    <row r="25" spans="1:8" ht="15" x14ac:dyDescent="0.2">
      <c r="A25" s="80"/>
      <c r="B25" s="80"/>
      <c r="C25" s="80"/>
      <c r="D25" s="80"/>
      <c r="E25" s="80"/>
      <c r="F25" s="80"/>
      <c r="G25" s="4"/>
      <c r="H25" s="4"/>
    </row>
    <row r="26" spans="1:8" ht="15" x14ac:dyDescent="0.2">
      <c r="A26" s="80"/>
      <c r="B26" s="80"/>
      <c r="C26" s="80"/>
      <c r="D26" s="80"/>
      <c r="E26" s="80"/>
      <c r="F26" s="80"/>
      <c r="G26" s="4"/>
      <c r="H26" s="4"/>
    </row>
    <row r="27" spans="1:8" ht="15" x14ac:dyDescent="0.2">
      <c r="A27" s="80"/>
      <c r="B27" s="80"/>
      <c r="C27" s="80"/>
      <c r="D27" s="80"/>
      <c r="E27" s="80"/>
      <c r="F27" s="80"/>
      <c r="G27" s="4"/>
      <c r="H27" s="4"/>
    </row>
    <row r="28" spans="1:8" ht="15" x14ac:dyDescent="0.2">
      <c r="A28" s="80"/>
      <c r="B28" s="80"/>
      <c r="C28" s="80"/>
      <c r="D28" s="80"/>
      <c r="E28" s="80"/>
      <c r="F28" s="80"/>
      <c r="G28" s="4"/>
      <c r="H28" s="4"/>
    </row>
    <row r="29" spans="1:8" ht="15" x14ac:dyDescent="0.2">
      <c r="A29" s="80"/>
      <c r="B29" s="80"/>
      <c r="C29" s="80"/>
      <c r="D29" s="80"/>
      <c r="E29" s="80"/>
      <c r="F29" s="80"/>
      <c r="G29" s="4"/>
      <c r="H29" s="4"/>
    </row>
    <row r="30" spans="1:8" ht="15" x14ac:dyDescent="0.2">
      <c r="A30" s="80"/>
      <c r="B30" s="80"/>
      <c r="C30" s="80"/>
      <c r="D30" s="80"/>
      <c r="E30" s="80"/>
      <c r="F30" s="80"/>
      <c r="G30" s="4"/>
      <c r="H30" s="4"/>
    </row>
    <row r="31" spans="1:8" ht="15" x14ac:dyDescent="0.2">
      <c r="A31" s="80"/>
      <c r="B31" s="80"/>
      <c r="C31" s="80"/>
      <c r="D31" s="80"/>
      <c r="E31" s="80"/>
      <c r="F31" s="80"/>
      <c r="G31" s="4"/>
      <c r="H31" s="4"/>
    </row>
    <row r="32" spans="1:8" ht="15" x14ac:dyDescent="0.2">
      <c r="A32" s="80"/>
      <c r="B32" s="80"/>
      <c r="C32" s="80"/>
      <c r="D32" s="80"/>
      <c r="E32" s="80"/>
      <c r="F32" s="80"/>
      <c r="G32" s="4"/>
      <c r="H32" s="4"/>
    </row>
    <row r="33" spans="1:9" ht="15" x14ac:dyDescent="0.2">
      <c r="A33" s="80"/>
      <c r="B33" s="80"/>
      <c r="C33" s="80"/>
      <c r="D33" s="80"/>
      <c r="E33" s="80"/>
      <c r="F33" s="80"/>
      <c r="G33" s="4"/>
      <c r="H33" s="4"/>
    </row>
    <row r="34" spans="1:9" ht="15" x14ac:dyDescent="0.3">
      <c r="A34" s="80"/>
      <c r="B34" s="92"/>
      <c r="C34" s="92"/>
      <c r="D34" s="92"/>
      <c r="E34" s="92"/>
      <c r="F34" s="92" t="s">
        <v>282</v>
      </c>
      <c r="G34" s="79">
        <f>SUM(G9:G33)</f>
        <v>0</v>
      </c>
      <c r="H34" s="79">
        <f>SUM(H9:H33)</f>
        <v>0</v>
      </c>
    </row>
    <row r="35" spans="1:9" ht="15" x14ac:dyDescent="0.3">
      <c r="A35" s="209"/>
      <c r="B35" s="209"/>
      <c r="C35" s="209"/>
      <c r="D35" s="209"/>
      <c r="E35" s="209"/>
      <c r="F35" s="209"/>
      <c r="G35" s="209"/>
      <c r="H35" s="165"/>
      <c r="I35" s="165"/>
    </row>
    <row r="36" spans="1:9" ht="15" x14ac:dyDescent="0.3">
      <c r="A36" s="210" t="s">
        <v>376</v>
      </c>
      <c r="B36" s="210"/>
      <c r="C36" s="209"/>
      <c r="D36" s="209"/>
      <c r="E36" s="209"/>
      <c r="F36" s="209"/>
      <c r="G36" s="209"/>
      <c r="H36" s="165"/>
      <c r="I36" s="165"/>
    </row>
    <row r="37" spans="1:9" ht="15" x14ac:dyDescent="0.3">
      <c r="A37" s="210"/>
      <c r="B37" s="210"/>
      <c r="C37" s="209"/>
      <c r="D37" s="209"/>
      <c r="E37" s="209"/>
      <c r="F37" s="209"/>
      <c r="G37" s="209"/>
      <c r="H37" s="165"/>
      <c r="I37" s="165"/>
    </row>
    <row r="38" spans="1:9" ht="15" x14ac:dyDescent="0.3">
      <c r="A38" s="210"/>
      <c r="B38" s="210"/>
      <c r="C38" s="165"/>
      <c r="D38" s="165"/>
      <c r="E38" s="165"/>
      <c r="F38" s="165"/>
      <c r="G38" s="165"/>
      <c r="H38" s="165"/>
      <c r="I38" s="165"/>
    </row>
    <row r="39" spans="1:9" ht="15" x14ac:dyDescent="0.3">
      <c r="A39" s="210"/>
      <c r="B39" s="210"/>
      <c r="C39" s="165"/>
      <c r="D39" s="165"/>
      <c r="E39" s="165"/>
      <c r="F39" s="165"/>
      <c r="G39" s="165"/>
      <c r="H39" s="165"/>
      <c r="I39" s="165"/>
    </row>
    <row r="40" spans="1:9" x14ac:dyDescent="0.2">
      <c r="A40" s="207"/>
      <c r="B40" s="207"/>
      <c r="C40" s="207"/>
      <c r="D40" s="207"/>
      <c r="E40" s="207"/>
      <c r="F40" s="207"/>
      <c r="G40" s="207"/>
      <c r="H40" s="207"/>
      <c r="I40" s="207"/>
    </row>
    <row r="41" spans="1:9" ht="15" x14ac:dyDescent="0.3">
      <c r="A41" s="171" t="s">
        <v>96</v>
      </c>
      <c r="B41" s="171"/>
      <c r="C41" s="165"/>
      <c r="D41" s="165"/>
      <c r="E41" s="165"/>
      <c r="F41" s="165"/>
      <c r="G41" s="165"/>
      <c r="H41" s="165"/>
      <c r="I41" s="165"/>
    </row>
    <row r="42" spans="1:9" ht="15" x14ac:dyDescent="0.3">
      <c r="A42" s="165"/>
      <c r="B42" s="165"/>
      <c r="C42" s="165"/>
      <c r="D42" s="165"/>
      <c r="E42" s="165"/>
      <c r="F42" s="165"/>
      <c r="G42" s="165"/>
      <c r="H42" s="165"/>
      <c r="I42" s="165"/>
    </row>
    <row r="43" spans="1:9" ht="15" x14ac:dyDescent="0.3">
      <c r="A43" s="165"/>
      <c r="B43" s="165"/>
      <c r="C43" s="165"/>
      <c r="D43" s="165"/>
      <c r="E43" s="165"/>
      <c r="F43" s="165"/>
      <c r="G43" s="165"/>
      <c r="H43" s="165"/>
      <c r="I43" s="172"/>
    </row>
    <row r="44" spans="1:9" ht="15" x14ac:dyDescent="0.3">
      <c r="A44" s="171"/>
      <c r="B44" s="171"/>
      <c r="C44" s="171" t="s">
        <v>340</v>
      </c>
      <c r="D44" s="171"/>
      <c r="E44" s="209"/>
      <c r="F44" s="171"/>
      <c r="G44" s="171"/>
      <c r="H44" s="165"/>
      <c r="I44" s="172"/>
    </row>
    <row r="45" spans="1:9" ht="15" x14ac:dyDescent="0.3">
      <c r="A45" s="165"/>
      <c r="B45" s="165"/>
      <c r="C45" s="165" t="s">
        <v>214</v>
      </c>
      <c r="D45" s="165"/>
      <c r="E45" s="165"/>
      <c r="F45" s="165"/>
      <c r="G45" s="165"/>
      <c r="H45" s="165"/>
      <c r="I45" s="172"/>
    </row>
    <row r="46" spans="1:9" x14ac:dyDescent="0.2">
      <c r="A46" s="173"/>
      <c r="B46" s="173"/>
      <c r="C46" s="173" t="s">
        <v>103</v>
      </c>
      <c r="D46" s="173"/>
      <c r="E46" s="173"/>
      <c r="F46" s="173"/>
      <c r="G46" s="17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tabSelected="1" view="pageBreakPreview" topLeftCell="A15" zoomScale="80" zoomScaleSheetLayoutView="80" workbookViewId="0">
      <selection activeCell="J27" sqref="J27"/>
    </sheetView>
  </sheetViews>
  <sheetFormatPr defaultRowHeight="12.75" x14ac:dyDescent="0.2"/>
  <cols>
    <col min="1" max="1" width="5.42578125" style="166" customWidth="1"/>
    <col min="2" max="2" width="23.42578125" style="166" customWidth="1"/>
    <col min="3" max="3" width="19.28515625" style="166" customWidth="1"/>
    <col min="4" max="4" width="15.7109375" style="166" customWidth="1"/>
    <col min="5" max="5" width="14.28515625" style="166" customWidth="1"/>
    <col min="6" max="6" width="21.28515625" style="166" customWidth="1"/>
    <col min="7" max="7" width="16.7109375" style="166" customWidth="1"/>
    <col min="8" max="8" width="19.42578125" style="166" bestFit="1" customWidth="1"/>
    <col min="9" max="9" width="15.7109375" style="166" customWidth="1"/>
    <col min="10" max="10" width="16.7109375" style="166" customWidth="1"/>
    <col min="11" max="11" width="16.42578125" style="166" customWidth="1"/>
    <col min="12" max="12" width="16.140625" style="166" customWidth="1"/>
    <col min="13" max="16384" width="9.140625" style="166"/>
  </cols>
  <sheetData>
    <row r="2" spans="1:12" ht="15" x14ac:dyDescent="0.3">
      <c r="A2" s="398" t="s">
        <v>377</v>
      </c>
      <c r="B2" s="398"/>
      <c r="C2" s="398"/>
      <c r="D2" s="398"/>
      <c r="E2" s="326"/>
      <c r="F2" s="70"/>
      <c r="G2" s="70"/>
      <c r="H2" s="70"/>
      <c r="I2" s="70"/>
      <c r="J2" s="242"/>
      <c r="K2" s="243"/>
      <c r="L2" s="243" t="s">
        <v>97</v>
      </c>
    </row>
    <row r="3" spans="1:12" ht="15" x14ac:dyDescent="0.3">
      <c r="A3" s="69" t="s">
        <v>104</v>
      </c>
      <c r="B3" s="67"/>
      <c r="C3" s="70"/>
      <c r="D3" s="70"/>
      <c r="E3" s="70"/>
      <c r="F3" s="70"/>
      <c r="G3" s="70"/>
      <c r="H3" s="70"/>
      <c r="I3" s="70"/>
      <c r="J3" s="242"/>
      <c r="K3" s="393" t="str">
        <f>'ფორმა N1'!L2</f>
        <v>9/21/2016-10/8/2016</v>
      </c>
      <c r="L3" s="393"/>
    </row>
    <row r="4" spans="1:12" ht="15" x14ac:dyDescent="0.3">
      <c r="A4" s="69"/>
      <c r="B4" s="69"/>
      <c r="C4" s="67"/>
      <c r="D4" s="67"/>
      <c r="E4" s="67"/>
      <c r="F4" s="67"/>
      <c r="G4" s="67"/>
      <c r="H4" s="67"/>
      <c r="I4" s="67"/>
      <c r="J4" s="242"/>
      <c r="K4" s="242"/>
      <c r="L4" s="242"/>
    </row>
    <row r="5" spans="1:12" ht="15" x14ac:dyDescent="0.3">
      <c r="A5" s="70" t="s">
        <v>218</v>
      </c>
      <c r="B5" s="70"/>
      <c r="C5" s="70"/>
      <c r="D5" s="70"/>
      <c r="E5" s="70"/>
      <c r="F5" s="70"/>
      <c r="G5" s="70"/>
      <c r="H5" s="70"/>
      <c r="I5" s="70"/>
      <c r="J5" s="69"/>
      <c r="K5" s="69"/>
      <c r="L5" s="69"/>
    </row>
    <row r="6" spans="1:12" ht="15" x14ac:dyDescent="0.3">
      <c r="A6" s="73" t="str">
        <f>'ფორმა N1'!D4</f>
        <v>ირაკლი შიხიაშვილი</v>
      </c>
      <c r="B6" s="73"/>
      <c r="C6" s="73"/>
      <c r="D6" s="73"/>
      <c r="E6" s="73"/>
      <c r="F6" s="73"/>
      <c r="G6" s="73"/>
      <c r="H6" s="73"/>
      <c r="I6" s="73"/>
      <c r="J6" s="74"/>
      <c r="K6" s="74"/>
    </row>
    <row r="7" spans="1:12" ht="15" x14ac:dyDescent="0.3">
      <c r="A7" s="70"/>
      <c r="B7" s="70"/>
      <c r="C7" s="70"/>
      <c r="D7" s="70"/>
      <c r="E7" s="70"/>
      <c r="F7" s="70"/>
      <c r="G7" s="70"/>
      <c r="H7" s="70"/>
      <c r="I7" s="70"/>
      <c r="J7" s="69"/>
      <c r="K7" s="69"/>
      <c r="L7" s="69"/>
    </row>
    <row r="8" spans="1:12" ht="15" x14ac:dyDescent="0.2">
      <c r="A8" s="241"/>
      <c r="B8" s="241"/>
      <c r="C8" s="241"/>
      <c r="D8" s="241"/>
      <c r="E8" s="241"/>
      <c r="F8" s="241"/>
      <c r="G8" s="241"/>
      <c r="H8" s="241"/>
      <c r="I8" s="241"/>
      <c r="J8" s="71"/>
      <c r="K8" s="71"/>
      <c r="L8" s="71"/>
    </row>
    <row r="9" spans="1:12" ht="45" x14ac:dyDescent="0.2">
      <c r="A9" s="83" t="s">
        <v>64</v>
      </c>
      <c r="B9" s="83" t="s">
        <v>378</v>
      </c>
      <c r="C9" s="83" t="s">
        <v>379</v>
      </c>
      <c r="D9" s="83" t="s">
        <v>380</v>
      </c>
      <c r="E9" s="83" t="s">
        <v>381</v>
      </c>
      <c r="F9" s="83" t="s">
        <v>382</v>
      </c>
      <c r="G9" s="83" t="s">
        <v>383</v>
      </c>
      <c r="H9" s="83" t="s">
        <v>384</v>
      </c>
      <c r="I9" s="83" t="s">
        <v>385</v>
      </c>
      <c r="J9" s="83" t="s">
        <v>386</v>
      </c>
      <c r="K9" s="83" t="s">
        <v>387</v>
      </c>
      <c r="L9" s="83" t="s">
        <v>256</v>
      </c>
    </row>
    <row r="10" spans="1:12" ht="317.25" customHeight="1" x14ac:dyDescent="0.2">
      <c r="A10" s="91">
        <v>1</v>
      </c>
      <c r="B10" s="327" t="s">
        <v>484</v>
      </c>
      <c r="C10" s="91" t="s">
        <v>485</v>
      </c>
      <c r="D10" s="91">
        <v>406178283</v>
      </c>
      <c r="E10" s="91" t="s">
        <v>486</v>
      </c>
      <c r="F10" s="91" t="s">
        <v>487</v>
      </c>
      <c r="G10" s="91" t="s">
        <v>488</v>
      </c>
      <c r="H10" s="91" t="s">
        <v>414</v>
      </c>
      <c r="I10" s="91"/>
      <c r="J10" s="4"/>
      <c r="K10" s="4">
        <v>540</v>
      </c>
      <c r="L10" s="91" t="s">
        <v>489</v>
      </c>
    </row>
    <row r="11" spans="1:12" ht="15" x14ac:dyDescent="0.2">
      <c r="A11" s="91">
        <v>2</v>
      </c>
      <c r="B11" s="327"/>
      <c r="C11" s="91"/>
      <c r="D11" s="91"/>
      <c r="E11" s="91"/>
      <c r="F11" s="91"/>
      <c r="G11" s="91"/>
      <c r="H11" s="91"/>
      <c r="I11" s="91"/>
      <c r="J11" s="354"/>
      <c r="K11" s="4"/>
      <c r="L11" s="91"/>
    </row>
    <row r="12" spans="1:12" ht="15" x14ac:dyDescent="0.2">
      <c r="A12" s="91">
        <v>3</v>
      </c>
      <c r="B12" s="327"/>
      <c r="C12" s="91"/>
      <c r="D12" s="91"/>
      <c r="E12" s="91"/>
      <c r="F12" s="91"/>
      <c r="G12" s="80"/>
      <c r="H12" s="91"/>
      <c r="I12" s="91"/>
      <c r="J12" s="356"/>
      <c r="K12" s="4"/>
      <c r="L12" s="80"/>
    </row>
    <row r="13" spans="1:12" ht="15" x14ac:dyDescent="0.2">
      <c r="A13" s="91">
        <v>4</v>
      </c>
      <c r="B13" s="327"/>
      <c r="C13" s="80"/>
      <c r="D13" s="80"/>
      <c r="E13" s="80"/>
      <c r="F13" s="80"/>
      <c r="G13" s="80"/>
      <c r="H13" s="80"/>
      <c r="I13" s="80"/>
      <c r="J13" s="4"/>
      <c r="K13" s="4"/>
      <c r="L13" s="80"/>
    </row>
    <row r="14" spans="1:12" ht="15" x14ac:dyDescent="0.2">
      <c r="A14" s="91">
        <v>5</v>
      </c>
      <c r="B14" s="327"/>
      <c r="C14" s="80"/>
      <c r="D14" s="80"/>
      <c r="E14" s="80"/>
      <c r="F14" s="80"/>
      <c r="G14" s="80"/>
      <c r="H14" s="80"/>
      <c r="I14" s="80"/>
      <c r="J14" s="4"/>
      <c r="K14" s="4"/>
      <c r="L14" s="80"/>
    </row>
    <row r="15" spans="1:12" ht="15" x14ac:dyDescent="0.2">
      <c r="A15" s="91">
        <v>6</v>
      </c>
      <c r="B15" s="327"/>
      <c r="C15" s="80"/>
      <c r="D15" s="80"/>
      <c r="E15" s="80"/>
      <c r="F15" s="80"/>
      <c r="G15" s="80"/>
      <c r="H15" s="80"/>
      <c r="I15" s="80"/>
      <c r="J15" s="4"/>
      <c r="K15" s="4"/>
      <c r="L15" s="80"/>
    </row>
    <row r="16" spans="1:12" ht="15" x14ac:dyDescent="0.2">
      <c r="A16" s="91">
        <v>7</v>
      </c>
      <c r="B16" s="327"/>
      <c r="C16" s="80"/>
      <c r="D16" s="80"/>
      <c r="E16" s="80"/>
      <c r="F16" s="80"/>
      <c r="G16" s="80"/>
      <c r="H16" s="80"/>
      <c r="I16" s="80"/>
      <c r="J16" s="4"/>
      <c r="K16" s="4"/>
      <c r="L16" s="80"/>
    </row>
    <row r="17" spans="1:12" ht="15" x14ac:dyDescent="0.2">
      <c r="A17" s="91">
        <v>8</v>
      </c>
      <c r="B17" s="327"/>
      <c r="C17" s="80"/>
      <c r="D17" s="80"/>
      <c r="E17" s="80"/>
      <c r="F17" s="80"/>
      <c r="G17" s="80"/>
      <c r="H17" s="80"/>
      <c r="I17" s="80"/>
      <c r="J17" s="4"/>
      <c r="K17" s="4"/>
      <c r="L17" s="80"/>
    </row>
    <row r="18" spans="1:12" ht="15" x14ac:dyDescent="0.2">
      <c r="A18" s="91">
        <v>9</v>
      </c>
      <c r="B18" s="327"/>
      <c r="C18" s="80"/>
      <c r="D18" s="80"/>
      <c r="E18" s="80"/>
      <c r="F18" s="80"/>
      <c r="G18" s="80"/>
      <c r="H18" s="80"/>
      <c r="I18" s="80"/>
      <c r="J18" s="4"/>
      <c r="K18" s="4"/>
      <c r="L18" s="80"/>
    </row>
    <row r="19" spans="1:12" ht="15" x14ac:dyDescent="0.2">
      <c r="A19" s="91">
        <v>10</v>
      </c>
      <c r="B19" s="327"/>
      <c r="C19" s="80"/>
      <c r="D19" s="80"/>
      <c r="E19" s="80"/>
      <c r="F19" s="80"/>
      <c r="G19" s="80"/>
      <c r="H19" s="80"/>
      <c r="I19" s="80"/>
      <c r="J19" s="4"/>
      <c r="K19" s="4"/>
      <c r="L19" s="80"/>
    </row>
    <row r="20" spans="1:12" ht="15" x14ac:dyDescent="0.2">
      <c r="A20" s="91">
        <v>11</v>
      </c>
      <c r="B20" s="327"/>
      <c r="C20" s="80"/>
      <c r="D20" s="80"/>
      <c r="E20" s="80"/>
      <c r="F20" s="80"/>
      <c r="G20" s="80"/>
      <c r="H20" s="80"/>
      <c r="I20" s="80"/>
      <c r="J20" s="4"/>
      <c r="K20" s="4"/>
      <c r="L20" s="80"/>
    </row>
    <row r="21" spans="1:12" ht="15" x14ac:dyDescent="0.2">
      <c r="A21" s="91">
        <v>12</v>
      </c>
      <c r="B21" s="327"/>
      <c r="C21" s="80"/>
      <c r="D21" s="80"/>
      <c r="E21" s="80"/>
      <c r="F21" s="80"/>
      <c r="G21" s="80"/>
      <c r="H21" s="80"/>
      <c r="I21" s="80"/>
      <c r="J21" s="4"/>
      <c r="K21" s="4"/>
      <c r="L21" s="80"/>
    </row>
    <row r="22" spans="1:12" ht="15" x14ac:dyDescent="0.2">
      <c r="A22" s="91">
        <v>13</v>
      </c>
      <c r="B22" s="327"/>
      <c r="C22" s="80"/>
      <c r="D22" s="80"/>
      <c r="E22" s="80"/>
      <c r="F22" s="80"/>
      <c r="G22" s="80"/>
      <c r="H22" s="80"/>
      <c r="I22" s="80"/>
      <c r="J22" s="4"/>
      <c r="K22" s="4"/>
      <c r="L22" s="80"/>
    </row>
    <row r="23" spans="1:12" ht="15" x14ac:dyDescent="0.2">
      <c r="A23" s="91">
        <v>14</v>
      </c>
      <c r="B23" s="327"/>
      <c r="C23" s="80"/>
      <c r="D23" s="80"/>
      <c r="E23" s="80"/>
      <c r="F23" s="80"/>
      <c r="G23" s="80"/>
      <c r="H23" s="80"/>
      <c r="I23" s="80"/>
      <c r="J23" s="4"/>
      <c r="K23" s="4"/>
      <c r="L23" s="80"/>
    </row>
    <row r="24" spans="1:12" ht="15" x14ac:dyDescent="0.2">
      <c r="A24" s="91">
        <v>15</v>
      </c>
      <c r="B24" s="327"/>
      <c r="C24" s="80"/>
      <c r="D24" s="80"/>
      <c r="E24" s="80"/>
      <c r="F24" s="80"/>
      <c r="G24" s="80"/>
      <c r="H24" s="80"/>
      <c r="I24" s="80"/>
      <c r="J24" s="4"/>
      <c r="K24" s="4"/>
      <c r="L24" s="80"/>
    </row>
    <row r="25" spans="1:12" ht="15" x14ac:dyDescent="0.2">
      <c r="A25" s="91">
        <v>16</v>
      </c>
      <c r="B25" s="327"/>
      <c r="C25" s="80"/>
      <c r="D25" s="80"/>
      <c r="E25" s="80"/>
      <c r="F25" s="80"/>
      <c r="G25" s="80"/>
      <c r="H25" s="80"/>
      <c r="I25" s="80"/>
      <c r="J25" s="4"/>
      <c r="K25" s="4"/>
      <c r="L25" s="80"/>
    </row>
    <row r="26" spans="1:12" ht="15" x14ac:dyDescent="0.2">
      <c r="A26" s="91">
        <v>17</v>
      </c>
      <c r="B26" s="327"/>
      <c r="C26" s="80"/>
      <c r="D26" s="80"/>
      <c r="E26" s="80"/>
      <c r="F26" s="80"/>
      <c r="G26" s="80"/>
      <c r="H26" s="80"/>
      <c r="I26" s="80"/>
      <c r="J26" s="4"/>
      <c r="K26" s="4"/>
      <c r="L26" s="80"/>
    </row>
    <row r="27" spans="1:12" ht="15" x14ac:dyDescent="0.2">
      <c r="A27" s="91">
        <v>18</v>
      </c>
      <c r="B27" s="327"/>
      <c r="C27" s="80"/>
      <c r="D27" s="80"/>
      <c r="E27" s="80"/>
      <c r="F27" s="80"/>
      <c r="G27" s="80"/>
      <c r="H27" s="80"/>
      <c r="I27" s="80"/>
      <c r="J27" s="4"/>
      <c r="K27" s="4"/>
      <c r="L27" s="80"/>
    </row>
    <row r="28" spans="1:12" ht="15" x14ac:dyDescent="0.2">
      <c r="A28" s="91">
        <v>19</v>
      </c>
      <c r="B28" s="327"/>
      <c r="C28" s="80"/>
      <c r="D28" s="80"/>
      <c r="E28" s="80"/>
      <c r="F28" s="80"/>
      <c r="G28" s="80"/>
      <c r="H28" s="80"/>
      <c r="I28" s="80"/>
      <c r="J28" s="4"/>
      <c r="K28" s="4"/>
      <c r="L28" s="80"/>
    </row>
    <row r="29" spans="1:12" ht="15" x14ac:dyDescent="0.2">
      <c r="A29" s="91">
        <v>20</v>
      </c>
      <c r="B29" s="327"/>
      <c r="C29" s="80"/>
      <c r="D29" s="80"/>
      <c r="E29" s="80"/>
      <c r="F29" s="80"/>
      <c r="G29" s="80"/>
      <c r="H29" s="80"/>
      <c r="I29" s="80"/>
      <c r="J29" s="4"/>
      <c r="K29" s="4"/>
      <c r="L29" s="80"/>
    </row>
    <row r="30" spans="1:12" ht="15" x14ac:dyDescent="0.2">
      <c r="A30" s="91">
        <v>21</v>
      </c>
      <c r="B30" s="327"/>
      <c r="C30" s="80"/>
      <c r="D30" s="80"/>
      <c r="E30" s="80"/>
      <c r="F30" s="80"/>
      <c r="G30" s="80"/>
      <c r="H30" s="80"/>
      <c r="I30" s="80"/>
      <c r="J30" s="4"/>
      <c r="K30" s="4"/>
      <c r="L30" s="80"/>
    </row>
    <row r="31" spans="1:12" ht="15" x14ac:dyDescent="0.2">
      <c r="A31" s="91">
        <v>22</v>
      </c>
      <c r="B31" s="327"/>
      <c r="C31" s="80"/>
      <c r="D31" s="80"/>
      <c r="E31" s="80"/>
      <c r="F31" s="80"/>
      <c r="G31" s="80"/>
      <c r="H31" s="80"/>
      <c r="I31" s="80"/>
      <c r="J31" s="4"/>
      <c r="K31" s="4"/>
      <c r="L31" s="80"/>
    </row>
    <row r="32" spans="1:12" ht="15" x14ac:dyDescent="0.2">
      <c r="A32" s="91">
        <v>23</v>
      </c>
      <c r="B32" s="327"/>
      <c r="C32" s="80"/>
      <c r="D32" s="80"/>
      <c r="E32" s="80"/>
      <c r="F32" s="80"/>
      <c r="G32" s="80"/>
      <c r="H32" s="80"/>
      <c r="I32" s="80"/>
      <c r="J32" s="4"/>
      <c r="K32" s="4"/>
      <c r="L32" s="80"/>
    </row>
    <row r="33" spans="1:12" ht="15" x14ac:dyDescent="0.2">
      <c r="A33" s="91">
        <v>24</v>
      </c>
      <c r="B33" s="327"/>
      <c r="C33" s="80"/>
      <c r="D33" s="80"/>
      <c r="E33" s="80"/>
      <c r="F33" s="80"/>
      <c r="G33" s="80"/>
      <c r="H33" s="80"/>
      <c r="I33" s="80"/>
      <c r="J33" s="4"/>
      <c r="K33" s="4"/>
      <c r="L33" s="80"/>
    </row>
    <row r="34" spans="1:12" ht="15" x14ac:dyDescent="0.2">
      <c r="A34" s="80" t="s">
        <v>220</v>
      </c>
      <c r="B34" s="327"/>
      <c r="C34" s="80"/>
      <c r="D34" s="80"/>
      <c r="E34" s="80"/>
      <c r="F34" s="80"/>
      <c r="G34" s="80"/>
      <c r="H34" s="80"/>
      <c r="I34" s="80"/>
      <c r="J34" s="4"/>
      <c r="K34" s="4"/>
      <c r="L34" s="80"/>
    </row>
    <row r="35" spans="1:12" ht="15" x14ac:dyDescent="0.3">
      <c r="A35" s="80"/>
      <c r="B35" s="327"/>
      <c r="C35" s="92"/>
      <c r="D35" s="92"/>
      <c r="E35" s="92"/>
      <c r="F35" s="92"/>
      <c r="G35" s="80"/>
      <c r="H35" s="80"/>
      <c r="I35" s="80"/>
      <c r="J35" s="80" t="s">
        <v>388</v>
      </c>
      <c r="K35" s="79">
        <f>SUM(K10:K34)</f>
        <v>540</v>
      </c>
      <c r="L35" s="80"/>
    </row>
    <row r="36" spans="1:12" ht="15" x14ac:dyDescent="0.3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165"/>
    </row>
    <row r="37" spans="1:12" ht="15" x14ac:dyDescent="0.3">
      <c r="A37" s="210" t="s">
        <v>389</v>
      </c>
      <c r="B37" s="210"/>
      <c r="C37" s="209"/>
      <c r="D37" s="209"/>
      <c r="E37" s="209"/>
      <c r="F37" s="209"/>
      <c r="G37" s="209"/>
      <c r="H37" s="209"/>
      <c r="I37" s="209"/>
      <c r="J37" s="209"/>
      <c r="K37" s="165"/>
    </row>
    <row r="38" spans="1:12" ht="15" x14ac:dyDescent="0.3">
      <c r="A38" s="210" t="s">
        <v>390</v>
      </c>
      <c r="B38" s="210"/>
      <c r="C38" s="209"/>
      <c r="D38" s="209"/>
      <c r="E38" s="209"/>
      <c r="F38" s="209"/>
      <c r="G38" s="209"/>
      <c r="H38" s="209"/>
      <c r="I38" s="209"/>
      <c r="J38" s="209"/>
      <c r="K38" s="165"/>
    </row>
    <row r="39" spans="1:12" ht="15" x14ac:dyDescent="0.3">
      <c r="A39" s="197" t="s">
        <v>391</v>
      </c>
      <c r="B39" s="210"/>
      <c r="C39" s="165"/>
      <c r="D39" s="165"/>
      <c r="E39" s="165"/>
      <c r="F39" s="165"/>
      <c r="G39" s="165"/>
      <c r="H39" s="165"/>
      <c r="I39" s="165"/>
      <c r="J39" s="165"/>
      <c r="K39" s="165"/>
    </row>
    <row r="40" spans="1:12" ht="15" x14ac:dyDescent="0.3">
      <c r="A40" s="197" t="s">
        <v>392</v>
      </c>
      <c r="B40" s="210"/>
      <c r="C40" s="165"/>
      <c r="D40" s="165"/>
      <c r="E40" s="165"/>
      <c r="F40" s="165"/>
      <c r="G40" s="165"/>
      <c r="H40" s="165"/>
      <c r="I40" s="165"/>
      <c r="J40" s="165"/>
      <c r="K40" s="165"/>
    </row>
    <row r="41" spans="1:12" ht="15" customHeight="1" x14ac:dyDescent="0.2">
      <c r="A41" s="403" t="s">
        <v>407</v>
      </c>
      <c r="B41" s="403"/>
      <c r="C41" s="403"/>
      <c r="D41" s="403"/>
      <c r="E41" s="403"/>
      <c r="F41" s="403"/>
      <c r="G41" s="403"/>
      <c r="H41" s="403"/>
      <c r="I41" s="403"/>
      <c r="J41" s="403"/>
      <c r="K41" s="403"/>
    </row>
    <row r="42" spans="1:12" ht="15" customHeight="1" x14ac:dyDescent="0.2">
      <c r="A42" s="403"/>
      <c r="B42" s="403"/>
      <c r="C42" s="403"/>
      <c r="D42" s="403"/>
      <c r="E42" s="403"/>
      <c r="F42" s="403"/>
      <c r="G42" s="403"/>
      <c r="H42" s="403"/>
      <c r="I42" s="403"/>
      <c r="J42" s="403"/>
      <c r="K42" s="403"/>
    </row>
    <row r="43" spans="1:12" ht="12.75" customHeight="1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</row>
    <row r="44" spans="1:12" ht="15" x14ac:dyDescent="0.3">
      <c r="A44" s="399" t="s">
        <v>96</v>
      </c>
      <c r="B44" s="399"/>
      <c r="C44" s="328"/>
      <c r="D44" s="329"/>
      <c r="E44" s="329"/>
      <c r="F44" s="328"/>
      <c r="G44" s="328"/>
      <c r="H44" s="328"/>
      <c r="I44" s="328"/>
      <c r="J44" s="328"/>
      <c r="K44" s="165"/>
    </row>
    <row r="45" spans="1:12" ht="15" x14ac:dyDescent="0.3">
      <c r="A45" s="328"/>
      <c r="B45" s="329"/>
      <c r="C45" s="328"/>
      <c r="D45" s="329"/>
      <c r="E45" s="329"/>
      <c r="F45" s="328"/>
      <c r="G45" s="328"/>
      <c r="H45" s="328"/>
      <c r="I45" s="328"/>
      <c r="J45" s="330"/>
      <c r="K45" s="165"/>
    </row>
    <row r="46" spans="1:12" ht="15" customHeight="1" x14ac:dyDescent="0.3">
      <c r="A46" s="328"/>
      <c r="B46" s="329"/>
      <c r="C46" s="400" t="s">
        <v>212</v>
      </c>
      <c r="D46" s="400"/>
      <c r="E46" s="331"/>
      <c r="F46" s="332"/>
      <c r="G46" s="401" t="s">
        <v>393</v>
      </c>
      <c r="H46" s="401"/>
      <c r="I46" s="401"/>
      <c r="J46" s="333"/>
      <c r="K46" s="165"/>
    </row>
    <row r="47" spans="1:12" ht="15" x14ac:dyDescent="0.3">
      <c r="A47" s="328"/>
      <c r="B47" s="329"/>
      <c r="C47" s="328"/>
      <c r="D47" s="329"/>
      <c r="E47" s="329"/>
      <c r="F47" s="328"/>
      <c r="G47" s="402"/>
      <c r="H47" s="402"/>
      <c r="I47" s="402"/>
      <c r="J47" s="333"/>
      <c r="K47" s="165"/>
    </row>
    <row r="48" spans="1:12" ht="15" x14ac:dyDescent="0.3">
      <c r="A48" s="328"/>
      <c r="B48" s="329"/>
      <c r="C48" s="397" t="s">
        <v>103</v>
      </c>
      <c r="D48" s="397"/>
      <c r="E48" s="331"/>
      <c r="F48" s="332"/>
      <c r="G48" s="328"/>
      <c r="H48" s="328"/>
      <c r="I48" s="328"/>
      <c r="J48" s="328"/>
      <c r="K48" s="165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D32" sqref="D32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7" t="s">
        <v>184</v>
      </c>
      <c r="B1" s="111"/>
      <c r="C1" s="404" t="s">
        <v>162</v>
      </c>
      <c r="D1" s="404"/>
      <c r="E1" s="97"/>
    </row>
    <row r="2" spans="1:5" x14ac:dyDescent="0.3">
      <c r="A2" s="69" t="s">
        <v>104</v>
      </c>
      <c r="B2" s="111"/>
      <c r="C2" s="70"/>
      <c r="D2" s="206" t="str">
        <f>'ფორმა N1'!L2</f>
        <v>9/21/2016-10/8/2016</v>
      </c>
      <c r="E2" s="97"/>
    </row>
    <row r="3" spans="1:5" x14ac:dyDescent="0.3">
      <c r="A3" s="106"/>
      <c r="B3" s="111"/>
      <c r="C3" s="70"/>
      <c r="D3" s="70"/>
      <c r="E3" s="97"/>
    </row>
    <row r="4" spans="1:5" x14ac:dyDescent="0.3">
      <c r="A4" s="69" t="e">
        <f>#REF!</f>
        <v>#REF!</v>
      </c>
      <c r="B4" s="69"/>
      <c r="C4" s="69"/>
      <c r="D4" s="69"/>
      <c r="E4" s="100"/>
    </row>
    <row r="5" spans="1:5" x14ac:dyDescent="0.3">
      <c r="A5" s="109" t="str">
        <f>'ფორმა N1'!D4</f>
        <v>ირაკლი შიხიაშვილი</v>
      </c>
      <c r="B5" s="110"/>
      <c r="C5" s="110"/>
      <c r="D5" s="57"/>
      <c r="E5" s="100"/>
    </row>
    <row r="6" spans="1:5" x14ac:dyDescent="0.3">
      <c r="A6" s="70"/>
      <c r="B6" s="69"/>
      <c r="C6" s="69"/>
      <c r="D6" s="69"/>
      <c r="E6" s="100"/>
    </row>
    <row r="7" spans="1:5" x14ac:dyDescent="0.3">
      <c r="A7" s="105"/>
      <c r="B7" s="112"/>
      <c r="C7" s="113"/>
      <c r="D7" s="113"/>
      <c r="E7" s="97"/>
    </row>
    <row r="8" spans="1:5" ht="45" x14ac:dyDescent="0.3">
      <c r="A8" s="114" t="s">
        <v>101</v>
      </c>
      <c r="B8" s="114" t="s">
        <v>154</v>
      </c>
      <c r="C8" s="114" t="s">
        <v>244</v>
      </c>
      <c r="D8" s="114" t="s">
        <v>211</v>
      </c>
      <c r="E8" s="97"/>
    </row>
    <row r="9" spans="1:5" x14ac:dyDescent="0.3">
      <c r="A9" s="47"/>
      <c r="B9" s="48"/>
      <c r="C9" s="136"/>
      <c r="D9" s="136"/>
      <c r="E9" s="97"/>
    </row>
    <row r="10" spans="1:5" x14ac:dyDescent="0.3">
      <c r="A10" s="49" t="s">
        <v>155</v>
      </c>
      <c r="B10" s="50"/>
      <c r="C10" s="115">
        <f>SUM(C11,C34)</f>
        <v>2489.02</v>
      </c>
      <c r="D10" s="115">
        <f>SUM(D11,D34)</f>
        <v>4378.22</v>
      </c>
      <c r="E10" s="97"/>
    </row>
    <row r="11" spans="1:5" x14ac:dyDescent="0.3">
      <c r="A11" s="51" t="s">
        <v>156</v>
      </c>
      <c r="B11" s="52"/>
      <c r="C11" s="78">
        <f>SUM(C12:C32)</f>
        <v>109.02</v>
      </c>
      <c r="D11" s="78">
        <f>SUM(D12:D32)</f>
        <v>1998.22</v>
      </c>
      <c r="E11" s="97"/>
    </row>
    <row r="12" spans="1:5" x14ac:dyDescent="0.3">
      <c r="A12" s="55">
        <v>1110</v>
      </c>
      <c r="B12" s="54" t="s">
        <v>106</v>
      </c>
      <c r="C12" s="8"/>
      <c r="D12" s="8"/>
      <c r="E12" s="97"/>
    </row>
    <row r="13" spans="1:5" x14ac:dyDescent="0.3">
      <c r="A13" s="55">
        <v>1120</v>
      </c>
      <c r="B13" s="54" t="s">
        <v>107</v>
      </c>
      <c r="C13" s="8"/>
      <c r="D13" s="8"/>
      <c r="E13" s="97"/>
    </row>
    <row r="14" spans="1:5" x14ac:dyDescent="0.3">
      <c r="A14" s="55">
        <v>1211</v>
      </c>
      <c r="B14" s="54" t="s">
        <v>108</v>
      </c>
      <c r="C14" s="8">
        <v>109.02</v>
      </c>
      <c r="D14" s="8">
        <v>1848.22</v>
      </c>
      <c r="E14" s="97"/>
    </row>
    <row r="15" spans="1:5" x14ac:dyDescent="0.3">
      <c r="A15" s="55">
        <v>1212</v>
      </c>
      <c r="B15" s="54" t="s">
        <v>109</v>
      </c>
      <c r="C15" s="8"/>
      <c r="D15" s="8"/>
      <c r="E15" s="97"/>
    </row>
    <row r="16" spans="1:5" x14ac:dyDescent="0.3">
      <c r="A16" s="55">
        <v>1213</v>
      </c>
      <c r="B16" s="54" t="s">
        <v>110</v>
      </c>
      <c r="C16" s="8"/>
      <c r="D16" s="8"/>
      <c r="E16" s="97"/>
    </row>
    <row r="17" spans="1:5" x14ac:dyDescent="0.3">
      <c r="A17" s="55">
        <v>1214</v>
      </c>
      <c r="B17" s="54" t="s">
        <v>111</v>
      </c>
      <c r="C17" s="8"/>
      <c r="D17" s="8"/>
      <c r="E17" s="97"/>
    </row>
    <row r="18" spans="1:5" x14ac:dyDescent="0.3">
      <c r="A18" s="55">
        <v>1215</v>
      </c>
      <c r="B18" s="54" t="s">
        <v>112</v>
      </c>
      <c r="C18" s="8"/>
      <c r="D18" s="8"/>
      <c r="E18" s="97"/>
    </row>
    <row r="19" spans="1:5" x14ac:dyDescent="0.3">
      <c r="A19" s="55">
        <v>1300</v>
      </c>
      <c r="B19" s="54" t="s">
        <v>113</v>
      </c>
      <c r="C19" s="8"/>
      <c r="D19" s="8"/>
      <c r="E19" s="97"/>
    </row>
    <row r="20" spans="1:5" x14ac:dyDescent="0.3">
      <c r="A20" s="55">
        <v>1410</v>
      </c>
      <c r="B20" s="54" t="s">
        <v>114</v>
      </c>
      <c r="C20" s="8"/>
      <c r="D20" s="8"/>
      <c r="E20" s="97"/>
    </row>
    <row r="21" spans="1:5" x14ac:dyDescent="0.3">
      <c r="A21" s="55">
        <v>1421</v>
      </c>
      <c r="B21" s="54" t="s">
        <v>115</v>
      </c>
      <c r="C21" s="8"/>
      <c r="D21" s="8"/>
      <c r="E21" s="97"/>
    </row>
    <row r="22" spans="1:5" x14ac:dyDescent="0.3">
      <c r="A22" s="55">
        <v>1422</v>
      </c>
      <c r="B22" s="54" t="s">
        <v>116</v>
      </c>
      <c r="C22" s="8"/>
      <c r="D22" s="8"/>
      <c r="E22" s="97"/>
    </row>
    <row r="23" spans="1:5" x14ac:dyDescent="0.3">
      <c r="A23" s="55">
        <v>1423</v>
      </c>
      <c r="B23" s="54" t="s">
        <v>117</v>
      </c>
      <c r="C23" s="8"/>
      <c r="D23" s="8"/>
      <c r="E23" s="97"/>
    </row>
    <row r="24" spans="1:5" x14ac:dyDescent="0.3">
      <c r="A24" s="55">
        <v>1431</v>
      </c>
      <c r="B24" s="54" t="s">
        <v>118</v>
      </c>
      <c r="C24" s="8"/>
      <c r="D24" s="8"/>
      <c r="E24" s="97"/>
    </row>
    <row r="25" spans="1:5" x14ac:dyDescent="0.3">
      <c r="A25" s="55">
        <v>1432</v>
      </c>
      <c r="B25" s="54" t="s">
        <v>119</v>
      </c>
      <c r="C25" s="8"/>
      <c r="D25" s="8"/>
      <c r="E25" s="97"/>
    </row>
    <row r="26" spans="1:5" x14ac:dyDescent="0.3">
      <c r="A26" s="55">
        <v>1433</v>
      </c>
      <c r="B26" s="54" t="s">
        <v>120</v>
      </c>
      <c r="C26" s="8"/>
      <c r="D26" s="8"/>
      <c r="E26" s="97"/>
    </row>
    <row r="27" spans="1:5" x14ac:dyDescent="0.3">
      <c r="A27" s="55">
        <v>1441</v>
      </c>
      <c r="B27" s="54" t="s">
        <v>121</v>
      </c>
      <c r="C27" s="8"/>
      <c r="D27" s="8"/>
      <c r="E27" s="97"/>
    </row>
    <row r="28" spans="1:5" x14ac:dyDescent="0.3">
      <c r="A28" s="55">
        <v>1442</v>
      </c>
      <c r="B28" s="54" t="s">
        <v>122</v>
      </c>
      <c r="C28" s="8"/>
      <c r="D28" s="8"/>
      <c r="E28" s="97"/>
    </row>
    <row r="29" spans="1:5" x14ac:dyDescent="0.3">
      <c r="A29" s="55">
        <v>1443</v>
      </c>
      <c r="B29" s="54" t="s">
        <v>123</v>
      </c>
      <c r="C29" s="8"/>
      <c r="D29" s="8"/>
      <c r="E29" s="97"/>
    </row>
    <row r="30" spans="1:5" x14ac:dyDescent="0.3">
      <c r="A30" s="55">
        <v>1444</v>
      </c>
      <c r="B30" s="54" t="s">
        <v>124</v>
      </c>
      <c r="C30" s="8"/>
      <c r="D30" s="8"/>
      <c r="E30" s="97"/>
    </row>
    <row r="31" spans="1:5" x14ac:dyDescent="0.3">
      <c r="A31" s="55">
        <v>1445</v>
      </c>
      <c r="B31" s="54" t="s">
        <v>125</v>
      </c>
      <c r="C31" s="8"/>
      <c r="D31" s="8"/>
      <c r="E31" s="97"/>
    </row>
    <row r="32" spans="1:5" x14ac:dyDescent="0.3">
      <c r="A32" s="55">
        <v>1446</v>
      </c>
      <c r="B32" s="54" t="s">
        <v>126</v>
      </c>
      <c r="C32" s="8"/>
      <c r="D32" s="8">
        <v>150</v>
      </c>
      <c r="E32" s="97"/>
    </row>
    <row r="33" spans="1:5" x14ac:dyDescent="0.3">
      <c r="A33" s="29"/>
      <c r="E33" s="97"/>
    </row>
    <row r="34" spans="1:5" x14ac:dyDescent="0.3">
      <c r="A34" s="56" t="s">
        <v>157</v>
      </c>
      <c r="B34" s="54"/>
      <c r="C34" s="78">
        <f>SUM(C35:C42)</f>
        <v>2380</v>
      </c>
      <c r="D34" s="78">
        <f>SUM(D35:D42)</f>
        <v>2380</v>
      </c>
      <c r="E34" s="97"/>
    </row>
    <row r="35" spans="1:5" x14ac:dyDescent="0.3">
      <c r="A35" s="55">
        <v>2110</v>
      </c>
      <c r="B35" s="54" t="s">
        <v>89</v>
      </c>
      <c r="C35" s="8"/>
      <c r="D35" s="8"/>
      <c r="E35" s="97"/>
    </row>
    <row r="36" spans="1:5" x14ac:dyDescent="0.3">
      <c r="A36" s="55">
        <v>2120</v>
      </c>
      <c r="B36" s="54" t="s">
        <v>127</v>
      </c>
      <c r="C36" s="8">
        <v>2380</v>
      </c>
      <c r="D36" s="8">
        <v>2380</v>
      </c>
      <c r="E36" s="97"/>
    </row>
    <row r="37" spans="1:5" x14ac:dyDescent="0.3">
      <c r="A37" s="55">
        <v>2130</v>
      </c>
      <c r="B37" s="54" t="s">
        <v>90</v>
      </c>
      <c r="C37" s="8"/>
      <c r="D37" s="8"/>
      <c r="E37" s="97"/>
    </row>
    <row r="38" spans="1:5" x14ac:dyDescent="0.3">
      <c r="A38" s="55">
        <v>2140</v>
      </c>
      <c r="B38" s="54" t="s">
        <v>331</v>
      </c>
      <c r="C38" s="8"/>
      <c r="D38" s="8"/>
      <c r="E38" s="97"/>
    </row>
    <row r="39" spans="1:5" x14ac:dyDescent="0.3">
      <c r="A39" s="55">
        <v>2150</v>
      </c>
      <c r="B39" s="54" t="s">
        <v>333</v>
      </c>
      <c r="C39" s="8"/>
      <c r="D39" s="8"/>
      <c r="E39" s="97"/>
    </row>
    <row r="40" spans="1:5" x14ac:dyDescent="0.3">
      <c r="A40" s="55">
        <v>2220</v>
      </c>
      <c r="B40" s="54" t="s">
        <v>91</v>
      </c>
      <c r="C40" s="8"/>
      <c r="D40" s="8"/>
      <c r="E40" s="97"/>
    </row>
    <row r="41" spans="1:5" x14ac:dyDescent="0.3">
      <c r="A41" s="55">
        <v>2300</v>
      </c>
      <c r="B41" s="54" t="s">
        <v>128</v>
      </c>
      <c r="C41" s="8"/>
      <c r="D41" s="8"/>
      <c r="E41" s="97"/>
    </row>
    <row r="42" spans="1:5" x14ac:dyDescent="0.3">
      <c r="A42" s="55">
        <v>2400</v>
      </c>
      <c r="B42" s="54" t="s">
        <v>129</v>
      </c>
      <c r="C42" s="8"/>
      <c r="D42" s="8"/>
      <c r="E42" s="97"/>
    </row>
    <row r="43" spans="1:5" x14ac:dyDescent="0.3">
      <c r="A43" s="30"/>
      <c r="E43" s="97"/>
    </row>
    <row r="44" spans="1:5" x14ac:dyDescent="0.3">
      <c r="A44" s="53" t="s">
        <v>161</v>
      </c>
      <c r="B44" s="54"/>
      <c r="C44" s="78">
        <f>SUM(C45,C64)</f>
        <v>2489.02</v>
      </c>
      <c r="D44" s="78">
        <f>SUM(D45,D64)</f>
        <v>4378.22</v>
      </c>
      <c r="E44" s="97"/>
    </row>
    <row r="45" spans="1:5" x14ac:dyDescent="0.3">
      <c r="A45" s="56" t="s">
        <v>158</v>
      </c>
      <c r="B45" s="54"/>
      <c r="C45" s="78">
        <f>SUM(C46:C61)</f>
        <v>0</v>
      </c>
      <c r="D45" s="78">
        <f>SUM(D46:D61)</f>
        <v>0</v>
      </c>
      <c r="E45" s="97"/>
    </row>
    <row r="46" spans="1:5" x14ac:dyDescent="0.3">
      <c r="A46" s="55">
        <v>3100</v>
      </c>
      <c r="B46" s="54" t="s">
        <v>130</v>
      </c>
      <c r="C46" s="8"/>
      <c r="D46" s="8"/>
      <c r="E46" s="97"/>
    </row>
    <row r="47" spans="1:5" x14ac:dyDescent="0.3">
      <c r="A47" s="55">
        <v>3210</v>
      </c>
      <c r="B47" s="54" t="s">
        <v>131</v>
      </c>
      <c r="C47" s="8"/>
      <c r="D47" s="8"/>
      <c r="E47" s="97"/>
    </row>
    <row r="48" spans="1:5" x14ac:dyDescent="0.3">
      <c r="A48" s="55">
        <v>3221</v>
      </c>
      <c r="B48" s="54" t="s">
        <v>132</v>
      </c>
      <c r="C48" s="8"/>
      <c r="D48" s="8"/>
      <c r="E48" s="97"/>
    </row>
    <row r="49" spans="1:5" x14ac:dyDescent="0.3">
      <c r="A49" s="55">
        <v>3222</v>
      </c>
      <c r="B49" s="54" t="s">
        <v>133</v>
      </c>
      <c r="C49" s="8"/>
      <c r="D49" s="8"/>
      <c r="E49" s="97"/>
    </row>
    <row r="50" spans="1:5" x14ac:dyDescent="0.3">
      <c r="A50" s="55">
        <v>3223</v>
      </c>
      <c r="B50" s="54" t="s">
        <v>134</v>
      </c>
      <c r="C50" s="8"/>
      <c r="D50" s="8"/>
      <c r="E50" s="97"/>
    </row>
    <row r="51" spans="1:5" x14ac:dyDescent="0.3">
      <c r="A51" s="55">
        <v>3224</v>
      </c>
      <c r="B51" s="54" t="s">
        <v>135</v>
      </c>
      <c r="C51" s="8"/>
      <c r="D51" s="8"/>
      <c r="E51" s="97"/>
    </row>
    <row r="52" spans="1:5" x14ac:dyDescent="0.3">
      <c r="A52" s="55">
        <v>3231</v>
      </c>
      <c r="B52" s="54" t="s">
        <v>136</v>
      </c>
      <c r="C52" s="8"/>
      <c r="D52" s="8"/>
      <c r="E52" s="97"/>
    </row>
    <row r="53" spans="1:5" x14ac:dyDescent="0.3">
      <c r="A53" s="55">
        <v>3232</v>
      </c>
      <c r="B53" s="54" t="s">
        <v>137</v>
      </c>
      <c r="C53" s="8"/>
      <c r="D53" s="8"/>
      <c r="E53" s="97"/>
    </row>
    <row r="54" spans="1:5" x14ac:dyDescent="0.3">
      <c r="A54" s="55">
        <v>3234</v>
      </c>
      <c r="B54" s="54" t="s">
        <v>138</v>
      </c>
      <c r="C54" s="8"/>
      <c r="D54" s="8"/>
      <c r="E54" s="97"/>
    </row>
    <row r="55" spans="1:5" ht="30" x14ac:dyDescent="0.3">
      <c r="A55" s="55">
        <v>3236</v>
      </c>
      <c r="B55" s="54" t="s">
        <v>153</v>
      </c>
      <c r="C55" s="8"/>
      <c r="D55" s="8"/>
      <c r="E55" s="97"/>
    </row>
    <row r="56" spans="1:5" ht="45" x14ac:dyDescent="0.3">
      <c r="A56" s="55">
        <v>3237</v>
      </c>
      <c r="B56" s="54" t="s">
        <v>139</v>
      </c>
      <c r="C56" s="8"/>
      <c r="D56" s="355"/>
      <c r="E56" s="97"/>
    </row>
    <row r="57" spans="1:5" x14ac:dyDescent="0.3">
      <c r="A57" s="55">
        <v>3241</v>
      </c>
      <c r="B57" s="54" t="s">
        <v>140</v>
      </c>
      <c r="C57" s="8"/>
      <c r="D57" s="8"/>
      <c r="E57" s="97"/>
    </row>
    <row r="58" spans="1:5" x14ac:dyDescent="0.3">
      <c r="A58" s="55">
        <v>3242</v>
      </c>
      <c r="B58" s="54" t="s">
        <v>141</v>
      </c>
      <c r="C58" s="8"/>
      <c r="D58" s="8"/>
      <c r="E58" s="97"/>
    </row>
    <row r="59" spans="1:5" x14ac:dyDescent="0.3">
      <c r="A59" s="55">
        <v>3243</v>
      </c>
      <c r="B59" s="54" t="s">
        <v>142</v>
      </c>
      <c r="C59" s="8"/>
      <c r="D59" s="8"/>
      <c r="E59" s="97"/>
    </row>
    <row r="60" spans="1:5" x14ac:dyDescent="0.3">
      <c r="A60" s="55">
        <v>3245</v>
      </c>
      <c r="B60" s="54" t="s">
        <v>143</v>
      </c>
      <c r="C60" s="8"/>
      <c r="D60" s="8"/>
      <c r="E60" s="97"/>
    </row>
    <row r="61" spans="1:5" x14ac:dyDescent="0.3">
      <c r="A61" s="55">
        <v>3246</v>
      </c>
      <c r="B61" s="54" t="s">
        <v>144</v>
      </c>
      <c r="C61" s="8"/>
      <c r="D61" s="8"/>
      <c r="E61" s="97"/>
    </row>
    <row r="62" spans="1:5" x14ac:dyDescent="0.3">
      <c r="A62" s="30"/>
      <c r="E62" s="97"/>
    </row>
    <row r="63" spans="1:5" x14ac:dyDescent="0.3">
      <c r="A63" s="31"/>
      <c r="E63" s="97"/>
    </row>
    <row r="64" spans="1:5" x14ac:dyDescent="0.3">
      <c r="A64" s="56" t="s">
        <v>159</v>
      </c>
      <c r="B64" s="54"/>
      <c r="C64" s="78">
        <f>SUM(C65:C67)</f>
        <v>2489.02</v>
      </c>
      <c r="D64" s="78">
        <f>SUM(D65:D67)</f>
        <v>4378.22</v>
      </c>
      <c r="E64" s="97"/>
    </row>
    <row r="65" spans="1:5" x14ac:dyDescent="0.3">
      <c r="A65" s="55">
        <v>5100</v>
      </c>
      <c r="B65" s="54" t="s">
        <v>209</v>
      </c>
      <c r="C65" s="8"/>
      <c r="D65" s="8"/>
      <c r="E65" s="97"/>
    </row>
    <row r="66" spans="1:5" x14ac:dyDescent="0.3">
      <c r="A66" s="55">
        <v>5220</v>
      </c>
      <c r="B66" s="54" t="s">
        <v>342</v>
      </c>
      <c r="C66" s="8">
        <v>2489.02</v>
      </c>
      <c r="D66" s="8">
        <v>4378.22</v>
      </c>
      <c r="E66" s="97"/>
    </row>
    <row r="67" spans="1:5" x14ac:dyDescent="0.3">
      <c r="A67" s="55">
        <v>5230</v>
      </c>
      <c r="B67" s="54" t="s">
        <v>343</v>
      </c>
      <c r="C67" s="8"/>
      <c r="D67" s="8"/>
      <c r="E67" s="97"/>
    </row>
    <row r="68" spans="1:5" x14ac:dyDescent="0.3">
      <c r="A68" s="30"/>
      <c r="E68" s="97"/>
    </row>
    <row r="69" spans="1:5" x14ac:dyDescent="0.3">
      <c r="A69" s="2"/>
      <c r="E69" s="97"/>
    </row>
    <row r="70" spans="1:5" x14ac:dyDescent="0.3">
      <c r="A70" s="53" t="s">
        <v>160</v>
      </c>
      <c r="B70" s="54"/>
      <c r="C70" s="8"/>
      <c r="D70" s="8"/>
      <c r="E70" s="97"/>
    </row>
    <row r="71" spans="1:5" ht="30" x14ac:dyDescent="0.3">
      <c r="A71" s="55">
        <v>1</v>
      </c>
      <c r="B71" s="54" t="s">
        <v>145</v>
      </c>
      <c r="C71" s="8"/>
      <c r="D71" s="8"/>
      <c r="E71" s="97"/>
    </row>
    <row r="72" spans="1:5" x14ac:dyDescent="0.3">
      <c r="A72" s="55">
        <v>2</v>
      </c>
      <c r="B72" s="54" t="s">
        <v>146</v>
      </c>
      <c r="C72" s="8"/>
      <c r="D72" s="8"/>
      <c r="E72" s="97"/>
    </row>
    <row r="73" spans="1:5" x14ac:dyDescent="0.3">
      <c r="A73" s="55">
        <v>3</v>
      </c>
      <c r="B73" s="54" t="s">
        <v>147</v>
      </c>
      <c r="C73" s="8"/>
      <c r="D73" s="8"/>
      <c r="E73" s="97"/>
    </row>
    <row r="74" spans="1:5" x14ac:dyDescent="0.3">
      <c r="A74" s="55">
        <v>4</v>
      </c>
      <c r="B74" s="54" t="s">
        <v>298</v>
      </c>
      <c r="C74" s="8"/>
      <c r="D74" s="8"/>
      <c r="E74" s="97"/>
    </row>
    <row r="75" spans="1:5" x14ac:dyDescent="0.3">
      <c r="A75" s="55">
        <v>5</v>
      </c>
      <c r="B75" s="54" t="s">
        <v>148</v>
      </c>
      <c r="C75" s="8"/>
      <c r="D75" s="8"/>
      <c r="E75" s="97"/>
    </row>
    <row r="76" spans="1:5" x14ac:dyDescent="0.3">
      <c r="A76" s="55">
        <v>6</v>
      </c>
      <c r="B76" s="54" t="s">
        <v>149</v>
      </c>
      <c r="C76" s="8"/>
      <c r="D76" s="8"/>
      <c r="E76" s="97"/>
    </row>
    <row r="77" spans="1:5" x14ac:dyDescent="0.3">
      <c r="A77" s="55">
        <v>7</v>
      </c>
      <c r="B77" s="54" t="s">
        <v>150</v>
      </c>
      <c r="C77" s="8"/>
      <c r="D77" s="8"/>
      <c r="E77" s="97"/>
    </row>
    <row r="78" spans="1:5" x14ac:dyDescent="0.3">
      <c r="A78" s="55">
        <v>8</v>
      </c>
      <c r="B78" s="54" t="s">
        <v>151</v>
      </c>
      <c r="C78" s="8"/>
      <c r="D78" s="8"/>
      <c r="E78" s="97"/>
    </row>
    <row r="79" spans="1:5" x14ac:dyDescent="0.3">
      <c r="A79" s="55">
        <v>9</v>
      </c>
      <c r="B79" s="54" t="s">
        <v>152</v>
      </c>
      <c r="C79" s="8"/>
      <c r="D79" s="8"/>
      <c r="E79" s="97"/>
    </row>
    <row r="83" spans="1:9" x14ac:dyDescent="0.3">
      <c r="A83" s="2"/>
      <c r="B83" s="2"/>
    </row>
    <row r="84" spans="1:9" x14ac:dyDescent="0.3">
      <c r="A84" s="63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3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1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Xatuna</cp:lastModifiedBy>
  <cp:lastPrinted>2016-10-11T15:08:40Z</cp:lastPrinted>
  <dcterms:created xsi:type="dcterms:W3CDTF">2011-12-27T13:20:18Z</dcterms:created>
  <dcterms:modified xsi:type="dcterms:W3CDTF">2016-10-11T15:11:24Z</dcterms:modified>
</cp:coreProperties>
</file>