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6\"/>
    </mc:Choice>
  </mc:AlternateContent>
  <bookViews>
    <workbookView xWindow="120" yWindow="390" windowWidth="14940" windowHeight="7275" tabRatio="954" firstSheet="8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8" hidden="1">'ფორმა 5.4'!$A$8:$J$285</definedName>
    <definedName name="_xlnm._FilterDatabase" localSheetId="17" hidden="1">'ფორმა 9.4'!$A$7:$L$79</definedName>
    <definedName name="_xlnm._FilterDatabase" localSheetId="20" hidden="1">'ფორმა N 9.7'!$A$8:$L$607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5.2'!$A$1:$I$152</definedName>
    <definedName name="_xlnm.Print_Area" localSheetId="8">'ფორმა 5.4'!$A$1:$H$299</definedName>
    <definedName name="_xlnm.Print_Area" localSheetId="9">'ფორმა 5.5'!$A$1:$L$33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8.1'!$A$1:$H$25</definedName>
    <definedName name="_xlnm.Print_Area" localSheetId="20">'ფორმა N 9.7'!$A$1:$I$617</definedName>
    <definedName name="_xlnm.Print_Area" localSheetId="0">'ფორმა N1'!$A$1:$L$35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J17" i="46" l="1"/>
  <c r="J16" i="46"/>
  <c r="J13" i="46"/>
  <c r="J11" i="46"/>
  <c r="A10" i="35"/>
  <c r="A11" i="35"/>
  <c r="A12" i="35" s="1"/>
  <c r="A13" i="35" s="1"/>
  <c r="A14" i="35" s="1"/>
  <c r="A15" i="35" s="1"/>
  <c r="A16" i="35" s="1"/>
  <c r="A17" i="35" s="1"/>
  <c r="A18" i="35" s="1"/>
  <c r="A19" i="35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H611" i="35"/>
  <c r="H287" i="45"/>
  <c r="G287" i="45"/>
  <c r="D42" i="47"/>
  <c r="D25" i="47"/>
  <c r="D45" i="47"/>
  <c r="D21" i="47"/>
  <c r="D17" i="27"/>
  <c r="D52" i="47"/>
  <c r="D29" i="47"/>
  <c r="D18" i="47"/>
  <c r="D41" i="47"/>
  <c r="D37" i="47"/>
  <c r="D36" i="47" s="1"/>
  <c r="D40" i="47"/>
  <c r="D38" i="47"/>
  <c r="C52" i="47"/>
  <c r="C40" i="47"/>
  <c r="I10" i="43"/>
  <c r="I143" i="43" s="1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123" i="43"/>
  <c r="G124" i="43"/>
  <c r="G125" i="43"/>
  <c r="G126" i="43"/>
  <c r="G127" i="43"/>
  <c r="G128" i="43"/>
  <c r="G129" i="43"/>
  <c r="G130" i="43"/>
  <c r="G131" i="43"/>
  <c r="G132" i="43"/>
  <c r="G133" i="43"/>
  <c r="G134" i="43"/>
  <c r="G135" i="43"/>
  <c r="G136" i="43"/>
  <c r="G137" i="43"/>
  <c r="G138" i="43"/>
  <c r="G139" i="43"/>
  <c r="G140" i="43"/>
  <c r="G141" i="43"/>
  <c r="G142" i="43"/>
  <c r="G9" i="43"/>
  <c r="D12" i="7"/>
  <c r="D10" i="7" s="1"/>
  <c r="D9" i="7" s="1"/>
  <c r="C12" i="7"/>
  <c r="G611" i="35"/>
  <c r="C47" i="47"/>
  <c r="B24" i="10"/>
  <c r="A10" i="33"/>
  <c r="A11" i="33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D47" i="47"/>
  <c r="D24" i="10"/>
  <c r="F24" i="10"/>
  <c r="I15" i="10"/>
  <c r="I14" i="10"/>
  <c r="J16" i="10"/>
  <c r="J14" i="10"/>
  <c r="I16" i="10"/>
  <c r="J31" i="10"/>
  <c r="J24" i="10" s="1"/>
  <c r="I31" i="10"/>
  <c r="I24" i="10" s="1"/>
  <c r="I12" i="9"/>
  <c r="I11" i="9"/>
  <c r="I10" i="9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C26" i="7"/>
  <c r="D26" i="7"/>
  <c r="D19" i="7"/>
  <c r="C19" i="7"/>
  <c r="D16" i="7"/>
  <c r="C16" i="7"/>
  <c r="C10" i="7" s="1"/>
  <c r="C9" i="7" s="1"/>
  <c r="D31" i="3"/>
  <c r="C31" i="3"/>
  <c r="D72" i="47"/>
  <c r="C72" i="47"/>
  <c r="D64" i="47"/>
  <c r="D58" i="47"/>
  <c r="C58" i="47"/>
  <c r="D53" i="47"/>
  <c r="C53" i="47"/>
  <c r="C36" i="47"/>
  <c r="D32" i="47"/>
  <c r="C32" i="47"/>
  <c r="D23" i="47"/>
  <c r="D17" i="47" s="1"/>
  <c r="C23" i="47"/>
  <c r="C17" i="47"/>
  <c r="D14" i="47"/>
  <c r="C14" i="47"/>
  <c r="D10" i="47"/>
  <c r="C10" i="47"/>
  <c r="K19" i="46"/>
  <c r="H143" i="43"/>
  <c r="G143" i="43" s="1"/>
  <c r="D27" i="3"/>
  <c r="C27" i="3"/>
  <c r="C26" i="3" s="1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C15" i="40" s="1"/>
  <c r="C11" i="40" s="1"/>
  <c r="D34" i="40"/>
  <c r="C34" i="40"/>
  <c r="D25" i="40"/>
  <c r="D19" i="40"/>
  <c r="C25" i="40"/>
  <c r="C19" i="40"/>
  <c r="D16" i="40"/>
  <c r="D15" i="40"/>
  <c r="D11" i="40" s="1"/>
  <c r="C16" i="40"/>
  <c r="D12" i="40"/>
  <c r="C12" i="40"/>
  <c r="A6" i="40"/>
  <c r="H39" i="10"/>
  <c r="H36" i="10" s="1"/>
  <c r="H32" i="10"/>
  <c r="H24" i="10"/>
  <c r="H19" i="10"/>
  <c r="H17" i="10" s="1"/>
  <c r="H9" i="10" s="1"/>
  <c r="H14" i="10"/>
  <c r="A4" i="39"/>
  <c r="A4" i="35"/>
  <c r="A4" i="33"/>
  <c r="A4" i="32"/>
  <c r="D25" i="27"/>
  <c r="C25" i="27"/>
  <c r="A5" i="27"/>
  <c r="G12" i="18"/>
  <c r="G13" i="18"/>
  <c r="G10" i="18"/>
  <c r="A4" i="18"/>
  <c r="H10" i="10"/>
  <c r="C64" i="12"/>
  <c r="C44" i="12" s="1"/>
  <c r="D64" i="12"/>
  <c r="A4" i="17"/>
  <c r="A4" i="16"/>
  <c r="A4" i="10"/>
  <c r="A4" i="9"/>
  <c r="A4" i="12"/>
  <c r="A4" i="7"/>
  <c r="G24" i="10"/>
  <c r="E24" i="10"/>
  <c r="C24" i="10"/>
  <c r="I39" i="10"/>
  <c r="I36" i="10"/>
  <c r="I32" i="10"/>
  <c r="I19" i="10"/>
  <c r="I17" i="10"/>
  <c r="I10" i="10"/>
  <c r="I9" i="10" s="1"/>
  <c r="G39" i="10"/>
  <c r="G36" i="10"/>
  <c r="G32" i="10"/>
  <c r="G19" i="10"/>
  <c r="G17" i="10"/>
  <c r="G14" i="10"/>
  <c r="G10" i="10"/>
  <c r="G9" i="10" s="1"/>
  <c r="E39" i="10"/>
  <c r="E36" i="10"/>
  <c r="E32" i="10"/>
  <c r="E19" i="10"/>
  <c r="E17" i="10"/>
  <c r="E14" i="10"/>
  <c r="E9" i="10"/>
  <c r="E10" i="10"/>
  <c r="C39" i="10"/>
  <c r="C36" i="10"/>
  <c r="C32" i="10"/>
  <c r="C19" i="10"/>
  <c r="C17" i="10"/>
  <c r="C14" i="10"/>
  <c r="C10" i="10"/>
  <c r="D45" i="12"/>
  <c r="C45" i="12"/>
  <c r="D34" i="12"/>
  <c r="D10" i="12" s="1"/>
  <c r="C34" i="12"/>
  <c r="D11" i="12"/>
  <c r="C11" i="12"/>
  <c r="C10" i="12" s="1"/>
  <c r="J39" i="10"/>
  <c r="J36" i="10"/>
  <c r="F39" i="10"/>
  <c r="F36" i="10" s="1"/>
  <c r="D39" i="10"/>
  <c r="D36" i="10"/>
  <c r="B39" i="10"/>
  <c r="B36" i="10" s="1"/>
  <c r="J32" i="10"/>
  <c r="F32" i="10"/>
  <c r="D32" i="10"/>
  <c r="B32" i="10"/>
  <c r="J19" i="10"/>
  <c r="J17" i="10"/>
  <c r="F19" i="10"/>
  <c r="F17" i="10" s="1"/>
  <c r="F9" i="10" s="1"/>
  <c r="D19" i="10"/>
  <c r="D17" i="10"/>
  <c r="B19" i="10"/>
  <c r="B17" i="10" s="1"/>
  <c r="F14" i="10"/>
  <c r="D14" i="10"/>
  <c r="D9" i="10" s="1"/>
  <c r="B14" i="10"/>
  <c r="J10" i="10"/>
  <c r="J9" i="10" s="1"/>
  <c r="F10" i="10"/>
  <c r="D10" i="10"/>
  <c r="B10" i="10"/>
  <c r="B9" i="10" s="1"/>
  <c r="D19" i="3"/>
  <c r="C19" i="3"/>
  <c r="D16" i="3"/>
  <c r="C16" i="3"/>
  <c r="D12" i="3"/>
  <c r="D10" i="3"/>
  <c r="D9" i="3" s="1"/>
  <c r="D26" i="3"/>
  <c r="D44" i="12"/>
  <c r="C13" i="47"/>
  <c r="C9" i="47"/>
  <c r="C10" i="3" l="1"/>
  <c r="C9" i="3" s="1"/>
  <c r="D13" i="47"/>
  <c r="D9" i="47" s="1"/>
</calcChain>
</file>

<file path=xl/sharedStrings.xml><?xml version="1.0" encoding="utf-8"?>
<sst xmlns="http://schemas.openxmlformats.org/spreadsheetml/2006/main" count="5125" uniqueCount="2690">
  <si>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</si>
  <si>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</si>
  <si>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</si>
  <si>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</si>
  <si>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</si>
  <si>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</si>
  <si>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</si>
  <si>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</si>
  <si>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</si>
  <si>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</si>
  <si>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</si>
  <si>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</si>
  <si>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</si>
  <si>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</si>
  <si>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</si>
  <si>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</si>
  <si>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</si>
  <si>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</si>
  <si>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</si>
  <si>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</si>
  <si>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</si>
  <si>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</si>
  <si>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</si>
  <si>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</si>
  <si>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</si>
  <si>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</si>
  <si>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</si>
  <si>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</si>
  <si>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</si>
  <si>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</si>
  <si>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</si>
  <si>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</si>
  <si>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</si>
  <si>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</si>
  <si>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</si>
  <si>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</si>
  <si>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</si>
  <si>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</si>
  <si>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</si>
  <si>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</si>
  <si>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</si>
  <si>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</si>
  <si>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</si>
  <si>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</si>
  <si>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</si>
  <si>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</si>
  <si>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</si>
  <si>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</si>
  <si>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</si>
  <si>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</si>
  <si>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</si>
  <si>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</si>
  <si>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</si>
  <si>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</si>
  <si>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</si>
  <si>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</si>
  <si>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</si>
  <si>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</si>
  <si>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</si>
  <si>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</si>
  <si>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</si>
  <si>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</si>
  <si>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</si>
  <si>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</si>
  <si>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</si>
  <si>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</si>
  <si>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</si>
  <si>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</si>
  <si>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</si>
  <si>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</si>
  <si>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</si>
  <si>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</si>
  <si>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</si>
  <si>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</si>
  <si>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</si>
  <si>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</si>
  <si>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</si>
  <si>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</si>
  <si>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</si>
  <si>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</si>
  <si>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</si>
  <si>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</si>
  <si>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</si>
  <si>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</si>
  <si>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</si>
  <si>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</si>
  <si>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</si>
  <si>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</si>
  <si>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</si>
  <si>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</si>
  <si>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</si>
  <si>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</si>
  <si>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</si>
  <si>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</si>
  <si>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</si>
  <si>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</si>
  <si>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</si>
  <si>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</si>
  <si>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</si>
  <si>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</si>
  <si>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</si>
  <si>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</si>
  <si>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</si>
  <si>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</si>
  <si>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</si>
  <si>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</si>
  <si>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</si>
  <si>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</si>
  <si>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</si>
  <si>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</si>
  <si>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</si>
  <si>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</si>
  <si>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</si>
  <si>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</si>
  <si>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</si>
  <si>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</si>
  <si>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</si>
  <si>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</si>
  <si>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</si>
  <si>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</si>
  <si>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</si>
  <si>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</si>
  <si>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</si>
  <si>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</si>
  <si>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</si>
  <si>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</si>
  <si>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</si>
  <si>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</si>
  <si>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</si>
  <si>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</si>
  <si>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</si>
  <si>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</si>
  <si>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</si>
  <si>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</si>
  <si>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</si>
  <si>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</si>
  <si>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</si>
  <si>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</si>
  <si>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</si>
  <si>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</si>
  <si>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</si>
  <si>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</si>
  <si>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</si>
  <si>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</si>
  <si>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</si>
  <si>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</si>
  <si>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</si>
  <si>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</si>
  <si>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</si>
  <si>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</si>
  <si>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</si>
  <si>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</si>
  <si>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</si>
  <si>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</si>
  <si>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</si>
  <si>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</si>
  <si>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</si>
  <si>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</si>
  <si>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</si>
  <si>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</si>
  <si>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</si>
  <si>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</si>
  <si>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</si>
  <si>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</si>
  <si>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</si>
  <si>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</si>
  <si>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</si>
  <si>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</si>
  <si>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</si>
  <si>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</si>
  <si>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</si>
  <si>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</si>
  <si>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</si>
  <si>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</si>
  <si>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</si>
  <si>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</si>
  <si>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</si>
  <si>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</si>
  <si>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</si>
  <si>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</si>
  <si>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</si>
  <si>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</si>
  <si>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</si>
  <si>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</si>
  <si>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</si>
  <si>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</si>
  <si>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</si>
  <si>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</si>
  <si>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</si>
  <si>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</si>
  <si>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</si>
  <si>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</si>
  <si>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</si>
  <si>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</si>
  <si>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</si>
  <si>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</si>
  <si>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</si>
  <si>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</si>
  <si>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</si>
  <si>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</si>
  <si>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</si>
  <si>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</si>
  <si>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</si>
  <si>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</si>
  <si>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</si>
  <si>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</si>
  <si>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</si>
  <si>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</si>
  <si>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</si>
  <si>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</si>
  <si>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</si>
  <si>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</si>
  <si>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</si>
  <si>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</si>
  <si>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</si>
  <si>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</si>
  <si>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</si>
  <si>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</si>
  <si>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</si>
  <si>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</si>
  <si>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</si>
  <si>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</si>
  <si>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</si>
  <si>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</si>
  <si>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</si>
  <si>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</si>
  <si>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</si>
  <si>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</si>
  <si>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</si>
  <si>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</si>
  <si>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</si>
  <si>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</si>
  <si>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</si>
  <si>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</si>
  <si>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</si>
  <si>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</si>
  <si>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</si>
  <si>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</si>
  <si>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</si>
  <si>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</si>
  <si>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</si>
  <si>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</si>
  <si>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</si>
  <si>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</si>
  <si>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</si>
  <si>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</si>
  <si>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</si>
  <si>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</si>
  <si>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</si>
  <si>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</si>
  <si>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</si>
  <si>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</si>
  <si>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</si>
  <si>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</si>
  <si>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</si>
  <si>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</si>
  <si>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</si>
  <si>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</si>
  <si>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</si>
  <si>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</si>
  <si>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</si>
  <si>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</si>
  <si>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</si>
  <si>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</si>
  <si>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</si>
  <si>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</si>
  <si>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</si>
  <si>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</si>
  <si>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</si>
  <si>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</si>
  <si>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</si>
  <si>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</si>
  <si>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</si>
  <si>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</si>
  <si>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</si>
  <si>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</si>
  <si>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</si>
  <si>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</si>
  <si>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</si>
  <si>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</si>
  <si>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</si>
  <si>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</si>
  <si>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</si>
  <si>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</si>
  <si>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</si>
  <si>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</si>
  <si>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</si>
  <si>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</si>
  <si>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</si>
  <si>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</si>
  <si>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</si>
  <si>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</si>
  <si>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</si>
  <si>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</si>
  <si>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</si>
  <si>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</si>
  <si>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</si>
  <si>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</si>
  <si>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</si>
  <si>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</si>
  <si>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</si>
  <si>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</si>
  <si>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</si>
  <si>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</si>
  <si>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</si>
  <si>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</si>
  <si>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</si>
  <si>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</si>
  <si>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</si>
  <si>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</si>
  <si>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</si>
  <si>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</si>
  <si>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</si>
  <si>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</si>
  <si>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</si>
  <si>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</si>
  <si>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</si>
  <si>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</si>
  <si>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</si>
  <si>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</si>
  <si>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</si>
  <si>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</si>
  <si>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</si>
  <si>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</si>
  <si>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</si>
  <si>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</si>
  <si>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</si>
  <si>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</si>
  <si>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</si>
  <si>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</si>
  <si>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</si>
  <si>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</si>
  <si>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</si>
  <si>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</si>
  <si>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</si>
  <si>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</si>
  <si>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</si>
  <si>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</si>
  <si>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</si>
  <si>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</si>
  <si>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</si>
  <si>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</si>
  <si>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</si>
  <si>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</si>
  <si>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</si>
  <si>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</si>
  <si>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</si>
  <si>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</si>
  <si>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</si>
  <si>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</si>
  <si>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</si>
  <si>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</si>
  <si>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</si>
  <si>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</si>
  <si>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</si>
  <si>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</si>
  <si>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</si>
  <si>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</si>
  <si>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</si>
  <si>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</si>
  <si>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</si>
  <si>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</si>
  <si>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</si>
  <si>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</si>
  <si>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</si>
  <si>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</si>
  <si>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</si>
  <si>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</si>
  <si>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</si>
  <si>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</si>
  <si>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</si>
  <si>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</si>
  <si>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</si>
  <si>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</si>
  <si>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</si>
  <si>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</si>
  <si>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</si>
  <si>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</si>
  <si>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</si>
  <si>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</si>
  <si>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</si>
  <si>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</si>
  <si>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</si>
  <si>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</si>
  <si>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</si>
  <si>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</si>
  <si>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</si>
  <si>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</si>
  <si>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</si>
  <si>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</si>
  <si>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</si>
  <si>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</si>
  <si>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</si>
  <si>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</si>
  <si>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</si>
  <si>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</si>
  <si>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</si>
  <si>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</si>
  <si>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</si>
  <si>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</si>
  <si>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</si>
  <si>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</si>
  <si>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</si>
  <si>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</si>
  <si>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</si>
  <si>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</si>
  <si>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</si>
  <si>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</si>
  <si>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</si>
  <si>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</si>
  <si>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</si>
  <si>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</si>
  <si>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</si>
  <si>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</si>
  <si>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</si>
  <si>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</si>
  <si>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</si>
  <si>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</si>
  <si>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</si>
  <si>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</si>
  <si>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</si>
  <si>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</si>
  <si>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</si>
  <si>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</si>
  <si>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</si>
  <si>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</si>
  <si>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</si>
  <si>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</si>
  <si>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</si>
  <si>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</si>
  <si>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</si>
  <si>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</si>
  <si>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</si>
  <si>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</si>
  <si>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</si>
  <si>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</si>
  <si>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</si>
  <si>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</si>
  <si>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</si>
  <si>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</si>
  <si>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</si>
  <si>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</si>
  <si>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</si>
  <si>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</si>
  <si>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</si>
  <si>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</si>
  <si>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</si>
  <si>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</si>
  <si>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</si>
  <si>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</si>
  <si>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</si>
  <si>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</si>
  <si>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</si>
  <si>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</si>
  <si>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</si>
  <si>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</si>
  <si>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</si>
  <si>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</si>
  <si>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</si>
  <si>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</si>
  <si>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</si>
  <si>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</si>
  <si>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</si>
  <si>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</si>
  <si>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</si>
  <si>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</si>
  <si>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</si>
  <si>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</si>
  <si>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</si>
  <si>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</si>
  <si>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</si>
  <si>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</si>
  <si>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</si>
  <si>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</si>
  <si>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თავისუფალი დემოკრატები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</si>
  <si>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</si>
  <si>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</si>
  <si>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</si>
  <si>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</si>
  <si>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</si>
  <si>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</si>
  <si>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</si>
  <si>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</si>
  <si>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ლარი ბიზნეს ბარათი</t>
  </si>
  <si>
    <t>GE62TB7908745067800003/USD</t>
  </si>
  <si>
    <t>GE62TB7908745067800003/EUR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</si>
  <si>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</si>
  <si>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</si>
  <si>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</si>
  <si>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</si>
  <si>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</si>
  <si>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</si>
  <si>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</si>
  <si>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</si>
  <si>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 თბილისი, ი. ჭაჭავაძის გამზ. # 75, კორპ. 7/13,ფართი არის ზაგესში</t>
  </si>
  <si>
    <t>ოფისი</t>
  </si>
  <si>
    <t>3 თვე</t>
  </si>
  <si>
    <t>შპს „პიკაჯეო“</t>
  </si>
  <si>
    <t xml:space="preserve">ქ. თბილისი, ი. ჭაჭავაძის გამზ. # 7, </t>
  </si>
  <si>
    <t>48 თვე</t>
  </si>
  <si>
    <t>07.03.2015-07.03.2019</t>
  </si>
  <si>
    <t>5500აშშ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</si>
  <si>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</si>
  <si>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</si>
  <si>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</si>
  <si>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</si>
  <si>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</si>
  <si>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</si>
  <si>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</si>
  <si>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</si>
  <si>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</si>
  <si>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</si>
  <si>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</si>
  <si>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</si>
  <si>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</si>
  <si>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</si>
  <si>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</si>
  <si>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</si>
  <si>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</si>
  <si>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</si>
  <si>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</si>
  <si>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</si>
  <si>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</si>
  <si>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</si>
  <si>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11 თვე</t>
  </si>
  <si>
    <t>წყალტუბო,დედაენის  ქუჩა #11</t>
  </si>
  <si>
    <t>7 თვე</t>
  </si>
  <si>
    <t xml:space="preserve">ოლია </t>
  </si>
  <si>
    <t>კირთაძე</t>
  </si>
  <si>
    <t>ბათუმი, ფარნავაზ მეფის ქუჩა #41</t>
  </si>
  <si>
    <t>12 თვე</t>
  </si>
  <si>
    <t>ნინო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</si>
  <si>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</si>
  <si>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</si>
  <si>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</si>
  <si>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</si>
  <si>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</si>
  <si>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</si>
  <si>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</si>
  <si>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</si>
  <si>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</si>
  <si>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</si>
  <si>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</si>
  <si>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</si>
  <si>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</si>
  <si>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</si>
  <si>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</si>
  <si>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</si>
  <si>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</si>
  <si>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თბილისი, კრწანისის ქ. #14, კორპ. 2,</t>
  </si>
  <si>
    <t>9 თვე</t>
  </si>
  <si>
    <t>მარეზი</t>
  </si>
  <si>
    <t>მესხი</t>
  </si>
  <si>
    <t>ქუთაისი, ნიუპორტის ქ. #5.</t>
  </si>
  <si>
    <t>10 თვე</t>
  </si>
  <si>
    <t>გიორგი</t>
  </si>
  <si>
    <t>ჯანელიძე</t>
  </si>
  <si>
    <t>ქ. ქარელი, ვარძელაშვილის ქ. #2. კ.2.</t>
  </si>
  <si>
    <t>5 თვე</t>
  </si>
  <si>
    <t>ი/მ ნანო იმერლიშვილი</t>
  </si>
  <si>
    <t>ხობი, სტალინის ქ. # 1.</t>
  </si>
  <si>
    <t xml:space="preserve">ნუგზარ </t>
  </si>
  <si>
    <t>ნადარაია</t>
  </si>
  <si>
    <t>სენაკი, ქურდოვანიძის ქ. # 5.</t>
  </si>
  <si>
    <t>ი/მ იოსებ მიხელაშვილი</t>
  </si>
  <si>
    <t>ახალციხე, შ. ახალციხელის ქ. #1.</t>
  </si>
  <si>
    <t>პავლე</t>
  </si>
  <si>
    <t>საანიშვილი</t>
  </si>
  <si>
    <t>01017036623</t>
  </si>
  <si>
    <t xml:space="preserve">თინათინ </t>
  </si>
  <si>
    <t>წიკლაური</t>
  </si>
  <si>
    <t>გარდაბანი, დ.აღმაშენებლის ქ. #40.</t>
  </si>
  <si>
    <t>ოფელია</t>
  </si>
  <si>
    <t>იუსუპოვა</t>
  </si>
  <si>
    <t>ჭიათურა, ნინოშვილის ქ. #5.</t>
  </si>
  <si>
    <t>შპს "იმედი 2011"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</si>
  <si>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</si>
  <si>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</si>
  <si>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</si>
  <si>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</si>
  <si>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</si>
  <si>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</si>
  <si>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</si>
  <si>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</si>
  <si>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</si>
  <si>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</si>
  <si>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</si>
  <si>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</si>
  <si>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</si>
  <si>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</si>
  <si>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</si>
  <si>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</si>
  <si>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</si>
  <si>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</si>
  <si>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</si>
  <si>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</si>
  <si>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</si>
  <si>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</si>
  <si>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</si>
  <si>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</si>
  <si>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</si>
  <si>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</si>
  <si>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</si>
  <si>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</si>
  <si>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</si>
  <si>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</si>
  <si>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</si>
  <si>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</si>
  <si>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</si>
  <si>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</si>
  <si>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</si>
  <si>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</si>
  <si>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</si>
  <si>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</si>
  <si>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</si>
  <si>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</si>
  <si>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</si>
  <si>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</si>
  <si>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</si>
  <si>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</si>
  <si>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</si>
  <si>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</si>
  <si>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</si>
  <si>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</si>
  <si>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</si>
  <si>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</si>
  <si>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</si>
  <si>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</si>
  <si>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</si>
  <si>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</si>
  <si>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</si>
  <si>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</si>
  <si>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</si>
  <si>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</si>
  <si>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</si>
  <si>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</si>
  <si>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</si>
  <si>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</si>
  <si>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</si>
  <si>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</si>
  <si>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</si>
  <si>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</si>
  <si>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</si>
  <si>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</si>
  <si>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</si>
  <si>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</si>
  <si>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</si>
  <si>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</si>
  <si>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</si>
  <si>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</si>
  <si>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</si>
  <si>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</si>
  <si>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</si>
  <si>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</si>
  <si>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</si>
  <si>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</si>
  <si>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</si>
  <si>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</si>
  <si>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</si>
  <si>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</si>
  <si>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</si>
  <si>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</si>
  <si>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</si>
  <si>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</si>
  <si>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</si>
  <si>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</si>
  <si>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</si>
  <si>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</si>
  <si>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</si>
  <si>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</si>
  <si>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</si>
  <si>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</si>
  <si>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</si>
  <si>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</si>
  <si>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</si>
  <si>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</si>
  <si>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</si>
  <si>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</si>
  <si>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</si>
  <si>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</si>
  <si>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</si>
  <si>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</si>
  <si>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</si>
  <si>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</si>
  <si>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</si>
  <si>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</si>
  <si>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</si>
  <si>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</si>
  <si>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</si>
  <si>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</si>
  <si>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</si>
  <si>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</si>
  <si>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</si>
  <si>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</si>
  <si>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</si>
  <si>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</si>
  <si>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</si>
  <si>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</si>
  <si>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</si>
  <si>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</si>
  <si>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</si>
  <si>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</si>
  <si>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</si>
  <si>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</si>
  <si>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</si>
  <si>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</si>
  <si>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</si>
  <si>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</si>
  <si>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</si>
  <si>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</si>
  <si>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</si>
  <si>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</si>
  <si>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</si>
  <si>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</si>
  <si>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</si>
  <si>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</si>
  <si>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</si>
  <si>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</si>
  <si>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</si>
  <si>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</si>
  <si>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</si>
  <si>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</si>
  <si>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</si>
  <si>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</si>
  <si>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</si>
  <si>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</si>
  <si>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</si>
  <si>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</si>
  <si>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</si>
  <si>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</si>
  <si>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</si>
  <si>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</si>
  <si>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</si>
  <si>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</si>
  <si>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</si>
  <si>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</si>
  <si>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</si>
  <si>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</si>
  <si>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</si>
  <si>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</si>
  <si>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</si>
  <si>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</si>
  <si>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</si>
  <si>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</si>
  <si>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</si>
  <si>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</si>
  <si>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</si>
  <si>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</si>
  <si>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</si>
  <si>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</si>
  <si>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</si>
  <si>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</si>
  <si>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</si>
  <si>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</si>
  <si>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</si>
  <si>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</si>
  <si>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</si>
  <si>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</si>
  <si>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</si>
  <si>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</si>
  <si>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</si>
  <si>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</si>
  <si>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</si>
  <si>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</si>
  <si>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</si>
  <si>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</si>
  <si>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</si>
  <si>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</si>
  <si>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</si>
  <si>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</si>
  <si>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</si>
  <si>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</si>
  <si>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</si>
  <si>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</si>
  <si>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</si>
  <si>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</si>
  <si>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</si>
  <si>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</si>
  <si>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</si>
  <si>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</si>
  <si>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</si>
  <si>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</si>
  <si>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</si>
  <si>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</si>
  <si>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</si>
  <si>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</si>
  <si>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</si>
  <si>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</si>
  <si>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</si>
  <si>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</si>
  <si>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</si>
  <si>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</si>
  <si>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</si>
  <si>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</si>
  <si>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</si>
  <si>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</si>
  <si>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</si>
  <si>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</si>
  <si>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</si>
  <si>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</si>
  <si>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</si>
  <si>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</si>
  <si>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</si>
  <si>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</si>
  <si>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</si>
  <si>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</si>
  <si>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</si>
  <si>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</si>
  <si>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</si>
  <si>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</si>
  <si>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</si>
  <si>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</si>
  <si>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</si>
  <si>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</si>
  <si>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</si>
  <si>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</si>
  <si>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</si>
  <si>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</si>
  <si>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</si>
  <si>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</si>
  <si>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</si>
  <si>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</si>
  <si>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</si>
  <si>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</si>
  <si>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</si>
  <si>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</si>
  <si>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</si>
  <si>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</si>
  <si>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</si>
  <si>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</si>
  <si>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</si>
  <si>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</si>
  <si>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</si>
  <si>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</si>
  <si>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</si>
  <si>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</si>
  <si>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</si>
  <si>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</si>
  <si>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</si>
  <si>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</si>
  <si>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</si>
  <si>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</si>
  <si>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</si>
  <si>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</si>
  <si>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</si>
  <si>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</si>
  <si>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</si>
  <si>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</si>
  <si>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</si>
  <si>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</si>
  <si>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</si>
  <si>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</si>
  <si>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</si>
  <si>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</si>
  <si>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</si>
  <si>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</si>
  <si>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</si>
  <si>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</si>
  <si>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</si>
  <si>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</si>
  <si>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</si>
  <si>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</si>
  <si>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</si>
  <si>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</si>
  <si>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</si>
  <si>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</si>
  <si>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</si>
  <si>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</si>
  <si>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</si>
  <si>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</si>
  <si>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</si>
  <si>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</si>
  <si>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</si>
  <si>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</si>
  <si>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</si>
  <si>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</si>
  <si>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</si>
  <si>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</si>
  <si>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</si>
  <si>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</si>
  <si>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</si>
  <si>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</si>
  <si>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</si>
  <si>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</si>
  <si>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</si>
  <si>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</si>
  <si>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</si>
  <si>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</si>
  <si>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</si>
  <si>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</si>
  <si>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</si>
  <si>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</si>
  <si>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</si>
  <si>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</si>
  <si>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</si>
  <si>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</si>
  <si>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</si>
  <si>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</si>
  <si>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</si>
  <si>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</si>
  <si>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</si>
  <si>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</si>
  <si>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</si>
  <si>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</si>
  <si>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</si>
  <si>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</si>
  <si>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</si>
  <si>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</si>
  <si>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</si>
  <si>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</si>
  <si>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</si>
  <si>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</si>
  <si>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</si>
  <si>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</si>
  <si>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</si>
  <si>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</si>
  <si>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</si>
  <si>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</si>
  <si>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</si>
  <si>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</si>
  <si>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</si>
  <si>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</si>
  <si>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</si>
  <si>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</si>
  <si>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</si>
  <si>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</si>
  <si>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</si>
  <si>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</si>
  <si>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</si>
  <si>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</si>
  <si>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</si>
  <si>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</si>
  <si>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</si>
  <si>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</si>
  <si>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</si>
  <si>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</si>
  <si>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</si>
  <si>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</si>
  <si>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</si>
  <si>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</si>
  <si>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</si>
  <si>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</si>
  <si>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</si>
  <si>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</si>
  <si>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</si>
  <si>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</si>
  <si>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</si>
  <si>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</si>
  <si>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</si>
  <si>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</si>
  <si>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</si>
  <si>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</si>
  <si>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</si>
  <si>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</si>
  <si>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</si>
  <si>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</si>
  <si>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</si>
  <si>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</si>
  <si>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</si>
  <si>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</si>
  <si>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</si>
  <si>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</si>
  <si>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</si>
  <si>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</si>
  <si>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</si>
  <si>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</si>
  <si>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</si>
  <si>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</si>
  <si>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</si>
  <si>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</si>
  <si>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</si>
  <si>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</si>
  <si>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</si>
  <si>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</si>
  <si>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</si>
  <si>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</si>
  <si>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</si>
  <si>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</si>
  <si>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</si>
  <si>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</si>
  <si>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</si>
  <si>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</si>
  <si>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</si>
  <si>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</si>
  <si>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</si>
  <si>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</si>
  <si>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</si>
  <si>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</si>
  <si>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</si>
  <si>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</si>
  <si>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</si>
  <si>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</si>
  <si>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</si>
  <si>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</si>
  <si>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</si>
  <si>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</si>
  <si>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</si>
  <si>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</si>
  <si>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</si>
  <si>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</si>
  <si>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</si>
  <si>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</si>
  <si>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</si>
  <si>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</si>
  <si>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</si>
  <si>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</si>
  <si>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</si>
  <si>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</si>
  <si>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</si>
  <si>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</si>
  <si>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</si>
  <si>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</si>
  <si>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</si>
  <si>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</si>
  <si>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</si>
  <si>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</si>
  <si>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</si>
  <si>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</si>
  <si>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</si>
  <si>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</si>
  <si>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</si>
  <si>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</si>
  <si>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</si>
  <si>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</si>
  <si>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</si>
  <si>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</si>
  <si>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</si>
  <si>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</si>
  <si>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</si>
  <si>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</si>
  <si>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</si>
  <si>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</si>
  <si>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</si>
  <si>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</si>
  <si>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</si>
  <si>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</si>
  <si>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</si>
  <si>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</si>
  <si>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</si>
  <si>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</si>
  <si>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</si>
  <si>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</si>
  <si>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</si>
  <si>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</si>
  <si>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</si>
  <si>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</si>
  <si>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</si>
  <si>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</si>
  <si>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</si>
  <si>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</si>
  <si>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</si>
  <si>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</si>
  <si>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</si>
  <si>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</si>
  <si>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</si>
  <si>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</si>
  <si>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</si>
  <si>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</si>
  <si>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</si>
  <si>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</si>
  <si>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</si>
  <si>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</si>
  <si>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</si>
  <si>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</si>
  <si>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</si>
  <si>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</si>
  <si>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</si>
  <si>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</si>
  <si>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</si>
  <si>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</si>
  <si>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</si>
  <si>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</si>
  <si>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</si>
  <si>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</si>
  <si>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</si>
  <si>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</si>
  <si>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</si>
  <si>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</si>
  <si>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</si>
  <si>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</si>
  <si>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</si>
  <si>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</si>
  <si>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</si>
  <si>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</si>
  <si>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</si>
  <si>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</si>
  <si>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</si>
  <si>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</si>
  <si>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</si>
  <si>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</si>
  <si>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</si>
  <si>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</si>
  <si>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</si>
  <si>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</si>
  <si>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</si>
  <si>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</si>
  <si>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</si>
  <si>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</si>
  <si>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</si>
  <si>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</si>
  <si>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</si>
  <si>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</si>
  <si>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</si>
  <si>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</si>
  <si>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</si>
  <si>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</si>
  <si>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</si>
  <si>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</si>
  <si>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</si>
  <si>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</si>
  <si>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</si>
  <si>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</si>
  <si>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</si>
  <si>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</si>
  <si>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</si>
  <si>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</si>
  <si>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</si>
  <si>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</si>
  <si>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</si>
  <si>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</si>
  <si>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</si>
  <si>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</si>
  <si>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</si>
  <si>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</si>
  <si>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</si>
  <si>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</si>
  <si>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</si>
  <si>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</si>
  <si>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</si>
  <si>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</si>
  <si>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</si>
  <si>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</si>
  <si>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</si>
  <si>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</si>
  <si>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</si>
  <si>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</si>
  <si>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</si>
  <si>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</si>
  <si>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</si>
  <si>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</si>
  <si>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</si>
  <si>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</si>
  <si>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</si>
  <si>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</si>
  <si>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</si>
  <si>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</si>
  <si>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</si>
  <si>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</si>
  <si>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</si>
  <si>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</si>
  <si>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</si>
  <si>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</si>
  <si>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</si>
  <si>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</si>
  <si>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</si>
  <si>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</si>
  <si>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</si>
  <si>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</si>
  <si>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</si>
  <si>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</si>
  <si>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</si>
  <si>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</si>
  <si>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</si>
  <si>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</si>
  <si>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</si>
  <si>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</si>
  <si>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</si>
  <si>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</si>
  <si>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</si>
  <si>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</si>
  <si>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</si>
  <si>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</si>
  <si>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</si>
  <si>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</si>
  <si>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</si>
  <si>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</si>
  <si>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</si>
  <si>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</si>
  <si>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</si>
  <si>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</si>
  <si>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</si>
  <si>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</si>
  <si>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</si>
  <si>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</si>
  <si>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</si>
  <si>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</si>
  <si>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</si>
  <si>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</si>
  <si>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</si>
  <si>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</si>
  <si>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</si>
  <si>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</si>
  <si>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</si>
  <si>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</si>
  <si>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</si>
  <si>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</si>
  <si>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</si>
  <si>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</si>
  <si>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</si>
  <si>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</si>
  <si>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</si>
  <si>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</si>
  <si>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</si>
  <si>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</si>
  <si>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</si>
  <si>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</si>
  <si>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</si>
  <si>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</si>
  <si>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</si>
  <si>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</si>
  <si>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</si>
  <si>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</si>
  <si>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</si>
  <si>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</si>
  <si>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</si>
  <si>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</si>
  <si>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</si>
  <si>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</si>
  <si>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</si>
  <si>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</si>
  <si>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</si>
  <si>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</si>
  <si>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</si>
  <si>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</si>
  <si>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</si>
  <si>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</si>
  <si>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</si>
  <si>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</si>
  <si>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</si>
  <si>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</si>
  <si>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</si>
  <si>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</si>
  <si>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</si>
  <si>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</si>
  <si>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</si>
  <si>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</si>
  <si>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</si>
  <si>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</si>
  <si>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</si>
  <si>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</si>
  <si>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</si>
  <si>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</si>
  <si>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</si>
  <si>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</si>
  <si>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</si>
  <si>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</si>
  <si>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</si>
  <si>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</si>
  <si>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</si>
  <si>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</si>
  <si>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</si>
  <si>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</si>
  <si>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</si>
  <si>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</si>
  <si>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</si>
  <si>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</si>
  <si>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</si>
  <si>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</si>
  <si>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</si>
  <si>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</si>
  <si>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</si>
  <si>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</si>
  <si>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</si>
  <si>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</si>
  <si>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</si>
  <si>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</si>
  <si>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</si>
  <si>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</si>
  <si>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</si>
  <si>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</si>
  <si>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</si>
  <si>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</si>
  <si>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</si>
  <si>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</si>
  <si>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</si>
  <si>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</si>
  <si>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</si>
  <si>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</si>
  <si>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</si>
  <si>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</si>
  <si>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</si>
  <si>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</si>
  <si>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</si>
  <si>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</si>
  <si>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</si>
  <si>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</si>
  <si>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</si>
  <si>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</si>
  <si>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</si>
  <si>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</si>
  <si>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</si>
  <si>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</si>
  <si>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</si>
  <si>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</si>
  <si>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</si>
  <si>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</si>
  <si>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</si>
  <si>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</si>
  <si>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</si>
  <si>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</si>
  <si>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</si>
  <si>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</si>
  <si>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</si>
  <si>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</si>
  <si>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</si>
  <si>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</si>
  <si>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</si>
  <si>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</si>
  <si>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</si>
  <si>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</si>
  <si>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</si>
  <si>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</si>
  <si>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</si>
  <si>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</si>
  <si>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</si>
  <si>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</si>
  <si>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</si>
  <si>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</si>
  <si>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</si>
  <si>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</si>
  <si>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</si>
  <si>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</si>
  <si>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</si>
  <si>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</si>
  <si>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</si>
  <si>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</si>
  <si>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</si>
  <si>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</si>
  <si>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</si>
  <si>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</si>
  <si>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</si>
  <si>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</si>
  <si>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</si>
  <si>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</si>
  <si>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</si>
  <si>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</si>
  <si>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</si>
  <si>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</si>
  <si>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</si>
  <si>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</si>
  <si>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</si>
  <si>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</si>
  <si>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</si>
  <si>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</si>
  <si>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</si>
  <si>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</si>
  <si>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</si>
  <si>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</si>
  <si>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</si>
  <si>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</si>
  <si>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</si>
  <si>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</si>
  <si>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</si>
  <si>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</si>
  <si>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</si>
  <si>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</si>
  <si>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</si>
  <si>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</si>
  <si>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</si>
  <si>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</si>
  <si>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</si>
  <si>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</si>
  <si>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</si>
  <si>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</si>
  <si>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</si>
  <si>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</si>
  <si>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</si>
  <si>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</si>
  <si>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</si>
  <si>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</si>
  <si>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</si>
  <si>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</si>
  <si>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</si>
  <si>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</si>
  <si>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</si>
  <si>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</si>
  <si>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</si>
  <si>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</si>
  <si>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</si>
  <si>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</si>
  <si>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</si>
  <si>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</si>
  <si>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</si>
  <si>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</si>
  <si>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</si>
  <si>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</si>
  <si>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</si>
  <si>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</si>
  <si>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</si>
  <si>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</si>
  <si>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</si>
  <si>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</si>
  <si>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</si>
  <si>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</si>
  <si>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</si>
  <si>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</si>
  <si>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</si>
  <si>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</si>
  <si>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</si>
  <si>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</si>
  <si>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</si>
  <si>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</si>
  <si>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</si>
  <si>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</si>
  <si>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</si>
  <si>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</si>
  <si>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</si>
  <si>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</si>
  <si>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</si>
  <si>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</si>
  <si>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</si>
  <si>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</si>
  <si>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</si>
  <si>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</si>
  <si>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</si>
  <si>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</si>
  <si>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</si>
  <si>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</si>
  <si>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</si>
  <si>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</si>
  <si>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</si>
  <si>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</si>
  <si>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</si>
  <si>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</si>
  <si>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</si>
  <si>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</si>
  <si>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</si>
  <si>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</si>
  <si>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</si>
  <si>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</si>
  <si>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</si>
  <si>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</si>
  <si>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</si>
  <si>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</si>
  <si>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</si>
  <si>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</si>
  <si>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</si>
  <si>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</si>
  <si>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</si>
  <si>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</si>
  <si>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</si>
  <si>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</si>
  <si>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</si>
  <si>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</si>
  <si>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</si>
  <si>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</si>
  <si>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</si>
  <si>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</si>
  <si>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</si>
  <si>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</si>
  <si>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</si>
  <si>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</si>
  <si>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</si>
  <si>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</si>
  <si>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</si>
  <si>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</si>
  <si>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</si>
  <si>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</si>
  <si>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</si>
  <si>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</si>
  <si>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</si>
  <si>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</si>
  <si>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</si>
  <si>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</si>
  <si>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</si>
  <si>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</si>
  <si>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</si>
  <si>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</si>
  <si>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</si>
  <si>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</si>
  <si>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</si>
  <si>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</si>
  <si>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</si>
  <si>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</si>
  <si>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</si>
  <si>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</si>
  <si>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</si>
  <si>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</si>
  <si>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</si>
  <si>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</si>
  <si>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</si>
  <si>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</si>
  <si>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</si>
  <si>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</si>
  <si>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</si>
  <si>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</si>
  <si>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</si>
  <si>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</si>
  <si>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</si>
  <si>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</si>
  <si>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</si>
  <si>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</si>
  <si>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</si>
  <si>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</si>
  <si>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</si>
  <si>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</si>
  <si>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</si>
  <si>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</si>
  <si>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</si>
  <si>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</si>
  <si>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</si>
  <si>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</si>
  <si>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</si>
  <si>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</si>
  <si>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</si>
  <si>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</si>
  <si>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</si>
  <si>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</si>
  <si>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</si>
  <si>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</si>
  <si>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</si>
  <si>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</si>
  <si>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</si>
  <si>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</si>
  <si>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</si>
  <si>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</si>
  <si>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</si>
  <si>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</si>
  <si>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</si>
  <si>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</si>
  <si>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</si>
  <si>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</si>
  <si>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</si>
  <si>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</si>
  <si>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</si>
  <si>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</si>
  <si>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</si>
  <si>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</si>
  <si>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</si>
  <si>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</si>
  <si>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</si>
  <si>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</si>
  <si>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</si>
  <si>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</si>
  <si>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</si>
  <si>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</si>
  <si>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</si>
  <si>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</si>
  <si>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</si>
  <si>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</si>
  <si>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</si>
  <si>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</si>
  <si>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</si>
  <si>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</si>
  <si>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</si>
  <si>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</si>
  <si>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</si>
  <si>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</si>
  <si>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</si>
  <si>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</si>
  <si>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</si>
  <si>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</si>
  <si>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</si>
  <si>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</si>
  <si>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</si>
  <si>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</si>
  <si>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</si>
  <si>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</si>
  <si>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</si>
  <si>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</si>
  <si>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</si>
  <si>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</si>
  <si>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</si>
  <si>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</si>
  <si>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</si>
  <si>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</si>
  <si>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</si>
  <si>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</si>
  <si>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</si>
  <si>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</si>
  <si>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</si>
  <si>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</si>
  <si>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</si>
  <si>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</si>
  <si>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</si>
  <si>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</si>
  <si>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</si>
  <si>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</si>
  <si>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</si>
  <si>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</si>
  <si>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</si>
  <si>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</si>
  <si>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</si>
  <si>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</si>
  <si>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</si>
  <si>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</si>
  <si>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</si>
  <si>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</si>
  <si>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</si>
  <si>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</si>
  <si>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</si>
  <si>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</si>
  <si>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</si>
  <si>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indexed="8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</si>
  <si>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</si>
  <si>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</si>
  <si>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</si>
  <si>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</si>
  <si>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</si>
  <si>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</si>
  <si>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</si>
  <si>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</si>
  <si>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</si>
  <si>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</si>
  <si>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</si>
  <si>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</si>
  <si>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</si>
  <si>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</si>
  <si>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</si>
  <si>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</si>
  <si>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</si>
  <si>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</si>
  <si>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</si>
  <si>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</si>
  <si>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</si>
  <si>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</si>
  <si>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</si>
  <si>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</si>
  <si>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</si>
  <si>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</si>
  <si>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</si>
  <si>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</si>
  <si>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</si>
  <si>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</si>
  <si>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</si>
  <si>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</si>
  <si>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31,12,2014</t>
  </si>
  <si>
    <t>შპს „უნიქოლორი"</t>
  </si>
  <si>
    <t>204447713</t>
  </si>
  <si>
    <t>საკანც.საქ.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</si>
  <si>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</si>
  <si>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</si>
  <si>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</si>
  <si>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</si>
  <si>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</si>
  <si>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</si>
  <si>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</si>
  <si>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</si>
  <si>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</si>
  <si>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</si>
  <si>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</si>
  <si>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</si>
  <si>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„ვი თი ჯგუფი“</t>
  </si>
  <si>
    <t>205143824</t>
  </si>
  <si>
    <t>30,11,2015</t>
  </si>
  <si>
    <t>205172230</t>
  </si>
  <si>
    <t>04,12,2015</t>
  </si>
  <si>
    <t>შპს „41 გრადუსი“</t>
  </si>
  <si>
    <t>404393599</t>
  </si>
  <si>
    <t>წარმომადგ.</t>
  </si>
  <si>
    <t>06.11.2015</t>
  </si>
  <si>
    <t>შპს აიდიეს ბორჯომი თბილისი</t>
  </si>
  <si>
    <t>404888528</t>
  </si>
  <si>
    <t>მინერ. წყალი</t>
  </si>
  <si>
    <t>21.05.2015</t>
  </si>
  <si>
    <t>შპს პრომო შოპი</t>
  </si>
  <si>
    <t>400004366</t>
  </si>
  <si>
    <t>მაისურების ღირებულება</t>
  </si>
  <si>
    <t>შპს ქლაუდცხრა</t>
  </si>
  <si>
    <t>05.02.2015</t>
  </si>
  <si>
    <t>შპს სინგორი</t>
  </si>
  <si>
    <t>204959553</t>
  </si>
  <si>
    <t>საკ.ბეჭდის დამზადება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</si>
  <si>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</si>
  <si>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</si>
  <si>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</si>
  <si>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</si>
  <si>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</si>
  <si>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</si>
  <si>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</si>
  <si>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</si>
  <si>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10.11.2015</t>
  </si>
  <si>
    <t>შპს გლორია</t>
  </si>
  <si>
    <t>404379338</t>
  </si>
  <si>
    <t>კონფ.მომსახ.</t>
  </si>
  <si>
    <t>23.03.2016</t>
  </si>
  <si>
    <t>შპს დეგაპრინტი</t>
  </si>
  <si>
    <t>204444477</t>
  </si>
  <si>
    <t>ბეჭდვის ღირებულება</t>
  </si>
  <si>
    <t>14.03.2016</t>
  </si>
  <si>
    <t>შპს ტურინვესტი</t>
  </si>
  <si>
    <t>245555554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</si>
  <si>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</si>
  <si>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</si>
  <si>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</si>
  <si>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</si>
  <si>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ჯამი:</t>
  </si>
  <si>
    <t xml:space="preserve">ფრიდონ </t>
  </si>
  <si>
    <t>ჩაკვეტაძე</t>
  </si>
  <si>
    <t>ტყიბული, გამსახურდიას ქ. # 49.</t>
  </si>
  <si>
    <t>4 თვე</t>
  </si>
  <si>
    <t xml:space="preserve">ნინო </t>
  </si>
  <si>
    <t>თეთრიწყარო, რუსთაველის ქ. კორპ. 1, ბ.2</t>
  </si>
  <si>
    <t>ელგუჯა</t>
  </si>
  <si>
    <t>როგავა</t>
  </si>
  <si>
    <t>თბილისი, ჩიქობავას ქ. # 35.</t>
  </si>
  <si>
    <t xml:space="preserve">ნია </t>
  </si>
  <si>
    <t>ხაჭაპურიძე</t>
  </si>
  <si>
    <t>თბილისი, გრ. რობაქიძის ქ. 7. კორპ.6,</t>
  </si>
  <si>
    <t>შპს "ამბიონი"</t>
  </si>
  <si>
    <t>თბილისი, თემქის დასახლება, მე-10 კვ. კორპ. 36ა. ბ 48.</t>
  </si>
  <si>
    <t xml:space="preserve">ავთანდილ </t>
  </si>
  <si>
    <t>თბილისი, დ. აღმაშენებლის გამზ. 144.</t>
  </si>
  <si>
    <t>საინფორმაციო მომსახურეობა</t>
  </si>
  <si>
    <t>შპს "კოლორადო გრუპი"</t>
  </si>
  <si>
    <t>პოსტერის, სტიკერის, ბანერის დამზადება</t>
  </si>
  <si>
    <t>შპს "ჯორჯიან ექსპრესი"</t>
  </si>
  <si>
    <t>ფულადი შემოწირულობა</t>
  </si>
  <si>
    <t xml:space="preserve">დავით </t>
  </si>
  <si>
    <t>შპს ფავორიტი სტილი</t>
  </si>
  <si>
    <t>თიბისი ბანკი</t>
  </si>
  <si>
    <t>კასპი,კოსტავას ქუჩა#2</t>
  </si>
  <si>
    <t>თელავი,თავისუფლების მოედანი#17</t>
  </si>
  <si>
    <t>დუშეთი,წმინდა ნინოს 17</t>
  </si>
  <si>
    <t>თბილისი,მუხიანის IIმ/რ,კ19მიმდებარედ</t>
  </si>
  <si>
    <t>თბილისი,ვაზისუბნის დასახლება Iმ/რ,კორპუსი 11ა</t>
  </si>
  <si>
    <t>თბილისი,ი.აბაშიძის 47</t>
  </si>
  <si>
    <t>თბილისი,დ.გურამიშვილის 58</t>
  </si>
  <si>
    <t>ხარაგაული,სოლომონ მეფის 27</t>
  </si>
  <si>
    <t xml:space="preserve">ქ. თბილისი, ი.აბაშიძის ქუჩა#47 </t>
  </si>
  <si>
    <t>ქ. წნორი, თავისუფლების ქუჩა #24</t>
  </si>
  <si>
    <t>ქ. თბილისი, გახოკძის #2/4 გაგარინის #5</t>
  </si>
  <si>
    <t>ვაჟა-ფშაველას VI კვარტალი კორპუსი #3</t>
  </si>
  <si>
    <t>ქ. ხონი თავისუფლების მოედანი #7</t>
  </si>
  <si>
    <t xml:space="preserve">ქ. თბილისი, ალ.ყაზბეგის  გამზ. #29ა </t>
  </si>
  <si>
    <t>ქ. თბილისი. ვარკეთილის-3 მიკრო/რაიონი III, კორპუსი#310</t>
  </si>
  <si>
    <t>ქ. თბილისი პეტრე იბერის ქუჩა #6</t>
  </si>
  <si>
    <t>ქ. თბილისი გოძიაშვილის ქუჩა #55</t>
  </si>
  <si>
    <t>ქ. დედოფლისწაყარო, სტალინის ქუჩა #41</t>
  </si>
  <si>
    <t>დაბა თიანეთი, დაბა წერეთლის ქუჩა #4</t>
  </si>
  <si>
    <t>ქ. ყვარელი ჭავჭავაძის ქუჩა #61</t>
  </si>
  <si>
    <t>ქ. ვანი ჯორჯიაშვილის ქუჩა #34</t>
  </si>
  <si>
    <t>შუახევის რაიონი რუსთაველის ქუჩა #20</t>
  </si>
  <si>
    <t>ქ. სამტრედია. რუსთაველის ქუჩა #20</t>
  </si>
  <si>
    <t>ქ. თბილისი, ჭიჭინაძის ქუჩა #16</t>
  </si>
  <si>
    <t>ქ. ხაშური, ძნელაძის ქუჩა #1</t>
  </si>
  <si>
    <t>4თვე</t>
  </si>
  <si>
    <t>3თვე10დღე</t>
  </si>
  <si>
    <t>3თვე</t>
  </si>
  <si>
    <t>3 თვე 10დღე</t>
  </si>
  <si>
    <t>28.60</t>
  </si>
  <si>
    <t>3 თვემდე</t>
  </si>
  <si>
    <t>3 თვე 10 დღე</t>
  </si>
  <si>
    <t>მარი</t>
  </si>
  <si>
    <t>ციხელაშვილი</t>
  </si>
  <si>
    <t>ჭიკაიძე</t>
  </si>
  <si>
    <t>ხათუნა</t>
  </si>
  <si>
    <t>ალხაზიშვილი</t>
  </si>
  <si>
    <t>ქველიძე</t>
  </si>
  <si>
    <t>ნათია</t>
  </si>
  <si>
    <t>ნიქაბაძე</t>
  </si>
  <si>
    <t>#01024000382</t>
  </si>
  <si>
    <t xml:space="preserve">ეკატერინე </t>
  </si>
  <si>
    <t>რაისნერ</t>
  </si>
  <si>
    <t xml:space="preserve">ზურაბ </t>
  </si>
  <si>
    <t>მჭედლიშვილი</t>
  </si>
  <si>
    <t>ლაგურაშვილი</t>
  </si>
  <si>
    <t>#01009002511</t>
  </si>
  <si>
    <t>მედიკო</t>
  </si>
  <si>
    <t>ილდირიმ</t>
  </si>
  <si>
    <t>#55001011908</t>
  </si>
  <si>
    <t xml:space="preserve">მანანა </t>
  </si>
  <si>
    <t>#010060011389</t>
  </si>
  <si>
    <t xml:space="preserve">ზვიად </t>
  </si>
  <si>
    <t>ორმოცაძე</t>
  </si>
  <si>
    <t>#01008006173</t>
  </si>
  <si>
    <t>პოპიაშვილი</t>
  </si>
  <si>
    <t>#01024052196</t>
  </si>
  <si>
    <t xml:space="preserve">ინგა </t>
  </si>
  <si>
    <t>ონიანი</t>
  </si>
  <si>
    <t>#01030016365</t>
  </si>
  <si>
    <t xml:space="preserve">ბაჭიკო </t>
  </si>
  <si>
    <t>ალადაშვილი</t>
  </si>
  <si>
    <t>#23001004046</t>
  </si>
  <si>
    <t>ბენდუქიძე</t>
  </si>
  <si>
    <t>#45001007227</t>
  </si>
  <si>
    <t xml:space="preserve">ნუგზარი </t>
  </si>
  <si>
    <t>ღონიაშვილი</t>
  </si>
  <si>
    <t>#17001001286</t>
  </si>
  <si>
    <t xml:space="preserve">ირინე </t>
  </si>
  <si>
    <t>დვალიშვილი</t>
  </si>
  <si>
    <t>#61010006321</t>
  </si>
  <si>
    <t xml:space="preserve">მერი </t>
  </si>
  <si>
    <t>თურმანიძე</t>
  </si>
  <si>
    <t xml:space="preserve">რუსუდან </t>
  </si>
  <si>
    <t>ელიზბარაშვილი</t>
  </si>
  <si>
    <t>ვაჟა</t>
  </si>
  <si>
    <t>ნიკურაძე</t>
  </si>
  <si>
    <t xml:space="preserve">ოთარ </t>
  </si>
  <si>
    <t>ხუჭუა</t>
  </si>
  <si>
    <t xml:space="preserve">ლევან </t>
  </si>
  <si>
    <t>შუბითიძე</t>
  </si>
  <si>
    <t>მარიამ</t>
  </si>
  <si>
    <t>გოგალაძე</t>
  </si>
  <si>
    <t>შპს "თეთრი გედი"</t>
  </si>
  <si>
    <t xml:space="preserve"> ი.მ. აკაკი ცისკარიძე</t>
  </si>
  <si>
    <t>01023006081</t>
  </si>
  <si>
    <t>01025017776</t>
  </si>
  <si>
    <t>შპს მუხიანი სითი</t>
  </si>
  <si>
    <t>#0100200013</t>
  </si>
  <si>
    <t>#01008001660</t>
  </si>
  <si>
    <t>#01030031001</t>
  </si>
  <si>
    <t>#01026016874</t>
  </si>
  <si>
    <t>#01024012603</t>
  </si>
  <si>
    <t>#01006008922</t>
  </si>
  <si>
    <t>#01033003480</t>
  </si>
  <si>
    <t>ფლაერის დარიგება</t>
  </si>
  <si>
    <t>წინასაარჩევნო კამპანია</t>
  </si>
  <si>
    <t>საკანც.საქ. და სამ საქ</t>
  </si>
  <si>
    <t>ფლაერები,კითხვარები და სხვა</t>
  </si>
  <si>
    <t>შპს კორომი</t>
  </si>
  <si>
    <t>სამერნ.საქ.</t>
  </si>
  <si>
    <t>ბოლნისიორბელიანის ქუჩა 54</t>
  </si>
  <si>
    <t>აბაშა თავისუფლების 54</t>
  </si>
  <si>
    <t>თბილისი ავლაბრის შესახვევი</t>
  </si>
  <si>
    <t>თბილისი 101წერონისის 101</t>
  </si>
  <si>
    <t>თბილისი წერონისის 101</t>
  </si>
  <si>
    <t>2 თვე და 10დღე</t>
  </si>
  <si>
    <t>2 თვე და 13დღე</t>
  </si>
  <si>
    <t>2 თვე და 20დღე</t>
  </si>
  <si>
    <t>3 თვე და 20დღე</t>
  </si>
  <si>
    <t>*0101051973</t>
  </si>
  <si>
    <t>*02001000610</t>
  </si>
  <si>
    <t>*02001020737</t>
  </si>
  <si>
    <t xml:space="preserve">გიორგი </t>
  </si>
  <si>
    <t>ბეჟუაშვილი</t>
  </si>
  <si>
    <t xml:space="preserve">ამირან </t>
  </si>
  <si>
    <t>მიხეილ</t>
  </si>
  <si>
    <t>ეგიევი</t>
  </si>
  <si>
    <t>იზა</t>
  </si>
  <si>
    <t>ი.მ.ელისო ჩაჩანიძე</t>
  </si>
  <si>
    <t>ი.მ.მზისადარ ბაღიშვილი</t>
  </si>
  <si>
    <t>ქ. გურჯაანი დ.აღმაშენებლის ქუჩა #3</t>
  </si>
  <si>
    <t>ზანარდია</t>
  </si>
  <si>
    <t>არაფულადი შემოწირულობა</t>
  </si>
  <si>
    <t>შპს "გერტლაქსი"</t>
  </si>
  <si>
    <t>შპს "მუხიანი სითი"</t>
  </si>
  <si>
    <t>შპს "პროგრესი 2000"</t>
  </si>
  <si>
    <t>წყლის ხაჯი</t>
  </si>
  <si>
    <t>შპს "ოფის-1"</t>
  </si>
  <si>
    <t>ი/მ იმედეიშვილი მაია</t>
  </si>
  <si>
    <t>ავეჯი</t>
  </si>
  <si>
    <t>შპს "ვესტა"</t>
  </si>
  <si>
    <t>საოფისე ავეჯი</t>
  </si>
  <si>
    <t>საკანცელარიო ხარჯი</t>
  </si>
  <si>
    <t>ი/მ მალხაზ ბურჯანაძე</t>
  </si>
  <si>
    <t>09001006976</t>
  </si>
  <si>
    <t xml:space="preserve">3 თვე </t>
  </si>
  <si>
    <t>ქ. ბაღდათი, რუსთაველის ქ. # 24.</t>
  </si>
  <si>
    <t>01020001606</t>
  </si>
  <si>
    <t>01002004781</t>
  </si>
  <si>
    <t>01011039643</t>
  </si>
  <si>
    <t>ი/მ ნინელი ჯიქურიძე</t>
  </si>
  <si>
    <t>18001029586</t>
  </si>
  <si>
    <t>2 თვე</t>
  </si>
  <si>
    <t>ზესტაფონი, წერეთლის ქ. 2.</t>
  </si>
  <si>
    <t>შპს "მოსახლეობის საკრედიტო და ფინანსური მომსახურების ცენტრი"</t>
  </si>
  <si>
    <t>2 თვე და 20 დღე</t>
  </si>
  <si>
    <t>თბილისი, ლიბანის ქ. # 7.</t>
  </si>
  <si>
    <t>თბილისი,დაბა წყნეთი სულხან-საბა ორბელიანის ქუჩა #21</t>
  </si>
  <si>
    <t>*01008032460</t>
  </si>
  <si>
    <t>ნიკოლოზ</t>
  </si>
  <si>
    <t>შახყულაშვილი</t>
  </si>
  <si>
    <t>პროკრედიტ ბანკი</t>
  </si>
  <si>
    <t>ანი</t>
  </si>
  <si>
    <t>შპს "ქებული კლიმატი"</t>
  </si>
  <si>
    <t>3 თვე და 18 დღე</t>
  </si>
  <si>
    <t>ი/მ "გურამ მეტრეველი"</t>
  </si>
  <si>
    <t>ლაგოდეხის რ-ნი, სოფ. აფენი</t>
  </si>
  <si>
    <t>ყვარლის რ-ნი, სოფ. ახალსოფელი</t>
  </si>
  <si>
    <t>თანდაშვილი</t>
  </si>
  <si>
    <t>მამუკა</t>
  </si>
  <si>
    <t>მაჭარაშვილი</t>
  </si>
  <si>
    <t>ლაგოდეხი, 300 არაგველის #1.</t>
  </si>
  <si>
    <t>პაატა</t>
  </si>
  <si>
    <t>შაიშმელაშვილი</t>
  </si>
  <si>
    <t>თბილისი, აეროპორტის დასახლება, კორპ. 34</t>
  </si>
  <si>
    <t>რობაქიძე</t>
  </si>
  <si>
    <t>ციური</t>
  </si>
  <si>
    <t>01032000591</t>
  </si>
  <si>
    <t>თერჯოლა, დ. აღმაშენებლის ქ. 6.</t>
  </si>
  <si>
    <t>1 თვე და 10 დღე</t>
  </si>
  <si>
    <t>რადიო რეკლამა</t>
  </si>
  <si>
    <t>წუთი</t>
  </si>
  <si>
    <t>ბილბორდი</t>
  </si>
  <si>
    <t>ბეჭდური რეკლამი ხარჯი</t>
  </si>
  <si>
    <t>პოსტერი ცალებში</t>
  </si>
  <si>
    <t>მიღებულია ბანკიდან ხელფასების გასაცემად</t>
  </si>
  <si>
    <t>გაცემულია ხელფასი ოლქის წარმომადგენლებზე</t>
  </si>
  <si>
    <t>21.09.2016-08.10.2016</t>
  </si>
  <si>
    <t>ასლანიშვილი</t>
  </si>
  <si>
    <t>მარინე</t>
  </si>
  <si>
    <t>01006005225</t>
  </si>
  <si>
    <t>01010012633</t>
  </si>
  <si>
    <t>GE64PC0133600100035840</t>
  </si>
  <si>
    <t>GE49TB0600000029718536</t>
  </si>
  <si>
    <t>ანდღულაძე დავით</t>
  </si>
  <si>
    <t>კობერიძე თამარ</t>
  </si>
  <si>
    <t>01024033578</t>
  </si>
  <si>
    <t>01030013309</t>
  </si>
  <si>
    <t>01008017524</t>
  </si>
  <si>
    <t>GE68TB7275545063600027</t>
  </si>
  <si>
    <t>GE48CR0000009426503601</t>
  </si>
  <si>
    <t>GE44BR0000010226357226</t>
  </si>
  <si>
    <t>გოგუაძე ნინო</t>
  </si>
  <si>
    <t>დოლიძე ვიქტორ</t>
  </si>
  <si>
    <t>ცაგარეიშვილი გიორგი</t>
  </si>
  <si>
    <t>თიბისი</t>
  </si>
  <si>
    <t>ბანკი ქართუ</t>
  </si>
  <si>
    <t>ბანკი რესპუბლიკა</t>
  </si>
  <si>
    <t>33001013327</t>
  </si>
  <si>
    <t>01024019550</t>
  </si>
  <si>
    <t>01024073478</t>
  </si>
  <si>
    <t>01010014145</t>
  </si>
  <si>
    <t>01024070873</t>
  </si>
  <si>
    <t>37001038868</t>
  </si>
  <si>
    <t>65002003677</t>
  </si>
  <si>
    <t>01013001425</t>
  </si>
  <si>
    <t>01026009949</t>
  </si>
  <si>
    <t>01031001560</t>
  </si>
  <si>
    <t>ლიბერთი</t>
  </si>
  <si>
    <t>საქართველოს ბანკი</t>
  </si>
  <si>
    <t>GE16TB7639145061600006</t>
  </si>
  <si>
    <t>GE97TB4656636010100038</t>
  </si>
  <si>
    <t>GE85TB7786245061100007</t>
  </si>
  <si>
    <t>GE38TB7833045061600003</t>
  </si>
  <si>
    <t>GE53TB7430145063600036</t>
  </si>
  <si>
    <t>GE16TB7930445063600034</t>
  </si>
  <si>
    <t>GE78TB7230436010100021</t>
  </si>
  <si>
    <t>GE69TB7943045061100021</t>
  </si>
  <si>
    <t>GE44LB0711192418718000</t>
  </si>
  <si>
    <t>GE58BG0000000876435700</t>
  </si>
  <si>
    <t>04.10.2016</t>
  </si>
  <si>
    <t>05.10.2016</t>
  </si>
  <si>
    <t>ფანჩულიძე ნატო</t>
  </si>
  <si>
    <t>აბაშიძე ზურაბ</t>
  </si>
  <si>
    <t>ნიკოლაიშვილი ბექა</t>
  </si>
  <si>
    <t>გელაშვილი ვალერიანი</t>
  </si>
  <si>
    <t>ენუქიძე ქეთევან</t>
  </si>
  <si>
    <t>ელბაქიძე ცისანა</t>
  </si>
  <si>
    <t>01008005295</t>
  </si>
  <si>
    <t>01024012319</t>
  </si>
  <si>
    <t>01008038279</t>
  </si>
  <si>
    <t>01001016778</t>
  </si>
  <si>
    <t>01011063123</t>
  </si>
  <si>
    <t>01008028492</t>
  </si>
  <si>
    <t>07.10.2016</t>
  </si>
  <si>
    <t>GE39TB7380636010100003</t>
  </si>
  <si>
    <t>GE45TB7078145063600029</t>
  </si>
  <si>
    <t>GE21TB7720645061600012</t>
  </si>
  <si>
    <t>GE83TB7600945068100001</t>
  </si>
  <si>
    <t>GE38TB7563745161600001</t>
  </si>
  <si>
    <t>GE63TB7584245061100027</t>
  </si>
  <si>
    <t>პატარავა კარლო</t>
  </si>
  <si>
    <t>გვიშიანი ირაკლი</t>
  </si>
  <si>
    <t>ჯინჭარაძე გიორგი</t>
  </si>
  <si>
    <t>ორაგველიძე დავითი</t>
  </si>
  <si>
    <t>წიკლაური გიორგი</t>
  </si>
  <si>
    <t>გოგეიშვილი გიორგი</t>
  </si>
  <si>
    <t>რამიშვილი ზვიადი</t>
  </si>
  <si>
    <t>ქსოვრელი გია</t>
  </si>
  <si>
    <t>ლობჟანიძე შალვა</t>
  </si>
  <si>
    <t>ჭიჭინაძე ნუგზარი</t>
  </si>
  <si>
    <t>გიგაია მანანა</t>
  </si>
  <si>
    <t>იჯარა შენობა 144,7კვ.მ გორი,ერთობის ქუჩა 62 საკად.კოდი 66.05.17.</t>
  </si>
  <si>
    <t>01008006761</t>
  </si>
  <si>
    <t xml:space="preserve">1თვე </t>
  </si>
  <si>
    <t>ოქტომბერი 2016 წ</t>
  </si>
  <si>
    <t>225342 ცალი ფლაერი</t>
  </si>
  <si>
    <t>01011079777</t>
  </si>
  <si>
    <t>01023004126</t>
  </si>
  <si>
    <t>01030053059</t>
  </si>
  <si>
    <t>01011012150</t>
  </si>
  <si>
    <t>01011036080</t>
  </si>
  <si>
    <t>01019064054</t>
  </si>
  <si>
    <t>01001092580</t>
  </si>
  <si>
    <t>01001032281</t>
  </si>
  <si>
    <t>01017003184</t>
  </si>
  <si>
    <t>01601102403</t>
  </si>
  <si>
    <t>60002007680</t>
  </si>
  <si>
    <t>01030019396</t>
  </si>
  <si>
    <t>01030007276</t>
  </si>
  <si>
    <t>01011038710</t>
  </si>
  <si>
    <t>01011015394</t>
  </si>
  <si>
    <t>01001097733</t>
  </si>
  <si>
    <t>01033003444</t>
  </si>
  <si>
    <t>01001055496</t>
  </si>
  <si>
    <t>01027059124</t>
  </si>
  <si>
    <t>01027677900</t>
  </si>
  <si>
    <t>01001011609</t>
  </si>
  <si>
    <t>01001030166</t>
  </si>
  <si>
    <t>01001021546</t>
  </si>
  <si>
    <t>01001101243</t>
  </si>
  <si>
    <t>01001089608</t>
  </si>
  <si>
    <t>01001038996</t>
  </si>
  <si>
    <t>01019004250</t>
  </si>
  <si>
    <t>01022011763</t>
  </si>
  <si>
    <t>01019040556</t>
  </si>
  <si>
    <t>01008031658</t>
  </si>
  <si>
    <t>01022007729</t>
  </si>
  <si>
    <t>01021006320</t>
  </si>
  <si>
    <t>01019079587</t>
  </si>
  <si>
    <t>01019036766</t>
  </si>
  <si>
    <t>01012015514</t>
  </si>
  <si>
    <t>01024037111</t>
  </si>
  <si>
    <t>01008014305</t>
  </si>
  <si>
    <t>01008003309</t>
  </si>
  <si>
    <t>01015000473</t>
  </si>
  <si>
    <t>01017023413</t>
  </si>
  <si>
    <t>01004004838</t>
  </si>
  <si>
    <t>01009016128</t>
  </si>
  <si>
    <t>01004014549</t>
  </si>
  <si>
    <t>01004006432</t>
  </si>
  <si>
    <t>01001007077</t>
  </si>
  <si>
    <t>01001085390</t>
  </si>
  <si>
    <t>01001078176</t>
  </si>
  <si>
    <t>01004001048</t>
  </si>
  <si>
    <t>01001002595</t>
  </si>
  <si>
    <t>01001002593</t>
  </si>
  <si>
    <t>01017001191</t>
  </si>
  <si>
    <t>01027090848</t>
  </si>
  <si>
    <t>01030020727</t>
  </si>
  <si>
    <t>01011013069</t>
  </si>
  <si>
    <t>01014002274</t>
  </si>
  <si>
    <t>01011060657</t>
  </si>
  <si>
    <t>01011004979</t>
  </si>
  <si>
    <t>01011012455</t>
  </si>
  <si>
    <t>01011059840</t>
  </si>
  <si>
    <t>01011028081</t>
  </si>
  <si>
    <t>01027076186</t>
  </si>
  <si>
    <t>01004011617</t>
  </si>
  <si>
    <t>01023003858</t>
  </si>
  <si>
    <t>01023001454</t>
  </si>
  <si>
    <t>01023007399</t>
  </si>
  <si>
    <t>01019024141</t>
  </si>
  <si>
    <t>01019053192</t>
  </si>
  <si>
    <t>01119090194</t>
  </si>
  <si>
    <t>01019021901</t>
  </si>
  <si>
    <t>01019039820</t>
  </si>
  <si>
    <t>01019039764</t>
  </si>
  <si>
    <t>01010004425</t>
  </si>
  <si>
    <t>01019052461</t>
  </si>
  <si>
    <t>01030045871</t>
  </si>
  <si>
    <t>01019087398</t>
  </si>
  <si>
    <t>01023010692</t>
  </si>
  <si>
    <t>01019076266</t>
  </si>
  <si>
    <t>01029015789</t>
  </si>
  <si>
    <t>01036001893</t>
  </si>
  <si>
    <t>01027002902</t>
  </si>
  <si>
    <t>01017035315</t>
  </si>
  <si>
    <t>01008047450</t>
  </si>
  <si>
    <t>01030027704</t>
  </si>
  <si>
    <t>01008028325</t>
  </si>
  <si>
    <t>01017056830</t>
  </si>
  <si>
    <t>01017017341</t>
  </si>
  <si>
    <t>01001064774</t>
  </si>
  <si>
    <t>01019082780</t>
  </si>
  <si>
    <t>01024023406</t>
  </si>
  <si>
    <t>01001081983</t>
  </si>
  <si>
    <t>01005026942</t>
  </si>
  <si>
    <t>01017035763</t>
  </si>
  <si>
    <t>01030010086</t>
  </si>
  <si>
    <t>01030008692</t>
  </si>
  <si>
    <t>01030020585</t>
  </si>
  <si>
    <t>01005025663</t>
  </si>
  <si>
    <t>01030037051</t>
  </si>
  <si>
    <t>01030041433</t>
  </si>
  <si>
    <t>01013023334</t>
  </si>
  <si>
    <t>01030036786</t>
  </si>
  <si>
    <t>01030041432</t>
  </si>
  <si>
    <t>01030006746</t>
  </si>
  <si>
    <t>01030034819</t>
  </si>
  <si>
    <t>01030030225</t>
  </si>
  <si>
    <t>01027024353</t>
  </si>
  <si>
    <t>01013007096</t>
  </si>
  <si>
    <t>01008028668</t>
  </si>
  <si>
    <t>01009016263</t>
  </si>
  <si>
    <t>ბრეგვაძე</t>
  </si>
  <si>
    <t xml:space="preserve">სალომე </t>
  </si>
  <si>
    <t>სანებლიძე</t>
  </si>
  <si>
    <t>ლეილა</t>
  </si>
  <si>
    <t>მელაძე</t>
  </si>
  <si>
    <t>კლდიაშვილი</t>
  </si>
  <si>
    <t>ბექა</t>
  </si>
  <si>
    <t>ხიზანიშვილი</t>
  </si>
  <si>
    <t>კანდელაკი</t>
  </si>
  <si>
    <t>გიზო</t>
  </si>
  <si>
    <t>ჩხაიძე</t>
  </si>
  <si>
    <t>რაფიელი</t>
  </si>
  <si>
    <t>კაკიტელაშვილი</t>
  </si>
  <si>
    <t>კახაბერ</t>
  </si>
  <si>
    <t>შარიაშვილი</t>
  </si>
  <si>
    <t>მალხაზ</t>
  </si>
  <si>
    <t>რუსუდან</t>
  </si>
  <si>
    <t>ლელა</t>
  </si>
  <si>
    <t>წირქვაძე</t>
  </si>
  <si>
    <t>ლაშა</t>
  </si>
  <si>
    <t>გაგილაძე</t>
  </si>
  <si>
    <t>მალაციძე</t>
  </si>
  <si>
    <t>შუბაშიშვილი</t>
  </si>
  <si>
    <t>მარინა</t>
  </si>
  <si>
    <t>ასტამაძე</t>
  </si>
  <si>
    <t xml:space="preserve">თამარ </t>
  </si>
  <si>
    <t>კენჭოშვილი</t>
  </si>
  <si>
    <t>ასაბაშვილი</t>
  </si>
  <si>
    <t>ვასილ</t>
  </si>
  <si>
    <t>მერაბიშვილი</t>
  </si>
  <si>
    <t>გელიაშვილი</t>
  </si>
  <si>
    <t>გიული</t>
  </si>
  <si>
    <t>ხაჩიძე</t>
  </si>
  <si>
    <t>მარიამი</t>
  </si>
  <si>
    <t>შანშიაშვილი</t>
  </si>
  <si>
    <t>ნატალია</t>
  </si>
  <si>
    <t>გაბათაშვილი</t>
  </si>
  <si>
    <t>ელზა</t>
  </si>
  <si>
    <t>სალთხუციშვილი</t>
  </si>
  <si>
    <t>თეა</t>
  </si>
  <si>
    <t>ზურაბიანი</t>
  </si>
  <si>
    <t>ია</t>
  </si>
  <si>
    <t>თინათინ</t>
  </si>
  <si>
    <t>გვარამაძე</t>
  </si>
  <si>
    <t>სოლომონ</t>
  </si>
  <si>
    <t>თეთრაძე</t>
  </si>
  <si>
    <t>ციალა</t>
  </si>
  <si>
    <t>ღუნაშვილი</t>
  </si>
  <si>
    <t>უკლება</t>
  </si>
  <si>
    <t>ნატო</t>
  </si>
  <si>
    <t>ვარსიმაშვილი</t>
  </si>
  <si>
    <t>ჭრელაშვილი</t>
  </si>
  <si>
    <t>ლილი</t>
  </si>
  <si>
    <t>მურჯიკნელი</t>
  </si>
  <si>
    <t>ზედელაშვილი</t>
  </si>
  <si>
    <t>ნელი</t>
  </si>
  <si>
    <t>პატაშური</t>
  </si>
  <si>
    <t>შერაზადიშვილი</t>
  </si>
  <si>
    <t>ნანა</t>
  </si>
  <si>
    <t>ზანდარაშვილი</t>
  </si>
  <si>
    <t>ზაირა</t>
  </si>
  <si>
    <t>ბუჩუკური</t>
  </si>
  <si>
    <t>დალი</t>
  </si>
  <si>
    <t>ასლამაზაშვილი</t>
  </si>
  <si>
    <t>ეკატერინე</t>
  </si>
  <si>
    <t>სიგუა</t>
  </si>
  <si>
    <t>კუპატაძე</t>
  </si>
  <si>
    <t>ვაჩე</t>
  </si>
  <si>
    <t>მაკარიძე</t>
  </si>
  <si>
    <t>გოჩა</t>
  </si>
  <si>
    <t>ბანეთიშვილი</t>
  </si>
  <si>
    <t xml:space="preserve">გურანდა </t>
  </si>
  <si>
    <t>აჯამიანი</t>
  </si>
  <si>
    <t>თემურ</t>
  </si>
  <si>
    <t>მარღანია</t>
  </si>
  <si>
    <t xml:space="preserve">ქეთევან </t>
  </si>
  <si>
    <t>ახმეტელი</t>
  </si>
  <si>
    <t>ლევან</t>
  </si>
  <si>
    <t>ვაჩნაძე</t>
  </si>
  <si>
    <t>გია</t>
  </si>
  <si>
    <t>თომაძე</t>
  </si>
  <si>
    <t>ფრუიძე</t>
  </si>
  <si>
    <t>ჩოხელი</t>
  </si>
  <si>
    <t>ირაკლი</t>
  </si>
  <si>
    <t>სინჯიკაშვილი</t>
  </si>
  <si>
    <t>თამილა</t>
  </si>
  <si>
    <t>ყავრელაშვილი</t>
  </si>
  <si>
    <t>ეკა</t>
  </si>
  <si>
    <t>ჯანგირაშვილი</t>
  </si>
  <si>
    <t>უჩუმბეგაშვილი</t>
  </si>
  <si>
    <t>ყურაშვილი</t>
  </si>
  <si>
    <t>ლურსმანაშვილი</t>
  </si>
  <si>
    <t>მაია</t>
  </si>
  <si>
    <t>შავბერუაშვილი</t>
  </si>
  <si>
    <t>მეგი</t>
  </si>
  <si>
    <t>გვაზავა</t>
  </si>
  <si>
    <t>ირინე</t>
  </si>
  <si>
    <t>ნინა</t>
  </si>
  <si>
    <t>დათეშიძე</t>
  </si>
  <si>
    <t>მერი</t>
  </si>
  <si>
    <t>გელაშვილი</t>
  </si>
  <si>
    <t>ლაბაძე</t>
  </si>
  <si>
    <t>აბრამიშვილი</t>
  </si>
  <si>
    <t xml:space="preserve">ნანა </t>
  </si>
  <si>
    <t>ზოია</t>
  </si>
  <si>
    <t>ბესალაშვილი</t>
  </si>
  <si>
    <t>ჯულიეტა</t>
  </si>
  <si>
    <t>ხეტეშვილი</t>
  </si>
  <si>
    <t>კოტე</t>
  </si>
  <si>
    <t>აბესაძე</t>
  </si>
  <si>
    <t>ჯუმბერ</t>
  </si>
  <si>
    <t>გოგებაშვილი</t>
  </si>
  <si>
    <t>უშანგი</t>
  </si>
  <si>
    <t>ავალიანი</t>
  </si>
  <si>
    <t>ახმედოვა</t>
  </si>
  <si>
    <t>რეგან</t>
  </si>
  <si>
    <t>მამედოვი</t>
  </si>
  <si>
    <t>ბელა</t>
  </si>
  <si>
    <t>ბიკაშვილი</t>
  </si>
  <si>
    <t>იზაბელა</t>
  </si>
  <si>
    <t>ნუნუ</t>
  </si>
  <si>
    <t>ნამგალაძე</t>
  </si>
  <si>
    <t>ბეგლარაშვილი</t>
  </si>
  <si>
    <t>ბონდო</t>
  </si>
  <si>
    <t>კვარაცხელია</t>
  </si>
  <si>
    <t>იოსებ</t>
  </si>
  <si>
    <t>ბალხამიშვილი</t>
  </si>
  <si>
    <t>აბულაშვილი</t>
  </si>
  <si>
    <t>გელოვნიშვილი</t>
  </si>
  <si>
    <t>ქეთევან</t>
  </si>
  <si>
    <t>აჩელაშვილი</t>
  </si>
  <si>
    <t>გურანდა</t>
  </si>
  <si>
    <t>წიქარიძე</t>
  </si>
  <si>
    <t>მამალაძე</t>
  </si>
  <si>
    <t>ნონა</t>
  </si>
  <si>
    <t>ცხვირავაშვილი</t>
  </si>
  <si>
    <t>ლანა</t>
  </si>
  <si>
    <t>გიორგობიანი</t>
  </si>
  <si>
    <t>მაყვალა</t>
  </si>
  <si>
    <t>სალომე</t>
  </si>
  <si>
    <t>დავითაშვილი</t>
  </si>
  <si>
    <t>ზაალ</t>
  </si>
  <si>
    <t>ჯაფარიძე</t>
  </si>
  <si>
    <t>კაპანაძე</t>
  </si>
  <si>
    <t xml:space="preserve">ვიქტორია </t>
  </si>
  <si>
    <t>მასხარაშვილი</t>
  </si>
  <si>
    <t>ჯაჯანიძე</t>
  </si>
  <si>
    <t>სოფიო</t>
  </si>
  <si>
    <t>ბეროშვილი</t>
  </si>
  <si>
    <t>დავით</t>
  </si>
  <si>
    <t>თენგიზ</t>
  </si>
  <si>
    <t>მაკა</t>
  </si>
  <si>
    <t>კონსტანტინე</t>
  </si>
  <si>
    <t>სამხარაძე</t>
  </si>
  <si>
    <t>გურამ</t>
  </si>
  <si>
    <t>კაციტაძე</t>
  </si>
  <si>
    <t>ჩალაური</t>
  </si>
  <si>
    <t>მებურიშვილი</t>
  </si>
  <si>
    <t>ოსეფაიშვილი</t>
  </si>
  <si>
    <t>გივი</t>
  </si>
  <si>
    <t>ხარატიშვილი</t>
  </si>
  <si>
    <t>ხეცურიანი</t>
  </si>
  <si>
    <t>ლედი</t>
  </si>
  <si>
    <t>ლომიძე</t>
  </si>
  <si>
    <t>ხურცილავა</t>
  </si>
  <si>
    <t>ნუცა</t>
  </si>
  <si>
    <t>სელეპანიშვილი</t>
  </si>
  <si>
    <t>სვანიძე-ხიზანოვი</t>
  </si>
  <si>
    <t>ხუციშვილი</t>
  </si>
  <si>
    <t>ბიძინაშვილი</t>
  </si>
  <si>
    <t>დანელიშვილი</t>
  </si>
  <si>
    <t>ვიქტორინა</t>
  </si>
  <si>
    <t>ბაღდავაძე</t>
  </si>
  <si>
    <t>საბა</t>
  </si>
  <si>
    <t>ზუბიაშვილი</t>
  </si>
  <si>
    <t>თამაზ</t>
  </si>
  <si>
    <t>ლორდელი</t>
  </si>
  <si>
    <t>მჟავია</t>
  </si>
  <si>
    <t>მსუქნიშვილი</t>
  </si>
  <si>
    <t>ცისანა</t>
  </si>
  <si>
    <t>ბაგიშვილი</t>
  </si>
  <si>
    <t>ალეკო</t>
  </si>
  <si>
    <t>ცინცაძე</t>
  </si>
  <si>
    <t>მშვენიერიძე</t>
  </si>
  <si>
    <t>კახა</t>
  </si>
  <si>
    <t>ზამთარაშვილი</t>
  </si>
  <si>
    <t>თამარი</t>
  </si>
  <si>
    <t>ხარაბაძე</t>
  </si>
  <si>
    <t>ბადრი</t>
  </si>
  <si>
    <t>ლამაზოშვილი</t>
  </si>
  <si>
    <t>მანანა</t>
  </si>
  <si>
    <t>ოდიშვილი-ბაგიშვილი</t>
  </si>
  <si>
    <t>ტეტინაშვილი</t>
  </si>
  <si>
    <t>რაფაელიანი</t>
  </si>
  <si>
    <t>ეკატერინა</t>
  </si>
  <si>
    <t>როზა</t>
  </si>
  <si>
    <t>ფარქოსაძე</t>
  </si>
  <si>
    <t>არჩაია</t>
  </si>
  <si>
    <t>მირანდა</t>
  </si>
  <si>
    <t>ნუცუბიძე</t>
  </si>
  <si>
    <t>ბიბინეიშვილი</t>
  </si>
  <si>
    <t>წარმომადგენელი</t>
  </si>
  <si>
    <t>01019065479</t>
  </si>
  <si>
    <t>ლენა</t>
  </si>
  <si>
    <t>მარანელი</t>
  </si>
  <si>
    <t>არაბაშვილი</t>
  </si>
  <si>
    <t>ციცინო</t>
  </si>
  <si>
    <t>ჯიმუხაძე</t>
  </si>
  <si>
    <t>თეონა</t>
  </si>
  <si>
    <t>ზანგურაშვილი</t>
  </si>
  <si>
    <t>ბერიძე</t>
  </si>
  <si>
    <t>სიდამონიძე</t>
  </si>
  <si>
    <t>ქეთინო</t>
  </si>
  <si>
    <t>ილარიშვილი</t>
  </si>
  <si>
    <t>მინასიანი</t>
  </si>
  <si>
    <t>დავითი</t>
  </si>
  <si>
    <t>გვილია</t>
  </si>
  <si>
    <t>ალექსი</t>
  </si>
  <si>
    <t>თედელური</t>
  </si>
  <si>
    <t>ტარიელ</t>
  </si>
  <si>
    <t>მოციქულაშვილი</t>
  </si>
  <si>
    <t>მიხეილი</t>
  </si>
  <si>
    <t>სუხიაშვილი</t>
  </si>
  <si>
    <t>ფირუაშვილი</t>
  </si>
  <si>
    <t>იმედაშვილი</t>
  </si>
  <si>
    <t>ხუბაშვილი</t>
  </si>
  <si>
    <t>ბახტურიძე</t>
  </si>
  <si>
    <t>გალინა</t>
  </si>
  <si>
    <t>ოგიაშვილი</t>
  </si>
  <si>
    <t>თარაშვილი</t>
  </si>
  <si>
    <t>ქურთიშვილი</t>
  </si>
  <si>
    <t>როინიშვილი</t>
  </si>
  <si>
    <t>მდინარაძე</t>
  </si>
  <si>
    <t>სარქისიანი</t>
  </si>
  <si>
    <t>ნათელა</t>
  </si>
  <si>
    <t>ხეჩიკაშვილი</t>
  </si>
  <si>
    <t>ვლადიმერ</t>
  </si>
  <si>
    <t>ბარჯაძე</t>
  </si>
  <si>
    <t>ვართანიანი</t>
  </si>
  <si>
    <t>ანა</t>
  </si>
  <si>
    <t>პავლიაშვილი</t>
  </si>
  <si>
    <t>ნოზაძე</t>
  </si>
  <si>
    <t>მთვარისა</t>
  </si>
  <si>
    <t>ქერდიყოშვილი</t>
  </si>
  <si>
    <t>კიკნაძე</t>
  </si>
  <si>
    <t>გიგა</t>
  </si>
  <si>
    <t>ახალკაცი</t>
  </si>
  <si>
    <t>იოსებიძე</t>
  </si>
  <si>
    <t>ელგური</t>
  </si>
  <si>
    <t>ფიდიური</t>
  </si>
  <si>
    <t>ცხოვრებაძე</t>
  </si>
  <si>
    <t>თიკო</t>
  </si>
  <si>
    <t>ნასარიძე</t>
  </si>
  <si>
    <t>მარეხი</t>
  </si>
  <si>
    <t>მამუკაშვილი</t>
  </si>
  <si>
    <t>ვალიშვილი</t>
  </si>
  <si>
    <t>სურამელი</t>
  </si>
  <si>
    <t>თედიაშვილი</t>
  </si>
  <si>
    <t>სუხიტაშვილი</t>
  </si>
  <si>
    <t>ვალიკო</t>
  </si>
  <si>
    <t>კილაძე</t>
  </si>
  <si>
    <t>ნანული</t>
  </si>
  <si>
    <t>ზუბაშვილი</t>
  </si>
  <si>
    <t>ოლია</t>
  </si>
  <si>
    <t>ლომსაძე</t>
  </si>
  <si>
    <t>თვაური</t>
  </si>
  <si>
    <t>ზადიშვილი</t>
  </si>
  <si>
    <t>თაკალანძე</t>
  </si>
  <si>
    <t>ზიზილო</t>
  </si>
  <si>
    <t>კობა</t>
  </si>
  <si>
    <t>წინამძღვრიშვილი</t>
  </si>
  <si>
    <t>თეიმურაზ</t>
  </si>
  <si>
    <t>ავერინ</t>
  </si>
  <si>
    <t>ინგა</t>
  </si>
  <si>
    <t>წარიაშვილი</t>
  </si>
  <si>
    <t>არჩილ</t>
  </si>
  <si>
    <t>ნონიკაშვილი</t>
  </si>
  <si>
    <t>მახათაძე</t>
  </si>
  <si>
    <t>პრივალოვა</t>
  </si>
  <si>
    <t>გალეგაშვილი</t>
  </si>
  <si>
    <t>იანა</t>
  </si>
  <si>
    <t>შიპშინა</t>
  </si>
  <si>
    <t>მჭედლიძე</t>
  </si>
  <si>
    <t>ელიაშვილი</t>
  </si>
  <si>
    <t>აზალაძე</t>
  </si>
  <si>
    <t>გულიკაშვილი</t>
  </si>
  <si>
    <t>ლალი</t>
  </si>
  <si>
    <t>მერებაშვილი</t>
  </si>
  <si>
    <t>გვანცა</t>
  </si>
  <si>
    <t>თავბერიძე</t>
  </si>
  <si>
    <t>ბუთხუზი</t>
  </si>
  <si>
    <t>სორდია</t>
  </si>
  <si>
    <t>შოშიტაშვილი</t>
  </si>
  <si>
    <t>ციცია</t>
  </si>
  <si>
    <t>გივიაშვილი</t>
  </si>
  <si>
    <t>თოფჩიშვილი</t>
  </si>
  <si>
    <t>ომარ</t>
  </si>
  <si>
    <t>ბესარიონ</t>
  </si>
  <si>
    <t>ბერიანიძე</t>
  </si>
  <si>
    <t>ლოთიშვილი</t>
  </si>
  <si>
    <t>არქანია</t>
  </si>
  <si>
    <t>გულნარა</t>
  </si>
  <si>
    <t>ყაზარაშვილი</t>
  </si>
  <si>
    <t>გრიგოლაშვილი</t>
  </si>
  <si>
    <t>ოლინა</t>
  </si>
  <si>
    <t>გამყრელიძე</t>
  </si>
  <si>
    <t>ეთერ</t>
  </si>
  <si>
    <t>კალანდაძე</t>
  </si>
  <si>
    <t>მადონა</t>
  </si>
  <si>
    <t>გრიგალაშვილი</t>
  </si>
  <si>
    <t>შალვა</t>
  </si>
  <si>
    <t>გოგიჩაშვილი</t>
  </si>
  <si>
    <t>საბანაძე</t>
  </si>
  <si>
    <t>ზამინეთ</t>
  </si>
  <si>
    <t>ავლოხოვა</t>
  </si>
  <si>
    <t>ნოდარ</t>
  </si>
  <si>
    <t>გურგენაშვილი</t>
  </si>
  <si>
    <t>გეგელაშვილი</t>
  </si>
  <si>
    <t>ვახტანგ</t>
  </si>
  <si>
    <t>ბატონისაშვილი</t>
  </si>
  <si>
    <t>მამულაშვილი</t>
  </si>
  <si>
    <t>მახნიაშვილი</t>
  </si>
  <si>
    <t>დარეჯან</t>
  </si>
  <si>
    <t>ბზიშვილი</t>
  </si>
  <si>
    <t>ბოჟენა</t>
  </si>
  <si>
    <t>ტიტოვა</t>
  </si>
  <si>
    <t>ზაქარია</t>
  </si>
  <si>
    <t>გორგიშვილი</t>
  </si>
  <si>
    <t>ელიზა</t>
  </si>
  <si>
    <t>ყაზიშვილი</t>
  </si>
  <si>
    <t>ჯიოშვილი</t>
  </si>
  <si>
    <t>მურადაშვილი</t>
  </si>
  <si>
    <t>ალექსანდრე</t>
  </si>
  <si>
    <t>ვალიაური</t>
  </si>
  <si>
    <t>ტატიშვილი</t>
  </si>
  <si>
    <t>ჯაბიშვილი</t>
  </si>
  <si>
    <t>ინა</t>
  </si>
  <si>
    <t>ლომაური</t>
  </si>
  <si>
    <t>ვალერიან</t>
  </si>
  <si>
    <t>ქორჩილავა</t>
  </si>
  <si>
    <t>სარალიძე</t>
  </si>
  <si>
    <t>მაზმიშვილი</t>
  </si>
  <si>
    <t>გიგაური</t>
  </si>
  <si>
    <t>ხვიჩა</t>
  </si>
  <si>
    <t>დავრიშევი</t>
  </si>
  <si>
    <t>სოფიკო</t>
  </si>
  <si>
    <t>ხეთაგური</t>
  </si>
  <si>
    <t>მინდიაშვილი</t>
  </si>
  <si>
    <t>ვანო</t>
  </si>
  <si>
    <t>აწკარუნაშვილი</t>
  </si>
  <si>
    <t>ბერუჩაშვილი</t>
  </si>
  <si>
    <t>ზეგარდელი</t>
  </si>
  <si>
    <t>თევზაძე</t>
  </si>
  <si>
    <t>ღუღუნაძე</t>
  </si>
  <si>
    <t>ჯავახიშვილი</t>
  </si>
  <si>
    <t>გოგინაშვილი</t>
  </si>
  <si>
    <t>ყაყიტაშვილი</t>
  </si>
  <si>
    <t>შორენა</t>
  </si>
  <si>
    <t>პურიჭამიაშვილი</t>
  </si>
  <si>
    <t>ყეინაშვილი</t>
  </si>
  <si>
    <t>ბუქულაშვილი</t>
  </si>
  <si>
    <t>ელიკაშვილი</t>
  </si>
  <si>
    <t>მულაძე</t>
  </si>
  <si>
    <t>ქოსიანი</t>
  </si>
  <si>
    <t>ლელაშვილი</t>
  </si>
  <si>
    <t>სირბილაძე</t>
  </si>
  <si>
    <t>დუდეიკა</t>
  </si>
  <si>
    <t>ხათაშვილი</t>
  </si>
  <si>
    <t>წკრიალაშვილი</t>
  </si>
  <si>
    <t>ზარხოზაშვილი</t>
  </si>
  <si>
    <t>კეკოშვილი</t>
  </si>
  <si>
    <t>თარხნიშვილი</t>
  </si>
  <si>
    <t>შერაზადაშვილი</t>
  </si>
  <si>
    <t>გოგიძე</t>
  </si>
  <si>
    <t>ნაზი</t>
  </si>
  <si>
    <t>ანნა</t>
  </si>
  <si>
    <t>კეღოშვილი</t>
  </si>
  <si>
    <t xml:space="preserve">გურამ </t>
  </si>
  <si>
    <t>დოლიაშვილი</t>
  </si>
  <si>
    <t>ზოზიაშვილი</t>
  </si>
  <si>
    <t>თამთა</t>
  </si>
  <si>
    <t>ხუბულური</t>
  </si>
  <si>
    <t>ღოღაძე</t>
  </si>
  <si>
    <t>ურიგაშვილი</t>
  </si>
  <si>
    <t>სადაღაშვილი</t>
  </si>
  <si>
    <t>ანტონ</t>
  </si>
  <si>
    <t>მელანაშვილი</t>
  </si>
  <si>
    <t>თაყნიაშვილი</t>
  </si>
  <si>
    <t xml:space="preserve">ნაზიბროლა </t>
  </si>
  <si>
    <t>მუზაშვილი</t>
  </si>
  <si>
    <t>ცირა</t>
  </si>
  <si>
    <t>ბედოშვილი</t>
  </si>
  <si>
    <t>იოსაბ</t>
  </si>
  <si>
    <t>ტაბატაძე</t>
  </si>
  <si>
    <t>შმაგი</t>
  </si>
  <si>
    <t>ხატია</t>
  </si>
  <si>
    <t>საძაგლიშვილი</t>
  </si>
  <si>
    <t>ლიკა</t>
  </si>
  <si>
    <t>კოპაძე</t>
  </si>
  <si>
    <t>ფეიქრიშვილი</t>
  </si>
  <si>
    <t>საური</t>
  </si>
  <si>
    <t>ჯილავდარი</t>
  </si>
  <si>
    <t>ბლუაშვილი</t>
  </si>
  <si>
    <t>ციცაგი</t>
  </si>
  <si>
    <t>დიანა</t>
  </si>
  <si>
    <t>თათხაშვილი</t>
  </si>
  <si>
    <t>ლექსო</t>
  </si>
  <si>
    <t>ჭოჭელი</t>
  </si>
  <si>
    <t>დობორჯგინიძე</t>
  </si>
  <si>
    <t>კურდღელაშვილი</t>
  </si>
  <si>
    <t>მზია</t>
  </si>
  <si>
    <t>ღვალაძე</t>
  </si>
  <si>
    <t>ზურაბ</t>
  </si>
  <si>
    <t>მიქელაძე</t>
  </si>
  <si>
    <t>კიკაბიძე</t>
  </si>
  <si>
    <t>მგალობლიშვილი</t>
  </si>
  <si>
    <t>ნანი</t>
  </si>
  <si>
    <t>კარელიძე</t>
  </si>
  <si>
    <t>გოგოლაძე</t>
  </si>
  <si>
    <t>ოქროპირიძე</t>
  </si>
  <si>
    <t>ელბაქიძე</t>
  </si>
  <si>
    <t>ეგნატაშვილი</t>
  </si>
  <si>
    <t>შალუტაშვილი</t>
  </si>
  <si>
    <t>ვენერა</t>
  </si>
  <si>
    <t>გოგილაშვილი</t>
  </si>
  <si>
    <t>ტურაშვილი</t>
  </si>
  <si>
    <t>რამაზ</t>
  </si>
  <si>
    <t>ვანიშვილი</t>
  </si>
  <si>
    <t>ნიკოლაიშვილი</t>
  </si>
  <si>
    <t>აკოფოვი</t>
  </si>
  <si>
    <t>დათაშვილი</t>
  </si>
  <si>
    <t>მეფარიშვილი</t>
  </si>
  <si>
    <t>თინიკაშვილი</t>
  </si>
  <si>
    <t>ბიბილური</t>
  </si>
  <si>
    <t>სუსანა</t>
  </si>
  <si>
    <t>პოღოსიანი</t>
  </si>
  <si>
    <t>მარიკა</t>
  </si>
  <si>
    <t>ღურწკაია</t>
  </si>
  <si>
    <t>მარტიაშვილი</t>
  </si>
  <si>
    <t>ლიანა</t>
  </si>
  <si>
    <t>ივანიშვილი</t>
  </si>
  <si>
    <t>ქვრივიშვილი</t>
  </si>
  <si>
    <t>ანანიაშვილი</t>
  </si>
  <si>
    <t>ოსაძე</t>
  </si>
  <si>
    <t>ირემაძე</t>
  </si>
  <si>
    <t>გოგიაშვილი</t>
  </si>
  <si>
    <t>მამუკელაშვილი</t>
  </si>
  <si>
    <t>ქარელიშვილი</t>
  </si>
  <si>
    <t>ქობესოვი</t>
  </si>
  <si>
    <t>ხვთისო</t>
  </si>
  <si>
    <t>ბერძნიშვილი</t>
  </si>
  <si>
    <t>ამირან</t>
  </si>
  <si>
    <t>ფალელაშვილი</t>
  </si>
  <si>
    <t>ნიკა</t>
  </si>
  <si>
    <t>გელოდი</t>
  </si>
  <si>
    <t>რევაზაშვილი</t>
  </si>
  <si>
    <t>თანდიაშვილი</t>
  </si>
  <si>
    <t>მურაზ</t>
  </si>
  <si>
    <t>განჯელაშვილი</t>
  </si>
  <si>
    <t>გერონტი</t>
  </si>
  <si>
    <t>ფატმან</t>
  </si>
  <si>
    <t>პეტრიაშვილი</t>
  </si>
  <si>
    <t>ფოცხვერაშვილი</t>
  </si>
  <si>
    <t>გაგნიძე</t>
  </si>
  <si>
    <t>კასრაძე</t>
  </si>
  <si>
    <t>ოხანაშვილი</t>
  </si>
  <si>
    <t>გოზალოვი</t>
  </si>
  <si>
    <t>ლია</t>
  </si>
  <si>
    <t>კობერიძე</t>
  </si>
  <si>
    <t>ლაფაჩი</t>
  </si>
  <si>
    <t>ხუროშვილი</t>
  </si>
  <si>
    <t>გაზაშვილი</t>
  </si>
  <si>
    <t>ხაბაზიშვილი</t>
  </si>
  <si>
    <t>ქარელი</t>
  </si>
  <si>
    <t>ქოჩლაძე</t>
  </si>
  <si>
    <t>ანდღულაძე</t>
  </si>
  <si>
    <t xml:space="preserve">მიხეილ </t>
  </si>
  <si>
    <t>რევაზ</t>
  </si>
  <si>
    <t>ნარიკაშვილი</t>
  </si>
  <si>
    <t>ქანაშვილი</t>
  </si>
  <si>
    <t>ხოსრუაშვილი</t>
  </si>
  <si>
    <t>გიორგაშვილი</t>
  </si>
  <si>
    <t>გოგა</t>
  </si>
  <si>
    <t>ფსუტური</t>
  </si>
  <si>
    <t>თინათინი</t>
  </si>
  <si>
    <t>მელთაური</t>
  </si>
  <si>
    <t>რივა</t>
  </si>
  <si>
    <t>ღამბარაშვილი</t>
  </si>
  <si>
    <t>სხვა შესყიდვა</t>
  </si>
  <si>
    <t>ოქტომბერი</t>
  </si>
  <si>
    <t>მიღებულია ბანკიდან მომსახურების (კარდაკარი) გასაცემად</t>
  </si>
  <si>
    <t>გაცემულია მომსახურების (კარდაკარი) თანხა</t>
  </si>
  <si>
    <t>კარდაკარი</t>
  </si>
  <si>
    <t>ავტოტრანსპორტით მომსახურება</t>
  </si>
  <si>
    <t>ლოგოს სტილის და დიზაინის შემუშავების მომსახურება</t>
  </si>
  <si>
    <t>მომსახურება</t>
  </si>
  <si>
    <t>გორი, ქ. წამებულის ქ. # 19.</t>
  </si>
  <si>
    <t>კულიჯანოვი სერგო</t>
  </si>
  <si>
    <t>*01011003009</t>
  </si>
  <si>
    <t>ლოგოს და საფირმო სტილის შემუშაქვება</t>
  </si>
  <si>
    <t>შპს ქებულ კლიმატი</t>
  </si>
  <si>
    <t>იჯარა</t>
  </si>
  <si>
    <t>შპს მოზაიკა პლუსი</t>
  </si>
  <si>
    <t>შპს ირიდესი</t>
  </si>
  <si>
    <t>შპს დიოსი</t>
  </si>
  <si>
    <t>ბადალოვი რაულ</t>
  </si>
  <si>
    <t>ი.მ. ანზორ ბერაძე</t>
  </si>
  <si>
    <t>შპს  გლორია</t>
  </si>
  <si>
    <t>შპს ერა არტ</t>
  </si>
  <si>
    <t>შპს mr.Print georgia</t>
  </si>
  <si>
    <t>შპს თეგი</t>
  </si>
  <si>
    <t>შპს ოფის1</t>
  </si>
  <si>
    <t>შპს სმარტვუდი</t>
  </si>
  <si>
    <t>შპს ფორჯიგეირთ ფროფერთის  ჯორჯია</t>
  </si>
  <si>
    <t>შპს ფრესკო შოპინგ ცენტრი</t>
  </si>
  <si>
    <t>ელიზბარაშვილი რუსუდან</t>
  </si>
  <si>
    <t>ილდირიმ მედიკო</t>
  </si>
  <si>
    <t>იუსუბოვა ოფელია</t>
  </si>
  <si>
    <t>მჭედლიშვილი ზურაბი</t>
  </si>
  <si>
    <t>ნადარაია ნუგზარი</t>
  </si>
  <si>
    <t>ონიანი ინგა</t>
  </si>
  <si>
    <t>საანიშვილი პავლე</t>
  </si>
  <si>
    <t>წიკლაური თინათინ</t>
  </si>
  <si>
    <t>ალხაზიშვილი ხათუნა</t>
  </si>
  <si>
    <t>ბასილია ნინო</t>
  </si>
  <si>
    <t>ბაღიშვილი მზისადარი</t>
  </si>
  <si>
    <t>ბენდუქიძე ნინო</t>
  </si>
  <si>
    <t>გასანოვი აკიფ</t>
  </si>
  <si>
    <t>ეგიევი ანჟელა</t>
  </si>
  <si>
    <t>ზაალიშვილი ირმა</t>
  </si>
  <si>
    <t>ზარანდია იზა</t>
  </si>
  <si>
    <t>ი.მ. თურმანიძე მერი</t>
  </si>
  <si>
    <t>ი.მ. იმერლიშვილი ნანო</t>
  </si>
  <si>
    <t>შპს ახალი ამბები</t>
  </si>
  <si>
    <t>კევლიშვილი ჯურხა</t>
  </si>
  <si>
    <t>კოპალიანი მაია</t>
  </si>
  <si>
    <t>მესხი მარეზი</t>
  </si>
  <si>
    <t>მიხელაშვილი იოსებ</t>
  </si>
  <si>
    <t>უჯმაჯურიძე არჩილი</t>
  </si>
  <si>
    <t>ქველიძე მაია</t>
  </si>
  <si>
    <t>ი.მ. ღონიაშვილი ნუგზარ</t>
  </si>
  <si>
    <t>შათირიშვილი ავთანდილ</t>
  </si>
  <si>
    <t>ი.მ. ჩაჩანიძე ელისო</t>
  </si>
  <si>
    <t>ი.მ. ცისკარიძე აკაკი</t>
  </si>
  <si>
    <t>ჭიკაიძე გიორგი</t>
  </si>
  <si>
    <t>ჯანელიძე გურამ</t>
  </si>
  <si>
    <t>8.10.2016</t>
  </si>
  <si>
    <t>8.10.2017</t>
  </si>
  <si>
    <t>8.10.2018</t>
  </si>
  <si>
    <t>8.10.2019</t>
  </si>
  <si>
    <t>8.10.2020</t>
  </si>
  <si>
    <t>8.10.2021</t>
  </si>
  <si>
    <t>8.10.2022</t>
  </si>
  <si>
    <t>8.10.2023</t>
  </si>
  <si>
    <t>8.10.2024</t>
  </si>
  <si>
    <t>8.10.2025</t>
  </si>
  <si>
    <t>8.10.2026</t>
  </si>
  <si>
    <t>8.10.2027</t>
  </si>
  <si>
    <t>8.10.2028</t>
  </si>
  <si>
    <t>8.10.2029</t>
  </si>
  <si>
    <t>8.10.2030</t>
  </si>
  <si>
    <t>8.10.2031</t>
  </si>
  <si>
    <t>8.10.2032</t>
  </si>
  <si>
    <t>8.10.2033</t>
  </si>
  <si>
    <t>8.10.2034</t>
  </si>
  <si>
    <t>8.10.2035</t>
  </si>
  <si>
    <t>8.10.2036</t>
  </si>
  <si>
    <t>8.10.2037</t>
  </si>
  <si>
    <t>8.10.2038</t>
  </si>
  <si>
    <t>8.10.2039</t>
  </si>
  <si>
    <t>8.10.2040</t>
  </si>
  <si>
    <t>8.10.2041</t>
  </si>
  <si>
    <t>8.10.2042</t>
  </si>
  <si>
    <t>8.10.2043</t>
  </si>
  <si>
    <t>8.10.2044</t>
  </si>
  <si>
    <t>8.10.2045</t>
  </si>
  <si>
    <t>30.09.2016</t>
  </si>
  <si>
    <t>08.10.2016</t>
  </si>
  <si>
    <t xml:space="preserve">სხვა ფულადი შემოსავლები (საქ. ცენტრალური საარჩევნო კომისია ) </t>
  </si>
  <si>
    <t>5.10.2016</t>
  </si>
  <si>
    <t>*01024062381</t>
  </si>
  <si>
    <t>*01025017776</t>
  </si>
  <si>
    <t>*01017036623</t>
  </si>
  <si>
    <t>*01002008529</t>
  </si>
  <si>
    <t>*01009002511</t>
  </si>
  <si>
    <t>*01024052196</t>
  </si>
  <si>
    <t>*01009000123</t>
  </si>
  <si>
    <t>*01011039643</t>
  </si>
  <si>
    <t>*01027015056</t>
  </si>
  <si>
    <t>*01008001660</t>
  </si>
  <si>
    <t>*01023006081</t>
  </si>
  <si>
    <t>დროშები</t>
  </si>
  <si>
    <t>მაისური</t>
  </si>
  <si>
    <t>ელსაქონელი</t>
  </si>
  <si>
    <t>პროდუქტები</t>
  </si>
  <si>
    <t>რეკლამა</t>
  </si>
  <si>
    <t>ბანერის მონტაჟი</t>
  </si>
  <si>
    <t>საკ.საქ</t>
  </si>
  <si>
    <t>შპს აუთდორჯი</t>
  </si>
  <si>
    <t>ლაით ბოქსი</t>
  </si>
  <si>
    <t>სარეკლამო ვიდეო რგოლის გაშვება</t>
  </si>
  <si>
    <t>კვ.მ.</t>
  </si>
  <si>
    <t>შპს აუთლაინი</t>
  </si>
  <si>
    <t>ინტერნეტ-რეკლამს ხრჯი</t>
  </si>
  <si>
    <t>შპსედბაიკს</t>
  </si>
  <si>
    <t>ველოსიპედით რეკლამა</t>
  </si>
  <si>
    <t>შპს ევროპა პლუს თბილისი</t>
  </si>
  <si>
    <t>შპსგაზეთები ალია და კვირის  ქრონიკა</t>
  </si>
  <si>
    <t>შპს  რადიო იმედი</t>
  </si>
  <si>
    <t>სპეციალისტი</t>
  </si>
  <si>
    <t>სატრანსპორტო საშუალებებზე განთავსებული რეკლამა</t>
  </si>
  <si>
    <t>შპს რაი.კომი</t>
  </si>
  <si>
    <t>ბანერი,
შტენდერი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</si>
</sst>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  <numFmt numFmtId="177" formatCode="0.0"/>
  </numFmts>
  <fonts count="40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b/>
      <sz val="10"/>
      <color indexed="8"/>
      <name val="Sylfaen"/>
      <family val="1"/>
      <charset val="204"/>
    </font>
    <font>
      <sz val="12"/>
      <name val="Sylfaen"/>
      <family val="1"/>
    </font>
    <font>
      <sz val="11"/>
      <name val="Sylfaen"/>
      <family val="1"/>
    </font>
    <font>
      <sz val="9"/>
      <name val="Arial"/>
      <family val="2"/>
    </font>
    <font>
      <sz val="11"/>
      <name val="Arial"/>
      <family val="2"/>
    </font>
    <font>
      <b/>
      <sz val="9"/>
      <name val="Sylfaen"/>
      <family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2"/>
      <color theme="1"/>
      <name val="Sylfae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0" fontId="3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" fillId="0" borderId="0"/>
    <xf numFmtId="0" fontId="1" fillId="0" borderId="0"/>
  </cellStyleXfs>
  <cellXfs count="566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5" applyFont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5" applyFont="1" applyProtection="1">
      <protection locked="0"/>
    </xf>
    <xf numFmtId="0" fontId="10" fillId="0" borderId="0" xfId="15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1" fillId="0" borderId="0" xfId="15" applyFont="1" applyAlignment="1" applyProtection="1">
      <alignment horizontal="center" vertical="center" wrapText="1"/>
      <protection locked="0"/>
    </xf>
    <xf numFmtId="0" fontId="7" fillId="0" borderId="0" xfId="15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0" fillId="2" borderId="1" xfId="15" applyFont="1" applyFill="1" applyBorder="1" applyAlignment="1" applyProtection="1">
      <alignment horizontal="left" vertical="center" wrapText="1"/>
    </xf>
    <xf numFmtId="0" fontId="10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2"/>
    </xf>
    <xf numFmtId="0" fontId="7" fillId="2" borderId="1" xfId="15" applyFont="1" applyFill="1" applyBorder="1" applyAlignment="1" applyProtection="1">
      <alignment horizontal="left" vertical="center" wrapText="1" indent="3"/>
    </xf>
    <xf numFmtId="0" fontId="7" fillId="2" borderId="1" xfId="15" applyFont="1" applyFill="1" applyBorder="1" applyAlignment="1" applyProtection="1">
      <alignment horizontal="left" vertical="center" wrapText="1" indent="4"/>
    </xf>
    <xf numFmtId="0" fontId="7" fillId="0" borderId="0" xfId="3" applyFont="1" applyAlignment="1" applyProtection="1">
      <alignment horizontal="center" vertical="center"/>
      <protection locked="0"/>
    </xf>
    <xf numFmtId="0" fontId="30" fillId="0" borderId="0" xfId="3" applyFont="1" applyAlignment="1" applyProtection="1">
      <alignment horizontal="center" vertical="center"/>
      <protection locked="0"/>
    </xf>
    <xf numFmtId="0" fontId="7" fillId="0" borderId="0" xfId="3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31" fillId="0" borderId="0" xfId="4" applyFont="1" applyAlignment="1" applyProtection="1">
      <alignment vertical="center" wrapText="1"/>
      <protection locked="0"/>
    </xf>
    <xf numFmtId="0" fontId="32" fillId="0" borderId="0" xfId="4" applyFont="1" applyProtection="1"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indent="1"/>
      <protection locked="0"/>
    </xf>
    <xf numFmtId="0" fontId="10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0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5" applyNumberFormat="1" applyFont="1" applyFill="1" applyBorder="1" applyAlignment="1" applyProtection="1">
      <alignment horizontal="right" vertical="center"/>
      <protection locked="0"/>
    </xf>
    <xf numFmtId="3" fontId="7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5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3" applyFont="1" applyFill="1" applyBorder="1" applyAlignment="1" applyProtection="1">
      <alignment horizontal="right"/>
      <protection locked="0"/>
    </xf>
    <xf numFmtId="0" fontId="7" fillId="0" borderId="2" xfId="3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0" fillId="2" borderId="3" xfId="15" applyFont="1" applyFill="1" applyBorder="1" applyAlignment="1" applyProtection="1">
      <alignment horizontal="left" vertical="center" wrapText="1"/>
    </xf>
    <xf numFmtId="0" fontId="7" fillId="0" borderId="3" xfId="3" applyFont="1" applyBorder="1" applyAlignment="1" applyProtection="1">
      <alignment horizontal="left" vertical="center" indent="1"/>
    </xf>
    <xf numFmtId="0" fontId="10" fillId="0" borderId="0" xfId="0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0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33" fillId="0" borderId="1" xfId="4" applyFont="1" applyBorder="1" applyAlignment="1" applyProtection="1">
      <alignment vertical="center" wrapText="1"/>
    </xf>
    <xf numFmtId="0" fontId="31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31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32" fillId="0" borderId="0" xfId="4" applyFont="1" applyBorder="1" applyProtection="1">
      <protection locked="0"/>
    </xf>
    <xf numFmtId="0" fontId="6" fillId="0" borderId="0" xfId="0" applyFont="1"/>
    <xf numFmtId="0" fontId="7" fillId="0" borderId="0" xfId="15" applyFont="1" applyBorder="1" applyAlignment="1" applyProtection="1">
      <alignment vertical="center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3" fontId="7" fillId="0" borderId="0" xfId="15" applyNumberFormat="1" applyFont="1" applyAlignment="1" applyProtection="1">
      <alignment horizontal="center" vertical="center" wrapText="1"/>
      <protection locked="0"/>
    </xf>
    <xf numFmtId="0" fontId="10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0" fillId="3" borderId="0" xfId="0" applyFont="1" applyFill="1" applyProtection="1"/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5" applyFont="1" applyFill="1" applyAlignment="1" applyProtection="1">
      <alignment vertical="center"/>
    </xf>
    <xf numFmtId="3" fontId="10" fillId="3" borderId="1" xfId="15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0" fillId="3" borderId="1" xfId="15" applyNumberFormat="1" applyFont="1" applyFill="1" applyBorder="1" applyAlignment="1" applyProtection="1">
      <alignment horizontal="right" vertical="center"/>
    </xf>
    <xf numFmtId="3" fontId="7" fillId="3" borderId="1" xfId="15" applyNumberFormat="1" applyFont="1" applyFill="1" applyBorder="1" applyAlignment="1" applyProtection="1">
      <alignment horizontal="right" vertical="center" wrapText="1"/>
    </xf>
    <xf numFmtId="3" fontId="10" fillId="3" borderId="1" xfId="15" applyNumberFormat="1" applyFont="1" applyFill="1" applyBorder="1" applyAlignment="1" applyProtection="1">
      <alignment horizontal="right" vertical="center" wrapText="1"/>
    </xf>
    <xf numFmtId="0" fontId="10" fillId="3" borderId="1" xfId="0" applyFont="1" applyFill="1" applyBorder="1" applyProtection="1"/>
    <xf numFmtId="3" fontId="10" fillId="3" borderId="1" xfId="0" applyNumberFormat="1" applyFont="1" applyFill="1" applyBorder="1" applyProtection="1"/>
    <xf numFmtId="0" fontId="10" fillId="0" borderId="1" xfId="15" applyFont="1" applyFill="1" applyBorder="1" applyAlignment="1" applyProtection="1">
      <alignment horizontal="left" vertical="center" wrapText="1" indent="1"/>
    </xf>
    <xf numFmtId="0" fontId="7" fillId="0" borderId="1" xfId="15" applyFont="1" applyFill="1" applyBorder="1" applyAlignment="1" applyProtection="1">
      <alignment horizontal="left" vertical="center" wrapText="1" indent="2"/>
    </xf>
    <xf numFmtId="3" fontId="10" fillId="4" borderId="1" xfId="15" applyNumberFormat="1" applyFont="1" applyFill="1" applyBorder="1" applyAlignment="1" applyProtection="1">
      <alignment horizontal="left" vertical="center" wrapText="1"/>
    </xf>
    <xf numFmtId="3" fontId="10" fillId="4" borderId="1" xfId="15" applyNumberFormat="1" applyFont="1" applyFill="1" applyBorder="1" applyAlignment="1" applyProtection="1">
      <alignment horizontal="center" vertical="center" wrapText="1"/>
    </xf>
    <xf numFmtId="0" fontId="7" fillId="4" borderId="0" xfId="15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1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5" applyFont="1" applyFill="1" applyBorder="1" applyAlignment="1" applyProtection="1">
      <alignment horizontal="left" vertical="center" wrapText="1" indent="3"/>
    </xf>
    <xf numFmtId="0" fontId="7" fillId="0" borderId="1" xfId="15" applyFont="1" applyFill="1" applyBorder="1" applyAlignment="1" applyProtection="1">
      <alignment horizontal="left" vertical="center" wrapText="1" indent="1"/>
    </xf>
    <xf numFmtId="0" fontId="10" fillId="0" borderId="1" xfId="0" applyFont="1" applyFill="1" applyBorder="1" applyProtection="1">
      <protection locked="0"/>
    </xf>
    <xf numFmtId="0" fontId="7" fillId="3" borderId="0" xfId="15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5" applyFont="1" applyFill="1" applyBorder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0" fillId="3" borderId="1" xfId="15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30" fillId="3" borderId="0" xfId="3" applyFont="1" applyFill="1" applyAlignment="1" applyProtection="1">
      <alignment horizontal="center" vertical="center" wrapText="1"/>
    </xf>
    <xf numFmtId="0" fontId="7" fillId="3" borderId="0" xfId="3" applyFont="1" applyFill="1" applyAlignment="1" applyProtection="1">
      <alignment horizontal="center" vertical="center"/>
      <protection locked="0"/>
    </xf>
    <xf numFmtId="0" fontId="7" fillId="3" borderId="0" xfId="3" applyFont="1" applyFill="1" applyProtection="1"/>
    <xf numFmtId="0" fontId="7" fillId="3" borderId="4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10" fillId="3" borderId="2" xfId="3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4" xfId="0" applyFont="1" applyFill="1" applyBorder="1" applyAlignment="1" applyProtection="1">
      <alignment horizontal="left" wrapText="1"/>
    </xf>
    <xf numFmtId="0" fontId="7" fillId="3" borderId="4" xfId="0" applyFont="1" applyFill="1" applyBorder="1" applyProtection="1"/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4" xfId="15" applyFont="1" applyFill="1" applyBorder="1" applyAlignment="1" applyProtection="1">
      <alignment horizontal="left" vertical="center"/>
    </xf>
    <xf numFmtId="0" fontId="12" fillId="3" borderId="5" xfId="1" applyFont="1" applyFill="1" applyBorder="1" applyAlignment="1" applyProtection="1">
      <alignment horizontal="center" vertical="top" wrapText="1"/>
    </xf>
    <xf numFmtId="0" fontId="12" fillId="3" borderId="6" xfId="1" applyFont="1" applyFill="1" applyBorder="1" applyAlignment="1" applyProtection="1">
      <alignment horizontal="center" vertical="top" wrapText="1"/>
    </xf>
    <xf numFmtId="1" fontId="12" fillId="3" borderId="6" xfId="1" applyNumberFormat="1" applyFont="1" applyFill="1" applyBorder="1" applyAlignment="1" applyProtection="1">
      <alignment horizontal="center" vertical="top" wrapText="1"/>
    </xf>
    <xf numFmtId="1" fontId="12" fillId="3" borderId="5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31" fillId="3" borderId="1" xfId="4" applyFont="1" applyFill="1" applyBorder="1" applyAlignment="1" applyProtection="1">
      <alignment vertical="center" wrapText="1"/>
    </xf>
    <xf numFmtId="0" fontId="33" fillId="3" borderId="3" xfId="4" applyFont="1" applyFill="1" applyBorder="1" applyAlignment="1" applyProtection="1">
      <alignment horizontal="center" vertical="center" wrapText="1"/>
    </xf>
    <xf numFmtId="0" fontId="33" fillId="3" borderId="2" xfId="4" applyFont="1" applyFill="1" applyBorder="1" applyAlignment="1" applyProtection="1">
      <alignment horizontal="center" vertical="center" wrapText="1"/>
    </xf>
    <xf numFmtId="0" fontId="33" fillId="3" borderId="1" xfId="4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5" applyNumberFormat="1" applyFont="1" applyFill="1" applyBorder="1" applyAlignment="1" applyProtection="1">
      <alignment vertical="center"/>
    </xf>
    <xf numFmtId="0" fontId="7" fillId="3" borderId="0" xfId="15" applyFont="1" applyFill="1" applyBorder="1" applyAlignment="1" applyProtection="1">
      <alignment vertical="center"/>
    </xf>
    <xf numFmtId="14" fontId="7" fillId="3" borderId="0" xfId="15" applyNumberFormat="1" applyFont="1" applyFill="1" applyBorder="1" applyAlignment="1" applyProtection="1">
      <alignment horizontal="center" vertical="center"/>
    </xf>
    <xf numFmtId="0" fontId="2" fillId="3" borderId="0" xfId="15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32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33" fillId="3" borderId="3" xfId="4" applyFont="1" applyFill="1" applyBorder="1" applyAlignment="1" applyProtection="1">
      <alignment horizontal="left" vertical="center" wrapText="1"/>
    </xf>
    <xf numFmtId="0" fontId="7" fillId="3" borderId="0" xfId="15" applyFont="1" applyFill="1" applyBorder="1" applyAlignment="1" applyProtection="1">
      <alignment vertical="center"/>
      <protection locked="0"/>
    </xf>
    <xf numFmtId="0" fontId="32" fillId="3" borderId="0" xfId="4" applyFont="1" applyFill="1" applyBorder="1" applyProtection="1">
      <protection locked="0"/>
    </xf>
    <xf numFmtId="0" fontId="7" fillId="3" borderId="0" xfId="3" applyFont="1" applyFill="1" applyProtection="1">
      <protection locked="0"/>
    </xf>
    <xf numFmtId="0" fontId="7" fillId="3" borderId="0" xfId="15" applyFont="1" applyFill="1" applyProtection="1">
      <protection locked="0"/>
    </xf>
    <xf numFmtId="0" fontId="11" fillId="3" borderId="0" xfId="15" applyFont="1" applyFill="1" applyAlignment="1" applyProtection="1">
      <alignment horizontal="center" vertical="center" wrapText="1"/>
      <protection locked="0"/>
    </xf>
    <xf numFmtId="0" fontId="31" fillId="3" borderId="1" xfId="4" applyFont="1" applyFill="1" applyBorder="1" applyAlignment="1" applyProtection="1">
      <alignment horizontal="center" vertical="center" wrapText="1"/>
    </xf>
    <xf numFmtId="14" fontId="34" fillId="0" borderId="7" xfId="5" applyNumberFormat="1" applyFont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horizontal="center" vertical="center" wrapText="1"/>
    </xf>
    <xf numFmtId="0" fontId="14" fillId="3" borderId="1" xfId="1" applyFont="1" applyFill="1" applyBorder="1" applyAlignment="1" applyProtection="1">
      <alignment horizontal="center" vertical="top" wrapText="1"/>
    </xf>
    <xf numFmtId="1" fontId="14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center" vertical="center"/>
      <protection locked="0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0" fontId="14" fillId="0" borderId="8" xfId="1" applyFont="1" applyFill="1" applyBorder="1" applyAlignment="1" applyProtection="1">
      <alignment horizontal="left" vertical="top"/>
    </xf>
    <xf numFmtId="0" fontId="12" fillId="0" borderId="8" xfId="1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top" wrapText="1"/>
      <protection locked="0"/>
    </xf>
    <xf numFmtId="1" fontId="12" fillId="0" borderId="0" xfId="1" applyNumberFormat="1" applyFont="1" applyFill="1" applyBorder="1" applyAlignment="1" applyProtection="1">
      <alignment horizontal="center" vertical="top" wrapText="1"/>
      <protection locked="0"/>
    </xf>
    <xf numFmtId="1" fontId="12" fillId="3" borderId="8" xfId="1" applyNumberFormat="1" applyFont="1" applyFill="1" applyBorder="1" applyAlignment="1" applyProtection="1">
      <alignment horizontal="center" vertical="top" wrapText="1"/>
      <protection locked="0"/>
    </xf>
    <xf numFmtId="0" fontId="13" fillId="3" borderId="8" xfId="1" applyFont="1" applyFill="1" applyBorder="1" applyAlignment="1" applyProtection="1">
      <alignment horizontal="right" vertical="top" wrapText="1"/>
      <protection locked="0"/>
    </xf>
    <xf numFmtId="0" fontId="14" fillId="3" borderId="9" xfId="1" applyFont="1" applyFill="1" applyBorder="1" applyAlignment="1" applyProtection="1">
      <alignment horizontal="left" vertical="top"/>
      <protection locked="0"/>
    </xf>
    <xf numFmtId="0" fontId="12" fillId="3" borderId="9" xfId="1" applyFont="1" applyFill="1" applyBorder="1" applyAlignment="1" applyProtection="1">
      <alignment horizontal="left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1" fontId="12" fillId="3" borderId="10" xfId="1" applyNumberFormat="1" applyFont="1" applyFill="1" applyBorder="1" applyAlignment="1" applyProtection="1">
      <alignment horizontal="left" vertical="top" wrapText="1"/>
      <protection locked="0"/>
    </xf>
    <xf numFmtId="1" fontId="12" fillId="3" borderId="11" xfId="1" applyNumberFormat="1" applyFont="1" applyFill="1" applyBorder="1" applyAlignment="1" applyProtection="1">
      <alignment horizontal="left" vertical="top" wrapText="1"/>
      <protection locked="0"/>
    </xf>
    <xf numFmtId="0" fontId="13" fillId="3" borderId="12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10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4" xfId="0" applyFont="1" applyFill="1" applyBorder="1" applyProtection="1">
      <protection locked="0"/>
    </xf>
    <xf numFmtId="0" fontId="0" fillId="2" borderId="0" xfId="0" applyFill="1" applyBorder="1"/>
    <xf numFmtId="0" fontId="10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3" applyFont="1" applyFill="1" applyProtection="1"/>
    <xf numFmtId="0" fontId="1" fillId="3" borderId="0" xfId="3" applyFill="1" applyProtection="1"/>
    <xf numFmtId="0" fontId="1" fillId="3" borderId="0" xfId="3" applyFill="1" applyBorder="1" applyProtection="1"/>
    <xf numFmtId="0" fontId="1" fillId="0" borderId="0" xfId="3" applyProtection="1">
      <protection locked="0"/>
    </xf>
    <xf numFmtId="0" fontId="1" fillId="3" borderId="0" xfId="3" applyFill="1" applyProtection="1">
      <protection locked="0"/>
    </xf>
    <xf numFmtId="0" fontId="1" fillId="3" borderId="0" xfId="3" applyFill="1" applyBorder="1" applyProtection="1">
      <protection locked="0"/>
    </xf>
    <xf numFmtId="0" fontId="1" fillId="0" borderId="0" xfId="3" applyFill="1" applyProtection="1"/>
    <xf numFmtId="0" fontId="1" fillId="0" borderId="0" xfId="3" applyFill="1" applyBorder="1" applyProtection="1"/>
    <xf numFmtId="0" fontId="1" fillId="3" borderId="4" xfId="3" applyFill="1" applyBorder="1" applyProtection="1"/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horizontal="center" vertical="center" wrapText="1"/>
    </xf>
    <xf numFmtId="0" fontId="6" fillId="3" borderId="7" xfId="3" applyFont="1" applyFill="1" applyBorder="1" applyAlignment="1" applyProtection="1">
      <alignment horizontal="center" vertical="center" wrapText="1"/>
    </xf>
    <xf numFmtId="0" fontId="1" fillId="0" borderId="1" xfId="3" applyBorder="1" applyProtection="1">
      <protection locked="0"/>
    </xf>
    <xf numFmtId="14" fontId="1" fillId="0" borderId="1" xfId="3" applyNumberFormat="1" applyBorder="1" applyProtection="1">
      <protection locked="0"/>
    </xf>
    <xf numFmtId="0" fontId="10" fillId="0" borderId="0" xfId="3" applyFont="1" applyProtection="1">
      <protection locked="0"/>
    </xf>
    <xf numFmtId="0" fontId="7" fillId="0" borderId="0" xfId="3" applyFont="1" applyBorder="1" applyProtection="1">
      <protection locked="0"/>
    </xf>
    <xf numFmtId="0" fontId="7" fillId="0" borderId="4" xfId="3" applyFont="1" applyBorder="1" applyProtection="1">
      <protection locked="0"/>
    </xf>
    <xf numFmtId="0" fontId="10" fillId="0" borderId="0" xfId="3" applyFont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" fillId="0" borderId="0" xfId="3"/>
    <xf numFmtId="0" fontId="1" fillId="0" borderId="0" xfId="3" applyBorder="1" applyProtection="1">
      <protection locked="0"/>
    </xf>
    <xf numFmtId="0" fontId="1" fillId="0" borderId="1" xfId="3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31" fillId="0" borderId="7" xfId="4" applyFont="1" applyBorder="1" applyAlignment="1" applyProtection="1">
      <alignment vertical="center" wrapText="1"/>
      <protection locked="0"/>
    </xf>
    <xf numFmtId="0" fontId="1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32" fillId="2" borderId="0" xfId="4" applyFont="1" applyFill="1" applyProtection="1"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4" xfId="0" applyFill="1" applyBorder="1"/>
    <xf numFmtId="0" fontId="6" fillId="3" borderId="7" xfId="3" applyFont="1" applyFill="1" applyBorder="1" applyAlignment="1" applyProtection="1">
      <alignment horizontal="center" vertical="center"/>
    </xf>
    <xf numFmtId="0" fontId="10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/>
    </xf>
    <xf numFmtId="0" fontId="10" fillId="0" borderId="1" xfId="15" applyFont="1" applyFill="1" applyBorder="1" applyAlignment="1" applyProtection="1">
      <alignment horizontal="left" vertical="center" wrapText="1"/>
    </xf>
    <xf numFmtId="0" fontId="10" fillId="4" borderId="0" xfId="15" applyFont="1" applyFill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/>
      <protection locked="0"/>
    </xf>
    <xf numFmtId="3" fontId="7" fillId="4" borderId="0" xfId="15" applyNumberFormat="1" applyFont="1" applyFill="1" applyAlignment="1" applyProtection="1">
      <alignment horizontal="center" vertical="center"/>
      <protection locked="0"/>
    </xf>
    <xf numFmtId="3" fontId="7" fillId="0" borderId="0" xfId="15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6" fillId="4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7" fillId="0" borderId="1" xfId="15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 indent="1"/>
    </xf>
    <xf numFmtId="0" fontId="7" fillId="3" borderId="13" xfId="0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7" fillId="3" borderId="0" xfId="15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7" fillId="3" borderId="0" xfId="15" applyFont="1" applyFill="1" applyAlignment="1" applyProtection="1">
      <alignment horizontal="right" vertical="center"/>
    </xf>
    <xf numFmtId="0" fontId="1" fillId="3" borderId="0" xfId="3" applyFill="1" applyBorder="1" applyAlignment="1" applyProtection="1">
      <alignment horizontal="left"/>
      <protection locked="0"/>
    </xf>
    <xf numFmtId="0" fontId="1" fillId="3" borderId="14" xfId="3" applyFill="1" applyBorder="1" applyProtection="1"/>
    <xf numFmtId="0" fontId="1" fillId="3" borderId="1" xfId="3" applyFont="1" applyFill="1" applyBorder="1" applyAlignment="1" applyProtection="1">
      <alignment horizontal="center" vertical="center"/>
    </xf>
    <xf numFmtId="0" fontId="1" fillId="3" borderId="1" xfId="3" applyFill="1" applyBorder="1" applyAlignment="1" applyProtection="1">
      <alignment horizontal="center" vertical="center" wrapText="1"/>
    </xf>
    <xf numFmtId="0" fontId="1" fillId="3" borderId="7" xfId="3" applyFill="1" applyBorder="1" applyAlignment="1" applyProtection="1">
      <alignment horizontal="center" vertical="center" wrapText="1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3" borderId="7" xfId="3" applyFont="1" applyFill="1" applyBorder="1" applyAlignment="1" applyProtection="1">
      <alignment horizontal="center" vertical="center" wrapText="1"/>
    </xf>
    <xf numFmtId="0" fontId="34" fillId="0" borderId="1" xfId="7" applyFont="1" applyBorder="1" applyAlignment="1" applyProtection="1">
      <alignment wrapText="1"/>
      <protection locked="0"/>
    </xf>
    <xf numFmtId="14" fontId="1" fillId="3" borderId="1" xfId="3" applyNumberFormat="1" applyFill="1" applyBorder="1" applyProtection="1"/>
    <xf numFmtId="0" fontId="1" fillId="0" borderId="1" xfId="3" applyBorder="1" applyAlignment="1" applyProtection="1">
      <alignment horizontal="left" vertical="center"/>
      <protection locked="0"/>
    </xf>
    <xf numFmtId="0" fontId="7" fillId="3" borderId="1" xfId="0" applyFont="1" applyFill="1" applyBorder="1" applyProtection="1">
      <protection locked="0"/>
    </xf>
    <xf numFmtId="0" fontId="10" fillId="2" borderId="1" xfId="15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0" fillId="0" borderId="3" xfId="15" applyFont="1" applyFill="1" applyBorder="1" applyAlignment="1" applyProtection="1">
      <alignment horizontal="left" vertical="center" wrapText="1"/>
    </xf>
    <xf numFmtId="0" fontId="10" fillId="2" borderId="2" xfId="0" applyFont="1" applyFill="1" applyBorder="1" applyProtection="1"/>
    <xf numFmtId="3" fontId="7" fillId="3" borderId="15" xfId="15" applyNumberFormat="1" applyFont="1" applyFill="1" applyBorder="1" applyAlignment="1" applyProtection="1">
      <alignment horizontal="right" vertical="center" wrapText="1"/>
    </xf>
    <xf numFmtId="0" fontId="10" fillId="3" borderId="7" xfId="0" applyFont="1" applyFill="1" applyBorder="1" applyProtection="1"/>
    <xf numFmtId="3" fontId="7" fillId="3" borderId="13" xfId="15" applyNumberFormat="1" applyFont="1" applyFill="1" applyBorder="1" applyAlignment="1" applyProtection="1">
      <alignment horizontal="right" vertical="center" wrapText="1"/>
    </xf>
    <xf numFmtId="0" fontId="7" fillId="3" borderId="4" xfId="0" applyFont="1" applyFill="1" applyBorder="1" applyProtection="1">
      <protection locked="0"/>
    </xf>
    <xf numFmtId="0" fontId="0" fillId="3" borderId="4" xfId="0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34" fillId="0" borderId="0" xfId="11" applyFont="1" applyAlignment="1" applyProtection="1">
      <alignment vertical="center"/>
      <protection locked="0"/>
    </xf>
    <xf numFmtId="49" fontId="34" fillId="0" borderId="0" xfId="11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31" fillId="2" borderId="0" xfId="11" applyFont="1" applyFill="1" applyBorder="1" applyAlignment="1" applyProtection="1">
      <alignment vertical="center"/>
      <protection locked="0"/>
    </xf>
    <xf numFmtId="14" fontId="31" fillId="2" borderId="0" xfId="11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33" fillId="2" borderId="0" xfId="11" applyNumberFormat="1" applyFont="1" applyFill="1" applyBorder="1" applyAlignment="1" applyProtection="1">
      <alignment vertical="center" wrapText="1"/>
    </xf>
    <xf numFmtId="14" fontId="31" fillId="2" borderId="4" xfId="11" applyNumberFormat="1" applyFont="1" applyFill="1" applyBorder="1" applyAlignment="1" applyProtection="1">
      <alignment horizontal="center" vertical="center"/>
    </xf>
    <xf numFmtId="14" fontId="31" fillId="2" borderId="4" xfId="11" applyNumberFormat="1" applyFont="1" applyFill="1" applyBorder="1" applyAlignment="1" applyProtection="1">
      <alignment vertical="center"/>
    </xf>
    <xf numFmtId="0" fontId="31" fillId="2" borderId="4" xfId="11" applyFont="1" applyFill="1" applyBorder="1" applyAlignment="1" applyProtection="1">
      <alignment vertical="center"/>
      <protection locked="0"/>
    </xf>
    <xf numFmtId="49" fontId="31" fillId="2" borderId="0" xfId="11" applyNumberFormat="1" applyFont="1" applyFill="1" applyBorder="1" applyAlignment="1" applyProtection="1">
      <alignment vertical="center"/>
      <protection locked="0"/>
    </xf>
    <xf numFmtId="0" fontId="31" fillId="0" borderId="0" xfId="11" applyFont="1" applyAlignment="1" applyProtection="1">
      <alignment vertical="center"/>
      <protection locked="0"/>
    </xf>
    <xf numFmtId="0" fontId="35" fillId="0" borderId="16" xfId="11" applyFont="1" applyBorder="1" applyAlignment="1" applyProtection="1">
      <alignment vertical="center" wrapText="1"/>
      <protection locked="0"/>
    </xf>
    <xf numFmtId="0" fontId="35" fillId="5" borderId="17" xfId="11" applyFont="1" applyFill="1" applyBorder="1" applyAlignment="1" applyProtection="1">
      <alignment vertical="center"/>
      <protection locked="0"/>
    </xf>
    <xf numFmtId="0" fontId="35" fillId="5" borderId="1" xfId="11" applyFont="1" applyFill="1" applyBorder="1" applyAlignment="1" applyProtection="1">
      <alignment vertical="center" wrapText="1"/>
      <protection locked="0"/>
    </xf>
    <xf numFmtId="0" fontId="35" fillId="0" borderId="18" xfId="11" applyFont="1" applyBorder="1" applyAlignment="1" applyProtection="1">
      <alignment vertical="center" wrapText="1"/>
      <protection locked="0"/>
    </xf>
    <xf numFmtId="0" fontId="35" fillId="5" borderId="19" xfId="11" applyFont="1" applyFill="1" applyBorder="1" applyAlignment="1" applyProtection="1">
      <alignment vertical="center"/>
      <protection locked="0"/>
    </xf>
    <xf numFmtId="0" fontId="35" fillId="5" borderId="7" xfId="11" applyFont="1" applyFill="1" applyBorder="1" applyAlignment="1" applyProtection="1">
      <alignment vertical="center" wrapText="1"/>
      <protection locked="0"/>
    </xf>
    <xf numFmtId="0" fontId="34" fillId="0" borderId="0" xfId="11" applyFont="1" applyAlignment="1" applyProtection="1">
      <alignment horizontal="center" vertical="center"/>
      <protection locked="0"/>
    </xf>
    <xf numFmtId="0" fontId="36" fillId="3" borderId="20" xfId="11" applyFont="1" applyFill="1" applyBorder="1" applyAlignment="1" applyProtection="1">
      <alignment horizontal="center" vertical="center"/>
    </xf>
    <xf numFmtId="0" fontId="36" fillId="3" borderId="21" xfId="11" applyFont="1" applyFill="1" applyBorder="1" applyAlignment="1" applyProtection="1">
      <alignment horizontal="center" vertical="center"/>
    </xf>
    <xf numFmtId="0" fontId="36" fillId="3" borderId="22" xfId="11" applyFont="1" applyFill="1" applyBorder="1" applyAlignment="1" applyProtection="1">
      <alignment horizontal="center" vertical="center"/>
    </xf>
    <xf numFmtId="0" fontId="36" fillId="3" borderId="23" xfId="11" applyFont="1" applyFill="1" applyBorder="1" applyAlignment="1" applyProtection="1">
      <alignment horizontal="center" vertical="center"/>
    </xf>
    <xf numFmtId="0" fontId="36" fillId="3" borderId="24" xfId="11" applyFont="1" applyFill="1" applyBorder="1" applyAlignment="1" applyProtection="1">
      <alignment horizontal="center" vertical="center"/>
    </xf>
    <xf numFmtId="0" fontId="36" fillId="0" borderId="0" xfId="11" applyFont="1" applyAlignment="1" applyProtection="1">
      <alignment horizontal="center" vertical="center" wrapText="1"/>
      <protection locked="0"/>
    </xf>
    <xf numFmtId="0" fontId="36" fillId="3" borderId="25" xfId="11" applyFont="1" applyFill="1" applyBorder="1" applyAlignment="1" applyProtection="1">
      <alignment horizontal="center" vertical="center" wrapText="1"/>
    </xf>
    <xf numFmtId="0" fontId="36" fillId="5" borderId="21" xfId="11" applyFont="1" applyFill="1" applyBorder="1" applyAlignment="1" applyProtection="1">
      <alignment horizontal="center" vertical="center" wrapText="1"/>
    </xf>
    <xf numFmtId="0" fontId="36" fillId="5" borderId="24" xfId="11" applyFont="1" applyFill="1" applyBorder="1" applyAlignment="1" applyProtection="1">
      <alignment horizontal="center" vertical="center" wrapText="1"/>
    </xf>
    <xf numFmtId="0" fontId="36" fillId="5" borderId="23" xfId="11" applyFont="1" applyFill="1" applyBorder="1" applyAlignment="1" applyProtection="1">
      <alignment horizontal="center" vertical="center" wrapText="1"/>
    </xf>
    <xf numFmtId="0" fontId="36" fillId="6" borderId="21" xfId="11" applyFont="1" applyFill="1" applyBorder="1" applyAlignment="1" applyProtection="1">
      <alignment horizontal="center" vertical="center" wrapText="1"/>
    </xf>
    <xf numFmtId="0" fontId="36" fillId="6" borderId="26" xfId="11" applyFont="1" applyFill="1" applyBorder="1" applyAlignment="1" applyProtection="1">
      <alignment horizontal="center" vertical="center" wrapText="1"/>
    </xf>
    <xf numFmtId="49" fontId="36" fillId="6" borderId="24" xfId="11" applyNumberFormat="1" applyFont="1" applyFill="1" applyBorder="1" applyAlignment="1" applyProtection="1">
      <alignment horizontal="center" vertical="center" wrapText="1"/>
    </xf>
    <xf numFmtId="0" fontId="36" fillId="6" borderId="27" xfId="11" applyFont="1" applyFill="1" applyBorder="1" applyAlignment="1" applyProtection="1">
      <alignment horizontal="center" vertical="center" wrapText="1"/>
    </xf>
    <xf numFmtId="0" fontId="36" fillId="3" borderId="22" xfId="11" applyFont="1" applyFill="1" applyBorder="1" applyAlignment="1" applyProtection="1">
      <alignment horizontal="center" vertical="center" wrapText="1"/>
    </xf>
    <xf numFmtId="0" fontId="36" fillId="3" borderId="24" xfId="11" applyFont="1" applyFill="1" applyBorder="1" applyAlignment="1" applyProtection="1">
      <alignment horizontal="center" vertical="center" wrapText="1"/>
    </xf>
    <xf numFmtId="0" fontId="36" fillId="3" borderId="23" xfId="11" applyFont="1" applyFill="1" applyBorder="1" applyAlignment="1" applyProtection="1">
      <alignment horizontal="center" vertical="center" wrapText="1"/>
    </xf>
    <xf numFmtId="0" fontId="34" fillId="3" borderId="28" xfId="11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34" fillId="3" borderId="0" xfId="11" applyFont="1" applyFill="1" applyBorder="1" applyAlignment="1" applyProtection="1">
      <alignment vertical="center"/>
    </xf>
    <xf numFmtId="0" fontId="37" fillId="3" borderId="0" xfId="11" applyFont="1" applyFill="1" applyBorder="1" applyAlignment="1" applyProtection="1">
      <alignment vertical="center"/>
    </xf>
    <xf numFmtId="0" fontId="34" fillId="3" borderId="29" xfId="11" applyFont="1" applyFill="1" applyBorder="1" applyAlignment="1" applyProtection="1">
      <alignment vertical="center"/>
    </xf>
    <xf numFmtId="0" fontId="31" fillId="3" borderId="28" xfId="11" applyFont="1" applyFill="1" applyBorder="1" applyAlignment="1" applyProtection="1">
      <alignment vertical="center"/>
      <protection locked="0"/>
    </xf>
    <xf numFmtId="0" fontId="31" fillId="3" borderId="0" xfId="11" applyFont="1" applyFill="1" applyBorder="1" applyAlignment="1" applyProtection="1">
      <alignment vertical="center"/>
    </xf>
    <xf numFmtId="0" fontId="31" fillId="3" borderId="0" xfId="11" applyFont="1" applyFill="1" applyBorder="1" applyAlignment="1" applyProtection="1">
      <alignment vertical="center"/>
      <protection locked="0"/>
    </xf>
    <xf numFmtId="49" fontId="31" fillId="3" borderId="0" xfId="11" applyNumberFormat="1" applyFont="1" applyFill="1" applyBorder="1" applyAlignment="1" applyProtection="1">
      <alignment vertical="center"/>
      <protection locked="0"/>
    </xf>
    <xf numFmtId="175" fontId="31" fillId="3" borderId="0" xfId="11" applyNumberFormat="1" applyFont="1" applyFill="1" applyBorder="1" applyAlignment="1" applyProtection="1">
      <alignment vertical="center"/>
      <protection locked="0"/>
    </xf>
    <xf numFmtId="0" fontId="33" fillId="3" borderId="0" xfId="11" applyFont="1" applyFill="1" applyBorder="1" applyAlignment="1" applyProtection="1">
      <alignment horizontal="right" vertical="center"/>
      <protection locked="0"/>
    </xf>
    <xf numFmtId="0" fontId="7" fillId="3" borderId="29" xfId="15" applyFont="1" applyFill="1" applyBorder="1" applyAlignment="1" applyProtection="1">
      <alignment horizontal="left" vertical="center"/>
    </xf>
    <xf numFmtId="14" fontId="31" fillId="3" borderId="0" xfId="11" applyNumberFormat="1" applyFont="1" applyFill="1" applyBorder="1" applyAlignment="1" applyProtection="1">
      <alignment vertical="center"/>
    </xf>
    <xf numFmtId="175" fontId="31" fillId="3" borderId="0" xfId="11" applyNumberFormat="1" applyFont="1" applyFill="1" applyBorder="1" applyAlignment="1" applyProtection="1">
      <alignment vertical="center"/>
    </xf>
    <xf numFmtId="0" fontId="33" fillId="3" borderId="0" xfId="11" applyFont="1" applyFill="1" applyBorder="1" applyAlignment="1" applyProtection="1">
      <alignment horizontal="right" vertical="center"/>
    </xf>
    <xf numFmtId="0" fontId="31" fillId="3" borderId="29" xfId="11" applyFont="1" applyFill="1" applyBorder="1" applyAlignment="1" applyProtection="1">
      <alignment vertical="center"/>
    </xf>
    <xf numFmtId="14" fontId="31" fillId="0" borderId="28" xfId="11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29" xfId="0" applyFont="1" applyFill="1" applyBorder="1" applyAlignment="1" applyProtection="1">
      <alignment vertical="center"/>
    </xf>
    <xf numFmtId="0" fontId="31" fillId="3" borderId="28" xfId="11" applyFont="1" applyFill="1" applyBorder="1" applyAlignment="1" applyProtection="1">
      <alignment horizontal="right" vertical="center"/>
    </xf>
    <xf numFmtId="0" fontId="10" fillId="3" borderId="0" xfId="0" applyFont="1" applyFill="1" applyBorder="1" applyAlignment="1" applyProtection="1">
      <alignment vertical="center"/>
    </xf>
    <xf numFmtId="0" fontId="10" fillId="3" borderId="29" xfId="0" applyFont="1" applyFill="1" applyBorder="1" applyAlignment="1" applyProtection="1">
      <alignment vertical="center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76" fontId="35" fillId="2" borderId="7" xfId="12" applyNumberFormat="1" applyFont="1" applyFill="1" applyBorder="1" applyAlignment="1" applyProtection="1">
      <alignment horizontal="left" vertical="center" wrapText="1"/>
      <protection locked="0"/>
    </xf>
    <xf numFmtId="14" fontId="31" fillId="2" borderId="0" xfId="12" applyNumberFormat="1" applyFont="1" applyFill="1" applyBorder="1" applyAlignment="1" applyProtection="1">
      <alignment vertical="center"/>
    </xf>
    <xf numFmtId="0" fontId="31" fillId="2" borderId="0" xfId="12" applyFont="1" applyFill="1" applyBorder="1" applyAlignment="1" applyProtection="1">
      <alignment vertical="center"/>
      <protection locked="0"/>
    </xf>
    <xf numFmtId="14" fontId="31" fillId="2" borderId="0" xfId="12" applyNumberFormat="1" applyFont="1" applyFill="1" applyBorder="1" applyAlignment="1" applyProtection="1">
      <alignment horizontal="center" vertical="center"/>
    </xf>
    <xf numFmtId="14" fontId="33" fillId="2" borderId="0" xfId="12" applyNumberFormat="1" applyFont="1" applyFill="1" applyBorder="1" applyAlignment="1" applyProtection="1">
      <alignment horizontal="center" vertical="center"/>
    </xf>
    <xf numFmtId="14" fontId="33" fillId="2" borderId="0" xfId="12" applyNumberFormat="1" applyFont="1" applyFill="1" applyBorder="1" applyAlignment="1" applyProtection="1">
      <alignment vertical="center"/>
    </xf>
    <xf numFmtId="14" fontId="33" fillId="2" borderId="0" xfId="12" applyNumberFormat="1" applyFont="1" applyFill="1" applyBorder="1" applyAlignment="1" applyProtection="1">
      <alignment vertical="center" wrapText="1"/>
    </xf>
    <xf numFmtId="0" fontId="7" fillId="2" borderId="0" xfId="15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0" fillId="3" borderId="1" xfId="15" applyFont="1" applyFill="1" applyBorder="1" applyAlignment="1" applyProtection="1">
      <alignment horizontal="left" vertical="center" wrapText="1" indent="1"/>
    </xf>
    <xf numFmtId="0" fontId="10" fillId="3" borderId="1" xfId="0" applyFont="1" applyFill="1" applyBorder="1" applyProtection="1">
      <protection locked="0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14" fontId="33" fillId="2" borderId="0" xfId="11" applyNumberFormat="1" applyFont="1" applyFill="1" applyBorder="1" applyAlignment="1" applyProtection="1">
      <alignment vertical="center"/>
    </xf>
    <xf numFmtId="0" fontId="31" fillId="2" borderId="0" xfId="11" applyFont="1" applyFill="1" applyBorder="1" applyAlignment="1" applyProtection="1">
      <alignment horizontal="left" vertical="center"/>
    </xf>
    <xf numFmtId="0" fontId="31" fillId="2" borderId="0" xfId="11" applyFont="1" applyFill="1" applyBorder="1" applyAlignment="1" applyProtection="1">
      <alignment vertical="center"/>
    </xf>
    <xf numFmtId="0" fontId="31" fillId="2" borderId="28" xfId="11" applyFont="1" applyFill="1" applyBorder="1" applyAlignment="1" applyProtection="1">
      <alignment vertical="center"/>
      <protection locked="0"/>
    </xf>
    <xf numFmtId="0" fontId="14" fillId="3" borderId="8" xfId="1" applyFont="1" applyFill="1" applyBorder="1" applyAlignment="1" applyProtection="1">
      <alignment horizontal="center" vertical="center" wrapText="1"/>
    </xf>
    <xf numFmtId="1" fontId="14" fillId="3" borderId="8" xfId="1" applyNumberFormat="1" applyFont="1" applyFill="1" applyBorder="1" applyAlignment="1" applyProtection="1">
      <alignment horizontal="center" vertical="center" wrapText="1"/>
    </xf>
    <xf numFmtId="0" fontId="38" fillId="2" borderId="0" xfId="0" applyFont="1" applyFill="1" applyBorder="1" applyProtection="1"/>
    <xf numFmtId="0" fontId="38" fillId="2" borderId="0" xfId="0" applyFont="1" applyFill="1" applyBorder="1" applyAlignment="1" applyProtection="1">
      <alignment horizontal="center" vertical="center"/>
    </xf>
    <xf numFmtId="0" fontId="16" fillId="3" borderId="29" xfId="0" applyFont="1" applyFill="1" applyBorder="1" applyAlignment="1">
      <alignment vertical="center"/>
    </xf>
    <xf numFmtId="0" fontId="10" fillId="0" borderId="0" xfId="0" applyFont="1" applyBorder="1" applyProtection="1"/>
    <xf numFmtId="0" fontId="10" fillId="2" borderId="0" xfId="0" applyFont="1" applyFill="1" applyBorder="1" applyAlignment="1">
      <alignment horizontal="left" vertical="center"/>
    </xf>
    <xf numFmtId="0" fontId="7" fillId="0" borderId="0" xfId="0" applyFont="1" applyAlignment="1" applyProtection="1">
      <alignment vertical="top" wrapText="1"/>
      <protection locked="0"/>
    </xf>
    <xf numFmtId="0" fontId="8" fillId="0" borderId="30" xfId="1" applyFont="1" applyFill="1" applyBorder="1" applyAlignment="1" applyProtection="1">
      <alignment horizontal="center" vertical="top" wrapText="1"/>
      <protection locked="0"/>
    </xf>
    <xf numFmtId="0" fontId="8" fillId="0" borderId="8" xfId="1" applyFont="1" applyFill="1" applyBorder="1" applyAlignment="1" applyProtection="1">
      <alignment horizontal="left" vertical="top" wrapText="1"/>
      <protection locked="0"/>
    </xf>
    <xf numFmtId="1" fontId="8" fillId="0" borderId="8" xfId="1" applyNumberFormat="1" applyFont="1" applyFill="1" applyBorder="1" applyAlignment="1" applyProtection="1">
      <alignment horizontal="left" vertical="top" wrapText="1"/>
      <protection locked="0"/>
    </xf>
    <xf numFmtId="1" fontId="8" fillId="0" borderId="31" xfId="1" applyNumberFormat="1" applyFont="1" applyFill="1" applyBorder="1" applyAlignment="1" applyProtection="1">
      <alignment horizontal="center" vertical="top" wrapText="1"/>
      <protection locked="0"/>
    </xf>
    <xf numFmtId="14" fontId="8" fillId="0" borderId="8" xfId="1" applyNumberFormat="1" applyFont="1" applyFill="1" applyBorder="1" applyAlignment="1" applyProtection="1">
      <alignment horizontal="center" vertical="center" wrapText="1"/>
      <protection locked="0"/>
    </xf>
    <xf numFmtId="1" fontId="9" fillId="3" borderId="7" xfId="1" applyNumberFormat="1" applyFont="1" applyFill="1" applyBorder="1" applyAlignment="1" applyProtection="1">
      <alignment horizontal="center" vertical="top" wrapText="1"/>
    </xf>
    <xf numFmtId="1" fontId="8" fillId="0" borderId="32" xfId="1" applyNumberFormat="1" applyFont="1" applyFill="1" applyBorder="1" applyAlignment="1" applyProtection="1">
      <alignment horizontal="center" vertical="top" wrapText="1"/>
      <protection locked="0"/>
    </xf>
    <xf numFmtId="1" fontId="8" fillId="0" borderId="33" xfId="1" applyNumberFormat="1" applyFont="1" applyFill="1" applyBorder="1" applyAlignment="1" applyProtection="1">
      <alignment horizontal="center" vertical="top" wrapText="1"/>
      <protection locked="0"/>
    </xf>
    <xf numFmtId="177" fontId="9" fillId="3" borderId="1" xfId="1" applyNumberFormat="1" applyFont="1" applyFill="1" applyBorder="1" applyAlignment="1" applyProtection="1">
      <alignment horizontal="center" vertical="top" wrapText="1"/>
    </xf>
    <xf numFmtId="0" fontId="9" fillId="3" borderId="1" xfId="1" applyFont="1" applyFill="1" applyBorder="1" applyAlignment="1" applyProtection="1">
      <alignment horizontal="center" vertical="top" wrapText="1"/>
    </xf>
    <xf numFmtId="1" fontId="9" fillId="3" borderId="1" xfId="1" applyNumberFormat="1" applyFont="1" applyFill="1" applyBorder="1" applyAlignment="1" applyProtection="1">
      <alignment horizontal="center" vertical="top" wrapText="1"/>
    </xf>
    <xf numFmtId="0" fontId="39" fillId="0" borderId="1" xfId="4" applyFont="1" applyBorder="1" applyAlignment="1" applyProtection="1">
      <alignment horizontal="center" vertical="center" wrapText="1"/>
      <protection locked="0"/>
    </xf>
    <xf numFmtId="0" fontId="39" fillId="0" borderId="1" xfId="4" applyFont="1" applyBorder="1" applyAlignment="1" applyProtection="1">
      <alignment vertical="center" wrapText="1"/>
      <protection locked="0"/>
    </xf>
    <xf numFmtId="0" fontId="39" fillId="0" borderId="1" xfId="4" applyFont="1" applyBorder="1" applyAlignment="1" applyProtection="1">
      <alignment horizontal="right" vertical="center" wrapText="1"/>
      <protection locked="0"/>
    </xf>
    <xf numFmtId="0" fontId="39" fillId="0" borderId="7" xfId="4" applyFont="1" applyBorder="1" applyAlignment="1" applyProtection="1">
      <alignment vertical="center" wrapText="1"/>
      <protection locked="0"/>
    </xf>
    <xf numFmtId="49" fontId="39" fillId="0" borderId="1" xfId="4" applyNumberFormat="1" applyFont="1" applyFill="1" applyBorder="1" applyAlignment="1" applyProtection="1">
      <alignment horizontal="right" vertical="center" wrapText="1"/>
      <protection locked="0"/>
    </xf>
    <xf numFmtId="0" fontId="39" fillId="0" borderId="1" xfId="4" applyFont="1" applyFill="1" applyBorder="1" applyAlignment="1" applyProtection="1">
      <alignment horizontal="right" vertical="center" wrapText="1"/>
      <protection locked="0"/>
    </xf>
    <xf numFmtId="0" fontId="8" fillId="2" borderId="8" xfId="2" applyFont="1" applyFill="1" applyBorder="1" applyAlignment="1" applyProtection="1">
      <alignment horizontal="center" vertical="top" wrapText="1"/>
      <protection locked="0"/>
    </xf>
    <xf numFmtId="175" fontId="8" fillId="2" borderId="7" xfId="10" applyNumberFormat="1" applyFont="1" applyFill="1" applyBorder="1" applyProtection="1">
      <protection locked="0"/>
    </xf>
    <xf numFmtId="1" fontId="8" fillId="2" borderId="34" xfId="2" applyNumberFormat="1" applyFont="1" applyFill="1" applyBorder="1" applyAlignment="1" applyProtection="1">
      <alignment horizontal="left" vertical="center" wrapText="1"/>
      <protection locked="0"/>
    </xf>
    <xf numFmtId="49" fontId="8" fillId="2" borderId="1" xfId="2" applyNumberFormat="1" applyFont="1" applyFill="1" applyBorder="1" applyAlignment="1" applyProtection="1">
      <alignment horizontal="left" vertical="top" wrapText="1"/>
      <protection locked="0"/>
    </xf>
    <xf numFmtId="0" fontId="19" fillId="2" borderId="1" xfId="2" applyFont="1" applyFill="1" applyBorder="1" applyAlignment="1" applyProtection="1">
      <alignment horizontal="left" vertical="top" wrapText="1"/>
      <protection locked="0"/>
    </xf>
    <xf numFmtId="0" fontId="8" fillId="2" borderId="1" xfId="2" applyFont="1" applyFill="1" applyBorder="1" applyAlignment="1" applyProtection="1">
      <alignment horizontal="left" vertical="top" wrapText="1"/>
      <protection locked="0"/>
    </xf>
    <xf numFmtId="0" fontId="8" fillId="2" borderId="8" xfId="1" applyFont="1" applyFill="1" applyBorder="1" applyAlignment="1" applyProtection="1">
      <alignment horizontal="left" vertical="top" wrapText="1"/>
      <protection locked="0"/>
    </xf>
    <xf numFmtId="175" fontId="7" fillId="2" borderId="7" xfId="10" applyNumberFormat="1" applyFont="1" applyFill="1" applyBorder="1" applyProtection="1">
      <protection locked="0"/>
    </xf>
    <xf numFmtId="1" fontId="7" fillId="2" borderId="34" xfId="2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2" applyNumberFormat="1" applyFont="1" applyFill="1" applyBorder="1" applyAlignment="1" applyProtection="1">
      <alignment horizontal="left" vertical="top" wrapText="1"/>
      <protection locked="0"/>
    </xf>
    <xf numFmtId="0" fontId="20" fillId="2" borderId="1" xfId="2" applyFont="1" applyFill="1" applyBorder="1" applyAlignment="1" applyProtection="1">
      <alignment horizontal="left" vertical="top" wrapText="1"/>
      <protection locked="0"/>
    </xf>
    <xf numFmtId="0" fontId="7" fillId="2" borderId="1" xfId="2" applyFont="1" applyFill="1" applyBorder="1" applyAlignment="1" applyProtection="1">
      <alignment horizontal="left" vertical="top" wrapText="1"/>
      <protection locked="0"/>
    </xf>
    <xf numFmtId="0" fontId="7" fillId="2" borderId="8" xfId="1" applyFont="1" applyFill="1" applyBorder="1" applyAlignment="1" applyProtection="1">
      <alignment horizontal="left" vertical="top" wrapText="1"/>
      <protection locked="0"/>
    </xf>
    <xf numFmtId="175" fontId="8" fillId="0" borderId="7" xfId="10" applyNumberFormat="1" applyFont="1" applyFill="1" applyBorder="1" applyProtection="1">
      <protection locked="0"/>
    </xf>
    <xf numFmtId="1" fontId="8" fillId="0" borderId="34" xfId="2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2" applyNumberFormat="1" applyFont="1" applyFill="1" applyBorder="1" applyAlignment="1" applyProtection="1">
      <alignment horizontal="left" vertical="top"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0" fontId="8" fillId="0" borderId="1" xfId="2" applyFont="1" applyFill="1" applyBorder="1" applyAlignment="1" applyProtection="1">
      <alignment horizontal="left" vertical="top" wrapText="1"/>
      <protection locked="0"/>
    </xf>
    <xf numFmtId="1" fontId="8" fillId="0" borderId="35" xfId="2" applyNumberFormat="1" applyFont="1" applyFill="1" applyBorder="1" applyAlignment="1" applyProtection="1">
      <alignment horizontal="left" vertical="center" wrapText="1"/>
      <protection locked="0"/>
    </xf>
    <xf numFmtId="1" fontId="8" fillId="0" borderId="36" xfId="2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0" applyNumberFormat="1" applyFont="1" applyFill="1" applyBorder="1" applyProtection="1">
      <protection locked="0"/>
    </xf>
    <xf numFmtId="1" fontId="7" fillId="0" borderId="34" xfId="2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2" applyNumberFormat="1" applyFont="1" applyFill="1" applyBorder="1" applyAlignment="1" applyProtection="1">
      <alignment horizontal="left" vertical="top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0" fontId="7" fillId="0" borderId="1" xfId="2" applyFont="1" applyFill="1" applyBorder="1" applyAlignment="1" applyProtection="1">
      <alignment horizontal="left" vertical="top" wrapText="1"/>
      <protection locked="0"/>
    </xf>
    <xf numFmtId="0" fontId="7" fillId="0" borderId="8" xfId="1" applyFont="1" applyFill="1" applyBorder="1" applyAlignment="1" applyProtection="1">
      <alignment horizontal="left" vertical="top" wrapText="1"/>
      <protection locked="0"/>
    </xf>
    <xf numFmtId="0" fontId="7" fillId="0" borderId="0" xfId="1" applyFont="1" applyFill="1" applyAlignment="1" applyProtection="1">
      <alignment vertical="center"/>
      <protection locked="0"/>
    </xf>
    <xf numFmtId="175" fontId="21" fillId="0" borderId="7" xfId="10" applyNumberFormat="1" applyFont="1" applyFill="1" applyBorder="1" applyProtection="1">
      <protection locked="0"/>
    </xf>
    <xf numFmtId="1" fontId="21" fillId="0" borderId="34" xfId="2" applyNumberFormat="1" applyFont="1" applyFill="1" applyBorder="1" applyAlignment="1" applyProtection="1">
      <alignment horizontal="left" vertical="center" wrapText="1"/>
      <protection locked="0"/>
    </xf>
    <xf numFmtId="1" fontId="8" fillId="0" borderId="37" xfId="2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left"/>
      <protection locked="0"/>
    </xf>
    <xf numFmtId="1" fontId="7" fillId="0" borderId="37" xfId="2" applyNumberFormat="1" applyFont="1" applyFill="1" applyBorder="1" applyAlignment="1" applyProtection="1">
      <alignment horizontal="left" vertical="center" wrapText="1"/>
      <protection locked="0"/>
    </xf>
    <xf numFmtId="1" fontId="8" fillId="0" borderId="38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15" xfId="10" applyNumberFormat="1" applyFont="1" applyFill="1" applyBorder="1" applyProtection="1">
      <protection locked="0"/>
    </xf>
    <xf numFmtId="1" fontId="8" fillId="0" borderId="39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7" xfId="10" applyNumberFormat="1" applyFont="1" applyFill="1" applyBorder="1" applyAlignment="1" applyProtection="1">
      <alignment horizontal="right"/>
      <protection locked="0"/>
    </xf>
    <xf numFmtId="1" fontId="8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0" applyNumberFormat="1" applyFont="1" applyFill="1" applyBorder="1" applyAlignment="1" applyProtection="1">
      <alignment horizontal="right"/>
      <protection locked="0"/>
    </xf>
    <xf numFmtId="1" fontId="7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31" fillId="0" borderId="7" xfId="9" applyNumberFormat="1" applyFont="1" applyFill="1" applyBorder="1" applyAlignment="1" applyProtection="1">
      <alignment horizontal="right"/>
      <protection locked="0"/>
    </xf>
    <xf numFmtId="1" fontId="31" fillId="0" borderId="37" xfId="1" applyNumberFormat="1" applyFont="1" applyFill="1" applyBorder="1" applyAlignment="1" applyProtection="1">
      <alignment horizontal="left" vertical="top" wrapText="1"/>
      <protection locked="0"/>
    </xf>
    <xf numFmtId="1" fontId="31" fillId="0" borderId="1" xfId="1" applyNumberFormat="1" applyFont="1" applyFill="1" applyBorder="1" applyAlignment="1" applyProtection="1">
      <alignment horizontal="left" vertical="top" wrapText="1"/>
      <protection locked="0"/>
    </xf>
    <xf numFmtId="0" fontId="31" fillId="0" borderId="1" xfId="1" applyFont="1" applyFill="1" applyBorder="1" applyAlignment="1" applyProtection="1">
      <alignment horizontal="left" vertical="top" wrapText="1"/>
      <protection locked="0"/>
    </xf>
    <xf numFmtId="1" fontId="31" fillId="0" borderId="12" xfId="1" applyNumberFormat="1" applyFont="1" applyFill="1" applyBorder="1" applyAlignment="1" applyProtection="1">
      <alignment horizontal="left" vertical="top" wrapText="1"/>
      <protection locked="0"/>
    </xf>
    <xf numFmtId="1" fontId="31" fillId="0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31" fillId="0" borderId="1" xfId="1" applyNumberFormat="1" applyFont="1" applyFill="1" applyBorder="1" applyAlignment="1" applyProtection="1">
      <alignment horizontal="left" vertical="top" wrapText="1"/>
      <protection locked="0"/>
    </xf>
    <xf numFmtId="1" fontId="31" fillId="0" borderId="40" xfId="1" applyNumberFormat="1" applyFont="1" applyFill="1" applyBorder="1" applyAlignment="1" applyProtection="1">
      <alignment horizontal="left" vertical="top" wrapText="1"/>
      <protection locked="0"/>
    </xf>
    <xf numFmtId="49" fontId="31" fillId="0" borderId="15" xfId="1" applyNumberFormat="1" applyFont="1" applyFill="1" applyBorder="1" applyAlignment="1" applyProtection="1">
      <alignment horizontal="left" vertical="top" wrapText="1"/>
      <protection locked="0"/>
    </xf>
    <xf numFmtId="0" fontId="31" fillId="0" borderId="5" xfId="1" applyFont="1" applyFill="1" applyBorder="1" applyAlignment="1" applyProtection="1">
      <alignment horizontal="left" vertical="top" wrapText="1"/>
      <protection locked="0"/>
    </xf>
    <xf numFmtId="1" fontId="31" fillId="0" borderId="8" xfId="1" applyNumberFormat="1" applyFont="1" applyFill="1" applyBorder="1" applyAlignment="1" applyProtection="1">
      <alignment horizontal="left" vertical="top" wrapText="1"/>
      <protection locked="0"/>
    </xf>
    <xf numFmtId="0" fontId="31" fillId="0" borderId="8" xfId="1" applyFont="1" applyFill="1" applyBorder="1" applyAlignment="1" applyProtection="1">
      <alignment horizontal="left" vertical="top" wrapText="1"/>
      <protection locked="0"/>
    </xf>
    <xf numFmtId="0" fontId="31" fillId="0" borderId="12" xfId="1" applyFont="1" applyFill="1" applyBorder="1" applyAlignment="1" applyProtection="1">
      <alignment horizontal="left" vertical="top" wrapText="1"/>
      <protection locked="0"/>
    </xf>
    <xf numFmtId="175" fontId="7" fillId="0" borderId="4" xfId="9" applyNumberFormat="1" applyFont="1" applyFill="1" applyBorder="1" applyAlignment="1" applyProtection="1">
      <alignment horizontal="right"/>
      <protection locked="0"/>
    </xf>
    <xf numFmtId="1" fontId="7" fillId="0" borderId="12" xfId="1" applyNumberFormat="1" applyFont="1" applyFill="1" applyBorder="1" applyAlignment="1" applyProtection="1">
      <alignment horizontal="left" vertical="top" wrapText="1"/>
      <protection locked="0"/>
    </xf>
    <xf numFmtId="49" fontId="7" fillId="0" borderId="12" xfId="1" applyNumberFormat="1" applyFont="1" applyFill="1" applyBorder="1" applyAlignment="1" applyProtection="1">
      <alignment horizontal="left" vertical="top" wrapText="1"/>
      <protection locked="0"/>
    </xf>
    <xf numFmtId="0" fontId="7" fillId="0" borderId="12" xfId="1" applyFont="1" applyFill="1" applyBorder="1" applyAlignment="1" applyProtection="1">
      <alignment horizontal="left" vertical="top" wrapText="1"/>
      <protection locked="0"/>
    </xf>
    <xf numFmtId="1" fontId="7" fillId="0" borderId="4" xfId="9" applyNumberFormat="1" applyFont="1" applyFill="1" applyBorder="1" applyAlignment="1" applyProtection="1">
      <alignment horizontal="right"/>
      <protection locked="0"/>
    </xf>
    <xf numFmtId="0" fontId="31" fillId="0" borderId="40" xfId="1" applyFont="1" applyFill="1" applyBorder="1" applyAlignment="1" applyProtection="1">
      <alignment horizontal="left" vertical="top" wrapText="1"/>
      <protection locked="0"/>
    </xf>
    <xf numFmtId="1" fontId="7" fillId="0" borderId="0" xfId="9" applyNumberFormat="1" applyFont="1" applyFill="1" applyBorder="1" applyAlignment="1" applyProtection="1">
      <alignment horizontal="right"/>
      <protection locked="0"/>
    </xf>
    <xf numFmtId="1" fontId="7" fillId="0" borderId="1" xfId="9" applyNumberFormat="1" applyFont="1" applyFill="1" applyBorder="1" applyAlignment="1" applyProtection="1">
      <alignment horizontal="right"/>
      <protection locked="0"/>
    </xf>
    <xf numFmtId="49" fontId="7" fillId="0" borderId="41" xfId="1" applyNumberFormat="1" applyFont="1" applyFill="1" applyBorder="1" applyAlignment="1" applyProtection="1">
      <alignment horizontal="left" vertical="top" wrapText="1"/>
      <protection locked="0"/>
    </xf>
    <xf numFmtId="1" fontId="17" fillId="0" borderId="1" xfId="1" applyNumberFormat="1" applyFont="1" applyFill="1" applyBorder="1" applyAlignment="1" applyProtection="1">
      <alignment horizontal="left" vertical="top" wrapText="1"/>
      <protection locked="0"/>
    </xf>
    <xf numFmtId="1" fontId="31" fillId="0" borderId="34" xfId="1" applyNumberFormat="1" applyFont="1" applyFill="1" applyBorder="1" applyAlignment="1" applyProtection="1">
      <alignment horizontal="left" vertical="top" wrapText="1"/>
      <protection locked="0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1" fontId="7" fillId="0" borderId="1" xfId="10" applyNumberFormat="1" applyFont="1" applyFill="1" applyBorder="1" applyAlignment="1" applyProtection="1">
      <alignment horizontal="right"/>
      <protection locked="0"/>
    </xf>
    <xf numFmtId="1" fontId="7" fillId="0" borderId="4" xfId="10" applyNumberFormat="1" applyFont="1" applyFill="1" applyBorder="1" applyAlignment="1" applyProtection="1">
      <alignment horizontal="right"/>
      <protection locked="0"/>
    </xf>
    <xf numFmtId="0" fontId="31" fillId="0" borderId="4" xfId="1" applyFont="1" applyFill="1" applyBorder="1" applyAlignment="1" applyProtection="1">
      <alignment horizontal="left" vertical="top" wrapText="1"/>
      <protection locked="0"/>
    </xf>
    <xf numFmtId="0" fontId="7" fillId="0" borderId="7" xfId="1" applyFont="1" applyFill="1" applyBorder="1" applyAlignment="1" applyProtection="1">
      <alignment horizontal="left" vertical="top" wrapText="1"/>
      <protection locked="0"/>
    </xf>
    <xf numFmtId="175" fontId="7" fillId="0" borderId="4" xfId="10" applyNumberFormat="1" applyFont="1" applyFill="1" applyBorder="1" applyAlignment="1" applyProtection="1">
      <alignment horizontal="right"/>
      <protection locked="0"/>
    </xf>
    <xf numFmtId="1" fontId="8" fillId="0" borderId="34" xfId="1" applyNumberFormat="1" applyFont="1" applyFill="1" applyBorder="1" applyAlignment="1" applyProtection="1">
      <alignment horizontal="left" vertical="top" wrapText="1"/>
      <protection locked="0"/>
    </xf>
    <xf numFmtId="1" fontId="8" fillId="0" borderId="1" xfId="1" applyNumberFormat="1" applyFont="1" applyFill="1" applyBorder="1" applyAlignment="1" applyProtection="1">
      <alignment horizontal="left" vertical="top" wrapText="1"/>
      <protection locked="0"/>
    </xf>
    <xf numFmtId="0" fontId="8" fillId="0" borderId="4" xfId="1" applyFont="1" applyFill="1" applyBorder="1" applyAlignment="1" applyProtection="1">
      <alignment horizontal="left" vertical="top" wrapText="1"/>
      <protection locked="0"/>
    </xf>
    <xf numFmtId="0" fontId="8" fillId="0" borderId="1" xfId="1" applyFont="1" applyFill="1" applyBorder="1" applyAlignment="1" applyProtection="1">
      <alignment horizontal="left" vertical="top" wrapText="1"/>
      <protection locked="0"/>
    </xf>
    <xf numFmtId="0" fontId="8" fillId="0" borderId="7" xfId="1" applyFont="1" applyFill="1" applyBorder="1" applyAlignment="1" applyProtection="1">
      <alignment horizontal="left" vertical="top" wrapText="1"/>
      <protection locked="0"/>
    </xf>
    <xf numFmtId="0" fontId="39" fillId="2" borderId="1" xfId="4" applyFont="1" applyFill="1" applyBorder="1" applyAlignment="1" applyProtection="1">
      <alignment vertical="center" wrapText="1"/>
      <protection locked="0"/>
    </xf>
    <xf numFmtId="0" fontId="39" fillId="2" borderId="1" xfId="4" applyFont="1" applyFill="1" applyBorder="1" applyAlignment="1" applyProtection="1">
      <alignment horizontal="right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49" fontId="39" fillId="2" borderId="1" xfId="4" applyNumberFormat="1" applyFont="1" applyFill="1" applyBorder="1" applyAlignment="1" applyProtection="1">
      <alignment horizontal="right" vertical="center" wrapText="1"/>
      <protection locked="0"/>
    </xf>
    <xf numFmtId="0" fontId="7" fillId="7" borderId="0" xfId="0" applyFont="1" applyFill="1" applyProtection="1">
      <protection locked="0"/>
    </xf>
    <xf numFmtId="175" fontId="7" fillId="0" borderId="1" xfId="10" applyNumberFormat="1" applyFont="1" applyFill="1" applyBorder="1" applyAlignment="1" applyProtection="1">
      <alignment horizontal="right"/>
      <protection locked="0"/>
    </xf>
    <xf numFmtId="1" fontId="8" fillId="0" borderId="4" xfId="1" applyNumberFormat="1" applyFont="1" applyFill="1" applyBorder="1" applyAlignment="1" applyProtection="1">
      <alignment horizontal="left" vertical="top" wrapText="1"/>
      <protection locked="0"/>
    </xf>
    <xf numFmtId="0" fontId="39" fillId="0" borderId="0" xfId="4" applyFont="1" applyBorder="1" applyAlignment="1" applyProtection="1">
      <alignment horizontal="center" vertical="center" wrapText="1"/>
      <protection locked="0"/>
    </xf>
    <xf numFmtId="0" fontId="39" fillId="0" borderId="0" xfId="4" applyFont="1" applyBorder="1" applyAlignment="1" applyProtection="1">
      <alignment vertical="center" wrapText="1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Protection="1">
      <protection locked="0"/>
    </xf>
    <xf numFmtId="175" fontId="7" fillId="0" borderId="0" xfId="10" applyNumberFormat="1" applyFont="1" applyFill="1" applyBorder="1" applyAlignment="1" applyProtection="1">
      <alignment horizontal="right"/>
      <protection locked="0"/>
    </xf>
    <xf numFmtId="1" fontId="8" fillId="0" borderId="15" xfId="1" applyNumberFormat="1" applyFont="1" applyFill="1" applyBorder="1" applyAlignment="1" applyProtection="1">
      <alignment horizontal="left" vertical="top" wrapText="1"/>
      <protection locked="0"/>
    </xf>
    <xf numFmtId="0" fontId="1" fillId="0" borderId="1" xfId="3" applyFill="1" applyBorder="1" applyProtection="1">
      <protection locked="0"/>
    </xf>
    <xf numFmtId="1" fontId="7" fillId="0" borderId="4" xfId="1" applyNumberFormat="1" applyFont="1" applyFill="1" applyBorder="1" applyAlignment="1" applyProtection="1">
      <alignment horizontal="left" vertical="top" wrapText="1"/>
      <protection locked="0"/>
    </xf>
    <xf numFmtId="1" fontId="7" fillId="0" borderId="1" xfId="1" applyNumberFormat="1" applyFont="1" applyFill="1" applyBorder="1" applyAlignment="1" applyProtection="1">
      <alignment horizontal="left" vertical="top" wrapText="1"/>
      <protection locked="0"/>
    </xf>
    <xf numFmtId="0" fontId="24" fillId="2" borderId="1" xfId="4" applyFont="1" applyFill="1" applyBorder="1" applyAlignment="1" applyProtection="1">
      <alignment vertical="center" wrapText="1"/>
      <protection locked="0"/>
    </xf>
    <xf numFmtId="0" fontId="10" fillId="0" borderId="1" xfId="1" applyFont="1" applyFill="1" applyBorder="1" applyAlignment="1" applyProtection="1">
      <alignment horizontal="right" vertical="top"/>
      <protection locked="0"/>
    </xf>
    <xf numFmtId="0" fontId="10" fillId="3" borderId="1" xfId="1" applyFont="1" applyFill="1" applyBorder="1" applyAlignment="1" applyProtection="1">
      <alignment horizontal="right" vertical="top"/>
    </xf>
    <xf numFmtId="0" fontId="39" fillId="0" borderId="1" xfId="4" applyFont="1" applyFill="1" applyBorder="1" applyAlignment="1" applyProtection="1">
      <alignment vertical="center" wrapText="1"/>
      <protection locked="0"/>
    </xf>
    <xf numFmtId="0" fontId="24" fillId="0" borderId="1" xfId="4" applyFont="1" applyFill="1" applyBorder="1" applyAlignment="1" applyProtection="1">
      <alignment vertical="center" wrapText="1"/>
      <protection locked="0"/>
    </xf>
    <xf numFmtId="174" fontId="10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1" xfId="3" applyFont="1" applyBorder="1" applyProtection="1">
      <protection locked="0"/>
    </xf>
    <xf numFmtId="0" fontId="1" fillId="8" borderId="0" xfId="3" applyFill="1" applyProtection="1">
      <protection locked="0"/>
    </xf>
    <xf numFmtId="0" fontId="7" fillId="2" borderId="1" xfId="0" applyFont="1" applyFill="1" applyBorder="1" applyProtection="1">
      <protection locked="0"/>
    </xf>
    <xf numFmtId="1" fontId="8" fillId="0" borderId="0" xfId="1" applyNumberFormat="1" applyFont="1" applyFill="1" applyBorder="1" applyAlignment="1" applyProtection="1">
      <alignment horizontal="left" vertical="top" wrapText="1"/>
      <protection locked="0"/>
    </xf>
    <xf numFmtId="0" fontId="8" fillId="0" borderId="0" xfId="1" applyFont="1" applyFill="1" applyBorder="1" applyAlignment="1" applyProtection="1">
      <alignment horizontal="left" vertical="top" wrapText="1"/>
      <protection locked="0"/>
    </xf>
    <xf numFmtId="0" fontId="8" fillId="0" borderId="15" xfId="1" applyFont="1" applyFill="1" applyBorder="1" applyAlignment="1" applyProtection="1">
      <alignment horizontal="left" vertical="top" wrapText="1"/>
      <protection locked="0"/>
    </xf>
    <xf numFmtId="0" fontId="8" fillId="0" borderId="13" xfId="1" applyFont="1" applyFill="1" applyBorder="1" applyAlignment="1" applyProtection="1">
      <alignment horizontal="left" vertical="top" wrapText="1"/>
      <protection locked="0"/>
    </xf>
    <xf numFmtId="175" fontId="7" fillId="0" borderId="15" xfId="10" applyNumberFormat="1" applyFont="1" applyFill="1" applyBorder="1" applyAlignment="1" applyProtection="1">
      <alignment horizontal="right"/>
      <protection locked="0"/>
    </xf>
    <xf numFmtId="0" fontId="8" fillId="0" borderId="6" xfId="1" applyFont="1" applyFill="1" applyBorder="1" applyAlignment="1" applyProtection="1">
      <alignment horizontal="center" vertical="top" wrapText="1"/>
      <protection locked="0"/>
    </xf>
    <xf numFmtId="0" fontId="9" fillId="0" borderId="42" xfId="1" applyFont="1" applyFill="1" applyBorder="1" applyAlignment="1" applyProtection="1">
      <alignment horizontal="left" vertical="top" wrapText="1"/>
      <protection locked="0"/>
    </xf>
    <xf numFmtId="1" fontId="8" fillId="0" borderId="13" xfId="1" applyNumberFormat="1" applyFont="1" applyFill="1" applyBorder="1" applyAlignment="1" applyProtection="1">
      <alignment horizontal="left" vertical="top" wrapText="1"/>
      <protection locked="0"/>
    </xf>
    <xf numFmtId="0" fontId="23" fillId="0" borderId="13" xfId="1" applyFont="1" applyFill="1" applyBorder="1" applyAlignment="1" applyProtection="1">
      <alignment horizontal="left" vertical="top" wrapText="1"/>
      <protection locked="0"/>
    </xf>
    <xf numFmtId="0" fontId="8" fillId="0" borderId="1" xfId="2" applyFont="1" applyFill="1" applyBorder="1" applyAlignment="1" applyProtection="1">
      <alignment horizontal="center" vertical="top" wrapText="1"/>
      <protection locked="0"/>
    </xf>
    <xf numFmtId="0" fontId="35" fillId="0" borderId="43" xfId="11" applyFont="1" applyFill="1" applyBorder="1" applyAlignment="1" applyProtection="1">
      <alignment horizontal="center" vertical="center"/>
      <protection locked="0"/>
    </xf>
    <xf numFmtId="14" fontId="35" fillId="0" borderId="7" xfId="11" applyNumberFormat="1" applyFont="1" applyFill="1" applyBorder="1" applyAlignment="1" applyProtection="1">
      <alignment vertical="center" wrapText="1"/>
      <protection locked="0"/>
    </xf>
    <xf numFmtId="0" fontId="35" fillId="0" borderId="44" xfId="11" applyFont="1" applyFill="1" applyBorder="1" applyAlignment="1" applyProtection="1">
      <alignment vertical="center" wrapText="1"/>
      <protection locked="0"/>
    </xf>
    <xf numFmtId="0" fontId="35" fillId="0" borderId="43" xfId="11" applyFont="1" applyFill="1" applyBorder="1" applyAlignment="1" applyProtection="1">
      <alignment vertical="center" wrapText="1"/>
      <protection locked="0"/>
    </xf>
    <xf numFmtId="0" fontId="35" fillId="0" borderId="44" xfId="11" applyFont="1" applyFill="1" applyBorder="1" applyAlignment="1" applyProtection="1">
      <alignment horizontal="center" vertical="center"/>
      <protection locked="0"/>
    </xf>
    <xf numFmtId="14" fontId="35" fillId="0" borderId="7" xfId="11" applyNumberFormat="1" applyFont="1" applyFill="1" applyBorder="1" applyAlignment="1" applyProtection="1">
      <alignment horizontal="right" vertical="center" wrapText="1"/>
      <protection locked="0"/>
    </xf>
    <xf numFmtId="3" fontId="0" fillId="2" borderId="0" xfId="0" applyNumberFormat="1" applyFill="1"/>
    <xf numFmtId="3" fontId="10" fillId="0" borderId="1" xfId="15" applyNumberFormat="1" applyFont="1" applyFill="1" applyBorder="1" applyAlignment="1" applyProtection="1">
      <alignment horizontal="center" vertical="center" wrapText="1"/>
      <protection locked="0"/>
    </xf>
    <xf numFmtId="1" fontId="8" fillId="0" borderId="0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5" applyFont="1" applyFill="1" applyBorder="1" applyAlignment="1" applyProtection="1">
      <alignment vertical="center"/>
    </xf>
    <xf numFmtId="14" fontId="25" fillId="0" borderId="0" xfId="15" applyNumberFormat="1" applyFont="1" applyFill="1" applyBorder="1" applyAlignment="1" applyProtection="1">
      <alignment horizontal="center" vertical="center"/>
    </xf>
    <xf numFmtId="0" fontId="7" fillId="0" borderId="0" xfId="15" applyFont="1" applyFill="1" applyBorder="1" applyAlignment="1" applyProtection="1">
      <alignment vertical="center"/>
    </xf>
    <xf numFmtId="14" fontId="34" fillId="0" borderId="7" xfId="5" applyNumberFormat="1" applyFont="1" applyBorder="1" applyAlignment="1" applyProtection="1">
      <alignment horizontal="right" wrapText="1"/>
      <protection locked="0"/>
    </xf>
    <xf numFmtId="1" fontId="8" fillId="0" borderId="8" xfId="1" applyNumberFormat="1" applyFont="1" applyFill="1" applyBorder="1" applyAlignment="1" applyProtection="1">
      <alignment horizontal="right" vertical="top" wrapText="1"/>
      <protection locked="0"/>
    </xf>
    <xf numFmtId="0" fontId="7" fillId="3" borderId="0" xfId="15" applyFont="1" applyFill="1" applyAlignment="1" applyProtection="1">
      <alignment horizontal="right" vertical="center"/>
    </xf>
    <xf numFmtId="14" fontId="35" fillId="0" borderId="7" xfId="11" applyNumberFormat="1" applyFont="1" applyFill="1" applyBorder="1" applyAlignment="1" applyProtection="1">
      <alignment horizontal="left" vertical="center" wrapText="1"/>
      <protection locked="0"/>
    </xf>
    <xf numFmtId="0" fontId="35" fillId="0" borderId="7" xfId="11" applyNumberFormat="1" applyFont="1" applyFill="1" applyBorder="1" applyAlignment="1" applyProtection="1">
      <alignment vertical="center" wrapText="1"/>
      <protection locked="0"/>
    </xf>
    <xf numFmtId="0" fontId="35" fillId="0" borderId="7" xfId="11" applyNumberFormat="1" applyFont="1" applyFill="1" applyBorder="1" applyAlignment="1" applyProtection="1">
      <alignment horizontal="left" vertical="center" wrapText="1"/>
      <protection locked="0"/>
    </xf>
    <xf numFmtId="0" fontId="35" fillId="0" borderId="7" xfId="11" applyNumberFormat="1" applyFont="1" applyFill="1" applyBorder="1" applyAlignment="1" applyProtection="1">
      <alignment horizontal="right" vertical="center" wrapText="1"/>
      <protection locked="0"/>
    </xf>
    <xf numFmtId="49" fontId="35" fillId="0" borderId="7" xfId="11" applyNumberFormat="1" applyFont="1" applyFill="1" applyBorder="1" applyAlignment="1" applyProtection="1">
      <alignment horizontal="left" vertical="center" wrapText="1"/>
      <protection locked="0"/>
    </xf>
    <xf numFmtId="0" fontId="1" fillId="0" borderId="1" xfId="16" applyFont="1" applyFill="1" applyBorder="1" applyAlignment="1">
      <alignment horizontal="left" vertical="center" wrapText="1"/>
    </xf>
    <xf numFmtId="0" fontId="0" fillId="0" borderId="1" xfId="16" applyFont="1" applyFill="1" applyBorder="1" applyAlignment="1">
      <alignment horizontal="left" vertical="center" wrapText="1"/>
    </xf>
    <xf numFmtId="1" fontId="0" fillId="0" borderId="1" xfId="16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/>
    </xf>
    <xf numFmtId="0" fontId="0" fillId="0" borderId="1" xfId="16" quotePrefix="1" applyFont="1" applyFill="1" applyBorder="1" applyAlignment="1">
      <alignment horizontal="left" vertical="center" wrapText="1"/>
    </xf>
    <xf numFmtId="1" fontId="0" fillId="0" borderId="1" xfId="0" quotePrefix="1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1" fontId="0" fillId="0" borderId="1" xfId="0" quotePrefix="1" applyNumberFormat="1" applyFont="1" applyFill="1" applyBorder="1"/>
    <xf numFmtId="1" fontId="27" fillId="0" borderId="1" xfId="0" applyNumberFormat="1" applyFont="1" applyFill="1" applyBorder="1" applyAlignment="1">
      <alignment horizontal="left" vertical="center"/>
    </xf>
    <xf numFmtId="1" fontId="27" fillId="0" borderId="1" xfId="0" quotePrefix="1" applyNumberFormat="1" applyFont="1" applyFill="1" applyBorder="1" applyAlignment="1">
      <alignment horizontal="left" vertical="center"/>
    </xf>
    <xf numFmtId="2" fontId="0" fillId="0" borderId="1" xfId="0" quotePrefix="1" applyNumberFormat="1" applyFont="1" applyFill="1" applyBorder="1"/>
    <xf numFmtId="49" fontId="1" fillId="0" borderId="1" xfId="16" applyNumberFormat="1" applyFont="1" applyFill="1" applyBorder="1" applyAlignment="1">
      <alignment horizontal="left" vertical="center" wrapText="1"/>
    </xf>
    <xf numFmtId="0" fontId="27" fillId="0" borderId="1" xfId="16" applyFont="1" applyFill="1" applyBorder="1" applyAlignment="1">
      <alignment horizontal="left" vertical="center" wrapText="1"/>
    </xf>
    <xf numFmtId="0" fontId="7" fillId="0" borderId="1" xfId="15" applyFont="1" applyFill="1" applyBorder="1" applyAlignment="1" applyProtection="1">
      <alignment horizontal="left" vertical="center"/>
    </xf>
    <xf numFmtId="177" fontId="7" fillId="0" borderId="1" xfId="15" applyNumberFormat="1" applyFont="1" applyFill="1" applyBorder="1" applyAlignment="1" applyProtection="1">
      <alignment horizontal="right" vertical="center"/>
    </xf>
    <xf numFmtId="177" fontId="10" fillId="0" borderId="1" xfId="15" applyNumberFormat="1" applyFont="1" applyFill="1" applyBorder="1" applyAlignment="1" applyProtection="1">
      <alignment horizontal="right" vertical="center"/>
    </xf>
    <xf numFmtId="0" fontId="7" fillId="3" borderId="0" xfId="0" applyFont="1" applyFill="1" applyAlignment="1" applyProtection="1">
      <alignment horizontal="right"/>
    </xf>
    <xf numFmtId="0" fontId="7" fillId="2" borderId="0" xfId="0" applyFont="1" applyFill="1" applyAlignment="1" applyProtection="1">
      <alignment horizontal="right"/>
    </xf>
    <xf numFmtId="3" fontId="10" fillId="3" borderId="1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right"/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0" xfId="0" applyFill="1" applyAlignment="1">
      <alignment horizontal="right"/>
    </xf>
    <xf numFmtId="0" fontId="26" fillId="0" borderId="0" xfId="0" applyFont="1" applyFill="1"/>
    <xf numFmtId="17" fontId="7" fillId="4" borderId="1" xfId="15" applyNumberFormat="1" applyFont="1" applyFill="1" applyBorder="1" applyAlignment="1" applyProtection="1">
      <alignment horizontal="center" vertical="center" wrapText="1"/>
    </xf>
    <xf numFmtId="4" fontId="7" fillId="3" borderId="1" xfId="15" applyNumberFormat="1" applyFont="1" applyFill="1" applyBorder="1" applyAlignment="1" applyProtection="1">
      <alignment horizontal="center" vertical="center" wrapText="1"/>
    </xf>
    <xf numFmtId="4" fontId="10" fillId="3" borderId="1" xfId="0" applyNumberFormat="1" applyFont="1" applyFill="1" applyBorder="1" applyProtection="1"/>
    <xf numFmtId="0" fontId="12" fillId="0" borderId="8" xfId="1" applyFont="1" applyFill="1" applyBorder="1" applyAlignment="1" applyProtection="1">
      <alignment vertical="top" wrapText="1"/>
      <protection locked="0"/>
    </xf>
    <xf numFmtId="1" fontId="12" fillId="0" borderId="8" xfId="1" applyNumberFormat="1" applyFont="1" applyFill="1" applyBorder="1" applyAlignment="1" applyProtection="1">
      <alignment vertical="top" wrapText="1"/>
      <protection locked="0"/>
    </xf>
    <xf numFmtId="0" fontId="0" fillId="9" borderId="0" xfId="0" applyFill="1"/>
    <xf numFmtId="176" fontId="16" fillId="0" borderId="7" xfId="12" applyNumberFormat="1" applyFont="1" applyFill="1" applyBorder="1" applyAlignment="1" applyProtection="1">
      <alignment horizontal="left" vertical="center" wrapText="1"/>
      <protection locked="0"/>
    </xf>
    <xf numFmtId="0" fontId="28" fillId="0" borderId="1" xfId="15" applyFont="1" applyFill="1" applyBorder="1" applyAlignment="1" applyProtection="1">
      <alignment horizontal="left" vertical="center" wrapText="1" indent="1"/>
    </xf>
    <xf numFmtId="14" fontId="33" fillId="2" borderId="0" xfId="11" applyNumberFormat="1" applyFont="1" applyFill="1" applyBorder="1" applyAlignment="1" applyProtection="1">
      <alignment horizontal="center" vertical="center"/>
    </xf>
    <xf numFmtId="0" fontId="36" fillId="5" borderId="27" xfId="11" applyFont="1" applyFill="1" applyBorder="1" applyAlignment="1" applyProtection="1">
      <alignment horizontal="center" vertical="center"/>
    </xf>
    <xf numFmtId="0" fontId="36" fillId="5" borderId="20" xfId="11" applyFont="1" applyFill="1" applyBorder="1" applyAlignment="1" applyProtection="1">
      <alignment horizontal="center" vertical="center"/>
    </xf>
    <xf numFmtId="0" fontId="36" fillId="5" borderId="25" xfId="11" applyFont="1" applyFill="1" applyBorder="1" applyAlignment="1" applyProtection="1">
      <alignment horizontal="center" vertical="center"/>
    </xf>
    <xf numFmtId="14" fontId="33" fillId="2" borderId="39" xfId="11" applyNumberFormat="1" applyFont="1" applyFill="1" applyBorder="1" applyAlignment="1" applyProtection="1">
      <alignment horizontal="center" vertical="center" wrapText="1"/>
    </xf>
    <xf numFmtId="14" fontId="33" fillId="2" borderId="0" xfId="11" applyNumberFormat="1" applyFont="1" applyFill="1" applyBorder="1" applyAlignment="1" applyProtection="1">
      <alignment horizontal="center" vertical="center" wrapText="1"/>
    </xf>
    <xf numFmtId="14" fontId="33" fillId="2" borderId="0" xfId="11" applyNumberFormat="1" applyFont="1" applyFill="1" applyBorder="1" applyAlignment="1" applyProtection="1">
      <alignment horizontal="left" vertical="center" wrapText="1"/>
    </xf>
    <xf numFmtId="14" fontId="7" fillId="0" borderId="0" xfId="15" applyNumberFormat="1" applyFont="1" applyFill="1" applyBorder="1" applyAlignment="1" applyProtection="1">
      <alignment horizontal="center" vertical="center"/>
    </xf>
    <xf numFmtId="0" fontId="7" fillId="0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center" vertical="center"/>
    </xf>
    <xf numFmtId="0" fontId="7" fillId="2" borderId="0" xfId="15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33" fillId="2" borderId="0" xfId="12" applyNumberFormat="1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4" fontId="33" fillId="2" borderId="0" xfId="12" applyNumberFormat="1" applyFont="1" applyFill="1" applyBorder="1" applyAlignment="1" applyProtection="1">
      <alignment horizontal="left" vertical="center" wrapText="1"/>
    </xf>
    <xf numFmtId="14" fontId="33" fillId="2" borderId="39" xfId="12" applyNumberFormat="1" applyFont="1" applyFill="1" applyBorder="1" applyAlignment="1" applyProtection="1">
      <alignment horizontal="center" vertical="center"/>
    </xf>
    <xf numFmtId="14" fontId="33" fillId="2" borderId="39" xfId="12" applyNumberFormat="1" applyFont="1" applyFill="1" applyBorder="1" applyAlignment="1" applyProtection="1">
      <alignment horizontal="center" vertical="center" wrapText="1"/>
    </xf>
    <xf numFmtId="14" fontId="33" fillId="2" borderId="0" xfId="12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5" applyFont="1" applyFill="1" applyAlignment="1" applyProtection="1">
      <alignment horizontal="right" vertical="center"/>
    </xf>
    <xf numFmtId="0" fontId="31" fillId="3" borderId="1" xfId="4" applyFont="1" applyFill="1" applyBorder="1" applyAlignment="1" applyProtection="1">
      <alignment horizontal="center" vertical="center" wrapText="1"/>
    </xf>
    <xf numFmtId="0" fontId="7" fillId="3" borderId="0" xfId="15" applyFont="1" applyFill="1" applyBorder="1" applyAlignment="1" applyProtection="1">
      <alignment horizontal="center" vertical="center"/>
    </xf>
    <xf numFmtId="14" fontId="24" fillId="0" borderId="0" xfId="15" applyNumberFormat="1" applyFont="1" applyFill="1" applyBorder="1" applyAlignment="1" applyProtection="1">
      <alignment horizontal="center" vertical="center"/>
    </xf>
    <xf numFmtId="0" fontId="24" fillId="0" borderId="0" xfId="15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</cellXfs>
  <cellStyles count="17">
    <cellStyle name="Normal" xfId="0" builtinId="0"/>
    <cellStyle name="Normal 2" xfId="1"/>
    <cellStyle name="Normal 2 3" xfId="2"/>
    <cellStyle name="Normal 3" xfId="3"/>
    <cellStyle name="Normal 4" xfId="4"/>
    <cellStyle name="Normal 5" xfId="5"/>
    <cellStyle name="Normal 5 2" xfId="6"/>
    <cellStyle name="Normal 5 2 2" xfId="7"/>
    <cellStyle name="Normal 5 2 2 2" xfId="8"/>
    <cellStyle name="Normal 5 2 3" xfId="9"/>
    <cellStyle name="Normal 5 2 3 2" xfId="10"/>
    <cellStyle name="Normal 5 3" xfId="11"/>
    <cellStyle name="Normal 5 3 2" xfId="12"/>
    <cellStyle name="Normal 6" xfId="13"/>
    <cellStyle name="Normal 7" xfId="14"/>
    <cellStyle name="Normal_FORMEBI" xfId="15"/>
    <cellStyle name="Normal_shtatebi-axali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295</xdr:row>
      <xdr:rowOff>171450</xdr:rowOff>
    </xdr:from>
    <xdr:to>
      <xdr:col>2</xdr:col>
      <xdr:colOff>1495425</xdr:colOff>
      <xdr:row>295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295</xdr:row>
      <xdr:rowOff>152400</xdr:rowOff>
    </xdr:from>
    <xdr:to>
      <xdr:col>7</xdr:col>
      <xdr:colOff>9525</xdr:colOff>
      <xdr:row>295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40"/>
  <sheetViews>
    <sheetView showGridLines="0" view="pageBreakPreview" topLeftCell="A4" zoomScale="80" zoomScaleSheetLayoutView="80" workbookViewId="0">
      <selection activeCell="E45" sqref="E45"/>
    </sheetView>
  </sheetViews>
  <sheetFormatPr defaultRowHeight="15"/>
  <cols>
    <col min="1" max="1" width="6.28515625" style="275" bestFit="1" customWidth="1"/>
    <col min="2" max="2" width="13.140625" style="275" customWidth="1"/>
    <col min="3" max="3" width="17.85546875" style="275" customWidth="1"/>
    <col min="4" max="4" width="15.140625" style="275" customWidth="1"/>
    <col min="5" max="5" width="24.5703125" style="275" customWidth="1"/>
    <col min="6" max="6" width="19.140625" style="276" customWidth="1"/>
    <col min="7" max="7" width="26" style="276" customWidth="1"/>
    <col min="8" max="8" width="19.140625" style="276" customWidth="1"/>
    <col min="9" max="9" width="16.42578125" style="275" bestFit="1" customWidth="1"/>
    <col min="10" max="10" width="17.42578125" style="275" customWidth="1"/>
    <col min="11" max="11" width="13.140625" style="275" bestFit="1" customWidth="1"/>
    <col min="12" max="12" width="21" style="275" customWidth="1"/>
    <col min="13" max="16384" width="9.140625" style="275"/>
  </cols>
  <sheetData>
    <row r="1" spans="1:12" s="286" customFormat="1">
      <c r="A1" s="332" t="s">
        <v>295</v>
      </c>
      <c r="B1" s="317"/>
      <c r="C1" s="317"/>
      <c r="D1" s="317"/>
      <c r="E1" s="318"/>
      <c r="F1" s="312"/>
      <c r="G1" s="318"/>
      <c r="H1" s="331"/>
      <c r="I1" s="317"/>
      <c r="J1" s="318"/>
      <c r="K1" s="318"/>
      <c r="L1" s="330" t="s">
        <v>97</v>
      </c>
    </row>
    <row r="2" spans="1:12" s="286" customFormat="1">
      <c r="A2" s="329" t="s">
        <v>128</v>
      </c>
      <c r="B2" s="317"/>
      <c r="C2" s="317"/>
      <c r="D2" s="317"/>
      <c r="E2" s="318"/>
      <c r="F2" s="312"/>
      <c r="G2" s="318"/>
      <c r="H2" s="328"/>
      <c r="I2" s="317"/>
      <c r="J2" s="318"/>
      <c r="K2" s="318"/>
      <c r="L2" s="327" t="s">
        <v>1889</v>
      </c>
    </row>
    <row r="3" spans="1:12" s="286" customFormat="1">
      <c r="A3" s="326"/>
      <c r="B3" s="317"/>
      <c r="C3" s="325"/>
      <c r="D3" s="324"/>
      <c r="E3" s="318"/>
      <c r="F3" s="323"/>
      <c r="G3" s="318"/>
      <c r="H3" s="318"/>
      <c r="I3" s="312"/>
      <c r="J3" s="317"/>
      <c r="K3" s="317"/>
      <c r="L3" s="316"/>
    </row>
    <row r="4" spans="1:12" s="286" customFormat="1">
      <c r="A4" s="358" t="s">
        <v>262</v>
      </c>
      <c r="B4" s="312"/>
      <c r="C4" s="312"/>
      <c r="D4" s="360" t="s">
        <v>474</v>
      </c>
      <c r="E4" s="350"/>
      <c r="F4" s="285"/>
      <c r="G4" s="278"/>
      <c r="H4" s="351"/>
      <c r="I4" s="350"/>
      <c r="J4" s="352"/>
      <c r="K4" s="278"/>
      <c r="L4" s="353"/>
    </row>
    <row r="5" spans="1:12" s="286" customFormat="1" ht="15.75" thickBot="1">
      <c r="A5" s="322"/>
      <c r="B5" s="318"/>
      <c r="C5" s="321"/>
      <c r="D5" s="320"/>
      <c r="E5" s="318"/>
      <c r="F5" s="319"/>
      <c r="G5" s="319"/>
      <c r="H5" s="319"/>
      <c r="I5" s="318"/>
      <c r="J5" s="317"/>
      <c r="K5" s="317"/>
      <c r="L5" s="316"/>
    </row>
    <row r="6" spans="1:12" ht="15.75" thickBot="1">
      <c r="A6" s="315"/>
      <c r="B6" s="314"/>
      <c r="C6" s="313"/>
      <c r="D6" s="313"/>
      <c r="E6" s="313"/>
      <c r="F6" s="312"/>
      <c r="G6" s="312"/>
      <c r="H6" s="312"/>
      <c r="I6" s="542" t="s">
        <v>436</v>
      </c>
      <c r="J6" s="543"/>
      <c r="K6" s="544"/>
      <c r="L6" s="311"/>
    </row>
    <row r="7" spans="1:12" s="299" customFormat="1" ht="51.75" thickBot="1">
      <c r="A7" s="310" t="s">
        <v>64</v>
      </c>
      <c r="B7" s="309" t="s">
        <v>129</v>
      </c>
      <c r="C7" s="309" t="s">
        <v>435</v>
      </c>
      <c r="D7" s="308" t="s">
        <v>268</v>
      </c>
      <c r="E7" s="307" t="s">
        <v>434</v>
      </c>
      <c r="F7" s="306" t="s">
        <v>433</v>
      </c>
      <c r="G7" s="305" t="s">
        <v>216</v>
      </c>
      <c r="H7" s="304" t="s">
        <v>213</v>
      </c>
      <c r="I7" s="303" t="s">
        <v>432</v>
      </c>
      <c r="J7" s="302" t="s">
        <v>265</v>
      </c>
      <c r="K7" s="301" t="s">
        <v>217</v>
      </c>
      <c r="L7" s="300" t="s">
        <v>218</v>
      </c>
    </row>
    <row r="8" spans="1:12" s="293" customFormat="1" ht="15.75" thickBot="1">
      <c r="A8" s="297">
        <v>1</v>
      </c>
      <c r="B8" s="296">
        <v>2</v>
      </c>
      <c r="C8" s="298">
        <v>3</v>
      </c>
      <c r="D8" s="298">
        <v>4</v>
      </c>
      <c r="E8" s="297">
        <v>5</v>
      </c>
      <c r="F8" s="296">
        <v>6</v>
      </c>
      <c r="G8" s="298">
        <v>7</v>
      </c>
      <c r="H8" s="296">
        <v>8</v>
      </c>
      <c r="I8" s="297">
        <v>9</v>
      </c>
      <c r="J8" s="296">
        <v>10</v>
      </c>
      <c r="K8" s="295">
        <v>11</v>
      </c>
      <c r="L8" s="294">
        <v>12</v>
      </c>
    </row>
    <row r="9" spans="1:12" ht="25.5">
      <c r="A9" s="490">
        <v>1</v>
      </c>
      <c r="B9" s="495">
        <v>42634</v>
      </c>
      <c r="C9" s="491" t="s">
        <v>1707</v>
      </c>
      <c r="D9" s="506">
        <v>30000</v>
      </c>
      <c r="E9" s="491" t="s">
        <v>1896</v>
      </c>
      <c r="F9" s="491" t="s">
        <v>1892</v>
      </c>
      <c r="G9" s="491" t="s">
        <v>1894</v>
      </c>
      <c r="H9" s="491" t="s">
        <v>1863</v>
      </c>
      <c r="I9" s="493"/>
      <c r="J9" s="292"/>
      <c r="K9" s="291"/>
      <c r="L9" s="290"/>
    </row>
    <row r="10" spans="1:12" ht="25.5">
      <c r="A10" s="494">
        <v>2</v>
      </c>
      <c r="B10" s="495">
        <v>42634</v>
      </c>
      <c r="C10" s="491" t="s">
        <v>1707</v>
      </c>
      <c r="D10" s="506">
        <v>8440</v>
      </c>
      <c r="E10" s="491" t="s">
        <v>1897</v>
      </c>
      <c r="F10" s="491" t="s">
        <v>1893</v>
      </c>
      <c r="G10" s="491" t="s">
        <v>1895</v>
      </c>
      <c r="H10" s="491" t="s">
        <v>1710</v>
      </c>
      <c r="I10" s="492"/>
      <c r="J10" s="289"/>
      <c r="K10" s="288"/>
      <c r="L10" s="287"/>
    </row>
    <row r="11" spans="1:12" ht="25.5">
      <c r="A11" s="494">
        <v>3</v>
      </c>
      <c r="B11" s="495">
        <v>42643</v>
      </c>
      <c r="C11" s="491" t="s">
        <v>1707</v>
      </c>
      <c r="D11" s="506">
        <v>14000</v>
      </c>
      <c r="E11" s="491" t="s">
        <v>1904</v>
      </c>
      <c r="F11" s="491" t="s">
        <v>1898</v>
      </c>
      <c r="G11" s="491" t="s">
        <v>1901</v>
      </c>
      <c r="H11" s="491" t="s">
        <v>1907</v>
      </c>
      <c r="I11" s="492"/>
      <c r="J11" s="289"/>
      <c r="K11" s="288"/>
      <c r="L11" s="287"/>
    </row>
    <row r="12" spans="1:12" ht="25.5">
      <c r="A12" s="494">
        <v>4</v>
      </c>
      <c r="B12" s="495">
        <v>42643</v>
      </c>
      <c r="C12" s="491" t="s">
        <v>1707</v>
      </c>
      <c r="D12" s="506">
        <v>11000</v>
      </c>
      <c r="E12" s="491" t="s">
        <v>1905</v>
      </c>
      <c r="F12" s="491" t="s">
        <v>1899</v>
      </c>
      <c r="G12" s="491" t="s">
        <v>1902</v>
      </c>
      <c r="H12" s="491" t="s">
        <v>1908</v>
      </c>
      <c r="I12" s="492"/>
      <c r="J12" s="289"/>
      <c r="K12" s="288"/>
      <c r="L12" s="287"/>
    </row>
    <row r="13" spans="1:12" ht="25.5">
      <c r="A13" s="494">
        <v>5</v>
      </c>
      <c r="B13" s="495">
        <v>42643</v>
      </c>
      <c r="C13" s="491" t="s">
        <v>1707</v>
      </c>
      <c r="D13" s="506">
        <v>9000</v>
      </c>
      <c r="E13" s="491" t="s">
        <v>1906</v>
      </c>
      <c r="F13" s="491" t="s">
        <v>1900</v>
      </c>
      <c r="G13" s="491" t="s">
        <v>1903</v>
      </c>
      <c r="H13" s="491" t="s">
        <v>1909</v>
      </c>
      <c r="I13" s="492"/>
      <c r="J13" s="289"/>
      <c r="K13" s="288"/>
      <c r="L13" s="287"/>
    </row>
    <row r="14" spans="1:12" ht="28.5" customHeight="1">
      <c r="A14" s="494">
        <v>6</v>
      </c>
      <c r="B14" s="495" t="s">
        <v>1932</v>
      </c>
      <c r="C14" s="491" t="s">
        <v>1707</v>
      </c>
      <c r="D14" s="506">
        <v>10000</v>
      </c>
      <c r="E14" s="491" t="s">
        <v>1953</v>
      </c>
      <c r="F14" s="491" t="s">
        <v>1910</v>
      </c>
      <c r="G14" s="491" t="s">
        <v>1922</v>
      </c>
      <c r="H14" s="491" t="s">
        <v>1907</v>
      </c>
      <c r="I14" s="492"/>
      <c r="J14" s="289"/>
      <c r="K14" s="288"/>
      <c r="L14" s="287"/>
    </row>
    <row r="15" spans="1:12" ht="25.5">
      <c r="A15" s="494">
        <v>7</v>
      </c>
      <c r="B15" s="495" t="s">
        <v>1932</v>
      </c>
      <c r="C15" s="491" t="s">
        <v>1707</v>
      </c>
      <c r="D15" s="506">
        <v>10000</v>
      </c>
      <c r="E15" s="491" t="s">
        <v>1954</v>
      </c>
      <c r="F15" s="491" t="s">
        <v>1911</v>
      </c>
      <c r="G15" s="491" t="s">
        <v>1923</v>
      </c>
      <c r="H15" s="491" t="s">
        <v>1907</v>
      </c>
      <c r="I15" s="492"/>
      <c r="J15" s="289"/>
      <c r="K15" s="288"/>
      <c r="L15" s="287"/>
    </row>
    <row r="16" spans="1:12" ht="25.5">
      <c r="A16" s="494">
        <v>8</v>
      </c>
      <c r="B16" s="495" t="s">
        <v>1932</v>
      </c>
      <c r="C16" s="491" t="s">
        <v>1707</v>
      </c>
      <c r="D16" s="506">
        <v>10000</v>
      </c>
      <c r="E16" s="491" t="s">
        <v>1955</v>
      </c>
      <c r="F16" s="491" t="s">
        <v>1912</v>
      </c>
      <c r="G16" s="491" t="s">
        <v>1924</v>
      </c>
      <c r="H16" s="491" t="s">
        <v>1907</v>
      </c>
      <c r="I16" s="492"/>
      <c r="J16" s="289"/>
      <c r="K16" s="288"/>
      <c r="L16" s="287"/>
    </row>
    <row r="17" spans="1:12" ht="25.5">
      <c r="A17" s="494">
        <v>9</v>
      </c>
      <c r="B17" s="495" t="s">
        <v>1932</v>
      </c>
      <c r="C17" s="491" t="s">
        <v>1707</v>
      </c>
      <c r="D17" s="506">
        <v>10000</v>
      </c>
      <c r="E17" s="491" t="s">
        <v>1956</v>
      </c>
      <c r="F17" s="491" t="s">
        <v>1913</v>
      </c>
      <c r="G17" s="491" t="s">
        <v>1925</v>
      </c>
      <c r="H17" s="491" t="s">
        <v>1907</v>
      </c>
      <c r="I17" s="492"/>
      <c r="J17" s="289"/>
      <c r="K17" s="288"/>
      <c r="L17" s="287"/>
    </row>
    <row r="18" spans="1:12" ht="25.5">
      <c r="A18" s="494">
        <v>10</v>
      </c>
      <c r="B18" s="495" t="s">
        <v>1932</v>
      </c>
      <c r="C18" s="491" t="s">
        <v>1707</v>
      </c>
      <c r="D18" s="506">
        <v>10000</v>
      </c>
      <c r="E18" s="491" t="s">
        <v>1957</v>
      </c>
      <c r="F18" s="491" t="s">
        <v>1914</v>
      </c>
      <c r="G18" s="491" t="s">
        <v>1926</v>
      </c>
      <c r="H18" s="491" t="s">
        <v>1907</v>
      </c>
      <c r="I18" s="492"/>
      <c r="J18" s="289"/>
      <c r="K18" s="288"/>
      <c r="L18" s="287"/>
    </row>
    <row r="19" spans="1:12" ht="25.5">
      <c r="A19" s="494">
        <v>11</v>
      </c>
      <c r="B19" s="495" t="s">
        <v>1932</v>
      </c>
      <c r="C19" s="491" t="s">
        <v>1707</v>
      </c>
      <c r="D19" s="506">
        <v>10000</v>
      </c>
      <c r="E19" s="491" t="s">
        <v>1958</v>
      </c>
      <c r="F19" s="491" t="s">
        <v>1915</v>
      </c>
      <c r="G19" s="491" t="s">
        <v>1927</v>
      </c>
      <c r="H19" s="491" t="s">
        <v>1907</v>
      </c>
      <c r="I19" s="492"/>
      <c r="J19" s="289"/>
      <c r="K19" s="288"/>
      <c r="L19" s="287"/>
    </row>
    <row r="20" spans="1:12" ht="25.5">
      <c r="A20" s="494">
        <v>12</v>
      </c>
      <c r="B20" s="495" t="s">
        <v>1933</v>
      </c>
      <c r="C20" s="491" t="s">
        <v>1707</v>
      </c>
      <c r="D20" s="506">
        <v>10000</v>
      </c>
      <c r="E20" s="491" t="s">
        <v>1959</v>
      </c>
      <c r="F20" s="491" t="s">
        <v>1916</v>
      </c>
      <c r="G20" s="491" t="s">
        <v>1928</v>
      </c>
      <c r="H20" s="491" t="s">
        <v>1907</v>
      </c>
      <c r="I20" s="492"/>
      <c r="J20" s="289"/>
      <c r="K20" s="288"/>
      <c r="L20" s="287"/>
    </row>
    <row r="21" spans="1:12" ht="25.5">
      <c r="A21" s="494">
        <v>13</v>
      </c>
      <c r="B21" s="495" t="s">
        <v>1933</v>
      </c>
      <c r="C21" s="491" t="s">
        <v>1707</v>
      </c>
      <c r="D21" s="506">
        <v>20000</v>
      </c>
      <c r="E21" s="491" t="s">
        <v>1960</v>
      </c>
      <c r="F21" s="491" t="s">
        <v>1917</v>
      </c>
      <c r="G21" s="491" t="s">
        <v>1929</v>
      </c>
      <c r="H21" s="491" t="s">
        <v>1907</v>
      </c>
      <c r="I21" s="492"/>
      <c r="J21" s="289"/>
      <c r="K21" s="288"/>
      <c r="L21" s="287"/>
    </row>
    <row r="22" spans="1:12" ht="25.5">
      <c r="A22" s="494">
        <v>14</v>
      </c>
      <c r="B22" s="495" t="s">
        <v>1933</v>
      </c>
      <c r="C22" s="491" t="s">
        <v>1707</v>
      </c>
      <c r="D22" s="506">
        <v>15000</v>
      </c>
      <c r="E22" s="491" t="s">
        <v>1961</v>
      </c>
      <c r="F22" s="491" t="s">
        <v>1918</v>
      </c>
      <c r="G22" s="491" t="s">
        <v>1930</v>
      </c>
      <c r="H22" s="491" t="s">
        <v>1920</v>
      </c>
      <c r="I22" s="492"/>
      <c r="J22" s="289"/>
      <c r="K22" s="288"/>
      <c r="L22" s="287"/>
    </row>
    <row r="23" spans="1:12" ht="25.5">
      <c r="A23" s="494">
        <v>15</v>
      </c>
      <c r="B23" s="495" t="s">
        <v>1933</v>
      </c>
      <c r="C23" s="505" t="s">
        <v>1707</v>
      </c>
      <c r="D23" s="508">
        <v>25000</v>
      </c>
      <c r="E23" s="505" t="s">
        <v>1962</v>
      </c>
      <c r="F23" s="505" t="s">
        <v>1919</v>
      </c>
      <c r="G23" s="505" t="s">
        <v>1931</v>
      </c>
      <c r="H23" s="505" t="s">
        <v>1921</v>
      </c>
      <c r="I23" s="492"/>
      <c r="J23" s="289"/>
      <c r="K23" s="288"/>
      <c r="L23" s="287"/>
    </row>
    <row r="24" spans="1:12" ht="25.5">
      <c r="A24" s="494">
        <v>16</v>
      </c>
      <c r="B24" s="495" t="s">
        <v>1946</v>
      </c>
      <c r="C24" s="505" t="s">
        <v>1707</v>
      </c>
      <c r="D24" s="508">
        <v>10000</v>
      </c>
      <c r="E24" s="505" t="s">
        <v>1934</v>
      </c>
      <c r="F24" s="505" t="s">
        <v>1940</v>
      </c>
      <c r="G24" s="505" t="s">
        <v>1947</v>
      </c>
      <c r="H24" s="505" t="s">
        <v>1907</v>
      </c>
      <c r="I24" s="492"/>
      <c r="J24" s="289"/>
      <c r="K24" s="288"/>
      <c r="L24" s="287"/>
    </row>
    <row r="25" spans="1:12" ht="25.5">
      <c r="A25" s="494">
        <v>17</v>
      </c>
      <c r="B25" s="495" t="s">
        <v>1946</v>
      </c>
      <c r="C25" s="505" t="s">
        <v>1707</v>
      </c>
      <c r="D25" s="508">
        <v>20000</v>
      </c>
      <c r="E25" s="505" t="s">
        <v>1935</v>
      </c>
      <c r="F25" s="505" t="s">
        <v>1941</v>
      </c>
      <c r="G25" s="505" t="s">
        <v>1948</v>
      </c>
      <c r="H25" s="505" t="s">
        <v>1907</v>
      </c>
      <c r="I25" s="492"/>
      <c r="J25" s="289"/>
      <c r="K25" s="288"/>
      <c r="L25" s="287"/>
    </row>
    <row r="26" spans="1:12" ht="25.5">
      <c r="A26" s="494">
        <v>18</v>
      </c>
      <c r="B26" s="495" t="s">
        <v>1946</v>
      </c>
      <c r="C26" s="505" t="s">
        <v>1707</v>
      </c>
      <c r="D26" s="508">
        <v>25000</v>
      </c>
      <c r="E26" s="505" t="s">
        <v>1936</v>
      </c>
      <c r="F26" s="505" t="s">
        <v>1942</v>
      </c>
      <c r="G26" s="505" t="s">
        <v>1949</v>
      </c>
      <c r="H26" s="505" t="s">
        <v>1907</v>
      </c>
      <c r="I26" s="492"/>
      <c r="J26" s="289"/>
      <c r="K26" s="288"/>
      <c r="L26" s="287"/>
    </row>
    <row r="27" spans="1:12" ht="25.5">
      <c r="A27" s="494">
        <v>19</v>
      </c>
      <c r="B27" s="495" t="s">
        <v>1946</v>
      </c>
      <c r="C27" s="505" t="s">
        <v>1707</v>
      </c>
      <c r="D27" s="508">
        <v>20000</v>
      </c>
      <c r="E27" s="505" t="s">
        <v>1937</v>
      </c>
      <c r="F27" s="505" t="s">
        <v>1943</v>
      </c>
      <c r="G27" s="505" t="s">
        <v>1950</v>
      </c>
      <c r="H27" s="505" t="s">
        <v>1907</v>
      </c>
      <c r="I27" s="492"/>
      <c r="J27" s="289"/>
      <c r="K27" s="288"/>
      <c r="L27" s="287"/>
    </row>
    <row r="28" spans="1:12" ht="25.5">
      <c r="A28" s="494">
        <v>20</v>
      </c>
      <c r="B28" s="495" t="s">
        <v>1946</v>
      </c>
      <c r="C28" s="505" t="s">
        <v>1707</v>
      </c>
      <c r="D28" s="508">
        <v>30000</v>
      </c>
      <c r="E28" s="505" t="s">
        <v>1938</v>
      </c>
      <c r="F28" s="505" t="s">
        <v>1944</v>
      </c>
      <c r="G28" s="505" t="s">
        <v>1951</v>
      </c>
      <c r="H28" s="505" t="s">
        <v>1907</v>
      </c>
      <c r="I28" s="492"/>
      <c r="J28" s="289"/>
      <c r="K28" s="288"/>
      <c r="L28" s="287"/>
    </row>
    <row r="29" spans="1:12" ht="25.5">
      <c r="A29" s="494">
        <v>21</v>
      </c>
      <c r="B29" s="495" t="s">
        <v>1946</v>
      </c>
      <c r="C29" s="505" t="s">
        <v>1707</v>
      </c>
      <c r="D29" s="508">
        <v>25000</v>
      </c>
      <c r="E29" s="505" t="s">
        <v>1939</v>
      </c>
      <c r="F29" s="505" t="s">
        <v>1945</v>
      </c>
      <c r="G29" s="505" t="s">
        <v>1952</v>
      </c>
      <c r="H29" s="505" t="s">
        <v>1907</v>
      </c>
      <c r="I29" s="492"/>
      <c r="J29" s="289"/>
      <c r="K29" s="288"/>
      <c r="L29" s="287"/>
    </row>
    <row r="30" spans="1:12" ht="93.75" customHeight="1">
      <c r="A30" s="494">
        <v>22</v>
      </c>
      <c r="B30" s="495" t="s">
        <v>2656</v>
      </c>
      <c r="C30" s="507" t="s">
        <v>1834</v>
      </c>
      <c r="D30" s="508">
        <v>5000</v>
      </c>
      <c r="E30" s="507" t="s">
        <v>1963</v>
      </c>
      <c r="F30" s="509" t="s">
        <v>1965</v>
      </c>
      <c r="G30" s="507"/>
      <c r="H30" s="507"/>
      <c r="I30" s="507" t="s">
        <v>1964</v>
      </c>
      <c r="J30" s="289"/>
      <c r="K30" s="288"/>
      <c r="L30" s="287"/>
    </row>
    <row r="31" spans="1:12" s="280" customFormat="1">
      <c r="A31" s="547" t="s">
        <v>96</v>
      </c>
      <c r="B31" s="547"/>
      <c r="C31" s="279"/>
      <c r="D31" s="278"/>
      <c r="E31" s="279"/>
      <c r="F31" s="279"/>
      <c r="G31" s="278"/>
      <c r="H31" s="279"/>
      <c r="I31" s="279"/>
      <c r="J31" s="278"/>
      <c r="K31" s="279"/>
      <c r="L31" s="278"/>
    </row>
    <row r="32" spans="1:12" s="280" customFormat="1">
      <c r="A32" s="279"/>
      <c r="B32" s="278"/>
      <c r="C32" s="283"/>
      <c r="D32" s="284"/>
      <c r="E32" s="283"/>
      <c r="F32" s="279"/>
      <c r="G32" s="278"/>
      <c r="H32" s="282"/>
      <c r="I32" s="279"/>
      <c r="J32" s="278"/>
      <c r="K32" s="279"/>
      <c r="L32" s="278"/>
    </row>
    <row r="33" spans="1:12" s="280" customFormat="1" ht="15" customHeight="1">
      <c r="A33" s="279"/>
      <c r="B33" s="278"/>
      <c r="C33" s="541" t="s">
        <v>256</v>
      </c>
      <c r="D33" s="541"/>
      <c r="E33" s="541"/>
      <c r="F33" s="279"/>
      <c r="G33" s="278"/>
      <c r="H33" s="545" t="s">
        <v>431</v>
      </c>
      <c r="I33" s="281"/>
      <c r="J33" s="278"/>
      <c r="K33" s="279"/>
      <c r="L33" s="278"/>
    </row>
    <row r="34" spans="1:12" s="280" customFormat="1">
      <c r="A34" s="279"/>
      <c r="B34" s="278"/>
      <c r="C34" s="279"/>
      <c r="D34" s="278"/>
      <c r="E34" s="279"/>
      <c r="F34" s="279"/>
      <c r="G34" s="278"/>
      <c r="H34" s="546"/>
      <c r="I34" s="281"/>
      <c r="J34" s="278"/>
      <c r="K34" s="279"/>
      <c r="L34" s="278"/>
    </row>
    <row r="35" spans="1:12" s="277" customFormat="1">
      <c r="A35" s="279"/>
      <c r="B35" s="278"/>
      <c r="C35" s="541" t="s">
        <v>127</v>
      </c>
      <c r="D35" s="541"/>
      <c r="E35" s="541"/>
      <c r="F35" s="279"/>
      <c r="G35" s="278"/>
      <c r="H35" s="279"/>
      <c r="I35" s="279"/>
      <c r="J35" s="278"/>
      <c r="K35" s="279"/>
      <c r="L35" s="278"/>
    </row>
    <row r="36" spans="1:12" s="277" customFormat="1">
      <c r="E36" s="275"/>
    </row>
    <row r="37" spans="1:12" s="277" customFormat="1">
      <c r="E37" s="275"/>
    </row>
    <row r="38" spans="1:12" s="277" customFormat="1">
      <c r="E38" s="275"/>
    </row>
    <row r="39" spans="1:12" s="277" customFormat="1">
      <c r="E39" s="275"/>
    </row>
    <row r="40" spans="1:12" s="277" customFormat="1"/>
  </sheetData>
  <mergeCells count="5">
    <mergeCell ref="C35:E35"/>
    <mergeCell ref="I6:K6"/>
    <mergeCell ref="H33:H34"/>
    <mergeCell ref="A31:B31"/>
    <mergeCell ref="C33:E3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0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  <rowBreaks count="1" manualBreakCount="1">
    <brk id="34" max="1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O32"/>
  <sheetViews>
    <sheetView tabSelected="1" view="pageBreakPreview" topLeftCell="A7" zoomScale="80" zoomScaleSheetLayoutView="80" workbookViewId="0">
      <selection activeCell="L18" sqref="L18"/>
    </sheetView>
  </sheetViews>
  <sheetFormatPr defaultRowHeight="12.75"/>
  <cols>
    <col min="1" max="1" width="5.42578125" style="180" customWidth="1"/>
    <col min="2" max="2" width="27.5703125" style="180" customWidth="1"/>
    <col min="3" max="3" width="19.28515625" style="180" customWidth="1"/>
    <col min="4" max="4" width="16.85546875" style="180" customWidth="1"/>
    <col min="5" max="5" width="18.42578125" style="180" customWidth="1"/>
    <col min="6" max="6" width="17" style="180" customWidth="1"/>
    <col min="7" max="7" width="13.7109375" style="180" customWidth="1"/>
    <col min="8" max="8" width="19.42578125" style="180" bestFit="1" customWidth="1"/>
    <col min="9" max="9" width="18.5703125" style="180" bestFit="1" customWidth="1"/>
    <col min="10" max="10" width="16.7109375" style="180" customWidth="1"/>
    <col min="11" max="11" width="17.7109375" style="180" customWidth="1"/>
    <col min="12" max="12" width="15.140625" style="180" customWidth="1"/>
    <col min="13" max="16384" width="9.140625" style="180"/>
  </cols>
  <sheetData>
    <row r="2" spans="1:14" ht="15">
      <c r="A2" s="554" t="s">
        <v>443</v>
      </c>
      <c r="B2" s="554"/>
      <c r="C2" s="554"/>
      <c r="D2" s="554"/>
      <c r="E2" s="335"/>
      <c r="F2" s="78"/>
      <c r="G2" s="78"/>
      <c r="H2" s="78"/>
      <c r="I2" s="78"/>
      <c r="J2" s="273"/>
      <c r="K2" s="274"/>
      <c r="L2" s="274" t="s">
        <v>97</v>
      </c>
    </row>
    <row r="3" spans="1:14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73"/>
      <c r="K3" s="548" t="s">
        <v>1889</v>
      </c>
      <c r="L3" s="549"/>
    </row>
    <row r="4" spans="1:14" ht="6.75" customHeight="1">
      <c r="A4" s="77"/>
      <c r="B4" s="77"/>
      <c r="C4" s="75"/>
      <c r="D4" s="75"/>
      <c r="E4" s="75"/>
      <c r="F4" s="75"/>
      <c r="G4" s="75"/>
      <c r="H4" s="75"/>
      <c r="I4" s="75"/>
      <c r="J4" s="273"/>
      <c r="K4" s="273"/>
      <c r="L4" s="273"/>
    </row>
    <row r="5" spans="1:14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4" ht="15">
      <c r="A6" s="81" t="str">
        <f>'ფორმა N1'!D4</f>
        <v>მპგ თავისუფალი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4" ht="5.25" customHeight="1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4" ht="5.25" customHeight="1">
      <c r="A8" s="272"/>
      <c r="B8" s="272"/>
      <c r="C8" s="272"/>
      <c r="D8" s="272"/>
      <c r="E8" s="272"/>
      <c r="F8" s="272"/>
      <c r="G8" s="272"/>
      <c r="H8" s="272"/>
      <c r="I8" s="272"/>
      <c r="J8" s="79"/>
      <c r="K8" s="79"/>
      <c r="L8" s="79"/>
    </row>
    <row r="9" spans="1:14" ht="45">
      <c r="A9" s="91" t="s">
        <v>64</v>
      </c>
      <c r="B9" s="91" t="s">
        <v>444</v>
      </c>
      <c r="C9" s="91" t="s">
        <v>445</v>
      </c>
      <c r="D9" s="91" t="s">
        <v>446</v>
      </c>
      <c r="E9" s="91" t="s">
        <v>447</v>
      </c>
      <c r="F9" s="91" t="s">
        <v>448</v>
      </c>
      <c r="G9" s="91" t="s">
        <v>449</v>
      </c>
      <c r="H9" s="91" t="s">
        <v>450</v>
      </c>
      <c r="I9" s="91" t="s">
        <v>451</v>
      </c>
      <c r="J9" s="91" t="s">
        <v>452</v>
      </c>
      <c r="K9" s="91" t="s">
        <v>453</v>
      </c>
      <c r="L9" s="91" t="s">
        <v>306</v>
      </c>
    </row>
    <row r="10" spans="1:14" ht="51.75" customHeight="1">
      <c r="A10" s="99">
        <v>1</v>
      </c>
      <c r="B10" s="539" t="s">
        <v>1885</v>
      </c>
      <c r="C10" s="88" t="s">
        <v>2688</v>
      </c>
      <c r="D10" s="88">
        <v>405160597</v>
      </c>
      <c r="E10" s="99" t="s">
        <v>474</v>
      </c>
      <c r="F10" s="88"/>
      <c r="G10" s="88"/>
      <c r="H10" s="99" t="s">
        <v>474</v>
      </c>
      <c r="I10" s="99"/>
      <c r="J10" s="497"/>
      <c r="K10" s="497">
        <v>15049.03</v>
      </c>
      <c r="L10" s="88" t="s">
        <v>2689</v>
      </c>
    </row>
    <row r="11" spans="1:14" ht="51.75" customHeight="1">
      <c r="A11" s="99">
        <v>2</v>
      </c>
      <c r="B11" s="539" t="s">
        <v>1882</v>
      </c>
      <c r="C11" s="88" t="s">
        <v>2685</v>
      </c>
      <c r="D11" s="88">
        <v>204982206</v>
      </c>
      <c r="E11" s="99" t="s">
        <v>474</v>
      </c>
      <c r="F11" s="88">
        <v>33.299999999999997</v>
      </c>
      <c r="G11" s="88"/>
      <c r="H11" s="99" t="s">
        <v>474</v>
      </c>
      <c r="I11" s="99" t="s">
        <v>1883</v>
      </c>
      <c r="J11" s="497">
        <f>K11/F11</f>
        <v>48.158558558558568</v>
      </c>
      <c r="K11" s="497">
        <v>1603.68</v>
      </c>
      <c r="L11" s="88"/>
    </row>
    <row r="12" spans="1:14" ht="51.75" customHeight="1">
      <c r="A12" s="99">
        <v>3</v>
      </c>
      <c r="B12" s="539" t="s">
        <v>1885</v>
      </c>
      <c r="C12" s="88" t="s">
        <v>2684</v>
      </c>
      <c r="D12" s="88">
        <v>211359457</v>
      </c>
      <c r="E12" s="99" t="s">
        <v>474</v>
      </c>
      <c r="F12" s="88"/>
      <c r="G12" s="88"/>
      <c r="H12" s="99" t="s">
        <v>474</v>
      </c>
      <c r="I12" s="99"/>
      <c r="J12" s="497"/>
      <c r="K12" s="497">
        <v>4000</v>
      </c>
      <c r="L12" s="88"/>
    </row>
    <row r="13" spans="1:14" ht="51.75" customHeight="1">
      <c r="A13" s="99">
        <v>4</v>
      </c>
      <c r="B13" s="539" t="s">
        <v>1882</v>
      </c>
      <c r="C13" s="88" t="s">
        <v>2683</v>
      </c>
      <c r="D13" s="88">
        <v>215599323</v>
      </c>
      <c r="E13" s="99" t="s">
        <v>474</v>
      </c>
      <c r="F13" s="88">
        <v>10</v>
      </c>
      <c r="G13" s="88"/>
      <c r="H13" s="99" t="s">
        <v>474</v>
      </c>
      <c r="I13" s="99" t="s">
        <v>1883</v>
      </c>
      <c r="J13" s="497">
        <f>K13/F13</f>
        <v>80</v>
      </c>
      <c r="K13" s="497">
        <v>800</v>
      </c>
      <c r="L13" s="88"/>
    </row>
    <row r="14" spans="1:14" ht="51.75" customHeight="1">
      <c r="A14" s="99">
        <v>5</v>
      </c>
      <c r="B14" s="539" t="s">
        <v>2687</v>
      </c>
      <c r="C14" s="88" t="s">
        <v>2681</v>
      </c>
      <c r="D14" s="88">
        <v>405104364</v>
      </c>
      <c r="E14" s="99" t="s">
        <v>474</v>
      </c>
      <c r="F14" s="88"/>
      <c r="G14" s="88"/>
      <c r="H14" s="99" t="s">
        <v>474</v>
      </c>
      <c r="I14" s="88"/>
      <c r="J14" s="497"/>
      <c r="K14" s="497">
        <v>3300</v>
      </c>
      <c r="L14" s="88" t="s">
        <v>2682</v>
      </c>
    </row>
    <row r="15" spans="1:14" ht="51.75" customHeight="1">
      <c r="A15" s="99">
        <v>6</v>
      </c>
      <c r="B15" s="539" t="s">
        <v>2680</v>
      </c>
      <c r="C15" s="88" t="s">
        <v>2679</v>
      </c>
      <c r="D15" s="88">
        <v>405075859</v>
      </c>
      <c r="E15" s="99" t="s">
        <v>474</v>
      </c>
      <c r="F15" s="88"/>
      <c r="G15" s="88"/>
      <c r="H15" s="99" t="s">
        <v>474</v>
      </c>
      <c r="I15" s="88"/>
      <c r="J15" s="497"/>
      <c r="K15" s="497">
        <v>5900</v>
      </c>
      <c r="L15" s="88"/>
      <c r="N15" s="180">
        <v>1</v>
      </c>
    </row>
    <row r="16" spans="1:14" ht="51.75" customHeight="1">
      <c r="A16" s="99">
        <v>7</v>
      </c>
      <c r="B16" s="539" t="s">
        <v>1884</v>
      </c>
      <c r="C16" s="88" t="s">
        <v>2675</v>
      </c>
      <c r="D16" s="88">
        <v>205255917</v>
      </c>
      <c r="E16" s="99" t="s">
        <v>474</v>
      </c>
      <c r="F16" s="88">
        <v>449</v>
      </c>
      <c r="G16" s="88"/>
      <c r="H16" s="99" t="s">
        <v>474</v>
      </c>
      <c r="I16" s="88" t="s">
        <v>2678</v>
      </c>
      <c r="J16" s="497">
        <f>K16/F16</f>
        <v>65.331870824053453</v>
      </c>
      <c r="K16" s="497">
        <v>29334.01</v>
      </c>
      <c r="L16" s="88"/>
    </row>
    <row r="17" spans="1:15" s="538" customFormat="1" ht="51.75" customHeight="1">
      <c r="A17" s="99">
        <v>8</v>
      </c>
      <c r="B17" s="539" t="s">
        <v>2676</v>
      </c>
      <c r="C17" s="88" t="s">
        <v>2675</v>
      </c>
      <c r="D17" s="88">
        <v>205255917</v>
      </c>
      <c r="E17" s="99" t="s">
        <v>474</v>
      </c>
      <c r="F17" s="88">
        <v>999</v>
      </c>
      <c r="G17" s="88"/>
      <c r="H17" s="99" t="s">
        <v>474</v>
      </c>
      <c r="I17" s="88" t="s">
        <v>1883</v>
      </c>
      <c r="J17" s="497">
        <f>K17/F17</f>
        <v>16.083343343343344</v>
      </c>
      <c r="K17" s="497">
        <v>16067.26</v>
      </c>
      <c r="L17" s="540" t="s">
        <v>2677</v>
      </c>
    </row>
    <row r="18" spans="1:15" ht="54" customHeight="1">
      <c r="A18" s="99">
        <v>9</v>
      </c>
      <c r="B18" s="336" t="s">
        <v>1885</v>
      </c>
      <c r="C18" s="88" t="s">
        <v>1709</v>
      </c>
      <c r="D18" s="88">
        <v>404379294</v>
      </c>
      <c r="E18" s="99" t="s">
        <v>474</v>
      </c>
      <c r="F18" s="88">
        <v>68000</v>
      </c>
      <c r="G18" s="88"/>
      <c r="H18" s="99" t="s">
        <v>474</v>
      </c>
      <c r="I18" s="88"/>
      <c r="J18" s="4"/>
      <c r="K18" s="4">
        <v>21865</v>
      </c>
      <c r="L18" s="88" t="s">
        <v>1886</v>
      </c>
    </row>
    <row r="19" spans="1:15" ht="15">
      <c r="A19" s="88"/>
      <c r="B19" s="336"/>
      <c r="C19" s="100"/>
      <c r="D19" s="100"/>
      <c r="E19" s="100"/>
      <c r="F19" s="100"/>
      <c r="G19" s="88"/>
      <c r="H19" s="88"/>
      <c r="I19" s="88"/>
      <c r="J19" s="88" t="s">
        <v>454</v>
      </c>
      <c r="K19" s="87">
        <f>SUM(K10:K18)</f>
        <v>97918.98</v>
      </c>
      <c r="L19" s="88"/>
    </row>
    <row r="20" spans="1:15" ht="15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179"/>
    </row>
    <row r="21" spans="1:15" ht="15">
      <c r="A21" s="220" t="s">
        <v>455</v>
      </c>
      <c r="B21" s="220"/>
      <c r="C21" s="219"/>
      <c r="D21" s="219"/>
      <c r="E21" s="219"/>
      <c r="F21" s="219"/>
      <c r="G21" s="219"/>
      <c r="H21" s="219"/>
      <c r="I21" s="219"/>
      <c r="J21" s="219"/>
      <c r="K21" s="179"/>
    </row>
    <row r="22" spans="1:15" ht="15">
      <c r="A22" s="220" t="s">
        <v>456</v>
      </c>
      <c r="B22" s="220"/>
      <c r="C22" s="219"/>
      <c r="D22" s="219"/>
      <c r="E22" s="219"/>
      <c r="F22" s="219"/>
      <c r="G22" s="219"/>
      <c r="H22" s="219"/>
      <c r="I22" s="219"/>
      <c r="J22" s="219"/>
      <c r="K22" s="179"/>
    </row>
    <row r="23" spans="1:15" ht="15">
      <c r="A23" s="210" t="s">
        <v>457</v>
      </c>
      <c r="B23" s="220"/>
      <c r="C23" s="179"/>
      <c r="D23" s="179"/>
      <c r="E23" s="179"/>
      <c r="F23" s="179"/>
      <c r="G23" s="179"/>
      <c r="H23" s="179"/>
      <c r="I23" s="179"/>
      <c r="J23" s="179"/>
      <c r="K23" s="179"/>
    </row>
    <row r="24" spans="1:15" ht="15">
      <c r="A24" s="210" t="s">
        <v>458</v>
      </c>
      <c r="B24" s="220"/>
      <c r="C24" s="179"/>
      <c r="D24" s="179"/>
      <c r="E24" s="179"/>
      <c r="F24" s="179"/>
      <c r="G24" s="179"/>
      <c r="H24" s="179"/>
      <c r="I24" s="179"/>
      <c r="J24" s="179"/>
      <c r="K24" s="179"/>
    </row>
    <row r="25" spans="1:15" ht="15" customHeight="1">
      <c r="A25" s="559" t="s">
        <v>473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O25" s="496"/>
    </row>
    <row r="26" spans="1:15" ht="15" customHeight="1">
      <c r="A26" s="559"/>
      <c r="B26" s="559"/>
      <c r="C26" s="559"/>
      <c r="D26" s="559"/>
      <c r="E26" s="559"/>
      <c r="F26" s="559"/>
      <c r="G26" s="559"/>
      <c r="H26" s="559"/>
      <c r="I26" s="559"/>
      <c r="J26" s="559"/>
      <c r="K26" s="559"/>
    </row>
    <row r="27" spans="1:15" ht="12.75" customHeight="1">
      <c r="A27" s="361"/>
      <c r="B27" s="361"/>
      <c r="C27" s="361"/>
      <c r="D27" s="361"/>
      <c r="E27" s="361"/>
      <c r="F27" s="361"/>
      <c r="G27" s="361"/>
      <c r="H27" s="361"/>
      <c r="I27" s="361"/>
      <c r="J27" s="361"/>
      <c r="K27" s="361"/>
    </row>
    <row r="28" spans="1:15" ht="15">
      <c r="A28" s="555" t="s">
        <v>96</v>
      </c>
      <c r="B28" s="555"/>
      <c r="C28" s="337"/>
      <c r="D28" s="338"/>
      <c r="E28" s="338"/>
      <c r="F28" s="337"/>
      <c r="G28" s="337"/>
      <c r="H28" s="337"/>
      <c r="I28" s="337"/>
      <c r="J28" s="337"/>
      <c r="K28" s="179"/>
    </row>
    <row r="29" spans="1:15" ht="15">
      <c r="A29" s="337"/>
      <c r="B29" s="338"/>
      <c r="C29" s="337"/>
      <c r="D29" s="338"/>
      <c r="E29" s="338"/>
      <c r="F29" s="337"/>
      <c r="G29" s="337"/>
      <c r="H29" s="337"/>
      <c r="I29" s="337"/>
      <c r="J29" s="339"/>
      <c r="K29" s="179"/>
    </row>
    <row r="30" spans="1:15" ht="15" customHeight="1">
      <c r="A30" s="337"/>
      <c r="B30" s="338"/>
      <c r="C30" s="556" t="s">
        <v>256</v>
      </c>
      <c r="D30" s="556"/>
      <c r="E30" s="340"/>
      <c r="F30" s="341"/>
      <c r="G30" s="557" t="s">
        <v>459</v>
      </c>
      <c r="H30" s="557"/>
      <c r="I30" s="557"/>
      <c r="J30" s="342"/>
      <c r="K30" s="179"/>
    </row>
    <row r="31" spans="1:15" ht="15">
      <c r="A31" s="337"/>
      <c r="B31" s="338"/>
      <c r="C31" s="337"/>
      <c r="D31" s="338"/>
      <c r="E31" s="338"/>
      <c r="F31" s="337"/>
      <c r="G31" s="558"/>
      <c r="H31" s="558"/>
      <c r="I31" s="558"/>
      <c r="J31" s="342"/>
      <c r="K31" s="179"/>
    </row>
    <row r="32" spans="1:15" ht="15">
      <c r="A32" s="337"/>
      <c r="B32" s="338"/>
      <c r="C32" s="553" t="s">
        <v>127</v>
      </c>
      <c r="D32" s="553"/>
      <c r="E32" s="340"/>
      <c r="F32" s="341"/>
      <c r="G32" s="337"/>
      <c r="H32" s="337"/>
      <c r="I32" s="337"/>
      <c r="J32" s="337"/>
      <c r="K32" s="179"/>
    </row>
  </sheetData>
  <mergeCells count="7">
    <mergeCell ref="C32:D32"/>
    <mergeCell ref="A2:D2"/>
    <mergeCell ref="K3:L3"/>
    <mergeCell ref="A28:B28"/>
    <mergeCell ref="C30:D30"/>
    <mergeCell ref="G30:I31"/>
    <mergeCell ref="A25:K26"/>
  </mergeCells>
  <dataValidations count="1">
    <dataValidation type="list" allowBlank="1" showInputMessage="1" showErrorMessage="1" sqref="B10:B1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93"/>
  <sheetViews>
    <sheetView showGridLines="0" view="pageBreakPreview" topLeftCell="B4" zoomScale="80" zoomScaleSheetLayoutView="80" workbookViewId="0">
      <selection activeCell="S73" sqref="S73"/>
    </sheetView>
  </sheetViews>
  <sheetFormatPr defaultRowHeight="15"/>
  <cols>
    <col min="1" max="1" width="12.85546875" style="29" customWidth="1"/>
    <col min="2" max="2" width="59.140625" style="28" customWidth="1"/>
    <col min="3" max="3" width="13" style="2" customWidth="1"/>
    <col min="4" max="4" width="22.570312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1"/>
      <c r="C1" s="560" t="s">
        <v>186</v>
      </c>
      <c r="D1" s="560"/>
      <c r="E1" s="106"/>
    </row>
    <row r="2" spans="1:5">
      <c r="A2" s="77" t="s">
        <v>128</v>
      </c>
      <c r="B2" s="121"/>
      <c r="C2" s="78"/>
      <c r="D2" s="548" t="s">
        <v>1889</v>
      </c>
      <c r="E2" s="549"/>
    </row>
    <row r="3" spans="1:5">
      <c r="A3" s="117"/>
      <c r="B3" s="121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19" t="str">
        <f>'ფორმა N1'!D4</f>
        <v>მპგ თავისუფალი დემოკრატები</v>
      </c>
      <c r="B5" s="120"/>
      <c r="C5" s="120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2"/>
      <c r="C7" s="123"/>
      <c r="D7" s="123"/>
      <c r="E7" s="106"/>
    </row>
    <row r="8" spans="1:5" ht="45">
      <c r="A8" s="124" t="s">
        <v>101</v>
      </c>
      <c r="B8" s="124" t="s">
        <v>178</v>
      </c>
      <c r="C8" s="124" t="s">
        <v>291</v>
      </c>
      <c r="D8" s="124" t="s">
        <v>245</v>
      </c>
      <c r="E8" s="106"/>
    </row>
    <row r="9" spans="1:5">
      <c r="A9" s="49"/>
      <c r="B9" s="50"/>
      <c r="C9" s="158"/>
      <c r="D9" s="158"/>
      <c r="E9" s="106"/>
    </row>
    <row r="10" spans="1:5">
      <c r="A10" s="51" t="s">
        <v>179</v>
      </c>
      <c r="B10" s="52"/>
      <c r="C10" s="125">
        <f>SUM(C11,C34)</f>
        <v>379697</v>
      </c>
      <c r="D10" s="125">
        <f>SUM(D11,D34)</f>
        <v>839843</v>
      </c>
      <c r="E10" s="106"/>
    </row>
    <row r="11" spans="1:5">
      <c r="A11" s="53" t="s">
        <v>180</v>
      </c>
      <c r="B11" s="54"/>
      <c r="C11" s="86">
        <f>SUM(C12:C32)</f>
        <v>138149</v>
      </c>
      <c r="D11" s="86">
        <f>SUM(D12:D32)</f>
        <v>597395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25612</v>
      </c>
      <c r="D14" s="8">
        <v>420580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>
        <v>167</v>
      </c>
      <c r="D24" s="8">
        <v>167</v>
      </c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>
        <v>23412</v>
      </c>
      <c r="D27" s="8">
        <v>29039</v>
      </c>
      <c r="E27" s="106"/>
    </row>
    <row r="28" spans="1:5">
      <c r="A28" s="57">
        <v>1442</v>
      </c>
      <c r="B28" s="56" t="s">
        <v>146</v>
      </c>
      <c r="C28" s="8">
        <v>83224</v>
      </c>
      <c r="D28" s="8">
        <v>141875</v>
      </c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>
        <v>5734</v>
      </c>
      <c r="D32" s="8">
        <v>5734</v>
      </c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241548</v>
      </c>
      <c r="D34" s="86">
        <f>SUM(D35:D42)</f>
        <v>242448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>
        <v>155900</v>
      </c>
      <c r="D36" s="8">
        <v>156800</v>
      </c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>
        <v>84613</v>
      </c>
      <c r="D40" s="8">
        <v>84613</v>
      </c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>
        <v>1035</v>
      </c>
      <c r="D42" s="8">
        <v>1035</v>
      </c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379697</v>
      </c>
      <c r="D44" s="86">
        <f>SUM(D45,D64)</f>
        <v>839843</v>
      </c>
      <c r="E44" s="106"/>
    </row>
    <row r="45" spans="1:5">
      <c r="A45" s="58" t="s">
        <v>182</v>
      </c>
      <c r="B45" s="56"/>
      <c r="C45" s="86">
        <f>SUM(C46:C61)</f>
        <v>281342</v>
      </c>
      <c r="D45" s="86">
        <f>SUM(D46:D61)</f>
        <v>295068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>
        <v>270964</v>
      </c>
      <c r="D47" s="8">
        <v>284308</v>
      </c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>
        <v>10278</v>
      </c>
      <c r="D49" s="8">
        <v>10660</v>
      </c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>
        <v>100</v>
      </c>
      <c r="D51" s="8">
        <v>100</v>
      </c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98355</v>
      </c>
      <c r="D64" s="86">
        <f>SUM(D65:D67)</f>
        <v>544775</v>
      </c>
      <c r="E64" s="106"/>
    </row>
    <row r="65" spans="1:5">
      <c r="A65" s="57">
        <v>5100</v>
      </c>
      <c r="B65" s="56" t="s">
        <v>243</v>
      </c>
      <c r="C65" s="8">
        <v>98355</v>
      </c>
      <c r="D65" s="8">
        <v>544775</v>
      </c>
      <c r="E65" s="106"/>
    </row>
    <row r="66" spans="1:5">
      <c r="A66" s="57">
        <v>5220</v>
      </c>
      <c r="B66" s="56" t="s">
        <v>410</v>
      </c>
      <c r="C66" s="8"/>
      <c r="D66" s="8"/>
      <c r="E66" s="106"/>
    </row>
    <row r="67" spans="1:5">
      <c r="A67" s="57">
        <v>5230</v>
      </c>
      <c r="B67" s="56" t="s">
        <v>411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K25"/>
  <sheetViews>
    <sheetView showGridLines="0" view="pageBreakPreview" topLeftCell="A2" zoomScale="8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424</v>
      </c>
      <c r="B1" s="77"/>
      <c r="C1" s="77"/>
      <c r="D1" s="77"/>
      <c r="E1" s="77"/>
      <c r="F1" s="77"/>
      <c r="G1" s="77"/>
      <c r="H1" s="77"/>
      <c r="I1" s="550" t="s">
        <v>97</v>
      </c>
      <c r="J1" s="550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48" t="s">
        <v>1889</v>
      </c>
      <c r="J2" s="549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4" t="str">
        <f>'ფორმა N1'!D4</f>
        <v>მპგ თავისუფალი დემოკრატები</v>
      </c>
      <c r="B5" s="356"/>
      <c r="C5" s="356"/>
      <c r="D5" s="356"/>
      <c r="E5" s="356"/>
      <c r="F5" s="357"/>
      <c r="G5" s="356"/>
      <c r="H5" s="356"/>
      <c r="I5" s="356"/>
      <c r="J5" s="356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30">
      <c r="A10" s="362">
        <v>1</v>
      </c>
      <c r="B10" s="363" t="s">
        <v>195</v>
      </c>
      <c r="C10" s="364" t="s">
        <v>475</v>
      </c>
      <c r="D10" s="365" t="s">
        <v>209</v>
      </c>
      <c r="E10" s="366">
        <v>40087</v>
      </c>
      <c r="F10" s="367">
        <v>25612</v>
      </c>
      <c r="G10" s="367">
        <v>786654</v>
      </c>
      <c r="H10" s="367">
        <v>391686</v>
      </c>
      <c r="I10" s="367">
        <f>F10+G10-H10</f>
        <v>420580</v>
      </c>
      <c r="J10" s="367"/>
      <c r="K10" s="106"/>
    </row>
    <row r="11" spans="1:11" ht="45">
      <c r="A11" s="362">
        <v>2</v>
      </c>
      <c r="B11" s="363" t="s">
        <v>195</v>
      </c>
      <c r="C11" s="364" t="s">
        <v>476</v>
      </c>
      <c r="D11" s="368" t="s">
        <v>477</v>
      </c>
      <c r="E11" s="366">
        <v>40087</v>
      </c>
      <c r="F11" s="367">
        <v>0</v>
      </c>
      <c r="G11" s="367">
        <v>0</v>
      </c>
      <c r="H11" s="367">
        <v>0</v>
      </c>
      <c r="I11" s="367">
        <f>F11+G11-H11</f>
        <v>0</v>
      </c>
      <c r="J11" s="367"/>
    </row>
    <row r="12" spans="1:11" ht="30">
      <c r="A12" s="362">
        <v>3</v>
      </c>
      <c r="B12" s="363" t="s">
        <v>195</v>
      </c>
      <c r="C12" s="364" t="s">
        <v>478</v>
      </c>
      <c r="D12" s="368" t="s">
        <v>479</v>
      </c>
      <c r="E12" s="366">
        <v>40087</v>
      </c>
      <c r="F12" s="367">
        <v>0</v>
      </c>
      <c r="G12" s="367">
        <v>0</v>
      </c>
      <c r="H12" s="367">
        <v>0</v>
      </c>
      <c r="I12" s="367">
        <f>F12+G12-H12</f>
        <v>0</v>
      </c>
      <c r="J12" s="367"/>
    </row>
    <row r="13" spans="1:11" ht="45">
      <c r="A13" s="362">
        <v>4</v>
      </c>
      <c r="B13" s="363" t="s">
        <v>195</v>
      </c>
      <c r="C13" s="364" t="s">
        <v>480</v>
      </c>
      <c r="D13" s="368" t="s">
        <v>481</v>
      </c>
      <c r="E13" s="366">
        <v>40087</v>
      </c>
      <c r="F13" s="367">
        <v>0</v>
      </c>
      <c r="G13" s="367">
        <v>0</v>
      </c>
      <c r="H13" s="367">
        <v>0</v>
      </c>
      <c r="I13" s="367">
        <v>0</v>
      </c>
      <c r="J13" s="367"/>
    </row>
    <row r="14" spans="1:11" ht="45">
      <c r="A14" s="362">
        <v>5</v>
      </c>
      <c r="B14" s="363" t="s">
        <v>195</v>
      </c>
      <c r="C14" s="364" t="s">
        <v>482</v>
      </c>
      <c r="D14" s="369" t="s">
        <v>483</v>
      </c>
      <c r="E14" s="366">
        <v>42144</v>
      </c>
      <c r="F14" s="367">
        <v>0</v>
      </c>
      <c r="G14" s="367">
        <v>0</v>
      </c>
      <c r="H14" s="367">
        <v>0</v>
      </c>
      <c r="I14" s="367">
        <v>0</v>
      </c>
      <c r="J14" s="370"/>
    </row>
    <row r="15" spans="1:11" ht="30">
      <c r="A15" s="371">
        <v>6</v>
      </c>
      <c r="B15" s="363" t="s">
        <v>195</v>
      </c>
      <c r="C15" s="364" t="s">
        <v>484</v>
      </c>
      <c r="D15" s="372"/>
      <c r="E15" s="372"/>
      <c r="F15" s="367">
        <v>0</v>
      </c>
      <c r="G15" s="367">
        <v>0</v>
      </c>
      <c r="H15" s="367">
        <v>0</v>
      </c>
      <c r="I15" s="367">
        <v>0</v>
      </c>
      <c r="J15" s="370"/>
    </row>
    <row r="16" spans="1:11" ht="30">
      <c r="A16" s="371">
        <v>7</v>
      </c>
      <c r="B16" s="363" t="s">
        <v>195</v>
      </c>
      <c r="C16" s="364" t="s">
        <v>485</v>
      </c>
      <c r="D16" s="372"/>
      <c r="E16" s="372"/>
      <c r="F16" s="367">
        <v>0</v>
      </c>
      <c r="G16" s="367">
        <v>0</v>
      </c>
      <c r="H16" s="367">
        <v>0</v>
      </c>
      <c r="I16" s="367">
        <v>0</v>
      </c>
      <c r="J16" s="370"/>
    </row>
    <row r="17" spans="1:10">
      <c r="A17" s="105"/>
      <c r="B17" s="105"/>
      <c r="C17" s="270"/>
      <c r="D17" s="105"/>
      <c r="E17" s="105"/>
      <c r="F17" s="270"/>
      <c r="G17" s="271"/>
      <c r="H17" s="271"/>
      <c r="I17" s="102"/>
      <c r="J17" s="102"/>
    </row>
    <row r="18" spans="1:10">
      <c r="A18" s="102"/>
      <c r="B18" s="105"/>
      <c r="C18" s="224" t="s">
        <v>256</v>
      </c>
      <c r="D18" s="224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25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25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27"/>
  <sheetViews>
    <sheetView view="pageBreakPreview" topLeftCell="A5" zoomScale="80" zoomScaleSheetLayoutView="80" workbookViewId="0">
      <selection activeCell="N23" sqref="N23"/>
    </sheetView>
  </sheetViews>
  <sheetFormatPr defaultRowHeight="15"/>
  <cols>
    <col min="1" max="1" width="12" style="179" customWidth="1"/>
    <col min="2" max="2" width="13.28515625" style="179" customWidth="1"/>
    <col min="3" max="3" width="21.42578125" style="179" customWidth="1"/>
    <col min="4" max="4" width="17.85546875" style="179" customWidth="1"/>
    <col min="5" max="5" width="12.7109375" style="179" customWidth="1"/>
    <col min="6" max="6" width="36.85546875" style="179" customWidth="1"/>
    <col min="7" max="7" width="22.28515625" style="179" customWidth="1"/>
    <col min="8" max="8" width="0.5703125" style="179" customWidth="1"/>
    <col min="9" max="16384" width="9.140625" style="179"/>
  </cols>
  <sheetData>
    <row r="1" spans="1:8">
      <c r="A1" s="75" t="s">
        <v>351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548" t="s">
        <v>1889</v>
      </c>
      <c r="H2" s="549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4" t="str">
        <f>'ფორმა N1'!D4</f>
        <v>მპგ თავისუფალი დემოკრატები</v>
      </c>
      <c r="B5" s="214"/>
      <c r="C5" s="214"/>
      <c r="D5" s="214"/>
      <c r="E5" s="214"/>
      <c r="F5" s="214"/>
      <c r="G5" s="214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349</v>
      </c>
      <c r="D8" s="166" t="s">
        <v>350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168"/>
      <c r="C9" s="169"/>
      <c r="D9" s="170"/>
      <c r="E9" s="498" t="s">
        <v>209</v>
      </c>
      <c r="F9" s="170"/>
      <c r="G9" s="171">
        <v>0</v>
      </c>
      <c r="H9" s="106"/>
    </row>
    <row r="10" spans="1:8" ht="30">
      <c r="A10" s="168">
        <v>1</v>
      </c>
      <c r="B10" s="502">
        <v>42647</v>
      </c>
      <c r="C10" s="536">
        <v>32000</v>
      </c>
      <c r="D10" s="537"/>
      <c r="E10" s="503" t="s">
        <v>209</v>
      </c>
      <c r="F10" s="364" t="s">
        <v>1887</v>
      </c>
      <c r="G10" s="172">
        <f>IF(ISBLANK(B10),"",G9+C10-D10)</f>
        <v>32000</v>
      </c>
      <c r="H10" s="106"/>
    </row>
    <row r="11" spans="1:8" ht="30">
      <c r="A11" s="168">
        <v>2</v>
      </c>
      <c r="B11" s="502">
        <v>42647</v>
      </c>
      <c r="C11" s="536"/>
      <c r="D11" s="537">
        <v>32000</v>
      </c>
      <c r="E11" s="503" t="s">
        <v>209</v>
      </c>
      <c r="F11" s="364" t="s">
        <v>1888</v>
      </c>
      <c r="G11" s="172">
        <v>0</v>
      </c>
      <c r="H11" s="106"/>
    </row>
    <row r="12" spans="1:8" ht="30">
      <c r="A12" s="168">
        <v>3</v>
      </c>
      <c r="B12" s="157">
        <v>42649</v>
      </c>
      <c r="C12" s="536">
        <v>49710</v>
      </c>
      <c r="D12" s="537"/>
      <c r="E12" s="503" t="s">
        <v>209</v>
      </c>
      <c r="F12" s="364" t="s">
        <v>2567</v>
      </c>
      <c r="G12" s="172">
        <f>IF(ISBLANK(B12),"",G11+C12-D12)</f>
        <v>49710</v>
      </c>
      <c r="H12" s="106"/>
    </row>
    <row r="13" spans="1:8" ht="30">
      <c r="A13" s="168">
        <v>4</v>
      </c>
      <c r="B13" s="157">
        <v>42649</v>
      </c>
      <c r="C13" s="536"/>
      <c r="D13" s="537">
        <v>49710</v>
      </c>
      <c r="E13" s="503" t="s">
        <v>209</v>
      </c>
      <c r="F13" s="364" t="s">
        <v>2568</v>
      </c>
      <c r="G13" s="172">
        <f>IF(ISBLANK(B13),"",G12+C13-D13)</f>
        <v>0</v>
      </c>
      <c r="H13" s="106"/>
    </row>
    <row r="14" spans="1:8">
      <c r="A14" s="173" t="s">
        <v>304</v>
      </c>
      <c r="B14" s="174"/>
      <c r="C14" s="175"/>
      <c r="D14" s="176"/>
      <c r="E14" s="176"/>
      <c r="F14" s="177"/>
      <c r="G14" s="178">
        <v>0</v>
      </c>
      <c r="H14" s="106"/>
    </row>
    <row r="18" spans="1:10">
      <c r="B18" s="181" t="s">
        <v>96</v>
      </c>
      <c r="F18" s="182"/>
    </row>
    <row r="19" spans="1:10">
      <c r="F19" s="180"/>
      <c r="G19" s="180"/>
      <c r="H19" s="180"/>
      <c r="I19" s="180"/>
      <c r="J19" s="180"/>
    </row>
    <row r="20" spans="1:10">
      <c r="C20" s="183"/>
      <c r="F20" s="183"/>
      <c r="G20" s="184"/>
      <c r="H20" s="180"/>
      <c r="I20" s="180"/>
      <c r="J20" s="180"/>
    </row>
    <row r="21" spans="1:10">
      <c r="A21" s="180"/>
      <c r="C21" s="185" t="s">
        <v>256</v>
      </c>
      <c r="F21" s="186" t="s">
        <v>261</v>
      </c>
      <c r="G21" s="184"/>
      <c r="H21" s="180"/>
      <c r="I21" s="180"/>
      <c r="J21" s="180"/>
    </row>
    <row r="22" spans="1:10">
      <c r="A22" s="180"/>
      <c r="C22" s="187" t="s">
        <v>127</v>
      </c>
      <c r="F22" s="179" t="s">
        <v>257</v>
      </c>
      <c r="G22" s="180"/>
      <c r="H22" s="180"/>
      <c r="I22" s="180"/>
      <c r="J22" s="180"/>
    </row>
    <row r="23" spans="1:10" s="180" customFormat="1">
      <c r="B23" s="179"/>
    </row>
    <row r="24" spans="1:10" s="180" customFormat="1" ht="12.75"/>
    <row r="25" spans="1:10" s="180" customFormat="1" ht="12.75"/>
    <row r="26" spans="1:10" s="180" customFormat="1" ht="12.75"/>
    <row r="27" spans="1:10" s="180" customFormat="1" ht="12.75"/>
  </sheetData>
  <mergeCells count="1">
    <mergeCell ref="G2:H2"/>
  </mergeCells>
  <dataValidations count="1">
    <dataValidation allowBlank="1" showInputMessage="1" showErrorMessage="1" prompt="თვე/დღე/წელი" sqref="B10:B13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L53"/>
  <sheetViews>
    <sheetView showGridLines="0" view="pageBreakPreview" zoomScale="80" zoomScaleNormal="100" zoomScaleSheetLayoutView="80" workbookViewId="0">
      <selection activeCell="G32" sqref="G32"/>
    </sheetView>
  </sheetViews>
  <sheetFormatPr defaultRowHeight="12.75"/>
  <cols>
    <col min="1" max="1" width="53.5703125" style="25" customWidth="1"/>
    <col min="2" max="2" width="12.2851562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292</v>
      </c>
      <c r="B1" s="138"/>
      <c r="C1" s="138"/>
      <c r="D1" s="138"/>
      <c r="E1" s="138"/>
      <c r="F1" s="79"/>
      <c r="G1" s="79"/>
      <c r="H1" s="79"/>
      <c r="I1" s="562" t="s">
        <v>97</v>
      </c>
      <c r="J1" s="562"/>
      <c r="K1" s="144"/>
    </row>
    <row r="2" spans="1:12" s="23" customFormat="1" ht="15">
      <c r="A2" s="106" t="s">
        <v>128</v>
      </c>
      <c r="B2" s="138"/>
      <c r="C2" s="138"/>
      <c r="D2" s="138"/>
      <c r="E2" s="138"/>
      <c r="F2" s="139"/>
      <c r="G2" s="140"/>
      <c r="H2" s="140"/>
      <c r="I2" s="548" t="s">
        <v>1889</v>
      </c>
      <c r="J2" s="549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20"/>
      <c r="F5" s="59"/>
      <c r="G5" s="59"/>
      <c r="H5" s="59"/>
      <c r="I5" s="132"/>
      <c r="J5" s="59"/>
      <c r="K5" s="106"/>
    </row>
    <row r="6" spans="1:12" s="23" customFormat="1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61" t="s">
        <v>208</v>
      </c>
      <c r="C7" s="561"/>
      <c r="D7" s="561" t="s">
        <v>280</v>
      </c>
      <c r="E7" s="561"/>
      <c r="F7" s="561" t="s">
        <v>281</v>
      </c>
      <c r="G7" s="561"/>
      <c r="H7" s="156" t="s">
        <v>267</v>
      </c>
      <c r="I7" s="561" t="s">
        <v>211</v>
      </c>
      <c r="J7" s="561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0" t="s">
        <v>104</v>
      </c>
      <c r="B9" s="83">
        <f>SUM(B10,B14,B17)</f>
        <v>957</v>
      </c>
      <c r="C9" s="83">
        <v>147310</v>
      </c>
      <c r="D9" s="83">
        <f t="shared" ref="D9:J9" si="0">SUM(D10,D14,D17)</f>
        <v>60</v>
      </c>
      <c r="E9" s="83">
        <f>SUM(E10,E14,E17)</f>
        <v>900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1017</v>
      </c>
      <c r="J9" s="83">
        <f t="shared" si="0"/>
        <v>157835</v>
      </c>
      <c r="K9" s="145"/>
    </row>
    <row r="10" spans="1:12" ht="15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1" t="s">
        <v>109</v>
      </c>
      <c r="B14" s="133">
        <f>SUM(B15:B16)</f>
        <v>955</v>
      </c>
      <c r="C14" s="133">
        <f>SUM(C15:C16)</f>
        <v>155900</v>
      </c>
      <c r="D14" s="133">
        <f t="shared" ref="D14:J14" si="2">SUM(D15:D16)</f>
        <v>60</v>
      </c>
      <c r="E14" s="133">
        <f>SUM(E15:E16)</f>
        <v>900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1015</v>
      </c>
      <c r="J14" s="133">
        <f t="shared" si="2"/>
        <v>156800</v>
      </c>
      <c r="K14" s="145"/>
    </row>
    <row r="15" spans="1:12" ht="15">
      <c r="A15" s="61" t="s">
        <v>110</v>
      </c>
      <c r="B15" s="26">
        <v>2</v>
      </c>
      <c r="C15" s="26">
        <v>16239</v>
      </c>
      <c r="D15" s="26"/>
      <c r="E15" s="26"/>
      <c r="F15" s="26"/>
      <c r="G15" s="26"/>
      <c r="H15" s="26"/>
      <c r="I15" s="26">
        <f>B15+D15-F15</f>
        <v>2</v>
      </c>
      <c r="J15" s="26">
        <v>16239</v>
      </c>
      <c r="K15" s="145"/>
    </row>
    <row r="16" spans="1:12" ht="15">
      <c r="A16" s="61" t="s">
        <v>111</v>
      </c>
      <c r="B16" s="26">
        <v>953</v>
      </c>
      <c r="C16" s="26">
        <v>139661</v>
      </c>
      <c r="D16" s="26">
        <v>60</v>
      </c>
      <c r="E16" s="26">
        <v>900</v>
      </c>
      <c r="F16" s="26"/>
      <c r="G16" s="26"/>
      <c r="H16" s="26"/>
      <c r="I16" s="26">
        <f>B16+D16-F16</f>
        <v>1013</v>
      </c>
      <c r="J16" s="26">
        <f>C16+E16-G16-H16</f>
        <v>140561</v>
      </c>
      <c r="K16" s="145"/>
    </row>
    <row r="17" spans="1:11" ht="15">
      <c r="A17" s="61" t="s">
        <v>112</v>
      </c>
      <c r="B17" s="133">
        <f>SUM(B18:B19,B22,B23)</f>
        <v>2</v>
      </c>
      <c r="C17" s="133">
        <f>SUM(C18:C19,C22,C23)</f>
        <v>1035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2</v>
      </c>
      <c r="J17" s="133">
        <f t="shared" si="3"/>
        <v>1035</v>
      </c>
      <c r="K17" s="145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1" t="s">
        <v>114</v>
      </c>
      <c r="B19" s="133">
        <f>SUM(B20:B21)</f>
        <v>2</v>
      </c>
      <c r="C19" s="133">
        <f>SUM(C20:C21)</f>
        <v>1035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2</v>
      </c>
      <c r="J19" s="133">
        <f t="shared" si="4"/>
        <v>1035</v>
      </c>
      <c r="K19" s="145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1" t="s">
        <v>116</v>
      </c>
      <c r="B21" s="26">
        <v>2</v>
      </c>
      <c r="C21" s="26">
        <v>1035</v>
      </c>
      <c r="D21" s="26"/>
      <c r="E21" s="26"/>
      <c r="F21" s="26"/>
      <c r="G21" s="26"/>
      <c r="H21" s="26"/>
      <c r="I21" s="26">
        <v>2</v>
      </c>
      <c r="J21" s="26">
        <v>1035</v>
      </c>
      <c r="K21" s="145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0" t="s">
        <v>119</v>
      </c>
      <c r="B24" s="83">
        <f>SUM(B25:B31)</f>
        <v>11318</v>
      </c>
      <c r="C24" s="83">
        <f t="shared" ref="C24:J24" si="5">SUM(C25:C31)</f>
        <v>84613</v>
      </c>
      <c r="D24" s="83">
        <f t="shared" si="5"/>
        <v>3380</v>
      </c>
      <c r="E24" s="83">
        <f t="shared" si="5"/>
        <v>20534</v>
      </c>
      <c r="F24" s="83">
        <f t="shared" si="5"/>
        <v>3380</v>
      </c>
      <c r="G24" s="83">
        <f t="shared" si="5"/>
        <v>20534</v>
      </c>
      <c r="H24" s="83">
        <f t="shared" si="5"/>
        <v>0</v>
      </c>
      <c r="I24" s="83">
        <f t="shared" si="5"/>
        <v>11318</v>
      </c>
      <c r="J24" s="83">
        <f t="shared" si="5"/>
        <v>84613</v>
      </c>
      <c r="K24" s="145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1" t="s">
        <v>252</v>
      </c>
      <c r="B31" s="26">
        <v>11318</v>
      </c>
      <c r="C31" s="26">
        <v>84613</v>
      </c>
      <c r="D31" s="26">
        <v>3380</v>
      </c>
      <c r="E31" s="26">
        <v>20534</v>
      </c>
      <c r="F31" s="26">
        <v>3380</v>
      </c>
      <c r="G31" s="26">
        <v>20534</v>
      </c>
      <c r="H31" s="26"/>
      <c r="I31" s="26">
        <f>B31+D31-F31</f>
        <v>11318</v>
      </c>
      <c r="J31" s="26">
        <f>C31+E31-G31</f>
        <v>84613</v>
      </c>
      <c r="K31" s="145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fitToPage="1"/>
  </sheetPr>
  <dimension ref="A1:L35"/>
  <sheetViews>
    <sheetView showGridLines="0" view="pageBreakPreview" topLeftCell="C1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46"/>
      <c r="H2" s="548" t="s">
        <v>1889</v>
      </c>
      <c r="I2" s="549"/>
      <c r="J2" s="67"/>
      <c r="K2" s="67"/>
      <c r="L2" s="67"/>
    </row>
    <row r="3" spans="1:12" s="23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48"/>
      <c r="F5" s="149"/>
      <c r="G5" s="149"/>
      <c r="H5" s="149"/>
      <c r="I5" s="144"/>
      <c r="J5" s="64"/>
      <c r="K5" s="64"/>
      <c r="L5" s="12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7" t="s">
        <v>294</v>
      </c>
      <c r="B1" s="138"/>
      <c r="C1" s="138"/>
      <c r="D1" s="138"/>
      <c r="E1" s="138"/>
      <c r="F1" s="138"/>
      <c r="G1" s="138"/>
      <c r="H1" s="144"/>
      <c r="I1" s="349" t="s">
        <v>186</v>
      </c>
      <c r="J1" s="151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48" t="s">
        <v>1889</v>
      </c>
      <c r="J2" s="549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48"/>
      <c r="F5" s="149"/>
      <c r="G5" s="149"/>
      <c r="H5" s="149"/>
      <c r="I5" s="148"/>
      <c r="J5" s="105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26" t="s">
        <v>486</v>
      </c>
      <c r="C9" s="26" t="s">
        <v>487</v>
      </c>
      <c r="D9" s="26" t="s">
        <v>488</v>
      </c>
      <c r="E9" s="26">
        <v>2007</v>
      </c>
      <c r="F9" s="26" t="s">
        <v>489</v>
      </c>
      <c r="G9" s="26">
        <v>50448</v>
      </c>
      <c r="H9" s="157">
        <v>40907</v>
      </c>
      <c r="I9" s="26" t="s">
        <v>490</v>
      </c>
      <c r="J9" s="152"/>
    </row>
    <row r="10" spans="1:12" ht="30">
      <c r="A10" s="68">
        <v>2</v>
      </c>
      <c r="B10" s="26" t="s">
        <v>486</v>
      </c>
      <c r="C10" s="26" t="s">
        <v>491</v>
      </c>
      <c r="D10" s="26" t="s">
        <v>492</v>
      </c>
      <c r="E10" s="26">
        <v>2004</v>
      </c>
      <c r="F10" s="26" t="s">
        <v>493</v>
      </c>
      <c r="G10" s="26">
        <v>15376</v>
      </c>
      <c r="H10" s="157">
        <v>41583</v>
      </c>
      <c r="I10" s="26" t="s">
        <v>490</v>
      </c>
      <c r="J10" s="152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7"/>
      <c r="I11" s="26"/>
      <c r="J11" s="152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7"/>
      <c r="I12" s="26"/>
      <c r="J12" s="152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7"/>
      <c r="I13" s="26"/>
      <c r="J13" s="152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7"/>
      <c r="I14" s="26"/>
      <c r="J14" s="152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7"/>
      <c r="I15" s="26"/>
      <c r="J15" s="146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7"/>
      <c r="I16" s="26"/>
      <c r="J16" s="146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7"/>
      <c r="I17" s="26"/>
      <c r="J17" s="146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7"/>
      <c r="I18" s="26"/>
      <c r="J18" s="146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7"/>
      <c r="I19" s="26"/>
      <c r="J19" s="146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29"/>
  <sheetViews>
    <sheetView showGridLines="0" view="pageBreakPreview" zoomScale="80" zoomScaleSheetLayoutView="80" workbookViewId="0">
      <selection activeCell="F10" sqref="F10"/>
    </sheetView>
  </sheetViews>
  <sheetFormatPr defaultRowHeight="12.75"/>
  <cols>
    <col min="1" max="1" width="4.85546875" style="207" customWidth="1"/>
    <col min="2" max="2" width="64.28515625" style="207" customWidth="1"/>
    <col min="3" max="3" width="41.28515625" style="207" customWidth="1"/>
    <col min="4" max="4" width="20" style="207" customWidth="1"/>
    <col min="5" max="5" width="18.7109375" style="207" customWidth="1"/>
    <col min="6" max="6" width="24.140625" style="207" customWidth="1"/>
    <col min="7" max="7" width="27.140625" style="207" customWidth="1"/>
    <col min="8" max="8" width="0.7109375" style="207" customWidth="1"/>
    <col min="9" max="16384" width="9.140625" style="207"/>
  </cols>
  <sheetData>
    <row r="1" spans="1:11" s="191" customFormat="1" ht="15">
      <c r="A1" s="188" t="s">
        <v>314</v>
      </c>
      <c r="B1" s="189"/>
      <c r="C1" s="189"/>
      <c r="D1" s="189"/>
      <c r="E1" s="189"/>
      <c r="F1" s="79"/>
      <c r="G1" s="79" t="s">
        <v>97</v>
      </c>
      <c r="H1" s="192"/>
    </row>
    <row r="2" spans="1:11" s="191" customFormat="1" ht="15">
      <c r="A2" s="192" t="s">
        <v>305</v>
      </c>
      <c r="B2" s="189"/>
      <c r="C2" s="189"/>
      <c r="D2" s="189"/>
      <c r="E2" s="190"/>
      <c r="F2" s="190"/>
      <c r="G2" s="548" t="s">
        <v>1889</v>
      </c>
      <c r="H2" s="549"/>
    </row>
    <row r="3" spans="1:11" s="191" customFormat="1">
      <c r="A3" s="192"/>
      <c r="B3" s="189"/>
      <c r="C3" s="189"/>
      <c r="D3" s="189"/>
      <c r="E3" s="190"/>
      <c r="F3" s="190"/>
      <c r="G3" s="190"/>
      <c r="H3" s="192"/>
    </row>
    <row r="4" spans="1:11" s="191" customFormat="1" ht="15">
      <c r="A4" s="115" t="s">
        <v>262</v>
      </c>
      <c r="B4" s="189"/>
      <c r="C4" s="189"/>
      <c r="D4" s="189"/>
      <c r="E4" s="193"/>
      <c r="F4" s="193"/>
      <c r="G4" s="190"/>
      <c r="H4" s="192"/>
    </row>
    <row r="5" spans="1:11" s="191" customFormat="1">
      <c r="A5" s="194" t="str">
        <f>'ფორმა N1'!D4</f>
        <v>მპგ თავისუფალი დემოკრატები</v>
      </c>
      <c r="B5" s="194"/>
      <c r="C5" s="194"/>
      <c r="D5" s="194"/>
      <c r="E5" s="194"/>
      <c r="F5" s="194"/>
      <c r="G5" s="195"/>
      <c r="H5" s="192"/>
    </row>
    <row r="6" spans="1:11" s="208" customFormat="1">
      <c r="A6" s="196"/>
      <c r="B6" s="196"/>
      <c r="C6" s="196"/>
      <c r="D6" s="196"/>
      <c r="E6" s="196"/>
      <c r="F6" s="196"/>
      <c r="G6" s="196"/>
      <c r="H6" s="193"/>
    </row>
    <row r="7" spans="1:11" s="191" customFormat="1" ht="81.75" customHeight="1">
      <c r="A7" s="223" t="s">
        <v>64</v>
      </c>
      <c r="B7" s="199" t="s">
        <v>309</v>
      </c>
      <c r="C7" s="199" t="s">
        <v>310</v>
      </c>
      <c r="D7" s="199" t="s">
        <v>311</v>
      </c>
      <c r="E7" s="199" t="s">
        <v>312</v>
      </c>
      <c r="F7" s="199" t="s">
        <v>313</v>
      </c>
      <c r="G7" s="199" t="s">
        <v>306</v>
      </c>
      <c r="H7" s="192"/>
      <c r="K7" s="478"/>
    </row>
    <row r="8" spans="1:11" s="191" customFormat="1">
      <c r="A8" s="197">
        <v>1</v>
      </c>
      <c r="B8" s="198">
        <v>2</v>
      </c>
      <c r="C8" s="198">
        <v>3</v>
      </c>
      <c r="D8" s="198">
        <v>4</v>
      </c>
      <c r="E8" s="199">
        <v>5</v>
      </c>
      <c r="F8" s="199">
        <v>6</v>
      </c>
      <c r="G8" s="199">
        <v>7</v>
      </c>
      <c r="H8" s="192"/>
    </row>
    <row r="9" spans="1:11" s="191" customFormat="1">
      <c r="A9" s="209">
        <v>1</v>
      </c>
      <c r="B9" s="200" t="s">
        <v>1806</v>
      </c>
      <c r="C9" s="468" t="s">
        <v>1807</v>
      </c>
      <c r="D9" s="201" t="s">
        <v>1967</v>
      </c>
      <c r="E9" s="200">
        <v>1142</v>
      </c>
      <c r="F9" s="200" t="s">
        <v>1968</v>
      </c>
      <c r="G9" s="200"/>
      <c r="H9" s="192"/>
    </row>
    <row r="10" spans="1:11" s="191" customFormat="1">
      <c r="A10" s="209">
        <v>2</v>
      </c>
      <c r="B10" s="200"/>
      <c r="C10" s="468"/>
      <c r="D10" s="201"/>
      <c r="E10" s="200"/>
      <c r="F10" s="200"/>
      <c r="G10" s="200"/>
      <c r="H10" s="192"/>
    </row>
    <row r="11" spans="1:11" s="191" customFormat="1">
      <c r="A11" s="209">
        <v>3</v>
      </c>
      <c r="B11" s="200"/>
      <c r="C11" s="468"/>
      <c r="D11" s="201"/>
      <c r="E11" s="200"/>
      <c r="F11" s="200"/>
      <c r="G11" s="200"/>
      <c r="H11" s="192"/>
    </row>
    <row r="12" spans="1:11" s="191" customFormat="1">
      <c r="A12" s="209">
        <v>4</v>
      </c>
      <c r="B12" s="200"/>
      <c r="C12" s="200"/>
      <c r="D12" s="201"/>
      <c r="E12" s="200"/>
      <c r="F12" s="200"/>
      <c r="G12" s="200"/>
      <c r="H12" s="192"/>
    </row>
    <row r="13" spans="1:11" s="191" customFormat="1">
      <c r="A13" s="209">
        <v>5</v>
      </c>
      <c r="B13" s="200"/>
      <c r="C13" s="200"/>
      <c r="D13" s="201"/>
      <c r="E13" s="200"/>
      <c r="F13" s="200"/>
      <c r="G13" s="200"/>
      <c r="H13" s="192"/>
    </row>
    <row r="14" spans="1:11" s="191" customFormat="1">
      <c r="A14" s="209">
        <v>6</v>
      </c>
      <c r="B14" s="200"/>
      <c r="C14" s="200"/>
      <c r="D14" s="201"/>
      <c r="E14" s="200"/>
      <c r="F14" s="200"/>
      <c r="G14" s="200"/>
      <c r="H14" s="192"/>
    </row>
    <row r="15" spans="1:11" s="191" customFormat="1">
      <c r="A15" s="209">
        <v>7</v>
      </c>
      <c r="B15" s="200"/>
      <c r="C15" s="200"/>
      <c r="D15" s="201"/>
      <c r="E15" s="200"/>
      <c r="F15" s="200"/>
      <c r="G15" s="200"/>
      <c r="H15" s="192"/>
    </row>
    <row r="16" spans="1:11" s="191" customFormat="1">
      <c r="A16" s="209">
        <v>8</v>
      </c>
      <c r="B16" s="200"/>
      <c r="C16" s="200"/>
      <c r="D16" s="201"/>
      <c r="E16" s="200"/>
      <c r="F16" s="200"/>
      <c r="G16" s="200"/>
      <c r="H16" s="192"/>
    </row>
    <row r="17" spans="1:11" s="191" customFormat="1">
      <c r="A17" s="209">
        <v>9</v>
      </c>
      <c r="B17" s="200"/>
      <c r="C17" s="200"/>
      <c r="D17" s="201"/>
      <c r="E17" s="200"/>
      <c r="F17" s="200"/>
      <c r="G17" s="200"/>
      <c r="H17" s="192"/>
    </row>
    <row r="18" spans="1:11" s="191" customFormat="1">
      <c r="A18" s="209">
        <v>10</v>
      </c>
      <c r="B18" s="200"/>
      <c r="C18" s="200"/>
      <c r="D18" s="201"/>
      <c r="E18" s="200"/>
      <c r="F18" s="200"/>
      <c r="G18" s="200"/>
      <c r="H18" s="192"/>
    </row>
    <row r="19" spans="1:11" s="191" customFormat="1">
      <c r="A19" s="209" t="s">
        <v>264</v>
      </c>
      <c r="B19" s="200"/>
      <c r="C19" s="200"/>
      <c r="D19" s="201"/>
      <c r="E19" s="200"/>
      <c r="F19" s="200"/>
      <c r="G19" s="200"/>
      <c r="H19" s="192"/>
    </row>
    <row r="22" spans="1:11" s="191" customFormat="1">
      <c r="C22" s="191" t="s">
        <v>1864</v>
      </c>
    </row>
    <row r="23" spans="1:11" s="191" customFormat="1"/>
    <row r="24" spans="1:11" s="21" customFormat="1" ht="15">
      <c r="B24" s="202" t="s">
        <v>96</v>
      </c>
      <c r="C24" s="202"/>
    </row>
    <row r="25" spans="1:11" s="21" customFormat="1" ht="15">
      <c r="B25" s="202"/>
      <c r="C25" s="202"/>
    </row>
    <row r="26" spans="1:11" s="21" customFormat="1" ht="15">
      <c r="C26" s="204"/>
      <c r="F26" s="204"/>
      <c r="G26" s="204"/>
      <c r="H26" s="203"/>
    </row>
    <row r="27" spans="1:11" s="21" customFormat="1" ht="15">
      <c r="C27" s="205" t="s">
        <v>256</v>
      </c>
      <c r="F27" s="202" t="s">
        <v>307</v>
      </c>
      <c r="J27" s="203"/>
      <c r="K27" s="203"/>
    </row>
    <row r="28" spans="1:11" s="21" customFormat="1" ht="15">
      <c r="C28" s="205" t="s">
        <v>127</v>
      </c>
      <c r="F28" s="206" t="s">
        <v>257</v>
      </c>
      <c r="J28" s="203"/>
      <c r="K28" s="203"/>
    </row>
    <row r="29" spans="1:11" s="191" customFormat="1" ht="15">
      <c r="C29" s="205"/>
      <c r="J29" s="208"/>
      <c r="K29" s="20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66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83"/>
  <sheetViews>
    <sheetView view="pageBreakPreview" topLeftCell="A71" zoomScale="70" zoomScaleNormal="80" zoomScaleSheetLayoutView="70" workbookViewId="0">
      <selection activeCell="E80" sqref="E80"/>
    </sheetView>
  </sheetViews>
  <sheetFormatPr defaultRowHeight="12.75"/>
  <cols>
    <col min="2" max="2" width="22.140625" customWidth="1"/>
    <col min="3" max="3" width="15.1406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427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97</v>
      </c>
    </row>
    <row r="2" spans="1:12" ht="18">
      <c r="A2" s="106" t="s">
        <v>128</v>
      </c>
      <c r="B2" s="138"/>
      <c r="C2" s="138"/>
      <c r="D2" s="138"/>
      <c r="E2" s="138"/>
      <c r="F2" s="138"/>
      <c r="G2" s="138"/>
      <c r="H2" s="138"/>
      <c r="I2" s="138"/>
      <c r="J2" s="138"/>
      <c r="K2" s="563" t="s">
        <v>1889</v>
      </c>
      <c r="L2" s="564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2" s="180" customFormat="1" ht="15">
      <c r="A5" s="214" t="str">
        <f>'ფორმა N1'!D4</f>
        <v>მპგ თავისუფალი დემოკრატები</v>
      </c>
      <c r="B5" s="81"/>
      <c r="C5" s="81"/>
      <c r="D5" s="81"/>
      <c r="E5" s="215"/>
      <c r="F5" s="216"/>
      <c r="G5" s="216"/>
      <c r="H5" s="216"/>
      <c r="I5" s="216"/>
      <c r="J5" s="216"/>
      <c r="K5" s="215"/>
    </row>
    <row r="6" spans="1:12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136" t="s">
        <v>368</v>
      </c>
      <c r="I7" s="136" t="s">
        <v>369</v>
      </c>
      <c r="J7" s="136" t="s">
        <v>381</v>
      </c>
      <c r="K7" s="136" t="s">
        <v>370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90">
      <c r="A9" s="373">
        <v>1</v>
      </c>
      <c r="B9" s="474" t="s">
        <v>494</v>
      </c>
      <c r="C9" s="374" t="s">
        <v>495</v>
      </c>
      <c r="D9" s="374" t="s">
        <v>496</v>
      </c>
      <c r="E9" s="374">
        <v>113</v>
      </c>
      <c r="F9" s="374">
        <v>565</v>
      </c>
      <c r="G9" s="375"/>
      <c r="H9" s="376"/>
      <c r="I9" s="376"/>
      <c r="J9" s="376">
        <v>205172230</v>
      </c>
      <c r="K9" s="374" t="s">
        <v>497</v>
      </c>
    </row>
    <row r="10" spans="1:12" ht="36">
      <c r="A10" s="373">
        <f>A9+1</f>
        <v>2</v>
      </c>
      <c r="B10" s="474" t="s">
        <v>498</v>
      </c>
      <c r="C10" s="374" t="s">
        <v>495</v>
      </c>
      <c r="D10" s="374" t="s">
        <v>499</v>
      </c>
      <c r="E10" s="374">
        <v>417.02</v>
      </c>
      <c r="F10" s="374">
        <v>13200</v>
      </c>
      <c r="G10" s="375"/>
      <c r="H10" s="376" t="s">
        <v>500</v>
      </c>
      <c r="I10" s="376" t="s">
        <v>501</v>
      </c>
      <c r="J10" s="376">
        <v>205143824</v>
      </c>
      <c r="K10" s="374" t="s">
        <v>502</v>
      </c>
    </row>
    <row r="11" spans="1:12" ht="54">
      <c r="A11" s="373">
        <f t="shared" ref="A11:A74" si="0">A10+1</f>
        <v>3</v>
      </c>
      <c r="B11" s="474" t="s">
        <v>503</v>
      </c>
      <c r="C11" s="374" t="s">
        <v>495</v>
      </c>
      <c r="D11" s="374" t="s">
        <v>504</v>
      </c>
      <c r="E11" s="374">
        <v>116</v>
      </c>
      <c r="F11" s="374">
        <v>1797</v>
      </c>
      <c r="G11" s="377" t="s">
        <v>505</v>
      </c>
      <c r="H11" s="376" t="s">
        <v>506</v>
      </c>
      <c r="I11" s="376" t="s">
        <v>507</v>
      </c>
      <c r="J11" s="376"/>
      <c r="K11" s="374"/>
    </row>
    <row r="12" spans="1:12" ht="36">
      <c r="A12" s="373">
        <f t="shared" si="0"/>
        <v>4</v>
      </c>
      <c r="B12" s="474" t="s">
        <v>508</v>
      </c>
      <c r="C12" s="374" t="s">
        <v>495</v>
      </c>
      <c r="D12" s="374" t="s">
        <v>504</v>
      </c>
      <c r="E12" s="374">
        <v>116.28</v>
      </c>
      <c r="F12" s="374">
        <v>2100</v>
      </c>
      <c r="G12" s="377" t="s">
        <v>509</v>
      </c>
      <c r="H12" s="376" t="s">
        <v>510</v>
      </c>
      <c r="I12" s="376" t="s">
        <v>511</v>
      </c>
      <c r="J12" s="376"/>
      <c r="K12" s="374"/>
    </row>
    <row r="13" spans="1:12" ht="36">
      <c r="A13" s="373">
        <f t="shared" si="0"/>
        <v>5</v>
      </c>
      <c r="B13" s="474" t="s">
        <v>512</v>
      </c>
      <c r="C13" s="374" t="s">
        <v>495</v>
      </c>
      <c r="D13" s="374" t="s">
        <v>513</v>
      </c>
      <c r="E13" s="374">
        <v>108.12</v>
      </c>
      <c r="F13" s="374">
        <v>845</v>
      </c>
      <c r="G13" s="378">
        <v>33001056327</v>
      </c>
      <c r="H13" s="376" t="s">
        <v>514</v>
      </c>
      <c r="I13" s="376" t="s">
        <v>515</v>
      </c>
      <c r="J13" s="376"/>
      <c r="K13" s="374"/>
    </row>
    <row r="14" spans="1:12" ht="54">
      <c r="A14" s="373">
        <f t="shared" si="0"/>
        <v>6</v>
      </c>
      <c r="B14" s="474" t="s">
        <v>516</v>
      </c>
      <c r="C14" s="374" t="s">
        <v>495</v>
      </c>
      <c r="D14" s="374" t="s">
        <v>504</v>
      </c>
      <c r="E14" s="374">
        <v>95.42</v>
      </c>
      <c r="F14" s="374">
        <v>750</v>
      </c>
      <c r="G14" s="377" t="s">
        <v>517</v>
      </c>
      <c r="H14" s="376" t="s">
        <v>518</v>
      </c>
      <c r="I14" s="376" t="s">
        <v>519</v>
      </c>
      <c r="J14" s="376"/>
      <c r="K14" s="374"/>
    </row>
    <row r="15" spans="1:12" ht="36">
      <c r="A15" s="373">
        <f t="shared" si="0"/>
        <v>7</v>
      </c>
      <c r="B15" s="474" t="s">
        <v>520</v>
      </c>
      <c r="C15" s="374" t="s">
        <v>495</v>
      </c>
      <c r="D15" s="374" t="s">
        <v>521</v>
      </c>
      <c r="E15" s="374">
        <v>282.75</v>
      </c>
      <c r="F15" s="374">
        <v>1680</v>
      </c>
      <c r="G15" s="378">
        <v>28001002744</v>
      </c>
      <c r="H15" s="376" t="s">
        <v>522</v>
      </c>
      <c r="I15" s="376" t="s">
        <v>523</v>
      </c>
      <c r="J15" s="376"/>
      <c r="K15" s="374"/>
    </row>
    <row r="16" spans="1:12" ht="36">
      <c r="A16" s="373">
        <f t="shared" si="0"/>
        <v>8</v>
      </c>
      <c r="B16" s="474" t="s">
        <v>525</v>
      </c>
      <c r="C16" s="374" t="s">
        <v>495</v>
      </c>
      <c r="D16" s="374" t="s">
        <v>526</v>
      </c>
      <c r="E16" s="374">
        <v>97</v>
      </c>
      <c r="F16" s="374">
        <v>388.8</v>
      </c>
      <c r="G16" s="378">
        <v>53001012530</v>
      </c>
      <c r="H16" s="376" t="s">
        <v>527</v>
      </c>
      <c r="I16" s="376" t="s">
        <v>528</v>
      </c>
      <c r="J16" s="376"/>
      <c r="K16" s="374"/>
    </row>
    <row r="17" spans="1:11" ht="36">
      <c r="A17" s="373">
        <f t="shared" si="0"/>
        <v>9</v>
      </c>
      <c r="B17" s="474" t="s">
        <v>529</v>
      </c>
      <c r="C17" s="374" t="s">
        <v>495</v>
      </c>
      <c r="D17" s="374" t="s">
        <v>530</v>
      </c>
      <c r="E17" s="374">
        <v>372.05</v>
      </c>
      <c r="F17" s="374">
        <v>4200</v>
      </c>
      <c r="G17" s="378">
        <v>61001025501</v>
      </c>
      <c r="H17" s="376" t="s">
        <v>531</v>
      </c>
      <c r="I17" s="376" t="s">
        <v>532</v>
      </c>
      <c r="J17" s="376"/>
      <c r="K17" s="374"/>
    </row>
    <row r="18" spans="1:11" ht="54">
      <c r="A18" s="373">
        <f t="shared" si="0"/>
        <v>10</v>
      </c>
      <c r="B18" s="474" t="s">
        <v>533</v>
      </c>
      <c r="C18" s="374" t="s">
        <v>495</v>
      </c>
      <c r="D18" s="374" t="s">
        <v>524</v>
      </c>
      <c r="E18" s="374">
        <v>70</v>
      </c>
      <c r="F18" s="374">
        <v>1320</v>
      </c>
      <c r="G18" s="377" t="s">
        <v>534</v>
      </c>
      <c r="H18" s="376" t="s">
        <v>535</v>
      </c>
      <c r="I18" s="376" t="s">
        <v>536</v>
      </c>
      <c r="J18" s="376"/>
      <c r="K18" s="374"/>
    </row>
    <row r="19" spans="1:11" ht="54">
      <c r="A19" s="373">
        <f t="shared" si="0"/>
        <v>11</v>
      </c>
      <c r="B19" s="474" t="s">
        <v>537</v>
      </c>
      <c r="C19" s="374" t="s">
        <v>495</v>
      </c>
      <c r="D19" s="374" t="s">
        <v>504</v>
      </c>
      <c r="E19" s="374">
        <v>48.3</v>
      </c>
      <c r="F19" s="374">
        <v>960</v>
      </c>
      <c r="G19" s="377" t="s">
        <v>538</v>
      </c>
      <c r="H19" s="376" t="s">
        <v>539</v>
      </c>
      <c r="I19" s="376" t="s">
        <v>540</v>
      </c>
      <c r="J19" s="376"/>
      <c r="K19" s="374"/>
    </row>
    <row r="20" spans="1:11" ht="54">
      <c r="A20" s="373">
        <f t="shared" si="0"/>
        <v>12</v>
      </c>
      <c r="B20" s="474" t="s">
        <v>541</v>
      </c>
      <c r="C20" s="374" t="s">
        <v>495</v>
      </c>
      <c r="D20" s="374" t="s">
        <v>504</v>
      </c>
      <c r="E20" s="374">
        <v>48.3</v>
      </c>
      <c r="F20" s="374">
        <v>960</v>
      </c>
      <c r="G20" s="377" t="s">
        <v>1797</v>
      </c>
      <c r="H20" s="376" t="s">
        <v>542</v>
      </c>
      <c r="I20" s="376" t="s">
        <v>543</v>
      </c>
      <c r="J20" s="376"/>
      <c r="K20" s="374"/>
    </row>
    <row r="21" spans="1:11" ht="36">
      <c r="A21" s="373">
        <f t="shared" si="0"/>
        <v>13</v>
      </c>
      <c r="B21" s="474" t="s">
        <v>544</v>
      </c>
      <c r="C21" s="374" t="s">
        <v>495</v>
      </c>
      <c r="D21" s="374" t="s">
        <v>504</v>
      </c>
      <c r="E21" s="374"/>
      <c r="F21" s="374">
        <v>1200</v>
      </c>
      <c r="G21" s="377" t="s">
        <v>545</v>
      </c>
      <c r="H21" s="376" t="s">
        <v>546</v>
      </c>
      <c r="I21" s="376" t="s">
        <v>547</v>
      </c>
      <c r="J21" s="376"/>
      <c r="K21" s="374"/>
    </row>
    <row r="22" spans="1:11" ht="54">
      <c r="A22" s="373">
        <f t="shared" si="0"/>
        <v>14</v>
      </c>
      <c r="B22" s="474" t="s">
        <v>549</v>
      </c>
      <c r="C22" s="374" t="s">
        <v>495</v>
      </c>
      <c r="D22" s="374" t="s">
        <v>550</v>
      </c>
      <c r="E22" s="374">
        <v>61.89</v>
      </c>
      <c r="F22" s="374">
        <v>1575</v>
      </c>
      <c r="G22" s="378">
        <v>60002009910</v>
      </c>
      <c r="H22" s="376" t="s">
        <v>551</v>
      </c>
      <c r="I22" s="376" t="s">
        <v>552</v>
      </c>
      <c r="J22" s="376"/>
      <c r="K22" s="374"/>
    </row>
    <row r="23" spans="1:11" ht="36">
      <c r="A23" s="373">
        <f t="shared" si="0"/>
        <v>15</v>
      </c>
      <c r="B23" s="474" t="s">
        <v>553</v>
      </c>
      <c r="C23" s="374" t="s">
        <v>495</v>
      </c>
      <c r="D23" s="374" t="s">
        <v>554</v>
      </c>
      <c r="E23" s="374">
        <v>180.8</v>
      </c>
      <c r="F23" s="374">
        <v>3375</v>
      </c>
      <c r="G23" s="378">
        <v>60002006906</v>
      </c>
      <c r="H23" s="376" t="s">
        <v>555</v>
      </c>
      <c r="I23" s="376" t="s">
        <v>556</v>
      </c>
      <c r="J23" s="376"/>
      <c r="K23" s="374"/>
    </row>
    <row r="24" spans="1:11" s="180" customFormat="1" ht="54">
      <c r="A24" s="373">
        <f t="shared" si="0"/>
        <v>16</v>
      </c>
      <c r="B24" s="474" t="s">
        <v>557</v>
      </c>
      <c r="C24" s="454" t="s">
        <v>495</v>
      </c>
      <c r="D24" s="454" t="s">
        <v>558</v>
      </c>
      <c r="E24" s="454">
        <v>207.35</v>
      </c>
      <c r="F24" s="454">
        <v>500</v>
      </c>
      <c r="G24" s="455"/>
      <c r="H24" s="456"/>
      <c r="I24" s="456"/>
      <c r="J24" s="456">
        <v>43001002324</v>
      </c>
      <c r="K24" s="471" t="s">
        <v>559</v>
      </c>
    </row>
    <row r="25" spans="1:11" s="180" customFormat="1" ht="36">
      <c r="A25" s="373">
        <f t="shared" si="0"/>
        <v>17</v>
      </c>
      <c r="B25" s="474" t="s">
        <v>560</v>
      </c>
      <c r="C25" s="454" t="s">
        <v>495</v>
      </c>
      <c r="D25" s="454" t="s">
        <v>558</v>
      </c>
      <c r="E25" s="454">
        <v>75</v>
      </c>
      <c r="F25" s="454">
        <v>400</v>
      </c>
      <c r="G25" s="455">
        <v>58001002379</v>
      </c>
      <c r="H25" s="456" t="s">
        <v>561</v>
      </c>
      <c r="I25" s="456" t="s">
        <v>562</v>
      </c>
      <c r="J25" s="456"/>
      <c r="K25" s="454"/>
    </row>
    <row r="26" spans="1:11" s="180" customFormat="1" ht="54">
      <c r="A26" s="373">
        <f t="shared" si="0"/>
        <v>18</v>
      </c>
      <c r="B26" s="474" t="s">
        <v>563</v>
      </c>
      <c r="C26" s="454" t="s">
        <v>495</v>
      </c>
      <c r="D26" s="454" t="s">
        <v>558</v>
      </c>
      <c r="E26" s="454">
        <v>185.98</v>
      </c>
      <c r="F26" s="454">
        <v>800</v>
      </c>
      <c r="G26" s="455"/>
      <c r="H26" s="456"/>
      <c r="I26" s="456"/>
      <c r="J26" s="456">
        <v>39001000917</v>
      </c>
      <c r="K26" s="454" t="s">
        <v>564</v>
      </c>
    </row>
    <row r="27" spans="1:11" s="180" customFormat="1" ht="36">
      <c r="A27" s="373">
        <f t="shared" si="0"/>
        <v>19</v>
      </c>
      <c r="B27" s="474" t="s">
        <v>565</v>
      </c>
      <c r="C27" s="454" t="s">
        <v>495</v>
      </c>
      <c r="D27" s="454" t="s">
        <v>558</v>
      </c>
      <c r="E27" s="454">
        <v>73</v>
      </c>
      <c r="F27" s="454">
        <v>187.5</v>
      </c>
      <c r="G27" s="455">
        <v>47001000135</v>
      </c>
      <c r="H27" s="456" t="s">
        <v>566</v>
      </c>
      <c r="I27" s="456" t="s">
        <v>567</v>
      </c>
      <c r="J27" s="456"/>
      <c r="K27" s="454"/>
    </row>
    <row r="28" spans="1:11" s="180" customFormat="1" ht="36">
      <c r="A28" s="373">
        <f t="shared" si="0"/>
        <v>20</v>
      </c>
      <c r="B28" s="474" t="s">
        <v>565</v>
      </c>
      <c r="C28" s="454" t="s">
        <v>495</v>
      </c>
      <c r="D28" s="454" t="s">
        <v>558</v>
      </c>
      <c r="E28" s="454">
        <v>73</v>
      </c>
      <c r="F28" s="454">
        <v>187.5</v>
      </c>
      <c r="G28" s="457" t="s">
        <v>568</v>
      </c>
      <c r="H28" s="456" t="s">
        <v>569</v>
      </c>
      <c r="I28" s="456" t="s">
        <v>570</v>
      </c>
      <c r="J28" s="456"/>
      <c r="K28" s="454"/>
    </row>
    <row r="29" spans="1:11" s="180" customFormat="1" ht="54">
      <c r="A29" s="373">
        <f t="shared" si="0"/>
        <v>21</v>
      </c>
      <c r="B29" s="474" t="s">
        <v>571</v>
      </c>
      <c r="C29" s="454" t="s">
        <v>495</v>
      </c>
      <c r="D29" s="454" t="s">
        <v>558</v>
      </c>
      <c r="E29" s="454">
        <v>360</v>
      </c>
      <c r="F29" s="454">
        <v>1000</v>
      </c>
      <c r="G29" s="455">
        <v>12001013037</v>
      </c>
      <c r="H29" s="456" t="s">
        <v>572</v>
      </c>
      <c r="I29" s="456" t="s">
        <v>573</v>
      </c>
      <c r="J29" s="456"/>
      <c r="K29" s="454"/>
    </row>
    <row r="30" spans="1:11" s="180" customFormat="1" ht="36">
      <c r="A30" s="373">
        <f t="shared" si="0"/>
        <v>22</v>
      </c>
      <c r="B30" s="474" t="s">
        <v>574</v>
      </c>
      <c r="C30" s="454" t="s">
        <v>495</v>
      </c>
      <c r="D30" s="454" t="s">
        <v>558</v>
      </c>
      <c r="E30" s="454">
        <v>80</v>
      </c>
      <c r="F30" s="454">
        <v>500</v>
      </c>
      <c r="G30" s="455"/>
      <c r="H30" s="456"/>
      <c r="I30" s="456"/>
      <c r="J30" s="456">
        <v>415589571</v>
      </c>
      <c r="K30" s="454" t="s">
        <v>575</v>
      </c>
    </row>
    <row r="31" spans="1:11" s="180" customFormat="1" ht="54">
      <c r="A31" s="373">
        <f t="shared" si="0"/>
        <v>23</v>
      </c>
      <c r="B31" s="474" t="s">
        <v>1689</v>
      </c>
      <c r="C31" s="454" t="s">
        <v>495</v>
      </c>
      <c r="D31" s="454" t="s">
        <v>1690</v>
      </c>
      <c r="E31" s="454">
        <v>80.92</v>
      </c>
      <c r="F31" s="454">
        <v>375</v>
      </c>
      <c r="G31" s="455">
        <v>41801032702</v>
      </c>
      <c r="H31" s="456" t="s">
        <v>1687</v>
      </c>
      <c r="I31" s="456" t="s">
        <v>1688</v>
      </c>
      <c r="J31" s="456"/>
      <c r="K31" s="454"/>
    </row>
    <row r="32" spans="1:11" s="180" customFormat="1" ht="54">
      <c r="A32" s="373">
        <f t="shared" si="0"/>
        <v>24</v>
      </c>
      <c r="B32" s="474" t="s">
        <v>1692</v>
      </c>
      <c r="C32" s="454" t="s">
        <v>495</v>
      </c>
      <c r="D32" s="454" t="s">
        <v>558</v>
      </c>
      <c r="E32" s="454">
        <v>45.04</v>
      </c>
      <c r="F32" s="454">
        <v>300</v>
      </c>
      <c r="G32" s="455" t="s">
        <v>1802</v>
      </c>
      <c r="H32" s="456" t="s">
        <v>1691</v>
      </c>
      <c r="I32" s="456" t="s">
        <v>519</v>
      </c>
      <c r="J32" s="456"/>
      <c r="K32" s="454"/>
    </row>
    <row r="33" spans="1:11" ht="36">
      <c r="A33" s="373">
        <f t="shared" si="0"/>
        <v>25</v>
      </c>
      <c r="B33" s="474" t="s">
        <v>1695</v>
      </c>
      <c r="C33" s="374" t="s">
        <v>495</v>
      </c>
      <c r="D33" s="374" t="s">
        <v>1690</v>
      </c>
      <c r="E33" s="374">
        <v>101.3</v>
      </c>
      <c r="F33" s="374">
        <v>1840</v>
      </c>
      <c r="G33" s="378" t="s">
        <v>1803</v>
      </c>
      <c r="H33" s="376" t="s">
        <v>1693</v>
      </c>
      <c r="I33" s="376" t="s">
        <v>1694</v>
      </c>
      <c r="J33" s="376"/>
      <c r="K33" s="374"/>
    </row>
    <row r="34" spans="1:11" ht="54">
      <c r="A34" s="373">
        <f t="shared" si="0"/>
        <v>26</v>
      </c>
      <c r="B34" s="474" t="s">
        <v>1698</v>
      </c>
      <c r="C34" s="374" t="s">
        <v>495</v>
      </c>
      <c r="D34" s="374" t="s">
        <v>1690</v>
      </c>
      <c r="E34" s="374">
        <v>114.3</v>
      </c>
      <c r="F34" s="374">
        <v>1840</v>
      </c>
      <c r="G34" s="378" t="s">
        <v>1804</v>
      </c>
      <c r="H34" s="376" t="s">
        <v>1696</v>
      </c>
      <c r="I34" s="376" t="s">
        <v>1697</v>
      </c>
      <c r="J34" s="376"/>
      <c r="K34" s="374"/>
    </row>
    <row r="35" spans="1:11" ht="54">
      <c r="A35" s="373">
        <f t="shared" si="0"/>
        <v>27</v>
      </c>
      <c r="B35" s="474" t="s">
        <v>1700</v>
      </c>
      <c r="C35" s="374" t="s">
        <v>495</v>
      </c>
      <c r="D35" s="374" t="s">
        <v>1690</v>
      </c>
      <c r="E35" s="374">
        <v>69.319999999999993</v>
      </c>
      <c r="F35" s="374">
        <v>1225</v>
      </c>
      <c r="G35" s="378"/>
      <c r="H35" s="376"/>
      <c r="I35" s="376"/>
      <c r="J35" s="376">
        <v>400155988</v>
      </c>
      <c r="K35" s="374" t="s">
        <v>1699</v>
      </c>
    </row>
    <row r="36" spans="1:11" ht="54">
      <c r="A36" s="373">
        <f t="shared" si="0"/>
        <v>28</v>
      </c>
      <c r="B36" s="474" t="s">
        <v>1702</v>
      </c>
      <c r="C36" s="374" t="s">
        <v>495</v>
      </c>
      <c r="D36" s="374" t="s">
        <v>1690</v>
      </c>
      <c r="E36" s="374">
        <v>75.5</v>
      </c>
      <c r="F36" s="374">
        <v>1840</v>
      </c>
      <c r="G36" s="378" t="s">
        <v>1801</v>
      </c>
      <c r="H36" s="376" t="s">
        <v>1701</v>
      </c>
      <c r="I36" s="376" t="s">
        <v>519</v>
      </c>
      <c r="J36" s="376"/>
      <c r="K36" s="374"/>
    </row>
    <row r="37" spans="1:11" ht="36">
      <c r="A37" s="373">
        <f t="shared" si="0"/>
        <v>29</v>
      </c>
      <c r="B37" s="474" t="s">
        <v>1711</v>
      </c>
      <c r="C37" s="374" t="s">
        <v>495</v>
      </c>
      <c r="D37" s="374" t="s">
        <v>1736</v>
      </c>
      <c r="E37" s="374">
        <v>267.98</v>
      </c>
      <c r="F37" s="374">
        <v>1250</v>
      </c>
      <c r="G37" s="378">
        <v>24001003540</v>
      </c>
      <c r="H37" s="376" t="s">
        <v>555</v>
      </c>
      <c r="I37" s="376" t="s">
        <v>570</v>
      </c>
      <c r="J37" s="376"/>
      <c r="K37" s="374"/>
    </row>
    <row r="38" spans="1:11" ht="36">
      <c r="A38" s="373">
        <f t="shared" si="0"/>
        <v>30</v>
      </c>
      <c r="B38" s="474" t="s">
        <v>1712</v>
      </c>
      <c r="C38" s="374" t="s">
        <v>495</v>
      </c>
      <c r="D38" s="374" t="s">
        <v>1736</v>
      </c>
      <c r="E38" s="374">
        <v>252</v>
      </c>
      <c r="F38" s="374">
        <v>875</v>
      </c>
      <c r="G38" s="378">
        <v>20001057514</v>
      </c>
      <c r="H38" s="376" t="s">
        <v>1743</v>
      </c>
      <c r="I38" s="376" t="s">
        <v>1744</v>
      </c>
      <c r="J38" s="376"/>
      <c r="K38" s="374"/>
    </row>
    <row r="39" spans="1:11" ht="36">
      <c r="A39" s="373">
        <f t="shared" si="0"/>
        <v>31</v>
      </c>
      <c r="B39" s="474" t="s">
        <v>1713</v>
      </c>
      <c r="C39" s="374" t="s">
        <v>495</v>
      </c>
      <c r="D39" s="374" t="s">
        <v>1736</v>
      </c>
      <c r="E39" s="374">
        <v>94.72</v>
      </c>
      <c r="F39" s="374">
        <v>500</v>
      </c>
      <c r="G39" s="378">
        <v>16001008227</v>
      </c>
      <c r="H39" s="376" t="s">
        <v>555</v>
      </c>
      <c r="I39" s="376" t="s">
        <v>1745</v>
      </c>
      <c r="J39" s="376"/>
      <c r="K39" s="374"/>
    </row>
    <row r="40" spans="1:11" ht="54">
      <c r="A40" s="373">
        <f t="shared" si="0"/>
        <v>32</v>
      </c>
      <c r="B40" s="474" t="s">
        <v>1714</v>
      </c>
      <c r="C40" s="374" t="s">
        <v>495</v>
      </c>
      <c r="D40" s="374" t="s">
        <v>1737</v>
      </c>
      <c r="E40" s="374">
        <v>100</v>
      </c>
      <c r="F40" s="374">
        <v>1500</v>
      </c>
      <c r="G40" s="378">
        <v>400047258</v>
      </c>
      <c r="H40" s="376"/>
      <c r="I40" s="376"/>
      <c r="J40" s="376">
        <v>400047258</v>
      </c>
      <c r="K40" s="374" t="s">
        <v>1798</v>
      </c>
    </row>
    <row r="41" spans="1:11" ht="54">
      <c r="A41" s="373">
        <f t="shared" si="0"/>
        <v>33</v>
      </c>
      <c r="B41" s="474" t="s">
        <v>1715</v>
      </c>
      <c r="C41" s="374" t="s">
        <v>495</v>
      </c>
      <c r="D41" s="374" t="s">
        <v>1738</v>
      </c>
      <c r="E41" s="374">
        <v>66.3</v>
      </c>
      <c r="F41" s="374">
        <v>1169.55</v>
      </c>
      <c r="G41" s="378">
        <v>20001016449</v>
      </c>
      <c r="H41" s="376" t="s">
        <v>1746</v>
      </c>
      <c r="I41" s="376" t="s">
        <v>1747</v>
      </c>
      <c r="J41" s="376"/>
      <c r="K41" s="374"/>
    </row>
    <row r="42" spans="1:11" ht="36">
      <c r="A42" s="373">
        <f t="shared" si="0"/>
        <v>34</v>
      </c>
      <c r="B42" s="474" t="s">
        <v>1716</v>
      </c>
      <c r="C42" s="374" t="s">
        <v>495</v>
      </c>
      <c r="D42" s="374" t="s">
        <v>1738</v>
      </c>
      <c r="E42" s="374">
        <v>115</v>
      </c>
      <c r="F42" s="374">
        <v>4385.8125</v>
      </c>
      <c r="G42" s="378" t="s">
        <v>1800</v>
      </c>
      <c r="H42" s="376" t="s">
        <v>539</v>
      </c>
      <c r="I42" s="376" t="s">
        <v>1748</v>
      </c>
      <c r="J42" s="376"/>
      <c r="K42" s="374"/>
    </row>
    <row r="43" spans="1:11" ht="36">
      <c r="A43" s="373">
        <f t="shared" si="0"/>
        <v>35</v>
      </c>
      <c r="B43" s="474" t="s">
        <v>1717</v>
      </c>
      <c r="C43" s="374" t="s">
        <v>495</v>
      </c>
      <c r="D43" s="374" t="s">
        <v>1738</v>
      </c>
      <c r="E43" s="374">
        <v>100</v>
      </c>
      <c r="F43" s="374">
        <v>1500</v>
      </c>
      <c r="G43" s="378"/>
      <c r="H43" s="376"/>
      <c r="I43" s="376"/>
      <c r="J43" s="457" t="s">
        <v>1796</v>
      </c>
      <c r="K43" s="374" t="s">
        <v>1795</v>
      </c>
    </row>
    <row r="44" spans="1:11" ht="36">
      <c r="A44" s="373">
        <f t="shared" si="0"/>
        <v>36</v>
      </c>
      <c r="B44" s="474" t="s">
        <v>1718</v>
      </c>
      <c r="C44" s="374" t="s">
        <v>495</v>
      </c>
      <c r="D44" s="374" t="s">
        <v>1738</v>
      </c>
      <c r="E44" s="374">
        <v>21.8</v>
      </c>
      <c r="F44" s="374">
        <v>375</v>
      </c>
      <c r="G44" s="378">
        <v>18001013213</v>
      </c>
      <c r="H44" s="376" t="s">
        <v>1749</v>
      </c>
      <c r="I44" s="376" t="s">
        <v>1750</v>
      </c>
      <c r="J44" s="376"/>
      <c r="K44" s="374"/>
    </row>
    <row r="45" spans="1:11" ht="36">
      <c r="A45" s="373">
        <f t="shared" si="0"/>
        <v>37</v>
      </c>
      <c r="B45" s="474" t="s">
        <v>1719</v>
      </c>
      <c r="C45" s="374" t="s">
        <v>495</v>
      </c>
      <c r="D45" s="374" t="s">
        <v>496</v>
      </c>
      <c r="E45" s="374">
        <v>30</v>
      </c>
      <c r="F45" s="374">
        <v>1461.9375</v>
      </c>
      <c r="G45" s="378" t="s">
        <v>1751</v>
      </c>
      <c r="H45" s="376" t="s">
        <v>1752</v>
      </c>
      <c r="I45" s="376" t="s">
        <v>1753</v>
      </c>
      <c r="J45" s="376"/>
      <c r="K45" s="374"/>
    </row>
    <row r="46" spans="1:11" ht="54">
      <c r="A46" s="373">
        <f t="shared" si="0"/>
        <v>38</v>
      </c>
      <c r="B46" s="474" t="s">
        <v>1720</v>
      </c>
      <c r="C46" s="374" t="s">
        <v>495</v>
      </c>
      <c r="D46" s="374" t="s">
        <v>1739</v>
      </c>
      <c r="E46" s="374">
        <v>118</v>
      </c>
      <c r="F46" s="374">
        <v>750</v>
      </c>
      <c r="G46" s="378">
        <v>40001033240</v>
      </c>
      <c r="H46" s="376" t="s">
        <v>1754</v>
      </c>
      <c r="I46" s="376" t="s">
        <v>1755</v>
      </c>
      <c r="J46" s="376"/>
      <c r="K46" s="374"/>
    </row>
    <row r="47" spans="1:11" ht="54">
      <c r="A47" s="373">
        <f t="shared" si="0"/>
        <v>39</v>
      </c>
      <c r="B47" s="474" t="s">
        <v>1721</v>
      </c>
      <c r="C47" s="374" t="s">
        <v>495</v>
      </c>
      <c r="D47" s="374" t="s">
        <v>496</v>
      </c>
      <c r="E47" s="374">
        <v>71.31</v>
      </c>
      <c r="F47" s="374">
        <v>1637.37</v>
      </c>
      <c r="G47" s="378" t="s">
        <v>1799</v>
      </c>
      <c r="H47" s="376" t="s">
        <v>539</v>
      </c>
      <c r="I47" s="376" t="s">
        <v>1756</v>
      </c>
      <c r="J47" s="376"/>
      <c r="K47" s="374"/>
    </row>
    <row r="48" spans="1:11" ht="54">
      <c r="A48" s="373">
        <f t="shared" si="0"/>
        <v>40</v>
      </c>
      <c r="B48" s="474" t="s">
        <v>1722</v>
      </c>
      <c r="C48" s="374" t="s">
        <v>495</v>
      </c>
      <c r="D48" s="374" t="s">
        <v>1739</v>
      </c>
      <c r="E48" s="374" t="s">
        <v>1740</v>
      </c>
      <c r="F48" s="374">
        <v>1286.5</v>
      </c>
      <c r="G48" s="378" t="s">
        <v>1757</v>
      </c>
      <c r="H48" s="376" t="s">
        <v>1758</v>
      </c>
      <c r="I48" s="376" t="s">
        <v>1759</v>
      </c>
      <c r="J48" s="376"/>
      <c r="K48" s="374"/>
    </row>
    <row r="49" spans="1:11" ht="54">
      <c r="A49" s="373">
        <f t="shared" si="0"/>
        <v>41</v>
      </c>
      <c r="B49" s="474" t="s">
        <v>1723</v>
      </c>
      <c r="C49" s="374" t="s">
        <v>495</v>
      </c>
      <c r="D49" s="374" t="s">
        <v>496</v>
      </c>
      <c r="E49" s="374">
        <v>80</v>
      </c>
      <c r="F49" s="374">
        <v>500</v>
      </c>
      <c r="G49" s="378" t="s">
        <v>1760</v>
      </c>
      <c r="H49" s="376" t="s">
        <v>1761</v>
      </c>
      <c r="I49" s="376" t="s">
        <v>528</v>
      </c>
      <c r="J49" s="376"/>
      <c r="K49" s="374"/>
    </row>
    <row r="50" spans="1:11" ht="54">
      <c r="A50" s="373">
        <f t="shared" si="0"/>
        <v>42</v>
      </c>
      <c r="B50" s="474" t="s">
        <v>1724</v>
      </c>
      <c r="C50" s="374" t="s">
        <v>495</v>
      </c>
      <c r="D50" s="374" t="s">
        <v>496</v>
      </c>
      <c r="E50" s="374">
        <v>327.14999999999998</v>
      </c>
      <c r="F50" s="374"/>
      <c r="G50" s="378"/>
      <c r="H50" s="376"/>
      <c r="I50" s="376"/>
      <c r="J50" s="376">
        <v>212273671</v>
      </c>
      <c r="K50" s="374" t="s">
        <v>1794</v>
      </c>
    </row>
    <row r="51" spans="1:11" ht="72">
      <c r="A51" s="373">
        <f t="shared" si="0"/>
        <v>43</v>
      </c>
      <c r="B51" s="474" t="s">
        <v>1725</v>
      </c>
      <c r="C51" s="374" t="s">
        <v>495</v>
      </c>
      <c r="D51" s="374" t="s">
        <v>1741</v>
      </c>
      <c r="E51" s="374">
        <v>98</v>
      </c>
      <c r="F51" s="374">
        <v>1315.47</v>
      </c>
      <c r="G51" s="378" t="s">
        <v>1762</v>
      </c>
      <c r="H51" s="376" t="s">
        <v>1763</v>
      </c>
      <c r="I51" s="376" t="s">
        <v>1764</v>
      </c>
      <c r="J51" s="376"/>
      <c r="K51" s="374"/>
    </row>
    <row r="52" spans="1:11" ht="36">
      <c r="A52" s="373">
        <f t="shared" si="0"/>
        <v>44</v>
      </c>
      <c r="B52" s="474" t="s">
        <v>1726</v>
      </c>
      <c r="C52" s="374" t="s">
        <v>495</v>
      </c>
      <c r="D52" s="374" t="s">
        <v>1741</v>
      </c>
      <c r="E52" s="374">
        <v>50</v>
      </c>
      <c r="F52" s="374">
        <v>750</v>
      </c>
      <c r="G52" s="378" t="s">
        <v>1765</v>
      </c>
      <c r="H52" s="376" t="s">
        <v>1708</v>
      </c>
      <c r="I52" s="376" t="s">
        <v>1766</v>
      </c>
      <c r="J52" s="376"/>
      <c r="K52" s="374"/>
    </row>
    <row r="53" spans="1:11" ht="54">
      <c r="A53" s="373">
        <f t="shared" si="0"/>
        <v>45</v>
      </c>
      <c r="B53" s="474" t="s">
        <v>1727</v>
      </c>
      <c r="C53" s="374" t="s">
        <v>495</v>
      </c>
      <c r="D53" s="374" t="s">
        <v>1741</v>
      </c>
      <c r="E53" s="374">
        <v>40</v>
      </c>
      <c r="F53" s="374">
        <v>450</v>
      </c>
      <c r="G53" s="378" t="s">
        <v>1767</v>
      </c>
      <c r="H53" s="376" t="s">
        <v>1768</v>
      </c>
      <c r="I53" s="376" t="s">
        <v>1769</v>
      </c>
      <c r="J53" s="376"/>
      <c r="K53" s="374"/>
    </row>
    <row r="54" spans="1:11" ht="72">
      <c r="A54" s="373">
        <f t="shared" si="0"/>
        <v>46</v>
      </c>
      <c r="B54" s="474" t="s">
        <v>1728</v>
      </c>
      <c r="C54" s="374" t="s">
        <v>495</v>
      </c>
      <c r="D54" s="374" t="s">
        <v>1741</v>
      </c>
      <c r="E54" s="374">
        <v>51</v>
      </c>
      <c r="F54" s="374">
        <v>375</v>
      </c>
      <c r="G54" s="378" t="s">
        <v>1770</v>
      </c>
      <c r="H54" s="376" t="s">
        <v>1771</v>
      </c>
      <c r="I54" s="376" t="s">
        <v>1772</v>
      </c>
      <c r="J54" s="376"/>
      <c r="K54" s="374"/>
    </row>
    <row r="55" spans="1:11" ht="54">
      <c r="A55" s="373">
        <f t="shared" si="0"/>
        <v>47</v>
      </c>
      <c r="B55" s="474" t="s">
        <v>1729</v>
      </c>
      <c r="C55" s="374" t="s">
        <v>495</v>
      </c>
      <c r="D55" s="374" t="s">
        <v>1742</v>
      </c>
      <c r="E55" s="374">
        <v>45</v>
      </c>
      <c r="F55" s="374">
        <v>375</v>
      </c>
      <c r="G55" s="378" t="s">
        <v>1773</v>
      </c>
      <c r="H55" s="376" t="s">
        <v>1691</v>
      </c>
      <c r="I55" s="376" t="s">
        <v>1774</v>
      </c>
      <c r="J55" s="376"/>
      <c r="K55" s="374"/>
    </row>
    <row r="56" spans="1:11" ht="54">
      <c r="A56" s="373">
        <f t="shared" si="0"/>
        <v>48</v>
      </c>
      <c r="B56" s="474" t="s">
        <v>1730</v>
      </c>
      <c r="C56" s="374" t="s">
        <v>495</v>
      </c>
      <c r="D56" s="374" t="s">
        <v>1742</v>
      </c>
      <c r="E56" s="374">
        <v>37.5</v>
      </c>
      <c r="F56" s="374">
        <v>600</v>
      </c>
      <c r="G56" s="378" t="s">
        <v>1775</v>
      </c>
      <c r="H56" s="376" t="s">
        <v>1776</v>
      </c>
      <c r="I56" s="376" t="s">
        <v>1777</v>
      </c>
      <c r="J56" s="376"/>
      <c r="K56" s="374"/>
    </row>
    <row r="57" spans="1:11" ht="54">
      <c r="A57" s="373">
        <f t="shared" si="0"/>
        <v>49</v>
      </c>
      <c r="B57" s="474" t="s">
        <v>1731</v>
      </c>
      <c r="C57" s="374" t="s">
        <v>495</v>
      </c>
      <c r="D57" s="374" t="s">
        <v>1741</v>
      </c>
      <c r="E57" s="374">
        <v>40</v>
      </c>
      <c r="F57" s="374">
        <v>625</v>
      </c>
      <c r="G57" s="378" t="s">
        <v>1778</v>
      </c>
      <c r="H57" s="376" t="s">
        <v>1779</v>
      </c>
      <c r="I57" s="376" t="s">
        <v>1780</v>
      </c>
      <c r="J57" s="376"/>
      <c r="K57" s="374"/>
    </row>
    <row r="58" spans="1:11" ht="54">
      <c r="A58" s="373">
        <f t="shared" si="0"/>
        <v>50</v>
      </c>
      <c r="B58" s="474" t="s">
        <v>1732</v>
      </c>
      <c r="C58" s="374" t="s">
        <v>495</v>
      </c>
      <c r="D58" s="374" t="s">
        <v>496</v>
      </c>
      <c r="E58" s="374">
        <v>93.79</v>
      </c>
      <c r="F58" s="374">
        <v>375</v>
      </c>
      <c r="G58" s="378" t="s">
        <v>1781</v>
      </c>
      <c r="H58" s="376" t="s">
        <v>1782</v>
      </c>
      <c r="I58" s="376" t="s">
        <v>1783</v>
      </c>
      <c r="J58" s="376"/>
      <c r="K58" s="374"/>
    </row>
    <row r="59" spans="1:11" ht="54">
      <c r="A59" s="373">
        <f t="shared" si="0"/>
        <v>51</v>
      </c>
      <c r="B59" s="474" t="s">
        <v>1832</v>
      </c>
      <c r="C59" s="374" t="s">
        <v>495</v>
      </c>
      <c r="D59" s="374" t="s">
        <v>1742</v>
      </c>
      <c r="E59" s="374">
        <v>65.5</v>
      </c>
      <c r="F59" s="374">
        <v>625</v>
      </c>
      <c r="G59" s="378">
        <v>13001012424</v>
      </c>
      <c r="H59" s="376" t="s">
        <v>1784</v>
      </c>
      <c r="I59" s="376" t="s">
        <v>1785</v>
      </c>
      <c r="J59" s="376"/>
      <c r="K59" s="374"/>
    </row>
    <row r="60" spans="1:11" ht="54">
      <c r="A60" s="373">
        <f t="shared" si="0"/>
        <v>52</v>
      </c>
      <c r="B60" s="475" t="s">
        <v>1733</v>
      </c>
      <c r="C60" s="374" t="s">
        <v>495</v>
      </c>
      <c r="D60" s="374" t="s">
        <v>1741</v>
      </c>
      <c r="E60" s="374">
        <v>68</v>
      </c>
      <c r="F60" s="374">
        <v>300</v>
      </c>
      <c r="G60" s="378">
        <v>37001006789</v>
      </c>
      <c r="H60" s="376" t="s">
        <v>1786</v>
      </c>
      <c r="I60" s="376" t="s">
        <v>1787</v>
      </c>
      <c r="J60" s="376"/>
      <c r="K60" s="374"/>
    </row>
    <row r="61" spans="1:11" ht="54">
      <c r="A61" s="373">
        <f t="shared" si="0"/>
        <v>53</v>
      </c>
      <c r="B61" s="475" t="s">
        <v>1733</v>
      </c>
      <c r="C61" s="374" t="s">
        <v>495</v>
      </c>
      <c r="D61" s="374" t="s">
        <v>1741</v>
      </c>
      <c r="E61" s="374">
        <v>68</v>
      </c>
      <c r="F61" s="374">
        <v>550</v>
      </c>
      <c r="G61" s="378">
        <v>37001016473</v>
      </c>
      <c r="H61" s="376" t="s">
        <v>1788</v>
      </c>
      <c r="I61" s="376" t="s">
        <v>1789</v>
      </c>
      <c r="J61" s="376"/>
      <c r="K61" s="374"/>
    </row>
    <row r="62" spans="1:11" ht="36">
      <c r="A62" s="373">
        <f t="shared" si="0"/>
        <v>54</v>
      </c>
      <c r="B62" s="474" t="s">
        <v>1734</v>
      </c>
      <c r="C62" s="374" t="s">
        <v>495</v>
      </c>
      <c r="D62" s="374" t="s">
        <v>496</v>
      </c>
      <c r="E62" s="374">
        <v>160</v>
      </c>
      <c r="F62" s="374">
        <v>1250</v>
      </c>
      <c r="G62" s="378" t="s">
        <v>1805</v>
      </c>
      <c r="H62" s="376" t="s">
        <v>1790</v>
      </c>
      <c r="I62" s="376" t="s">
        <v>1791</v>
      </c>
      <c r="J62" s="376"/>
      <c r="K62" s="374"/>
    </row>
    <row r="63" spans="1:11" ht="36">
      <c r="A63" s="373">
        <f t="shared" si="0"/>
        <v>55</v>
      </c>
      <c r="B63" s="474" t="s">
        <v>1735</v>
      </c>
      <c r="C63" s="374" t="s">
        <v>495</v>
      </c>
      <c r="D63" s="374" t="s">
        <v>1741</v>
      </c>
      <c r="E63" s="374">
        <v>50.8</v>
      </c>
      <c r="F63" s="374">
        <v>1000</v>
      </c>
      <c r="G63" s="378">
        <v>57001014654</v>
      </c>
      <c r="H63" s="376" t="s">
        <v>1792</v>
      </c>
      <c r="I63" s="376" t="s">
        <v>1793</v>
      </c>
      <c r="J63" s="376"/>
      <c r="K63" s="374"/>
    </row>
    <row r="64" spans="1:11" ht="36">
      <c r="A64" s="373">
        <f t="shared" si="0"/>
        <v>56</v>
      </c>
      <c r="B64" s="474" t="s">
        <v>1812</v>
      </c>
      <c r="C64" s="374" t="s">
        <v>495</v>
      </c>
      <c r="D64" s="374" t="s">
        <v>1817</v>
      </c>
      <c r="E64" s="374">
        <v>63</v>
      </c>
      <c r="F64" s="374">
        <v>700</v>
      </c>
      <c r="G64" s="378"/>
      <c r="H64" s="376"/>
      <c r="I64" s="376"/>
      <c r="J64" s="378" t="s">
        <v>1821</v>
      </c>
      <c r="K64" s="374" t="s">
        <v>1830</v>
      </c>
    </row>
    <row r="65" spans="1:11" ht="36">
      <c r="A65" s="373">
        <f t="shared" si="0"/>
        <v>57</v>
      </c>
      <c r="B65" s="474" t="s">
        <v>1813</v>
      </c>
      <c r="C65" s="374" t="s">
        <v>495</v>
      </c>
      <c r="D65" s="374" t="s">
        <v>1818</v>
      </c>
      <c r="E65" s="374">
        <v>15</v>
      </c>
      <c r="F65" s="374">
        <v>250</v>
      </c>
      <c r="G65" s="378"/>
      <c r="H65" s="376"/>
      <c r="I65" s="376"/>
      <c r="J65" s="378" t="s">
        <v>1822</v>
      </c>
      <c r="K65" s="374" t="s">
        <v>1831</v>
      </c>
    </row>
    <row r="66" spans="1:11" ht="36">
      <c r="A66" s="373">
        <f t="shared" si="0"/>
        <v>58</v>
      </c>
      <c r="B66" s="474" t="s">
        <v>1813</v>
      </c>
      <c r="C66" s="374" t="s">
        <v>495</v>
      </c>
      <c r="D66" s="374" t="s">
        <v>1818</v>
      </c>
      <c r="E66" s="374">
        <v>22</v>
      </c>
      <c r="F66" s="374">
        <v>250</v>
      </c>
      <c r="G66" s="378" t="s">
        <v>1823</v>
      </c>
      <c r="H66" s="376" t="s">
        <v>1829</v>
      </c>
      <c r="I66" s="376" t="s">
        <v>1833</v>
      </c>
      <c r="J66" s="376"/>
      <c r="K66" s="374"/>
    </row>
    <row r="67" spans="1:11" ht="54">
      <c r="A67" s="373">
        <f t="shared" si="0"/>
        <v>59</v>
      </c>
      <c r="B67" s="474" t="s">
        <v>1814</v>
      </c>
      <c r="C67" s="374" t="s">
        <v>495</v>
      </c>
      <c r="D67" s="374" t="s">
        <v>496</v>
      </c>
      <c r="E67" s="374">
        <v>106.53</v>
      </c>
      <c r="F67" s="374">
        <v>3523.8</v>
      </c>
      <c r="G67" s="377" t="s">
        <v>1851</v>
      </c>
      <c r="H67" s="376" t="s">
        <v>1827</v>
      </c>
      <c r="I67" s="376" t="s">
        <v>1828</v>
      </c>
      <c r="J67" s="376"/>
      <c r="K67" s="374"/>
    </row>
    <row r="68" spans="1:11" ht="36">
      <c r="A68" s="373">
        <f t="shared" si="0"/>
        <v>60</v>
      </c>
      <c r="B68" s="474" t="s">
        <v>1815</v>
      </c>
      <c r="C68" s="374" t="s">
        <v>495</v>
      </c>
      <c r="D68" s="374" t="s">
        <v>1819</v>
      </c>
      <c r="E68" s="374">
        <v>14</v>
      </c>
      <c r="F68" s="374">
        <v>625</v>
      </c>
      <c r="G68" s="377" t="s">
        <v>1850</v>
      </c>
      <c r="H68" s="376" t="s">
        <v>1826</v>
      </c>
      <c r="I68" s="376" t="s">
        <v>1825</v>
      </c>
      <c r="J68" s="376"/>
      <c r="K68" s="374"/>
    </row>
    <row r="69" spans="1:11" ht="36">
      <c r="A69" s="373">
        <f t="shared" si="0"/>
        <v>61</v>
      </c>
      <c r="B69" s="474" t="s">
        <v>1816</v>
      </c>
      <c r="C69" s="374" t="s">
        <v>495</v>
      </c>
      <c r="D69" s="374" t="s">
        <v>1820</v>
      </c>
      <c r="E69" s="374">
        <v>14</v>
      </c>
      <c r="F69" s="374">
        <v>625</v>
      </c>
      <c r="G69" s="377" t="s">
        <v>1849</v>
      </c>
      <c r="H69" s="376" t="s">
        <v>1824</v>
      </c>
      <c r="I69" s="376" t="s">
        <v>1825</v>
      </c>
      <c r="J69" s="376"/>
      <c r="K69" s="374"/>
    </row>
    <row r="70" spans="1:11" ht="54">
      <c r="A70" s="373">
        <f t="shared" si="0"/>
        <v>62</v>
      </c>
      <c r="B70" s="374" t="s">
        <v>1848</v>
      </c>
      <c r="C70" s="374" t="s">
        <v>495</v>
      </c>
      <c r="D70" s="374" t="s">
        <v>1847</v>
      </c>
      <c r="E70" s="374">
        <v>80</v>
      </c>
      <c r="F70" s="374">
        <v>500</v>
      </c>
      <c r="G70" s="377"/>
      <c r="H70" s="376"/>
      <c r="I70" s="376"/>
      <c r="J70" s="377" t="s">
        <v>1846</v>
      </c>
      <c r="K70" s="374" t="s">
        <v>1845</v>
      </c>
    </row>
    <row r="71" spans="1:11" ht="36">
      <c r="A71" s="373">
        <f t="shared" si="0"/>
        <v>63</v>
      </c>
      <c r="B71" s="374" t="s">
        <v>1855</v>
      </c>
      <c r="C71" s="374" t="s">
        <v>495</v>
      </c>
      <c r="D71" s="374" t="s">
        <v>1854</v>
      </c>
      <c r="E71" s="374">
        <v>28</v>
      </c>
      <c r="F71" s="374">
        <v>562.5</v>
      </c>
      <c r="G71" s="377"/>
      <c r="H71" s="376"/>
      <c r="I71" s="376"/>
      <c r="J71" s="377" t="s">
        <v>1853</v>
      </c>
      <c r="K71" s="374" t="s">
        <v>1852</v>
      </c>
    </row>
    <row r="72" spans="1:11" ht="90">
      <c r="A72" s="373">
        <f t="shared" si="0"/>
        <v>64</v>
      </c>
      <c r="B72" s="374" t="s">
        <v>1858</v>
      </c>
      <c r="C72" s="374" t="s">
        <v>495</v>
      </c>
      <c r="D72" s="374" t="s">
        <v>1857</v>
      </c>
      <c r="E72" s="374">
        <v>112.51</v>
      </c>
      <c r="F72" s="374">
        <v>750</v>
      </c>
      <c r="G72" s="378"/>
      <c r="H72" s="376"/>
      <c r="I72" s="376"/>
      <c r="J72" s="376">
        <v>211336892</v>
      </c>
      <c r="K72" s="374" t="s">
        <v>1856</v>
      </c>
    </row>
    <row r="73" spans="1:11" ht="72">
      <c r="A73" s="373">
        <f t="shared" si="0"/>
        <v>65</v>
      </c>
      <c r="B73" s="374" t="s">
        <v>1859</v>
      </c>
      <c r="C73" s="374" t="s">
        <v>495</v>
      </c>
      <c r="D73" s="374" t="s">
        <v>1857</v>
      </c>
      <c r="E73" s="374">
        <v>18</v>
      </c>
      <c r="F73" s="374">
        <v>600</v>
      </c>
      <c r="G73" s="378" t="s">
        <v>1860</v>
      </c>
      <c r="H73" s="376" t="s">
        <v>1861</v>
      </c>
      <c r="I73" s="376" t="s">
        <v>1862</v>
      </c>
      <c r="J73" s="376"/>
      <c r="K73" s="374"/>
    </row>
    <row r="74" spans="1:11" ht="36">
      <c r="A74" s="373">
        <f t="shared" si="0"/>
        <v>66</v>
      </c>
      <c r="B74" s="374" t="s">
        <v>548</v>
      </c>
      <c r="C74" s="374" t="s">
        <v>495</v>
      </c>
      <c r="D74" s="374" t="s">
        <v>1866</v>
      </c>
      <c r="E74" s="374">
        <v>516.20000000000005</v>
      </c>
      <c r="F74" s="374">
        <v>3810</v>
      </c>
      <c r="G74" s="378"/>
      <c r="H74" s="376"/>
      <c r="I74" s="376"/>
      <c r="J74" s="376">
        <v>202283242</v>
      </c>
      <c r="K74" s="374" t="s">
        <v>1865</v>
      </c>
    </row>
    <row r="75" spans="1:11" ht="36">
      <c r="A75" s="373">
        <v>67</v>
      </c>
      <c r="B75" s="374" t="s">
        <v>1868</v>
      </c>
      <c r="C75" s="374" t="s">
        <v>495</v>
      </c>
      <c r="D75" s="374" t="s">
        <v>1854</v>
      </c>
      <c r="E75" s="374">
        <v>60</v>
      </c>
      <c r="F75" s="374">
        <v>300</v>
      </c>
      <c r="G75" s="378"/>
      <c r="H75" s="374"/>
      <c r="I75" s="374"/>
      <c r="J75" s="374">
        <v>205287526</v>
      </c>
      <c r="K75" s="374" t="s">
        <v>1867</v>
      </c>
    </row>
    <row r="76" spans="1:11" ht="36">
      <c r="A76" s="373">
        <v>68</v>
      </c>
      <c r="B76" s="374" t="s">
        <v>1869</v>
      </c>
      <c r="C76" s="374" t="s">
        <v>495</v>
      </c>
      <c r="D76" s="374" t="s">
        <v>1854</v>
      </c>
      <c r="E76" s="374">
        <v>33</v>
      </c>
      <c r="F76" s="374">
        <v>200</v>
      </c>
      <c r="G76" s="378">
        <v>45001021548</v>
      </c>
      <c r="H76" s="374" t="s">
        <v>1871</v>
      </c>
      <c r="I76" s="374" t="s">
        <v>1870</v>
      </c>
      <c r="J76" s="374"/>
      <c r="K76" s="374"/>
    </row>
    <row r="77" spans="1:11" ht="36">
      <c r="A77" s="373">
        <v>69</v>
      </c>
      <c r="B77" s="374" t="s">
        <v>1873</v>
      </c>
      <c r="C77" s="374" t="s">
        <v>495</v>
      </c>
      <c r="D77" s="374" t="s">
        <v>1854</v>
      </c>
      <c r="E77" s="374">
        <v>40</v>
      </c>
      <c r="F77" s="374">
        <v>350</v>
      </c>
      <c r="G77" s="378">
        <v>25001003277</v>
      </c>
      <c r="H77" s="374" t="s">
        <v>1708</v>
      </c>
      <c r="I77" s="374" t="s">
        <v>1872</v>
      </c>
      <c r="J77" s="374"/>
      <c r="K77" s="374"/>
    </row>
    <row r="78" spans="1:11" ht="72">
      <c r="A78" s="373">
        <v>70</v>
      </c>
      <c r="B78" s="374" t="s">
        <v>1876</v>
      </c>
      <c r="C78" s="374" t="s">
        <v>495</v>
      </c>
      <c r="D78" s="374" t="s">
        <v>1881</v>
      </c>
      <c r="E78" s="374">
        <v>159.54</v>
      </c>
      <c r="F78" s="374">
        <v>500</v>
      </c>
      <c r="G78" s="377" t="s">
        <v>1879</v>
      </c>
      <c r="H78" s="374" t="s">
        <v>1874</v>
      </c>
      <c r="I78" s="374" t="s">
        <v>1875</v>
      </c>
      <c r="J78" s="374"/>
      <c r="K78" s="374"/>
    </row>
    <row r="79" spans="1:11" ht="36">
      <c r="A79" s="373">
        <v>71</v>
      </c>
      <c r="B79" s="374" t="s">
        <v>1880</v>
      </c>
      <c r="C79" s="374" t="s">
        <v>495</v>
      </c>
      <c r="D79" s="374" t="s">
        <v>1881</v>
      </c>
      <c r="E79" s="374">
        <v>37.43</v>
      </c>
      <c r="F79" s="374">
        <v>250</v>
      </c>
      <c r="G79" s="378">
        <v>21001013789</v>
      </c>
      <c r="H79" s="374" t="s">
        <v>1878</v>
      </c>
      <c r="I79" s="374" t="s">
        <v>1877</v>
      </c>
      <c r="J79" s="374"/>
      <c r="K79" s="374"/>
    </row>
    <row r="80" spans="1:11" ht="36">
      <c r="A80" s="373">
        <v>72</v>
      </c>
      <c r="B80" s="374" t="s">
        <v>2573</v>
      </c>
      <c r="C80" s="374" t="s">
        <v>495</v>
      </c>
      <c r="D80" s="374" t="s">
        <v>1966</v>
      </c>
      <c r="E80" s="454"/>
      <c r="F80" s="374">
        <v>1000</v>
      </c>
      <c r="G80" s="455">
        <v>59001004239</v>
      </c>
      <c r="H80" s="374" t="s">
        <v>1891</v>
      </c>
      <c r="I80" s="374" t="s">
        <v>1890</v>
      </c>
      <c r="J80" s="374"/>
      <c r="K80" s="374"/>
    </row>
    <row r="81" spans="1:11" ht="18">
      <c r="A81" s="461"/>
      <c r="B81" s="462"/>
      <c r="C81" s="12"/>
      <c r="D81" s="565"/>
      <c r="E81" s="565"/>
      <c r="F81" s="73"/>
      <c r="G81" s="12"/>
      <c r="H81" s="73"/>
      <c r="I81" s="73"/>
      <c r="J81" s="462"/>
      <c r="K81" s="462"/>
    </row>
    <row r="82" spans="1:11" ht="18">
      <c r="A82" s="461"/>
      <c r="B82" s="462"/>
      <c r="C82" s="12"/>
      <c r="D82" s="465" t="s">
        <v>256</v>
      </c>
      <c r="E82" s="12"/>
      <c r="F82" s="73"/>
      <c r="G82" s="12" t="s">
        <v>261</v>
      </c>
      <c r="H82" s="73"/>
      <c r="I82" s="73"/>
      <c r="J82" s="462"/>
      <c r="K82" s="462"/>
    </row>
    <row r="83" spans="1:11" ht="18">
      <c r="A83" s="461"/>
      <c r="B83" s="462"/>
      <c r="C83" s="12"/>
      <c r="D83" s="12"/>
      <c r="E83" s="12"/>
      <c r="F83" s="73"/>
      <c r="G83" s="12" t="s">
        <v>257</v>
      </c>
      <c r="H83" s="73"/>
      <c r="I83" s="73"/>
      <c r="J83" s="462"/>
      <c r="K83" s="462"/>
    </row>
  </sheetData>
  <autoFilter ref="A7:L79"/>
  <mergeCells count="2">
    <mergeCell ref="K2:L2"/>
    <mergeCell ref="D81:E81"/>
  </mergeCells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0" customWidth="1"/>
    <col min="2" max="2" width="21.140625" style="180" customWidth="1"/>
    <col min="3" max="3" width="21.5703125" style="180" customWidth="1"/>
    <col min="4" max="4" width="19.140625" style="180" customWidth="1"/>
    <col min="5" max="5" width="15.140625" style="180" customWidth="1"/>
    <col min="6" max="6" width="20.85546875" style="180" customWidth="1"/>
    <col min="7" max="7" width="23.85546875" style="180" customWidth="1"/>
    <col min="8" max="8" width="19" style="180" customWidth="1"/>
    <col min="9" max="9" width="21.140625" style="180" customWidth="1"/>
    <col min="10" max="10" width="17" style="180" customWidth="1"/>
    <col min="11" max="11" width="21.5703125" style="180" customWidth="1"/>
    <col min="12" max="12" width="30.28515625" style="180" customWidth="1"/>
    <col min="13" max="16384" width="9.140625" style="180"/>
  </cols>
  <sheetData>
    <row r="1" spans="1:13" customFormat="1" ht="15">
      <c r="A1" s="137" t="s">
        <v>428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97</v>
      </c>
    </row>
    <row r="2" spans="1:13" customFormat="1" ht="15">
      <c r="A2" s="106" t="s">
        <v>128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500" t="s">
        <v>1889</v>
      </c>
      <c r="M2" s="499"/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0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14" t="str">
        <f>'ფორმა N1'!D4</f>
        <v>მპგ თავისუფალი დემოკრატები</v>
      </c>
      <c r="B5" s="214"/>
      <c r="C5" s="81"/>
      <c r="D5" s="81"/>
      <c r="E5" s="81"/>
      <c r="F5" s="215"/>
      <c r="G5" s="216"/>
      <c r="H5" s="216"/>
      <c r="I5" s="216"/>
      <c r="J5" s="216"/>
      <c r="K5" s="216"/>
      <c r="L5" s="215"/>
    </row>
    <row r="6" spans="1:13" customFormat="1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336</v>
      </c>
      <c r="F7" s="136" t="s">
        <v>235</v>
      </c>
      <c r="G7" s="136" t="s">
        <v>372</v>
      </c>
      <c r="H7" s="136" t="s">
        <v>374</v>
      </c>
      <c r="I7" s="136" t="s">
        <v>368</v>
      </c>
      <c r="J7" s="136" t="s">
        <v>369</v>
      </c>
      <c r="K7" s="136" t="s">
        <v>381</v>
      </c>
      <c r="L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13"/>
      <c r="J9" s="213"/>
      <c r="K9" s="213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13"/>
      <c r="J10" s="213"/>
      <c r="K10" s="213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13"/>
      <c r="J11" s="213"/>
      <c r="K11" s="213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13"/>
      <c r="J12" s="213"/>
      <c r="K12" s="213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13"/>
      <c r="J13" s="213"/>
      <c r="K13" s="213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13"/>
      <c r="J14" s="213"/>
      <c r="K14" s="213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13"/>
      <c r="J15" s="213"/>
      <c r="K15" s="213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13"/>
      <c r="J16" s="213"/>
      <c r="K16" s="213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13"/>
      <c r="J17" s="213"/>
      <c r="K17" s="213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13"/>
      <c r="J18" s="213"/>
      <c r="K18" s="213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13"/>
      <c r="J19" s="213"/>
      <c r="K19" s="213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13"/>
      <c r="J20" s="213"/>
      <c r="K20" s="213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13"/>
      <c r="J21" s="213"/>
      <c r="K21" s="213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13"/>
      <c r="J22" s="213"/>
      <c r="K22" s="213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13"/>
      <c r="J23" s="213"/>
      <c r="K23" s="213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13"/>
      <c r="J24" s="213"/>
      <c r="K24" s="213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13"/>
      <c r="J25" s="213"/>
      <c r="K25" s="213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13"/>
      <c r="J26" s="213"/>
      <c r="K26" s="213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13"/>
      <c r="J27" s="213"/>
      <c r="K27" s="213"/>
      <c r="L27" s="26"/>
    </row>
    <row r="28" spans="1:12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</row>
    <row r="29" spans="1:12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</row>
    <row r="30" spans="1:12">
      <c r="A30" s="218"/>
      <c r="B30" s="218"/>
      <c r="C30" s="217"/>
      <c r="D30" s="217"/>
      <c r="E30" s="217"/>
      <c r="F30" s="217"/>
      <c r="G30" s="217"/>
      <c r="H30" s="217"/>
      <c r="I30" s="217"/>
      <c r="J30" s="217"/>
      <c r="K30" s="217"/>
      <c r="L30" s="217"/>
    </row>
    <row r="31" spans="1:12" ht="15">
      <c r="A31" s="179"/>
      <c r="B31" s="179"/>
      <c r="C31" s="181" t="s">
        <v>96</v>
      </c>
      <c r="D31" s="179"/>
      <c r="E31" s="179"/>
      <c r="F31" s="182"/>
      <c r="G31" s="179"/>
      <c r="H31" s="179"/>
      <c r="I31" s="179"/>
      <c r="J31" s="179"/>
      <c r="K31" s="179"/>
      <c r="L31" s="179"/>
    </row>
    <row r="32" spans="1:12" ht="15">
      <c r="A32" s="179"/>
      <c r="B32" s="179"/>
      <c r="C32" s="179"/>
      <c r="D32" s="183"/>
      <c r="E32" s="179"/>
      <c r="G32" s="183"/>
      <c r="H32" s="222"/>
    </row>
    <row r="33" spans="3:7" ht="15">
      <c r="C33" s="179"/>
      <c r="D33" s="185" t="s">
        <v>256</v>
      </c>
      <c r="E33" s="179"/>
      <c r="G33" s="186" t="s">
        <v>261</v>
      </c>
    </row>
    <row r="34" spans="3:7" ht="15">
      <c r="C34" s="179"/>
      <c r="D34" s="187" t="s">
        <v>127</v>
      </c>
      <c r="E34" s="179"/>
      <c r="G34" s="179" t="s">
        <v>257</v>
      </c>
    </row>
    <row r="35" spans="3:7" ht="15">
      <c r="C35" s="179"/>
      <c r="D35" s="187"/>
    </row>
  </sheetData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50" t="s">
        <v>97</v>
      </c>
      <c r="D1" s="550"/>
      <c r="E1" s="109"/>
    </row>
    <row r="2" spans="1:7">
      <c r="A2" s="77" t="s">
        <v>128</v>
      </c>
      <c r="B2" s="77"/>
      <c r="C2" s="548" t="s">
        <v>1889</v>
      </c>
      <c r="D2" s="549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59" t="str">
        <f>'ფორმა N1'!D4</f>
        <v>მპგ თავისუფალი დემოკრატები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29">
        <v>1</v>
      </c>
      <c r="B9" s="229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468</v>
      </c>
      <c r="B14" s="98" t="s">
        <v>467</v>
      </c>
      <c r="C14" s="8"/>
      <c r="D14" s="8"/>
      <c r="E14" s="109"/>
    </row>
    <row r="15" spans="1:7" s="3" customFormat="1" ht="16.5" customHeight="1">
      <c r="A15" s="98" t="s">
        <v>469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416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417</v>
      </c>
      <c r="C24" s="262"/>
      <c r="D24" s="8"/>
      <c r="E24" s="109"/>
    </row>
    <row r="25" spans="1:5" s="3" customFormat="1">
      <c r="A25" s="89" t="s">
        <v>239</v>
      </c>
      <c r="B25" s="89" t="s">
        <v>423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37" t="s">
        <v>87</v>
      </c>
      <c r="B28" s="237" t="s">
        <v>297</v>
      </c>
      <c r="C28" s="8"/>
      <c r="D28" s="8"/>
      <c r="E28" s="109"/>
    </row>
    <row r="29" spans="1:5">
      <c r="A29" s="237" t="s">
        <v>88</v>
      </c>
      <c r="B29" s="237" t="s">
        <v>300</v>
      </c>
      <c r="C29" s="8"/>
      <c r="D29" s="8"/>
      <c r="E29" s="109"/>
    </row>
    <row r="30" spans="1:5">
      <c r="A30" s="237" t="s">
        <v>425</v>
      </c>
      <c r="B30" s="237" t="s">
        <v>298</v>
      </c>
      <c r="C30" s="8"/>
      <c r="D30" s="8"/>
      <c r="E30" s="109"/>
    </row>
    <row r="31" spans="1:5">
      <c r="A31" s="89" t="s">
        <v>33</v>
      </c>
      <c r="B31" s="89" t="s">
        <v>467</v>
      </c>
      <c r="C31" s="108">
        <f>SUM(C32:C34)</f>
        <v>0</v>
      </c>
      <c r="D31" s="108">
        <f>SUM(D32:D34)</f>
        <v>0</v>
      </c>
      <c r="E31" s="109"/>
    </row>
    <row r="32" spans="1:5">
      <c r="A32" s="237" t="s">
        <v>12</v>
      </c>
      <c r="B32" s="237" t="s">
        <v>470</v>
      </c>
      <c r="C32" s="8"/>
      <c r="D32" s="8"/>
      <c r="E32" s="109"/>
    </row>
    <row r="33" spans="1:9">
      <c r="A33" s="237" t="s">
        <v>13</v>
      </c>
      <c r="B33" s="237" t="s">
        <v>471</v>
      </c>
      <c r="C33" s="8"/>
      <c r="D33" s="8"/>
      <c r="E33" s="109"/>
    </row>
    <row r="34" spans="1:9">
      <c r="A34" s="237" t="s">
        <v>269</v>
      </c>
      <c r="B34" s="237" t="s">
        <v>472</v>
      </c>
      <c r="C34" s="8"/>
      <c r="D34" s="8"/>
      <c r="E34" s="109"/>
    </row>
    <row r="35" spans="1:9">
      <c r="A35" s="89" t="s">
        <v>34</v>
      </c>
      <c r="B35" s="250" t="s">
        <v>422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0" customWidth="1"/>
    <col min="2" max="2" width="21.5703125" style="180" customWidth="1"/>
    <col min="3" max="3" width="19.140625" style="180" customWidth="1"/>
    <col min="4" max="4" width="23.7109375" style="180" customWidth="1"/>
    <col min="5" max="6" width="16.5703125" style="180" bestFit="1" customWidth="1"/>
    <col min="7" max="7" width="17" style="180" customWidth="1"/>
    <col min="8" max="8" width="19" style="180" customWidth="1"/>
    <col min="9" max="9" width="33.42578125" style="180" customWidth="1"/>
    <col min="10" max="16384" width="9.140625" style="180"/>
  </cols>
  <sheetData>
    <row r="1" spans="1:13" customFormat="1" ht="15">
      <c r="A1" s="137" t="s">
        <v>429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00" t="s">
        <v>1889</v>
      </c>
      <c r="J2" s="501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0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4" t="str">
        <f>'ფორმა N1'!D4</f>
        <v>მპგ თავისუფალი დემოკრატები</v>
      </c>
      <c r="B5" s="81"/>
      <c r="C5" s="81"/>
      <c r="D5" s="216"/>
      <c r="E5" s="216"/>
      <c r="F5" s="216"/>
      <c r="G5" s="216"/>
      <c r="H5" s="216"/>
      <c r="I5" s="215"/>
    </row>
    <row r="6" spans="1:13" customFormat="1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8">
        <v>1</v>
      </c>
      <c r="B9" s="26"/>
      <c r="C9" s="26"/>
      <c r="D9" s="26"/>
      <c r="E9" s="26"/>
      <c r="F9" s="213"/>
      <c r="G9" s="213"/>
      <c r="H9" s="213"/>
      <c r="I9" s="26"/>
    </row>
    <row r="10" spans="1:13" customFormat="1" ht="15">
      <c r="A10" s="68">
        <v>2</v>
      </c>
      <c r="B10" s="26"/>
      <c r="C10" s="26"/>
      <c r="D10" s="26"/>
      <c r="E10" s="26"/>
      <c r="F10" s="213"/>
      <c r="G10" s="213"/>
      <c r="H10" s="213"/>
      <c r="I10" s="26"/>
    </row>
    <row r="11" spans="1:13" customFormat="1" ht="15">
      <c r="A11" s="68">
        <v>3</v>
      </c>
      <c r="B11" s="26"/>
      <c r="C11" s="26"/>
      <c r="D11" s="26"/>
      <c r="E11" s="26"/>
      <c r="F11" s="213"/>
      <c r="G11" s="213"/>
      <c r="H11" s="213"/>
      <c r="I11" s="26"/>
    </row>
    <row r="12" spans="1:13" customFormat="1" ht="15">
      <c r="A12" s="68">
        <v>4</v>
      </c>
      <c r="B12" s="26"/>
      <c r="C12" s="26"/>
      <c r="D12" s="26"/>
      <c r="E12" s="26"/>
      <c r="F12" s="213"/>
      <c r="G12" s="213"/>
      <c r="H12" s="213"/>
      <c r="I12" s="26"/>
    </row>
    <row r="13" spans="1:13" customFormat="1" ht="15">
      <c r="A13" s="68">
        <v>5</v>
      </c>
      <c r="B13" s="26"/>
      <c r="C13" s="26"/>
      <c r="D13" s="26"/>
      <c r="E13" s="26"/>
      <c r="F13" s="213"/>
      <c r="G13" s="213"/>
      <c r="H13" s="213"/>
      <c r="I13" s="26"/>
    </row>
    <row r="14" spans="1:13" customFormat="1" ht="15">
      <c r="A14" s="68">
        <v>6</v>
      </c>
      <c r="B14" s="26"/>
      <c r="C14" s="26"/>
      <c r="D14" s="26"/>
      <c r="E14" s="26"/>
      <c r="F14" s="213"/>
      <c r="G14" s="213"/>
      <c r="H14" s="213"/>
      <c r="I14" s="26"/>
    </row>
    <row r="15" spans="1:13" customFormat="1" ht="15">
      <c r="A15" s="68">
        <v>7</v>
      </c>
      <c r="B15" s="26"/>
      <c r="C15" s="26"/>
      <c r="D15" s="26"/>
      <c r="E15" s="26"/>
      <c r="F15" s="213"/>
      <c r="G15" s="213"/>
      <c r="H15" s="213"/>
      <c r="I15" s="26"/>
    </row>
    <row r="16" spans="1:13" customFormat="1" ht="15">
      <c r="A16" s="68">
        <v>8</v>
      </c>
      <c r="B16" s="26"/>
      <c r="C16" s="26"/>
      <c r="D16" s="26"/>
      <c r="E16" s="26"/>
      <c r="F16" s="213"/>
      <c r="G16" s="213"/>
      <c r="H16" s="213"/>
      <c r="I16" s="26"/>
    </row>
    <row r="17" spans="1:9" customFormat="1" ht="15">
      <c r="A17" s="68">
        <v>9</v>
      </c>
      <c r="B17" s="26"/>
      <c r="C17" s="26"/>
      <c r="D17" s="26"/>
      <c r="E17" s="26"/>
      <c r="F17" s="213"/>
      <c r="G17" s="213"/>
      <c r="H17" s="213"/>
      <c r="I17" s="26"/>
    </row>
    <row r="18" spans="1:9" customFormat="1" ht="15">
      <c r="A18" s="68">
        <v>10</v>
      </c>
      <c r="B18" s="26"/>
      <c r="C18" s="26"/>
      <c r="D18" s="26"/>
      <c r="E18" s="26"/>
      <c r="F18" s="213"/>
      <c r="G18" s="213"/>
      <c r="H18" s="213"/>
      <c r="I18" s="26"/>
    </row>
    <row r="19" spans="1:9" customFormat="1" ht="15">
      <c r="A19" s="68">
        <v>11</v>
      </c>
      <c r="B19" s="26"/>
      <c r="C19" s="26"/>
      <c r="D19" s="26"/>
      <c r="E19" s="26"/>
      <c r="F19" s="213"/>
      <c r="G19" s="213"/>
      <c r="H19" s="213"/>
      <c r="I19" s="26"/>
    </row>
    <row r="20" spans="1:9" customFormat="1" ht="15">
      <c r="A20" s="68">
        <v>12</v>
      </c>
      <c r="B20" s="26"/>
      <c r="C20" s="26"/>
      <c r="D20" s="26"/>
      <c r="E20" s="26"/>
      <c r="F20" s="213"/>
      <c r="G20" s="213"/>
      <c r="H20" s="213"/>
      <c r="I20" s="26"/>
    </row>
    <row r="21" spans="1:9" customFormat="1" ht="15">
      <c r="A21" s="68">
        <v>13</v>
      </c>
      <c r="B21" s="26"/>
      <c r="C21" s="26"/>
      <c r="D21" s="26"/>
      <c r="E21" s="26"/>
      <c r="F21" s="213"/>
      <c r="G21" s="213"/>
      <c r="H21" s="213"/>
      <c r="I21" s="26"/>
    </row>
    <row r="22" spans="1:9" customFormat="1" ht="15">
      <c r="A22" s="68">
        <v>14</v>
      </c>
      <c r="B22" s="26"/>
      <c r="C22" s="26"/>
      <c r="D22" s="26"/>
      <c r="E22" s="26"/>
      <c r="F22" s="213"/>
      <c r="G22" s="213"/>
      <c r="H22" s="213"/>
      <c r="I22" s="26"/>
    </row>
    <row r="23" spans="1:9" customFormat="1" ht="15">
      <c r="A23" s="68">
        <v>15</v>
      </c>
      <c r="B23" s="26"/>
      <c r="C23" s="26"/>
      <c r="D23" s="26"/>
      <c r="E23" s="26"/>
      <c r="F23" s="213"/>
      <c r="G23" s="213"/>
      <c r="H23" s="213"/>
      <c r="I23" s="26"/>
    </row>
    <row r="24" spans="1:9" customFormat="1" ht="15">
      <c r="A24" s="68">
        <v>16</v>
      </c>
      <c r="B24" s="26"/>
      <c r="C24" s="26"/>
      <c r="D24" s="26"/>
      <c r="E24" s="26"/>
      <c r="F24" s="213"/>
      <c r="G24" s="213"/>
      <c r="H24" s="213"/>
      <c r="I24" s="26"/>
    </row>
    <row r="25" spans="1:9" customFormat="1" ht="15">
      <c r="A25" s="68">
        <v>17</v>
      </c>
      <c r="B25" s="26"/>
      <c r="C25" s="26"/>
      <c r="D25" s="26"/>
      <c r="E25" s="26"/>
      <c r="F25" s="213"/>
      <c r="G25" s="213"/>
      <c r="H25" s="213"/>
      <c r="I25" s="26"/>
    </row>
    <row r="26" spans="1:9" customFormat="1" ht="15">
      <c r="A26" s="68">
        <v>18</v>
      </c>
      <c r="B26" s="26"/>
      <c r="C26" s="26"/>
      <c r="D26" s="26"/>
      <c r="E26" s="26"/>
      <c r="F26" s="213"/>
      <c r="G26" s="213"/>
      <c r="H26" s="213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13"/>
      <c r="G27" s="213"/>
      <c r="H27" s="213"/>
      <c r="I27" s="26"/>
    </row>
    <row r="28" spans="1:9">
      <c r="A28" s="217"/>
      <c r="B28" s="217"/>
      <c r="C28" s="217"/>
      <c r="D28" s="217"/>
      <c r="E28" s="217"/>
      <c r="F28" s="217"/>
      <c r="G28" s="217"/>
      <c r="H28" s="217"/>
      <c r="I28" s="217"/>
    </row>
    <row r="29" spans="1:9">
      <c r="A29" s="217"/>
      <c r="B29" s="217"/>
      <c r="C29" s="217"/>
      <c r="D29" s="217"/>
      <c r="E29" s="217"/>
      <c r="F29" s="217"/>
      <c r="G29" s="217"/>
      <c r="H29" s="217"/>
      <c r="I29" s="217"/>
    </row>
    <row r="30" spans="1:9">
      <c r="A30" s="218"/>
      <c r="B30" s="217"/>
      <c r="C30" s="217"/>
      <c r="D30" s="217"/>
      <c r="E30" s="217"/>
      <c r="F30" s="217"/>
      <c r="G30" s="217"/>
      <c r="H30" s="217"/>
      <c r="I30" s="217"/>
    </row>
    <row r="31" spans="1:9" ht="15">
      <c r="A31" s="179"/>
      <c r="B31" s="181" t="s">
        <v>96</v>
      </c>
      <c r="C31" s="179"/>
      <c r="D31" s="179"/>
      <c r="E31" s="182"/>
      <c r="F31" s="179"/>
      <c r="G31" s="179"/>
      <c r="H31" s="179"/>
      <c r="I31" s="179"/>
    </row>
    <row r="32" spans="1:9" ht="15">
      <c r="A32" s="179"/>
      <c r="B32" s="179"/>
      <c r="C32" s="183"/>
      <c r="D32" s="179"/>
      <c r="F32" s="183"/>
      <c r="G32" s="222"/>
    </row>
    <row r="33" spans="2:6" ht="15">
      <c r="B33" s="179"/>
      <c r="C33" s="185" t="s">
        <v>256</v>
      </c>
      <c r="D33" s="179"/>
      <c r="F33" s="186" t="s">
        <v>261</v>
      </c>
    </row>
    <row r="34" spans="2:6" ht="15">
      <c r="B34" s="179"/>
      <c r="C34" s="187" t="s">
        <v>127</v>
      </c>
      <c r="D34" s="179"/>
      <c r="F34" s="179" t="s">
        <v>257</v>
      </c>
    </row>
    <row r="35" spans="2:6" ht="15">
      <c r="B35" s="179"/>
      <c r="C35" s="187"/>
    </row>
  </sheetData>
  <pageMargins left="0.7" right="0.7" top="0.75" bottom="0.75" header="0.3" footer="0.3"/>
  <pageSetup scale="6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617"/>
  <sheetViews>
    <sheetView topLeftCell="A587" zoomScale="82" zoomScaleNormal="82" zoomScaleSheetLayoutView="80" workbookViewId="0">
      <selection activeCell="B608" sqref="B608"/>
    </sheetView>
  </sheetViews>
  <sheetFormatPr defaultRowHeight="15"/>
  <cols>
    <col min="1" max="1" width="10" style="179" customWidth="1"/>
    <col min="2" max="2" width="20.28515625" style="179" customWidth="1"/>
    <col min="3" max="3" width="33.7109375" style="179" customWidth="1"/>
    <col min="4" max="4" width="29" style="179" customWidth="1"/>
    <col min="5" max="5" width="22.5703125" style="179" customWidth="1"/>
    <col min="6" max="6" width="20" style="179" customWidth="1"/>
    <col min="7" max="7" width="17.28515625" style="179" customWidth="1"/>
    <col min="8" max="8" width="15.7109375" style="179" customWidth="1"/>
    <col min="9" max="9" width="19.28515625" style="179" customWidth="1"/>
    <col min="10" max="10" width="0.5703125" style="179" customWidth="1"/>
    <col min="11" max="16384" width="9.140625" style="179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3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48" t="s">
        <v>1889</v>
      </c>
      <c r="J2" s="549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4" t="str">
        <f>'ფორმა N1'!D4</f>
        <v>მპგ თავისუფალი დემოკრატები</v>
      </c>
      <c r="B5" s="214"/>
      <c r="C5" s="214"/>
      <c r="D5" s="214"/>
      <c r="E5" s="214"/>
      <c r="F5" s="214"/>
      <c r="G5" s="214"/>
      <c r="H5" s="214"/>
      <c r="I5" s="214"/>
      <c r="J5" s="186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54" t="s">
        <v>358</v>
      </c>
      <c r="C8" s="355" t="s">
        <v>413</v>
      </c>
      <c r="D8" s="355" t="s">
        <v>414</v>
      </c>
      <c r="E8" s="355" t="s">
        <v>359</v>
      </c>
      <c r="F8" s="355" t="s">
        <v>378</v>
      </c>
      <c r="G8" s="355" t="s">
        <v>379</v>
      </c>
      <c r="H8" s="355" t="s">
        <v>415</v>
      </c>
      <c r="I8" s="166" t="s">
        <v>380</v>
      </c>
      <c r="J8" s="106"/>
    </row>
    <row r="9" spans="1:10">
      <c r="A9" s="379">
        <v>1</v>
      </c>
      <c r="B9" s="380">
        <v>41083</v>
      </c>
      <c r="C9" s="381" t="s">
        <v>576</v>
      </c>
      <c r="D9" s="382" t="s">
        <v>577</v>
      </c>
      <c r="E9" s="383" t="s">
        <v>578</v>
      </c>
      <c r="F9" s="384">
        <v>162.5</v>
      </c>
      <c r="G9" s="384">
        <v>162.5</v>
      </c>
      <c r="H9" s="385"/>
      <c r="I9" s="384">
        <v>162.5</v>
      </c>
      <c r="J9" s="106"/>
    </row>
    <row r="10" spans="1:10">
      <c r="A10" s="379">
        <f>A9+1</f>
        <v>2</v>
      </c>
      <c r="B10" s="380">
        <v>41083</v>
      </c>
      <c r="C10" s="381" t="s">
        <v>579</v>
      </c>
      <c r="D10" s="382" t="s">
        <v>580</v>
      </c>
      <c r="E10" s="383" t="s">
        <v>578</v>
      </c>
      <c r="F10" s="384">
        <v>125</v>
      </c>
      <c r="G10" s="384">
        <v>125</v>
      </c>
      <c r="H10" s="385"/>
      <c r="I10" s="384">
        <v>125</v>
      </c>
      <c r="J10" s="106"/>
    </row>
    <row r="11" spans="1:10">
      <c r="A11" s="379">
        <f>A10+1</f>
        <v>3</v>
      </c>
      <c r="B11" s="380">
        <v>41083</v>
      </c>
      <c r="C11" s="381" t="s">
        <v>581</v>
      </c>
      <c r="D11" s="382" t="s">
        <v>582</v>
      </c>
      <c r="E11" s="383" t="s">
        <v>578</v>
      </c>
      <c r="F11" s="384">
        <v>125</v>
      </c>
      <c r="G11" s="384">
        <v>125</v>
      </c>
      <c r="H11" s="385"/>
      <c r="I11" s="384">
        <v>125</v>
      </c>
      <c r="J11" s="106"/>
    </row>
    <row r="12" spans="1:10">
      <c r="A12" s="379">
        <f t="shared" ref="A12:A75" si="0">A11+1</f>
        <v>4</v>
      </c>
      <c r="B12" s="380">
        <v>41084</v>
      </c>
      <c r="C12" s="381" t="s">
        <v>583</v>
      </c>
      <c r="D12" s="382" t="s">
        <v>584</v>
      </c>
      <c r="E12" s="383" t="s">
        <v>578</v>
      </c>
      <c r="F12" s="384">
        <v>125</v>
      </c>
      <c r="G12" s="384">
        <v>125</v>
      </c>
      <c r="H12" s="385"/>
      <c r="I12" s="384">
        <v>125</v>
      </c>
      <c r="J12" s="106"/>
    </row>
    <row r="13" spans="1:10">
      <c r="A13" s="379">
        <f t="shared" si="0"/>
        <v>5</v>
      </c>
      <c r="B13" s="380">
        <v>41084</v>
      </c>
      <c r="C13" s="381" t="s">
        <v>585</v>
      </c>
      <c r="D13" s="382" t="s">
        <v>586</v>
      </c>
      <c r="E13" s="383" t="s">
        <v>578</v>
      </c>
      <c r="F13" s="384">
        <v>125</v>
      </c>
      <c r="G13" s="384">
        <v>125</v>
      </c>
      <c r="H13" s="385"/>
      <c r="I13" s="384">
        <v>125</v>
      </c>
      <c r="J13" s="106"/>
    </row>
    <row r="14" spans="1:10">
      <c r="A14" s="379">
        <f t="shared" si="0"/>
        <v>6</v>
      </c>
      <c r="B14" s="380">
        <v>41083</v>
      </c>
      <c r="C14" s="381" t="s">
        <v>587</v>
      </c>
      <c r="D14" s="382" t="s">
        <v>588</v>
      </c>
      <c r="E14" s="383" t="s">
        <v>578</v>
      </c>
      <c r="F14" s="384">
        <v>125</v>
      </c>
      <c r="G14" s="384">
        <v>125</v>
      </c>
      <c r="H14" s="385"/>
      <c r="I14" s="384">
        <v>125</v>
      </c>
      <c r="J14" s="106"/>
    </row>
    <row r="15" spans="1:10">
      <c r="A15" s="379">
        <f t="shared" si="0"/>
        <v>7</v>
      </c>
      <c r="B15" s="386">
        <v>41083</v>
      </c>
      <c r="C15" s="387" t="s">
        <v>589</v>
      </c>
      <c r="D15" s="388" t="s">
        <v>590</v>
      </c>
      <c r="E15" s="389" t="s">
        <v>578</v>
      </c>
      <c r="F15" s="390">
        <v>162.5</v>
      </c>
      <c r="G15" s="390">
        <v>162.5</v>
      </c>
      <c r="H15" s="391"/>
      <c r="I15" s="390">
        <v>162.5</v>
      </c>
      <c r="J15" s="106"/>
    </row>
    <row r="16" spans="1:10">
      <c r="A16" s="379">
        <f t="shared" si="0"/>
        <v>8</v>
      </c>
      <c r="B16" s="380">
        <v>41083</v>
      </c>
      <c r="C16" s="381" t="s">
        <v>591</v>
      </c>
      <c r="D16" s="382" t="s">
        <v>592</v>
      </c>
      <c r="E16" s="383" t="s">
        <v>578</v>
      </c>
      <c r="F16" s="384">
        <v>125</v>
      </c>
      <c r="G16" s="384">
        <v>125</v>
      </c>
      <c r="H16" s="385"/>
      <c r="I16" s="384">
        <v>125</v>
      </c>
      <c r="J16" s="106"/>
    </row>
    <row r="17" spans="1:10">
      <c r="A17" s="379">
        <f t="shared" si="0"/>
        <v>9</v>
      </c>
      <c r="B17" s="386">
        <v>41083</v>
      </c>
      <c r="C17" s="387" t="s">
        <v>593</v>
      </c>
      <c r="D17" s="388" t="s">
        <v>594</v>
      </c>
      <c r="E17" s="389" t="s">
        <v>578</v>
      </c>
      <c r="F17" s="390">
        <v>162.5</v>
      </c>
      <c r="G17" s="390">
        <v>162.5</v>
      </c>
      <c r="H17" s="391"/>
      <c r="I17" s="390">
        <v>162.5</v>
      </c>
      <c r="J17" s="106"/>
    </row>
    <row r="18" spans="1:10">
      <c r="A18" s="379">
        <f t="shared" si="0"/>
        <v>10</v>
      </c>
      <c r="B18" s="380">
        <v>41083</v>
      </c>
      <c r="C18" s="381" t="s">
        <v>595</v>
      </c>
      <c r="D18" s="382" t="s">
        <v>596</v>
      </c>
      <c r="E18" s="383" t="s">
        <v>578</v>
      </c>
      <c r="F18" s="384">
        <v>162.5</v>
      </c>
      <c r="G18" s="384">
        <v>162.5</v>
      </c>
      <c r="H18" s="385"/>
      <c r="I18" s="384">
        <v>162.5</v>
      </c>
      <c r="J18" s="106"/>
    </row>
    <row r="19" spans="1:10">
      <c r="A19" s="379">
        <f t="shared" si="0"/>
        <v>11</v>
      </c>
      <c r="B19" s="386">
        <v>41083</v>
      </c>
      <c r="C19" s="387" t="s">
        <v>597</v>
      </c>
      <c r="D19" s="388" t="s">
        <v>598</v>
      </c>
      <c r="E19" s="389" t="s">
        <v>578</v>
      </c>
      <c r="F19" s="390">
        <v>125</v>
      </c>
      <c r="G19" s="390">
        <v>125</v>
      </c>
      <c r="H19" s="391"/>
      <c r="I19" s="390">
        <v>125</v>
      </c>
      <c r="J19" s="106"/>
    </row>
    <row r="20" spans="1:10">
      <c r="A20" s="379">
        <f t="shared" si="0"/>
        <v>12</v>
      </c>
      <c r="B20" s="380">
        <v>41083</v>
      </c>
      <c r="C20" s="381" t="s">
        <v>599</v>
      </c>
      <c r="D20" s="382" t="s">
        <v>600</v>
      </c>
      <c r="E20" s="383" t="s">
        <v>578</v>
      </c>
      <c r="F20" s="384">
        <v>125</v>
      </c>
      <c r="G20" s="384">
        <v>125</v>
      </c>
      <c r="H20" s="385"/>
      <c r="I20" s="384">
        <v>125</v>
      </c>
      <c r="J20" s="106"/>
    </row>
    <row r="21" spans="1:10">
      <c r="A21" s="379">
        <f t="shared" si="0"/>
        <v>13</v>
      </c>
      <c r="B21" s="386">
        <v>41084</v>
      </c>
      <c r="C21" s="387" t="s">
        <v>601</v>
      </c>
      <c r="D21" s="388" t="s">
        <v>602</v>
      </c>
      <c r="E21" s="389" t="s">
        <v>578</v>
      </c>
      <c r="F21" s="390">
        <v>162.5</v>
      </c>
      <c r="G21" s="390">
        <v>162.5</v>
      </c>
      <c r="H21" s="391"/>
      <c r="I21" s="390">
        <v>162.5</v>
      </c>
      <c r="J21" s="106"/>
    </row>
    <row r="22" spans="1:10">
      <c r="A22" s="379">
        <f t="shared" si="0"/>
        <v>14</v>
      </c>
      <c r="B22" s="380">
        <v>41083</v>
      </c>
      <c r="C22" s="381" t="s">
        <v>603</v>
      </c>
      <c r="D22" s="382" t="s">
        <v>604</v>
      </c>
      <c r="E22" s="383" t="s">
        <v>578</v>
      </c>
      <c r="F22" s="384">
        <v>162.5</v>
      </c>
      <c r="G22" s="384">
        <v>162.5</v>
      </c>
      <c r="H22" s="385"/>
      <c r="I22" s="384">
        <v>162.5</v>
      </c>
      <c r="J22" s="106"/>
    </row>
    <row r="23" spans="1:10">
      <c r="A23" s="379">
        <f t="shared" si="0"/>
        <v>15</v>
      </c>
      <c r="B23" s="380">
        <v>41083</v>
      </c>
      <c r="C23" s="381" t="s">
        <v>605</v>
      </c>
      <c r="D23" s="382" t="s">
        <v>606</v>
      </c>
      <c r="E23" s="383" t="s">
        <v>578</v>
      </c>
      <c r="F23" s="384">
        <v>162.5</v>
      </c>
      <c r="G23" s="384">
        <v>162.5</v>
      </c>
      <c r="H23" s="385"/>
      <c r="I23" s="384">
        <v>162.5</v>
      </c>
      <c r="J23" s="106"/>
    </row>
    <row r="24" spans="1:10">
      <c r="A24" s="379">
        <f t="shared" si="0"/>
        <v>16</v>
      </c>
      <c r="B24" s="386">
        <v>41083</v>
      </c>
      <c r="C24" s="387" t="s">
        <v>607</v>
      </c>
      <c r="D24" s="388" t="s">
        <v>608</v>
      </c>
      <c r="E24" s="389" t="s">
        <v>578</v>
      </c>
      <c r="F24" s="390">
        <v>162.5</v>
      </c>
      <c r="G24" s="390">
        <v>162.5</v>
      </c>
      <c r="H24" s="391"/>
      <c r="I24" s="390">
        <v>162.5</v>
      </c>
      <c r="J24" s="106"/>
    </row>
    <row r="25" spans="1:10">
      <c r="A25" s="379">
        <f t="shared" si="0"/>
        <v>17</v>
      </c>
      <c r="B25" s="380">
        <v>41085</v>
      </c>
      <c r="C25" s="381" t="s">
        <v>609</v>
      </c>
      <c r="D25" s="382" t="s">
        <v>610</v>
      </c>
      <c r="E25" s="383" t="s">
        <v>578</v>
      </c>
      <c r="F25" s="384">
        <v>125</v>
      </c>
      <c r="G25" s="384">
        <v>125</v>
      </c>
      <c r="H25" s="385"/>
      <c r="I25" s="384">
        <v>125</v>
      </c>
      <c r="J25" s="106"/>
    </row>
    <row r="26" spans="1:10">
      <c r="A26" s="379">
        <f t="shared" si="0"/>
        <v>18</v>
      </c>
      <c r="B26" s="386">
        <v>41083</v>
      </c>
      <c r="C26" s="387" t="s">
        <v>611</v>
      </c>
      <c r="D26" s="388" t="s">
        <v>612</v>
      </c>
      <c r="E26" s="389" t="s">
        <v>578</v>
      </c>
      <c r="F26" s="390">
        <v>100</v>
      </c>
      <c r="G26" s="390">
        <v>100</v>
      </c>
      <c r="H26" s="391"/>
      <c r="I26" s="390">
        <v>100</v>
      </c>
      <c r="J26" s="106"/>
    </row>
    <row r="27" spans="1:10">
      <c r="A27" s="379">
        <f t="shared" si="0"/>
        <v>19</v>
      </c>
      <c r="B27" s="386">
        <v>41083</v>
      </c>
      <c r="C27" s="387" t="s">
        <v>613</v>
      </c>
      <c r="D27" s="388" t="s">
        <v>614</v>
      </c>
      <c r="E27" s="389" t="s">
        <v>578</v>
      </c>
      <c r="F27" s="390">
        <v>162.5</v>
      </c>
      <c r="G27" s="390">
        <v>162.5</v>
      </c>
      <c r="H27" s="391"/>
      <c r="I27" s="390">
        <v>162.5</v>
      </c>
      <c r="J27" s="106"/>
    </row>
    <row r="28" spans="1:10">
      <c r="A28" s="379">
        <f t="shared" si="0"/>
        <v>20</v>
      </c>
      <c r="B28" s="386">
        <v>41083</v>
      </c>
      <c r="C28" s="387" t="s">
        <v>615</v>
      </c>
      <c r="D28" s="388" t="s">
        <v>616</v>
      </c>
      <c r="E28" s="389" t="s">
        <v>578</v>
      </c>
      <c r="F28" s="390">
        <v>162.5</v>
      </c>
      <c r="G28" s="390">
        <v>162.5</v>
      </c>
      <c r="H28" s="391"/>
      <c r="I28" s="390">
        <v>162.5</v>
      </c>
      <c r="J28" s="106"/>
    </row>
    <row r="29" spans="1:10">
      <c r="A29" s="379">
        <f t="shared" si="0"/>
        <v>21</v>
      </c>
      <c r="B29" s="386">
        <v>41083</v>
      </c>
      <c r="C29" s="387" t="s">
        <v>617</v>
      </c>
      <c r="D29" s="388" t="s">
        <v>618</v>
      </c>
      <c r="E29" s="389" t="s">
        <v>578</v>
      </c>
      <c r="F29" s="390">
        <v>162.5</v>
      </c>
      <c r="G29" s="390">
        <v>162.5</v>
      </c>
      <c r="H29" s="391"/>
      <c r="I29" s="390">
        <v>162.5</v>
      </c>
      <c r="J29" s="106"/>
    </row>
    <row r="30" spans="1:10">
      <c r="A30" s="379">
        <f t="shared" si="0"/>
        <v>22</v>
      </c>
      <c r="B30" s="386">
        <v>41083</v>
      </c>
      <c r="C30" s="387" t="s">
        <v>619</v>
      </c>
      <c r="D30" s="388" t="s">
        <v>620</v>
      </c>
      <c r="E30" s="389" t="s">
        <v>578</v>
      </c>
      <c r="F30" s="390">
        <v>162.5</v>
      </c>
      <c r="G30" s="390">
        <v>162.5</v>
      </c>
      <c r="H30" s="391"/>
      <c r="I30" s="390">
        <v>162.5</v>
      </c>
      <c r="J30" s="106"/>
    </row>
    <row r="31" spans="1:10">
      <c r="A31" s="379">
        <f t="shared" si="0"/>
        <v>23</v>
      </c>
      <c r="B31" s="386">
        <v>41084</v>
      </c>
      <c r="C31" s="387" t="s">
        <v>621</v>
      </c>
      <c r="D31" s="388" t="s">
        <v>622</v>
      </c>
      <c r="E31" s="389" t="s">
        <v>578</v>
      </c>
      <c r="F31" s="390">
        <v>162.5</v>
      </c>
      <c r="G31" s="390">
        <v>162.5</v>
      </c>
      <c r="H31" s="391"/>
      <c r="I31" s="390">
        <v>162.5</v>
      </c>
      <c r="J31" s="106"/>
    </row>
    <row r="32" spans="1:10">
      <c r="A32" s="379">
        <f t="shared" si="0"/>
        <v>24</v>
      </c>
      <c r="B32" s="380">
        <v>41084</v>
      </c>
      <c r="C32" s="381" t="s">
        <v>623</v>
      </c>
      <c r="D32" s="382" t="s">
        <v>624</v>
      </c>
      <c r="E32" s="383" t="s">
        <v>578</v>
      </c>
      <c r="F32" s="384">
        <v>162.5</v>
      </c>
      <c r="G32" s="384">
        <v>162.5</v>
      </c>
      <c r="H32" s="385"/>
      <c r="I32" s="384">
        <v>162.5</v>
      </c>
      <c r="J32" s="106"/>
    </row>
    <row r="33" spans="1:30">
      <c r="A33" s="379">
        <f t="shared" si="0"/>
        <v>25</v>
      </c>
      <c r="B33" s="380">
        <v>41084</v>
      </c>
      <c r="C33" s="381" t="s">
        <v>625</v>
      </c>
      <c r="D33" s="382" t="s">
        <v>626</v>
      </c>
      <c r="E33" s="383" t="s">
        <v>578</v>
      </c>
      <c r="F33" s="384">
        <v>162.5</v>
      </c>
      <c r="G33" s="384">
        <v>162.5</v>
      </c>
      <c r="H33" s="385"/>
      <c r="I33" s="384">
        <v>162.5</v>
      </c>
      <c r="J33" s="106"/>
    </row>
    <row r="34" spans="1:30">
      <c r="A34" s="379">
        <f t="shared" si="0"/>
        <v>26</v>
      </c>
      <c r="B34" s="380">
        <v>41084</v>
      </c>
      <c r="C34" s="381" t="s">
        <v>627</v>
      </c>
      <c r="D34" s="382" t="s">
        <v>628</v>
      </c>
      <c r="E34" s="383" t="s">
        <v>578</v>
      </c>
      <c r="F34" s="384">
        <v>162.5</v>
      </c>
      <c r="G34" s="384">
        <v>162.5</v>
      </c>
      <c r="H34" s="385"/>
      <c r="I34" s="384">
        <v>162.5</v>
      </c>
      <c r="J34" s="106"/>
    </row>
    <row r="35" spans="1:30">
      <c r="A35" s="379">
        <f t="shared" si="0"/>
        <v>27</v>
      </c>
      <c r="B35" s="380">
        <v>41072</v>
      </c>
      <c r="C35" s="381" t="s">
        <v>629</v>
      </c>
      <c r="D35" s="382" t="s">
        <v>630</v>
      </c>
      <c r="E35" s="383" t="s">
        <v>578</v>
      </c>
      <c r="F35" s="384">
        <v>162.5</v>
      </c>
      <c r="G35" s="384">
        <v>162.5</v>
      </c>
      <c r="H35" s="385"/>
      <c r="I35" s="384">
        <v>162.5</v>
      </c>
      <c r="J35" s="106"/>
    </row>
    <row r="36" spans="1:30">
      <c r="A36" s="379">
        <f t="shared" si="0"/>
        <v>28</v>
      </c>
      <c r="B36" s="380">
        <v>41084</v>
      </c>
      <c r="C36" s="381" t="s">
        <v>631</v>
      </c>
      <c r="D36" s="382" t="s">
        <v>632</v>
      </c>
      <c r="E36" s="383" t="s">
        <v>578</v>
      </c>
      <c r="F36" s="384">
        <v>162.5</v>
      </c>
      <c r="G36" s="384">
        <v>162.5</v>
      </c>
      <c r="H36" s="385"/>
      <c r="I36" s="384">
        <v>162.5</v>
      </c>
      <c r="J36" s="106"/>
    </row>
    <row r="37" spans="1:30">
      <c r="A37" s="379">
        <f t="shared" si="0"/>
        <v>29</v>
      </c>
      <c r="B37" s="386">
        <v>41084</v>
      </c>
      <c r="C37" s="387" t="s">
        <v>633</v>
      </c>
      <c r="D37" s="388" t="s">
        <v>634</v>
      </c>
      <c r="E37" s="389" t="s">
        <v>578</v>
      </c>
      <c r="F37" s="390">
        <v>125</v>
      </c>
      <c r="G37" s="390">
        <v>125</v>
      </c>
      <c r="H37" s="391"/>
      <c r="I37" s="390">
        <v>125</v>
      </c>
      <c r="J37" s="106"/>
    </row>
    <row r="38" spans="1:30">
      <c r="A38" s="379">
        <f t="shared" si="0"/>
        <v>30</v>
      </c>
      <c r="B38" s="380">
        <v>41072</v>
      </c>
      <c r="C38" s="381" t="s">
        <v>635</v>
      </c>
      <c r="D38" s="382" t="s">
        <v>636</v>
      </c>
      <c r="E38" s="383" t="s">
        <v>578</v>
      </c>
      <c r="F38" s="384">
        <v>162.5</v>
      </c>
      <c r="G38" s="384">
        <v>162.5</v>
      </c>
      <c r="H38" s="385"/>
      <c r="I38" s="384">
        <v>162.5</v>
      </c>
      <c r="J38" s="106"/>
    </row>
    <row r="39" spans="1:30">
      <c r="A39" s="379">
        <f t="shared" si="0"/>
        <v>31</v>
      </c>
      <c r="B39" s="380">
        <v>41084</v>
      </c>
      <c r="C39" s="381" t="s">
        <v>637</v>
      </c>
      <c r="D39" s="382" t="s">
        <v>638</v>
      </c>
      <c r="E39" s="383" t="s">
        <v>578</v>
      </c>
      <c r="F39" s="384">
        <v>162.5</v>
      </c>
      <c r="G39" s="384">
        <v>162.5</v>
      </c>
      <c r="H39" s="385"/>
      <c r="I39" s="384">
        <v>162.5</v>
      </c>
    </row>
    <row r="40" spans="1:30">
      <c r="A40" s="379">
        <f t="shared" si="0"/>
        <v>32</v>
      </c>
      <c r="B40" s="380">
        <v>41084</v>
      </c>
      <c r="C40" s="381" t="s">
        <v>639</v>
      </c>
      <c r="D40" s="382" t="s">
        <v>640</v>
      </c>
      <c r="E40" s="383" t="s">
        <v>578</v>
      </c>
      <c r="F40" s="384">
        <v>162.5</v>
      </c>
      <c r="G40" s="384">
        <v>162.5</v>
      </c>
      <c r="H40" s="385"/>
      <c r="I40" s="384">
        <v>162.5</v>
      </c>
    </row>
    <row r="41" spans="1:30">
      <c r="A41" s="379">
        <f t="shared" si="0"/>
        <v>33</v>
      </c>
      <c r="B41" s="380">
        <v>41084</v>
      </c>
      <c r="C41" s="381" t="s">
        <v>641</v>
      </c>
      <c r="D41" s="382" t="s">
        <v>642</v>
      </c>
      <c r="E41" s="383" t="s">
        <v>578</v>
      </c>
      <c r="F41" s="384">
        <v>125</v>
      </c>
      <c r="G41" s="384">
        <v>125</v>
      </c>
      <c r="H41" s="385"/>
      <c r="I41" s="384">
        <v>125</v>
      </c>
    </row>
    <row r="42" spans="1:30">
      <c r="A42" s="379">
        <f t="shared" si="0"/>
        <v>34</v>
      </c>
      <c r="B42" s="380">
        <v>41084</v>
      </c>
      <c r="C42" s="381" t="s">
        <v>643</v>
      </c>
      <c r="D42" s="382" t="s">
        <v>644</v>
      </c>
      <c r="E42" s="383" t="s">
        <v>578</v>
      </c>
      <c r="F42" s="384">
        <v>162.5</v>
      </c>
      <c r="G42" s="384">
        <v>162.5</v>
      </c>
      <c r="H42" s="385"/>
      <c r="I42" s="384">
        <v>162.5</v>
      </c>
    </row>
    <row r="43" spans="1:30">
      <c r="A43" s="379">
        <f t="shared" si="0"/>
        <v>35</v>
      </c>
      <c r="B43" s="380">
        <v>41085</v>
      </c>
      <c r="C43" s="381" t="s">
        <v>645</v>
      </c>
      <c r="D43" s="382" t="s">
        <v>646</v>
      </c>
      <c r="E43" s="383" t="s">
        <v>578</v>
      </c>
      <c r="F43" s="384">
        <v>100</v>
      </c>
      <c r="G43" s="384">
        <v>100</v>
      </c>
      <c r="H43" s="385"/>
      <c r="I43" s="384">
        <v>100</v>
      </c>
      <c r="J43" s="180"/>
      <c r="K43" s="221"/>
      <c r="L43" s="221"/>
    </row>
    <row r="44" spans="1:30">
      <c r="A44" s="379">
        <f t="shared" si="0"/>
        <v>36</v>
      </c>
      <c r="B44" s="380">
        <v>41085</v>
      </c>
      <c r="C44" s="381" t="s">
        <v>647</v>
      </c>
      <c r="D44" s="382" t="s">
        <v>648</v>
      </c>
      <c r="E44" s="383" t="s">
        <v>578</v>
      </c>
      <c r="F44" s="384">
        <v>100</v>
      </c>
      <c r="G44" s="384">
        <v>100</v>
      </c>
      <c r="H44" s="385"/>
      <c r="I44" s="384">
        <v>100</v>
      </c>
      <c r="J44" s="180"/>
      <c r="K44" s="221"/>
      <c r="L44" s="221"/>
    </row>
    <row r="45" spans="1:30">
      <c r="A45" s="379">
        <f t="shared" si="0"/>
        <v>37</v>
      </c>
      <c r="B45" s="380">
        <v>41085</v>
      </c>
      <c r="C45" s="381" t="s">
        <v>649</v>
      </c>
      <c r="D45" s="382" t="s">
        <v>650</v>
      </c>
      <c r="E45" s="383" t="s">
        <v>578</v>
      </c>
      <c r="F45" s="384">
        <v>162.5</v>
      </c>
      <c r="G45" s="384">
        <v>162.5</v>
      </c>
      <c r="H45" s="385"/>
      <c r="I45" s="384">
        <v>162.5</v>
      </c>
      <c r="J45" s="180"/>
      <c r="K45" s="221"/>
      <c r="L45" s="221"/>
    </row>
    <row r="46" spans="1:30">
      <c r="A46" s="379">
        <f t="shared" si="0"/>
        <v>38</v>
      </c>
      <c r="B46" s="380">
        <v>41085</v>
      </c>
      <c r="C46" s="381" t="s">
        <v>651</v>
      </c>
      <c r="D46" s="382" t="s">
        <v>652</v>
      </c>
      <c r="E46" s="383" t="s">
        <v>578</v>
      </c>
      <c r="F46" s="384">
        <v>162.5</v>
      </c>
      <c r="G46" s="384">
        <v>162.5</v>
      </c>
      <c r="H46" s="385"/>
      <c r="I46" s="384">
        <v>162.5</v>
      </c>
      <c r="J46" s="180"/>
      <c r="K46" s="221"/>
      <c r="L46" s="221"/>
    </row>
    <row r="47" spans="1:30" s="180" customFormat="1">
      <c r="A47" s="379">
        <f t="shared" si="0"/>
        <v>39</v>
      </c>
      <c r="B47" s="380">
        <v>41084</v>
      </c>
      <c r="C47" s="381" t="s">
        <v>653</v>
      </c>
      <c r="D47" s="382" t="s">
        <v>654</v>
      </c>
      <c r="E47" s="383" t="s">
        <v>578</v>
      </c>
      <c r="F47" s="384">
        <v>125</v>
      </c>
      <c r="G47" s="384">
        <v>125</v>
      </c>
      <c r="H47" s="385"/>
      <c r="I47" s="384">
        <v>125</v>
      </c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</row>
    <row r="48" spans="1:30" s="180" customFormat="1">
      <c r="A48" s="379">
        <f t="shared" si="0"/>
        <v>40</v>
      </c>
      <c r="B48" s="392">
        <v>41084</v>
      </c>
      <c r="C48" s="393" t="s">
        <v>655</v>
      </c>
      <c r="D48" s="394" t="s">
        <v>656</v>
      </c>
      <c r="E48" s="395" t="s">
        <v>578</v>
      </c>
      <c r="F48" s="396">
        <v>162.5</v>
      </c>
      <c r="G48" s="396">
        <v>162.5</v>
      </c>
      <c r="H48" s="363"/>
      <c r="I48" s="396">
        <v>162.5</v>
      </c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</row>
    <row r="49" spans="1:30" s="180" customFormat="1">
      <c r="A49" s="379">
        <f t="shared" si="0"/>
        <v>41</v>
      </c>
      <c r="B49" s="392">
        <v>41083</v>
      </c>
      <c r="C49" s="393" t="s">
        <v>657</v>
      </c>
      <c r="D49" s="394" t="s">
        <v>658</v>
      </c>
      <c r="E49" s="395" t="s">
        <v>578</v>
      </c>
      <c r="F49" s="396">
        <v>125</v>
      </c>
      <c r="G49" s="396">
        <v>125</v>
      </c>
      <c r="H49" s="363"/>
      <c r="I49" s="396">
        <v>125</v>
      </c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</row>
    <row r="50" spans="1:30" s="180" customFormat="1">
      <c r="A50" s="379">
        <f t="shared" si="0"/>
        <v>42</v>
      </c>
      <c r="B50" s="392">
        <v>41083</v>
      </c>
      <c r="C50" s="393" t="s">
        <v>659</v>
      </c>
      <c r="D50" s="394" t="s">
        <v>660</v>
      </c>
      <c r="E50" s="395" t="s">
        <v>578</v>
      </c>
      <c r="F50" s="396">
        <v>125</v>
      </c>
      <c r="G50" s="396">
        <v>125</v>
      </c>
      <c r="H50" s="363"/>
      <c r="I50" s="396">
        <v>125</v>
      </c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</row>
    <row r="51" spans="1:30" s="180" customFormat="1">
      <c r="A51" s="379">
        <f t="shared" si="0"/>
        <v>43</v>
      </c>
      <c r="B51" s="392">
        <v>41085</v>
      </c>
      <c r="C51" s="393" t="s">
        <v>661</v>
      </c>
      <c r="D51" s="394" t="s">
        <v>662</v>
      </c>
      <c r="E51" s="395" t="s">
        <v>578</v>
      </c>
      <c r="F51" s="396">
        <v>162.5</v>
      </c>
      <c r="G51" s="396">
        <v>162.5</v>
      </c>
      <c r="H51" s="363"/>
      <c r="I51" s="396">
        <v>162.5</v>
      </c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</row>
    <row r="52" spans="1:30">
      <c r="A52" s="379">
        <f t="shared" si="0"/>
        <v>44</v>
      </c>
      <c r="B52" s="392">
        <v>41085</v>
      </c>
      <c r="C52" s="393" t="s">
        <v>663</v>
      </c>
      <c r="D52" s="394" t="s">
        <v>664</v>
      </c>
      <c r="E52" s="395" t="s">
        <v>578</v>
      </c>
      <c r="F52" s="396">
        <v>162.5</v>
      </c>
      <c r="G52" s="396">
        <v>162.5</v>
      </c>
      <c r="H52" s="363"/>
      <c r="I52" s="396">
        <v>162.5</v>
      </c>
    </row>
    <row r="53" spans="1:30">
      <c r="A53" s="379">
        <f t="shared" si="0"/>
        <v>45</v>
      </c>
      <c r="B53" s="392">
        <v>41085</v>
      </c>
      <c r="C53" s="393" t="s">
        <v>665</v>
      </c>
      <c r="D53" s="394" t="s">
        <v>666</v>
      </c>
      <c r="E53" s="395" t="s">
        <v>578</v>
      </c>
      <c r="F53" s="396">
        <v>125</v>
      </c>
      <c r="G53" s="396">
        <v>125</v>
      </c>
      <c r="H53" s="363"/>
      <c r="I53" s="396">
        <v>125</v>
      </c>
    </row>
    <row r="54" spans="1:30">
      <c r="A54" s="379">
        <f t="shared" si="0"/>
        <v>46</v>
      </c>
      <c r="B54" s="392">
        <v>41085</v>
      </c>
      <c r="C54" s="393" t="s">
        <v>667</v>
      </c>
      <c r="D54" s="394" t="s">
        <v>668</v>
      </c>
      <c r="E54" s="395" t="s">
        <v>578</v>
      </c>
      <c r="F54" s="396">
        <v>125</v>
      </c>
      <c r="G54" s="396">
        <v>125</v>
      </c>
      <c r="H54" s="363"/>
      <c r="I54" s="396">
        <v>125</v>
      </c>
    </row>
    <row r="55" spans="1:30">
      <c r="A55" s="379">
        <f t="shared" si="0"/>
        <v>47</v>
      </c>
      <c r="B55" s="392">
        <v>41085</v>
      </c>
      <c r="C55" s="393" t="s">
        <v>669</v>
      </c>
      <c r="D55" s="394" t="s">
        <v>670</v>
      </c>
      <c r="E55" s="395" t="s">
        <v>578</v>
      </c>
      <c r="F55" s="396">
        <v>162.5</v>
      </c>
      <c r="G55" s="396">
        <v>162.5</v>
      </c>
      <c r="H55" s="363"/>
      <c r="I55" s="396">
        <v>162.5</v>
      </c>
    </row>
    <row r="56" spans="1:30">
      <c r="A56" s="379">
        <f t="shared" si="0"/>
        <v>48</v>
      </c>
      <c r="B56" s="392">
        <v>41086</v>
      </c>
      <c r="C56" s="393" t="s">
        <v>671</v>
      </c>
      <c r="D56" s="394" t="s">
        <v>672</v>
      </c>
      <c r="E56" s="395" t="s">
        <v>578</v>
      </c>
      <c r="F56" s="396">
        <v>162.5</v>
      </c>
      <c r="G56" s="396">
        <v>162.5</v>
      </c>
      <c r="H56" s="363"/>
      <c r="I56" s="396">
        <v>162.5</v>
      </c>
    </row>
    <row r="57" spans="1:30">
      <c r="A57" s="379">
        <f t="shared" si="0"/>
        <v>49</v>
      </c>
      <c r="B57" s="392">
        <v>41086</v>
      </c>
      <c r="C57" s="393" t="s">
        <v>673</v>
      </c>
      <c r="D57" s="394" t="s">
        <v>674</v>
      </c>
      <c r="E57" s="395" t="s">
        <v>578</v>
      </c>
      <c r="F57" s="396">
        <v>162.5</v>
      </c>
      <c r="G57" s="396">
        <v>162.5</v>
      </c>
      <c r="H57" s="363"/>
      <c r="I57" s="396">
        <v>162.5</v>
      </c>
    </row>
    <row r="58" spans="1:30">
      <c r="A58" s="379">
        <f t="shared" si="0"/>
        <v>50</v>
      </c>
      <c r="B58" s="392">
        <v>41086</v>
      </c>
      <c r="C58" s="393" t="s">
        <v>675</v>
      </c>
      <c r="D58" s="394" t="s">
        <v>676</v>
      </c>
      <c r="E58" s="395" t="s">
        <v>578</v>
      </c>
      <c r="F58" s="396">
        <v>162.5</v>
      </c>
      <c r="G58" s="396">
        <v>162.5</v>
      </c>
      <c r="H58" s="363"/>
      <c r="I58" s="396">
        <v>162.5</v>
      </c>
    </row>
    <row r="59" spans="1:30">
      <c r="A59" s="379">
        <f t="shared" si="0"/>
        <v>51</v>
      </c>
      <c r="B59" s="392">
        <v>41086</v>
      </c>
      <c r="C59" s="393" t="s">
        <v>677</v>
      </c>
      <c r="D59" s="394" t="s">
        <v>678</v>
      </c>
      <c r="E59" s="395" t="s">
        <v>578</v>
      </c>
      <c r="F59" s="396">
        <v>125</v>
      </c>
      <c r="G59" s="396">
        <v>125</v>
      </c>
      <c r="H59" s="363"/>
      <c r="I59" s="396">
        <v>125</v>
      </c>
    </row>
    <row r="60" spans="1:30">
      <c r="A60" s="379">
        <f t="shared" si="0"/>
        <v>52</v>
      </c>
      <c r="B60" s="392">
        <v>41086</v>
      </c>
      <c r="C60" s="393" t="s">
        <v>679</v>
      </c>
      <c r="D60" s="394" t="s">
        <v>680</v>
      </c>
      <c r="E60" s="395" t="s">
        <v>578</v>
      </c>
      <c r="F60" s="396">
        <v>125</v>
      </c>
      <c r="G60" s="396">
        <v>125</v>
      </c>
      <c r="H60" s="363"/>
      <c r="I60" s="396">
        <v>125</v>
      </c>
    </row>
    <row r="61" spans="1:30">
      <c r="A61" s="379">
        <f t="shared" si="0"/>
        <v>53</v>
      </c>
      <c r="B61" s="392">
        <v>41085</v>
      </c>
      <c r="C61" s="393" t="s">
        <v>681</v>
      </c>
      <c r="D61" s="394" t="s">
        <v>682</v>
      </c>
      <c r="E61" s="395" t="s">
        <v>578</v>
      </c>
      <c r="F61" s="396">
        <v>100</v>
      </c>
      <c r="G61" s="396">
        <v>100</v>
      </c>
      <c r="H61" s="363"/>
      <c r="I61" s="396">
        <v>100</v>
      </c>
    </row>
    <row r="62" spans="1:30">
      <c r="A62" s="379">
        <f t="shared" si="0"/>
        <v>54</v>
      </c>
      <c r="B62" s="392">
        <v>41085</v>
      </c>
      <c r="C62" s="393" t="s">
        <v>683</v>
      </c>
      <c r="D62" s="394" t="s">
        <v>684</v>
      </c>
      <c r="E62" s="395" t="s">
        <v>578</v>
      </c>
      <c r="F62" s="396">
        <v>100</v>
      </c>
      <c r="G62" s="396">
        <v>100</v>
      </c>
      <c r="H62" s="363"/>
      <c r="I62" s="396">
        <v>100</v>
      </c>
    </row>
    <row r="63" spans="1:30">
      <c r="A63" s="379">
        <f t="shared" si="0"/>
        <v>55</v>
      </c>
      <c r="B63" s="392">
        <v>41085</v>
      </c>
      <c r="C63" s="393" t="s">
        <v>685</v>
      </c>
      <c r="D63" s="394" t="s">
        <v>686</v>
      </c>
      <c r="E63" s="395" t="s">
        <v>578</v>
      </c>
      <c r="F63" s="396">
        <v>100</v>
      </c>
      <c r="G63" s="396">
        <v>100</v>
      </c>
      <c r="H63" s="363"/>
      <c r="I63" s="396">
        <v>100</v>
      </c>
    </row>
    <row r="64" spans="1:30">
      <c r="A64" s="379">
        <f t="shared" si="0"/>
        <v>56</v>
      </c>
      <c r="B64" s="392">
        <v>41085</v>
      </c>
      <c r="C64" s="393" t="s">
        <v>687</v>
      </c>
      <c r="D64" s="394" t="s">
        <v>688</v>
      </c>
      <c r="E64" s="395" t="s">
        <v>578</v>
      </c>
      <c r="F64" s="396">
        <v>125</v>
      </c>
      <c r="G64" s="396">
        <v>125</v>
      </c>
      <c r="H64" s="363"/>
      <c r="I64" s="396">
        <v>125</v>
      </c>
    </row>
    <row r="65" spans="1:9">
      <c r="A65" s="379">
        <f t="shared" si="0"/>
        <v>57</v>
      </c>
      <c r="B65" s="392">
        <v>41085</v>
      </c>
      <c r="C65" s="393" t="s">
        <v>689</v>
      </c>
      <c r="D65" s="394" t="s">
        <v>690</v>
      </c>
      <c r="E65" s="395" t="s">
        <v>578</v>
      </c>
      <c r="F65" s="396">
        <v>125</v>
      </c>
      <c r="G65" s="396">
        <v>125</v>
      </c>
      <c r="H65" s="363"/>
      <c r="I65" s="396">
        <v>125</v>
      </c>
    </row>
    <row r="66" spans="1:9">
      <c r="A66" s="379">
        <f t="shared" si="0"/>
        <v>58</v>
      </c>
      <c r="B66" s="392">
        <v>41085</v>
      </c>
      <c r="C66" s="393" t="s">
        <v>691</v>
      </c>
      <c r="D66" s="394" t="s">
        <v>692</v>
      </c>
      <c r="E66" s="395" t="s">
        <v>578</v>
      </c>
      <c r="F66" s="396">
        <v>125</v>
      </c>
      <c r="G66" s="396">
        <v>125</v>
      </c>
      <c r="H66" s="363"/>
      <c r="I66" s="396">
        <v>125</v>
      </c>
    </row>
    <row r="67" spans="1:9">
      <c r="A67" s="379">
        <f t="shared" si="0"/>
        <v>59</v>
      </c>
      <c r="B67" s="392">
        <v>41085</v>
      </c>
      <c r="C67" s="393" t="s">
        <v>693</v>
      </c>
      <c r="D67" s="394" t="s">
        <v>694</v>
      </c>
      <c r="E67" s="395" t="s">
        <v>578</v>
      </c>
      <c r="F67" s="396">
        <v>100</v>
      </c>
      <c r="G67" s="396">
        <v>100</v>
      </c>
      <c r="H67" s="363"/>
      <c r="I67" s="396">
        <v>100</v>
      </c>
    </row>
    <row r="68" spans="1:9">
      <c r="A68" s="379">
        <f t="shared" si="0"/>
        <v>60</v>
      </c>
      <c r="B68" s="392">
        <v>41085</v>
      </c>
      <c r="C68" s="393" t="s">
        <v>695</v>
      </c>
      <c r="D68" s="394" t="s">
        <v>696</v>
      </c>
      <c r="E68" s="395" t="s">
        <v>578</v>
      </c>
      <c r="F68" s="396">
        <v>100</v>
      </c>
      <c r="G68" s="396">
        <v>100</v>
      </c>
      <c r="H68" s="363"/>
      <c r="I68" s="396">
        <v>100</v>
      </c>
    </row>
    <row r="69" spans="1:9">
      <c r="A69" s="379">
        <f t="shared" si="0"/>
        <v>61</v>
      </c>
      <c r="B69" s="392">
        <v>41085</v>
      </c>
      <c r="C69" s="393" t="s">
        <v>697</v>
      </c>
      <c r="D69" s="394" t="s">
        <v>698</v>
      </c>
      <c r="E69" s="395" t="s">
        <v>578</v>
      </c>
      <c r="F69" s="396">
        <v>100</v>
      </c>
      <c r="G69" s="396">
        <v>100</v>
      </c>
      <c r="H69" s="363"/>
      <c r="I69" s="396">
        <v>100</v>
      </c>
    </row>
    <row r="70" spans="1:9">
      <c r="A70" s="379">
        <f t="shared" si="0"/>
        <v>62</v>
      </c>
      <c r="B70" s="392">
        <v>41086</v>
      </c>
      <c r="C70" s="393" t="s">
        <v>699</v>
      </c>
      <c r="D70" s="394" t="s">
        <v>700</v>
      </c>
      <c r="E70" s="395" t="s">
        <v>578</v>
      </c>
      <c r="F70" s="396">
        <v>100</v>
      </c>
      <c r="G70" s="396">
        <v>100</v>
      </c>
      <c r="H70" s="363"/>
      <c r="I70" s="396">
        <v>100</v>
      </c>
    </row>
    <row r="71" spans="1:9">
      <c r="A71" s="379">
        <f t="shared" si="0"/>
        <v>63</v>
      </c>
      <c r="B71" s="392">
        <v>41086</v>
      </c>
      <c r="C71" s="393" t="s">
        <v>701</v>
      </c>
      <c r="D71" s="394" t="s">
        <v>702</v>
      </c>
      <c r="E71" s="395" t="s">
        <v>578</v>
      </c>
      <c r="F71" s="396">
        <v>100</v>
      </c>
      <c r="G71" s="396">
        <v>100</v>
      </c>
      <c r="H71" s="363"/>
      <c r="I71" s="396">
        <v>100</v>
      </c>
    </row>
    <row r="72" spans="1:9">
      <c r="A72" s="379">
        <f t="shared" si="0"/>
        <v>64</v>
      </c>
      <c r="B72" s="392">
        <v>41086</v>
      </c>
      <c r="C72" s="393" t="s">
        <v>703</v>
      </c>
      <c r="D72" s="394" t="s">
        <v>704</v>
      </c>
      <c r="E72" s="395" t="s">
        <v>578</v>
      </c>
      <c r="F72" s="396">
        <v>100</v>
      </c>
      <c r="G72" s="396">
        <v>100</v>
      </c>
      <c r="H72" s="363"/>
      <c r="I72" s="396">
        <v>100</v>
      </c>
    </row>
    <row r="73" spans="1:9">
      <c r="A73" s="379">
        <f t="shared" si="0"/>
        <v>65</v>
      </c>
      <c r="B73" s="392">
        <v>41086</v>
      </c>
      <c r="C73" s="393" t="s">
        <v>705</v>
      </c>
      <c r="D73" s="394" t="s">
        <v>706</v>
      </c>
      <c r="E73" s="395" t="s">
        <v>578</v>
      </c>
      <c r="F73" s="396">
        <v>100</v>
      </c>
      <c r="G73" s="396">
        <v>100</v>
      </c>
      <c r="H73" s="363"/>
      <c r="I73" s="396">
        <v>100</v>
      </c>
    </row>
    <row r="74" spans="1:9">
      <c r="A74" s="379">
        <f t="shared" si="0"/>
        <v>66</v>
      </c>
      <c r="B74" s="392">
        <v>41086</v>
      </c>
      <c r="C74" s="393" t="s">
        <v>707</v>
      </c>
      <c r="D74" s="394" t="s">
        <v>708</v>
      </c>
      <c r="E74" s="395" t="s">
        <v>578</v>
      </c>
      <c r="F74" s="396">
        <v>162.5</v>
      </c>
      <c r="G74" s="396">
        <v>162.5</v>
      </c>
      <c r="H74" s="363"/>
      <c r="I74" s="396">
        <v>162.5</v>
      </c>
    </row>
    <row r="75" spans="1:9">
      <c r="A75" s="379">
        <f t="shared" si="0"/>
        <v>67</v>
      </c>
      <c r="B75" s="392">
        <v>41086</v>
      </c>
      <c r="C75" s="393" t="s">
        <v>709</v>
      </c>
      <c r="D75" s="394" t="s">
        <v>710</v>
      </c>
      <c r="E75" s="395" t="s">
        <v>578</v>
      </c>
      <c r="F75" s="396">
        <v>100</v>
      </c>
      <c r="G75" s="396">
        <v>100</v>
      </c>
      <c r="H75" s="363"/>
      <c r="I75" s="396">
        <v>100</v>
      </c>
    </row>
    <row r="76" spans="1:9">
      <c r="A76" s="379">
        <f t="shared" ref="A76:A139" si="1">A75+1</f>
        <v>68</v>
      </c>
      <c r="B76" s="392">
        <v>41086</v>
      </c>
      <c r="C76" s="393" t="s">
        <v>711</v>
      </c>
      <c r="D76" s="394" t="s">
        <v>712</v>
      </c>
      <c r="E76" s="395" t="s">
        <v>578</v>
      </c>
      <c r="F76" s="396">
        <v>100</v>
      </c>
      <c r="G76" s="396">
        <v>100</v>
      </c>
      <c r="H76" s="363"/>
      <c r="I76" s="396">
        <v>100</v>
      </c>
    </row>
    <row r="77" spans="1:9">
      <c r="A77" s="379">
        <f t="shared" si="1"/>
        <v>69</v>
      </c>
      <c r="B77" s="392">
        <v>41086</v>
      </c>
      <c r="C77" s="393" t="s">
        <v>713</v>
      </c>
      <c r="D77" s="394" t="s">
        <v>714</v>
      </c>
      <c r="E77" s="395" t="s">
        <v>578</v>
      </c>
      <c r="F77" s="396">
        <v>125</v>
      </c>
      <c r="G77" s="396">
        <v>125</v>
      </c>
      <c r="H77" s="363"/>
      <c r="I77" s="396">
        <v>125</v>
      </c>
    </row>
    <row r="78" spans="1:9">
      <c r="A78" s="379">
        <f t="shared" si="1"/>
        <v>70</v>
      </c>
      <c r="B78" s="392">
        <v>41086</v>
      </c>
      <c r="C78" s="393" t="s">
        <v>715</v>
      </c>
      <c r="D78" s="394" t="s">
        <v>716</v>
      </c>
      <c r="E78" s="395" t="s">
        <v>578</v>
      </c>
      <c r="F78" s="396">
        <v>125</v>
      </c>
      <c r="G78" s="396">
        <v>125</v>
      </c>
      <c r="H78" s="363"/>
      <c r="I78" s="396">
        <v>125</v>
      </c>
    </row>
    <row r="79" spans="1:9">
      <c r="A79" s="379">
        <f t="shared" si="1"/>
        <v>71</v>
      </c>
      <c r="B79" s="392">
        <v>41086</v>
      </c>
      <c r="C79" s="393" t="s">
        <v>717</v>
      </c>
      <c r="D79" s="394" t="s">
        <v>718</v>
      </c>
      <c r="E79" s="395" t="s">
        <v>578</v>
      </c>
      <c r="F79" s="396">
        <v>125</v>
      </c>
      <c r="G79" s="396">
        <v>125</v>
      </c>
      <c r="H79" s="363"/>
      <c r="I79" s="396">
        <v>125</v>
      </c>
    </row>
    <row r="80" spans="1:9">
      <c r="A80" s="379">
        <f t="shared" si="1"/>
        <v>72</v>
      </c>
      <c r="B80" s="392">
        <v>41086</v>
      </c>
      <c r="C80" s="393" t="s">
        <v>719</v>
      </c>
      <c r="D80" s="394" t="s">
        <v>720</v>
      </c>
      <c r="E80" s="395" t="s">
        <v>578</v>
      </c>
      <c r="F80" s="396">
        <v>125</v>
      </c>
      <c r="G80" s="396">
        <v>125</v>
      </c>
      <c r="H80" s="363"/>
      <c r="I80" s="396">
        <v>125</v>
      </c>
    </row>
    <row r="81" spans="1:9">
      <c r="A81" s="379">
        <f t="shared" si="1"/>
        <v>73</v>
      </c>
      <c r="B81" s="392">
        <v>41086</v>
      </c>
      <c r="C81" s="393" t="s">
        <v>721</v>
      </c>
      <c r="D81" s="394" t="s">
        <v>722</v>
      </c>
      <c r="E81" s="395" t="s">
        <v>578</v>
      </c>
      <c r="F81" s="396">
        <v>100</v>
      </c>
      <c r="G81" s="396">
        <v>100</v>
      </c>
      <c r="H81" s="363"/>
      <c r="I81" s="396">
        <v>100</v>
      </c>
    </row>
    <row r="82" spans="1:9">
      <c r="A82" s="379">
        <f t="shared" si="1"/>
        <v>74</v>
      </c>
      <c r="B82" s="392">
        <v>41086</v>
      </c>
      <c r="C82" s="393" t="s">
        <v>723</v>
      </c>
      <c r="D82" s="394" t="s">
        <v>724</v>
      </c>
      <c r="E82" s="395" t="s">
        <v>578</v>
      </c>
      <c r="F82" s="396">
        <v>100</v>
      </c>
      <c r="G82" s="396">
        <v>100</v>
      </c>
      <c r="H82" s="363"/>
      <c r="I82" s="396">
        <v>100</v>
      </c>
    </row>
    <row r="83" spans="1:9">
      <c r="A83" s="379">
        <f t="shared" si="1"/>
        <v>75</v>
      </c>
      <c r="B83" s="392">
        <v>41086</v>
      </c>
      <c r="C83" s="393" t="s">
        <v>725</v>
      </c>
      <c r="D83" s="394" t="s">
        <v>726</v>
      </c>
      <c r="E83" s="395" t="s">
        <v>578</v>
      </c>
      <c r="F83" s="396">
        <v>100</v>
      </c>
      <c r="G83" s="396">
        <v>100</v>
      </c>
      <c r="H83" s="363"/>
      <c r="I83" s="396">
        <v>100</v>
      </c>
    </row>
    <row r="84" spans="1:9">
      <c r="A84" s="379">
        <f t="shared" si="1"/>
        <v>76</v>
      </c>
      <c r="B84" s="392">
        <v>41086</v>
      </c>
      <c r="C84" s="393" t="s">
        <v>727</v>
      </c>
      <c r="D84" s="394" t="s">
        <v>728</v>
      </c>
      <c r="E84" s="395" t="s">
        <v>578</v>
      </c>
      <c r="F84" s="396">
        <v>100</v>
      </c>
      <c r="G84" s="396">
        <v>100</v>
      </c>
      <c r="H84" s="363"/>
      <c r="I84" s="396">
        <v>100</v>
      </c>
    </row>
    <row r="85" spans="1:9">
      <c r="A85" s="379">
        <f t="shared" si="1"/>
        <v>77</v>
      </c>
      <c r="B85" s="392">
        <v>41086</v>
      </c>
      <c r="C85" s="393" t="s">
        <v>729</v>
      </c>
      <c r="D85" s="394" t="s">
        <v>730</v>
      </c>
      <c r="E85" s="395" t="s">
        <v>578</v>
      </c>
      <c r="F85" s="396">
        <v>100</v>
      </c>
      <c r="G85" s="396">
        <v>100</v>
      </c>
      <c r="H85" s="363"/>
      <c r="I85" s="396">
        <v>100</v>
      </c>
    </row>
    <row r="86" spans="1:9">
      <c r="A86" s="379">
        <f t="shared" si="1"/>
        <v>78</v>
      </c>
      <c r="B86" s="392">
        <v>41084</v>
      </c>
      <c r="C86" s="393" t="s">
        <v>731</v>
      </c>
      <c r="D86" s="394" t="s">
        <v>732</v>
      </c>
      <c r="E86" s="395" t="s">
        <v>578</v>
      </c>
      <c r="F86" s="396">
        <v>100</v>
      </c>
      <c r="G86" s="396">
        <v>100</v>
      </c>
      <c r="H86" s="363"/>
      <c r="I86" s="396">
        <v>100</v>
      </c>
    </row>
    <row r="87" spans="1:9">
      <c r="A87" s="379">
        <f t="shared" si="1"/>
        <v>79</v>
      </c>
      <c r="B87" s="392">
        <v>41084</v>
      </c>
      <c r="C87" s="393" t="s">
        <v>733</v>
      </c>
      <c r="D87" s="394" t="s">
        <v>734</v>
      </c>
      <c r="E87" s="395" t="s">
        <v>578</v>
      </c>
      <c r="F87" s="396">
        <v>100</v>
      </c>
      <c r="G87" s="396">
        <v>100</v>
      </c>
      <c r="H87" s="363"/>
      <c r="I87" s="396">
        <v>100</v>
      </c>
    </row>
    <row r="88" spans="1:9">
      <c r="A88" s="379">
        <f t="shared" si="1"/>
        <v>80</v>
      </c>
      <c r="B88" s="392">
        <v>41084</v>
      </c>
      <c r="C88" s="393" t="s">
        <v>735</v>
      </c>
      <c r="D88" s="394" t="s">
        <v>736</v>
      </c>
      <c r="E88" s="395" t="s">
        <v>578</v>
      </c>
      <c r="F88" s="396">
        <v>100</v>
      </c>
      <c r="G88" s="396">
        <v>100</v>
      </c>
      <c r="H88" s="363"/>
      <c r="I88" s="396">
        <v>100</v>
      </c>
    </row>
    <row r="89" spans="1:9">
      <c r="A89" s="379">
        <f t="shared" si="1"/>
        <v>81</v>
      </c>
      <c r="B89" s="392">
        <v>41086</v>
      </c>
      <c r="C89" s="393" t="s">
        <v>737</v>
      </c>
      <c r="D89" s="394" t="s">
        <v>738</v>
      </c>
      <c r="E89" s="395" t="s">
        <v>578</v>
      </c>
      <c r="F89" s="396">
        <v>100</v>
      </c>
      <c r="G89" s="396">
        <v>100</v>
      </c>
      <c r="H89" s="363"/>
      <c r="I89" s="396">
        <v>100</v>
      </c>
    </row>
    <row r="90" spans="1:9">
      <c r="A90" s="379">
        <f t="shared" si="1"/>
        <v>82</v>
      </c>
      <c r="B90" s="392">
        <v>41086</v>
      </c>
      <c r="C90" s="393" t="s">
        <v>739</v>
      </c>
      <c r="D90" s="394" t="s">
        <v>740</v>
      </c>
      <c r="E90" s="395" t="s">
        <v>578</v>
      </c>
      <c r="F90" s="396">
        <v>100</v>
      </c>
      <c r="G90" s="396">
        <v>100</v>
      </c>
      <c r="H90" s="363"/>
      <c r="I90" s="396">
        <v>100</v>
      </c>
    </row>
    <row r="91" spans="1:9">
      <c r="A91" s="379">
        <f t="shared" si="1"/>
        <v>83</v>
      </c>
      <c r="B91" s="392">
        <v>41086</v>
      </c>
      <c r="C91" s="393" t="s">
        <v>741</v>
      </c>
      <c r="D91" s="394" t="s">
        <v>742</v>
      </c>
      <c r="E91" s="395" t="s">
        <v>578</v>
      </c>
      <c r="F91" s="396">
        <v>125</v>
      </c>
      <c r="G91" s="396">
        <v>125</v>
      </c>
      <c r="H91" s="363"/>
      <c r="I91" s="396">
        <v>125</v>
      </c>
    </row>
    <row r="92" spans="1:9">
      <c r="A92" s="379">
        <f t="shared" si="1"/>
        <v>84</v>
      </c>
      <c r="B92" s="392">
        <v>41085</v>
      </c>
      <c r="C92" s="393" t="s">
        <v>743</v>
      </c>
      <c r="D92" s="394" t="s">
        <v>744</v>
      </c>
      <c r="E92" s="395" t="s">
        <v>578</v>
      </c>
      <c r="F92" s="396">
        <v>100</v>
      </c>
      <c r="G92" s="396">
        <v>100</v>
      </c>
      <c r="H92" s="363"/>
      <c r="I92" s="396">
        <v>100</v>
      </c>
    </row>
    <row r="93" spans="1:9">
      <c r="A93" s="379">
        <f t="shared" si="1"/>
        <v>85</v>
      </c>
      <c r="B93" s="392">
        <v>41085</v>
      </c>
      <c r="C93" s="393" t="s">
        <v>745</v>
      </c>
      <c r="D93" s="394" t="s">
        <v>746</v>
      </c>
      <c r="E93" s="395" t="s">
        <v>578</v>
      </c>
      <c r="F93" s="396">
        <v>100</v>
      </c>
      <c r="G93" s="396">
        <v>100</v>
      </c>
      <c r="H93" s="363"/>
      <c r="I93" s="396">
        <v>100</v>
      </c>
    </row>
    <row r="94" spans="1:9">
      <c r="A94" s="379">
        <f t="shared" si="1"/>
        <v>86</v>
      </c>
      <c r="B94" s="392">
        <v>41086</v>
      </c>
      <c r="C94" s="393" t="s">
        <v>747</v>
      </c>
      <c r="D94" s="394" t="s">
        <v>748</v>
      </c>
      <c r="E94" s="395" t="s">
        <v>578</v>
      </c>
      <c r="F94" s="396">
        <v>162.5</v>
      </c>
      <c r="G94" s="396">
        <v>162.5</v>
      </c>
      <c r="H94" s="363"/>
      <c r="I94" s="396">
        <v>162.5</v>
      </c>
    </row>
    <row r="95" spans="1:9">
      <c r="A95" s="379">
        <f t="shared" si="1"/>
        <v>87</v>
      </c>
      <c r="B95" s="392">
        <v>41086</v>
      </c>
      <c r="C95" s="393" t="s">
        <v>749</v>
      </c>
      <c r="D95" s="394" t="s">
        <v>750</v>
      </c>
      <c r="E95" s="395" t="s">
        <v>578</v>
      </c>
      <c r="F95" s="396">
        <v>162.5</v>
      </c>
      <c r="G95" s="396">
        <v>162.5</v>
      </c>
      <c r="H95" s="363"/>
      <c r="I95" s="396">
        <v>162.5</v>
      </c>
    </row>
    <row r="96" spans="1:9">
      <c r="A96" s="379">
        <f t="shared" si="1"/>
        <v>88</v>
      </c>
      <c r="B96" s="392">
        <v>41085</v>
      </c>
      <c r="C96" s="393" t="s">
        <v>751</v>
      </c>
      <c r="D96" s="394" t="s">
        <v>752</v>
      </c>
      <c r="E96" s="395" t="s">
        <v>578</v>
      </c>
      <c r="F96" s="396">
        <v>125</v>
      </c>
      <c r="G96" s="396">
        <v>125</v>
      </c>
      <c r="H96" s="363"/>
      <c r="I96" s="396">
        <v>125</v>
      </c>
    </row>
    <row r="97" spans="1:9">
      <c r="A97" s="379">
        <f t="shared" si="1"/>
        <v>89</v>
      </c>
      <c r="B97" s="392">
        <v>41085</v>
      </c>
      <c r="C97" s="393" t="s">
        <v>753</v>
      </c>
      <c r="D97" s="394" t="s">
        <v>754</v>
      </c>
      <c r="E97" s="395" t="s">
        <v>578</v>
      </c>
      <c r="F97" s="396">
        <v>125</v>
      </c>
      <c r="G97" s="396">
        <v>125</v>
      </c>
      <c r="H97" s="363"/>
      <c r="I97" s="396">
        <v>125</v>
      </c>
    </row>
    <row r="98" spans="1:9">
      <c r="A98" s="379">
        <f t="shared" si="1"/>
        <v>90</v>
      </c>
      <c r="B98" s="392">
        <v>41085</v>
      </c>
      <c r="C98" s="393" t="s">
        <v>755</v>
      </c>
      <c r="D98" s="394" t="s">
        <v>756</v>
      </c>
      <c r="E98" s="395" t="s">
        <v>578</v>
      </c>
      <c r="F98" s="396">
        <v>162.5</v>
      </c>
      <c r="G98" s="396">
        <v>162.5</v>
      </c>
      <c r="H98" s="363"/>
      <c r="I98" s="396">
        <v>162.5</v>
      </c>
    </row>
    <row r="99" spans="1:9">
      <c r="A99" s="379">
        <f t="shared" si="1"/>
        <v>91</v>
      </c>
      <c r="B99" s="392">
        <v>41085</v>
      </c>
      <c r="C99" s="393" t="s">
        <v>757</v>
      </c>
      <c r="D99" s="394" t="s">
        <v>758</v>
      </c>
      <c r="E99" s="395" t="s">
        <v>578</v>
      </c>
      <c r="F99" s="396">
        <v>125</v>
      </c>
      <c r="G99" s="396">
        <v>125</v>
      </c>
      <c r="H99" s="363"/>
      <c r="I99" s="396">
        <v>125</v>
      </c>
    </row>
    <row r="100" spans="1:9">
      <c r="A100" s="379">
        <f t="shared" si="1"/>
        <v>92</v>
      </c>
      <c r="B100" s="392">
        <v>41085</v>
      </c>
      <c r="C100" s="397" t="s">
        <v>759</v>
      </c>
      <c r="D100" s="394" t="s">
        <v>760</v>
      </c>
      <c r="E100" s="395" t="s">
        <v>578</v>
      </c>
      <c r="F100" s="396">
        <v>100</v>
      </c>
      <c r="G100" s="396">
        <v>100</v>
      </c>
      <c r="H100" s="363"/>
      <c r="I100" s="396">
        <v>100</v>
      </c>
    </row>
    <row r="101" spans="1:9">
      <c r="A101" s="379">
        <f t="shared" si="1"/>
        <v>93</v>
      </c>
      <c r="B101" s="392">
        <v>41085</v>
      </c>
      <c r="C101" s="398" t="s">
        <v>761</v>
      </c>
      <c r="D101" s="394" t="s">
        <v>762</v>
      </c>
      <c r="E101" s="395" t="s">
        <v>578</v>
      </c>
      <c r="F101" s="396">
        <v>100</v>
      </c>
      <c r="G101" s="396">
        <v>100</v>
      </c>
      <c r="H101" s="363"/>
      <c r="I101" s="396">
        <v>100</v>
      </c>
    </row>
    <row r="102" spans="1:9">
      <c r="A102" s="379">
        <f t="shared" si="1"/>
        <v>94</v>
      </c>
      <c r="B102" s="392">
        <v>41085</v>
      </c>
      <c r="C102" s="393" t="s">
        <v>763</v>
      </c>
      <c r="D102" s="394" t="s">
        <v>764</v>
      </c>
      <c r="E102" s="395" t="s">
        <v>578</v>
      </c>
      <c r="F102" s="396">
        <v>162.5</v>
      </c>
      <c r="G102" s="396">
        <v>162.5</v>
      </c>
      <c r="H102" s="363"/>
      <c r="I102" s="396">
        <v>162.5</v>
      </c>
    </row>
    <row r="103" spans="1:9">
      <c r="A103" s="379">
        <f t="shared" si="1"/>
        <v>95</v>
      </c>
      <c r="B103" s="392">
        <v>41085</v>
      </c>
      <c r="C103" s="393" t="s">
        <v>765</v>
      </c>
      <c r="D103" s="394" t="s">
        <v>766</v>
      </c>
      <c r="E103" s="395" t="s">
        <v>578</v>
      </c>
      <c r="F103" s="396">
        <v>162.5</v>
      </c>
      <c r="G103" s="396">
        <v>162.5</v>
      </c>
      <c r="H103" s="363"/>
      <c r="I103" s="396">
        <v>162.5</v>
      </c>
    </row>
    <row r="104" spans="1:9">
      <c r="A104" s="379">
        <f t="shared" si="1"/>
        <v>96</v>
      </c>
      <c r="B104" s="392">
        <v>41085</v>
      </c>
      <c r="C104" s="393" t="s">
        <v>767</v>
      </c>
      <c r="D104" s="394" t="s">
        <v>768</v>
      </c>
      <c r="E104" s="395" t="s">
        <v>578</v>
      </c>
      <c r="F104" s="396">
        <v>125</v>
      </c>
      <c r="G104" s="396">
        <v>125</v>
      </c>
      <c r="H104" s="363"/>
      <c r="I104" s="396">
        <v>125</v>
      </c>
    </row>
    <row r="105" spans="1:9">
      <c r="A105" s="379">
        <f t="shared" si="1"/>
        <v>97</v>
      </c>
      <c r="B105" s="392">
        <v>41085</v>
      </c>
      <c r="C105" s="393" t="s">
        <v>769</v>
      </c>
      <c r="D105" s="394" t="s">
        <v>770</v>
      </c>
      <c r="E105" s="395" t="s">
        <v>578</v>
      </c>
      <c r="F105" s="396">
        <v>125</v>
      </c>
      <c r="G105" s="396">
        <v>125</v>
      </c>
      <c r="H105" s="363"/>
      <c r="I105" s="396">
        <v>125</v>
      </c>
    </row>
    <row r="106" spans="1:9">
      <c r="A106" s="379">
        <f t="shared" si="1"/>
        <v>98</v>
      </c>
      <c r="B106" s="392">
        <v>41085</v>
      </c>
      <c r="C106" s="393" t="s">
        <v>771</v>
      </c>
      <c r="D106" s="394" t="s">
        <v>772</v>
      </c>
      <c r="E106" s="395" t="s">
        <v>578</v>
      </c>
      <c r="F106" s="396">
        <v>100</v>
      </c>
      <c r="G106" s="396">
        <v>100</v>
      </c>
      <c r="H106" s="363"/>
      <c r="I106" s="396">
        <v>100</v>
      </c>
    </row>
    <row r="107" spans="1:9">
      <c r="A107" s="379">
        <f t="shared" si="1"/>
        <v>99</v>
      </c>
      <c r="B107" s="392">
        <v>41085</v>
      </c>
      <c r="C107" s="393" t="s">
        <v>773</v>
      </c>
      <c r="D107" s="394" t="s">
        <v>774</v>
      </c>
      <c r="E107" s="395" t="s">
        <v>578</v>
      </c>
      <c r="F107" s="396">
        <v>100</v>
      </c>
      <c r="G107" s="396">
        <v>100</v>
      </c>
      <c r="H107" s="363"/>
      <c r="I107" s="396">
        <v>100</v>
      </c>
    </row>
    <row r="108" spans="1:9">
      <c r="A108" s="379">
        <f t="shared" si="1"/>
        <v>100</v>
      </c>
      <c r="B108" s="392">
        <v>41085</v>
      </c>
      <c r="C108" s="393" t="s">
        <v>775</v>
      </c>
      <c r="D108" s="394" t="s">
        <v>776</v>
      </c>
      <c r="E108" s="395" t="s">
        <v>578</v>
      </c>
      <c r="F108" s="396">
        <v>162.5</v>
      </c>
      <c r="G108" s="396">
        <v>162.5</v>
      </c>
      <c r="H108" s="363"/>
      <c r="I108" s="396">
        <v>162.5</v>
      </c>
    </row>
    <row r="109" spans="1:9">
      <c r="A109" s="379">
        <f t="shared" si="1"/>
        <v>101</v>
      </c>
      <c r="B109" s="392">
        <v>41085</v>
      </c>
      <c r="C109" s="393" t="s">
        <v>777</v>
      </c>
      <c r="D109" s="394" t="s">
        <v>778</v>
      </c>
      <c r="E109" s="395" t="s">
        <v>578</v>
      </c>
      <c r="F109" s="396">
        <v>162.5</v>
      </c>
      <c r="G109" s="396">
        <v>162.5</v>
      </c>
      <c r="H109" s="363"/>
      <c r="I109" s="396">
        <v>162.5</v>
      </c>
    </row>
    <row r="110" spans="1:9">
      <c r="A110" s="379">
        <f t="shared" si="1"/>
        <v>102</v>
      </c>
      <c r="B110" s="392">
        <v>41087</v>
      </c>
      <c r="C110" s="393" t="s">
        <v>779</v>
      </c>
      <c r="D110" s="394" t="s">
        <v>780</v>
      </c>
      <c r="E110" s="395" t="s">
        <v>578</v>
      </c>
      <c r="F110" s="396">
        <v>100</v>
      </c>
      <c r="G110" s="396">
        <v>100</v>
      </c>
      <c r="H110" s="363"/>
      <c r="I110" s="396">
        <v>100</v>
      </c>
    </row>
    <row r="111" spans="1:9">
      <c r="A111" s="379">
        <f t="shared" si="1"/>
        <v>103</v>
      </c>
      <c r="B111" s="392">
        <v>41087</v>
      </c>
      <c r="C111" s="393" t="s">
        <v>781</v>
      </c>
      <c r="D111" s="394" t="s">
        <v>782</v>
      </c>
      <c r="E111" s="395" t="s">
        <v>578</v>
      </c>
      <c r="F111" s="396">
        <v>100</v>
      </c>
      <c r="G111" s="396">
        <v>100</v>
      </c>
      <c r="H111" s="363"/>
      <c r="I111" s="396">
        <v>100</v>
      </c>
    </row>
    <row r="112" spans="1:9">
      <c r="A112" s="379">
        <f t="shared" si="1"/>
        <v>104</v>
      </c>
      <c r="B112" s="392">
        <v>41085</v>
      </c>
      <c r="C112" s="393" t="s">
        <v>783</v>
      </c>
      <c r="D112" s="394" t="s">
        <v>784</v>
      </c>
      <c r="E112" s="395" t="s">
        <v>578</v>
      </c>
      <c r="F112" s="396">
        <v>162.5</v>
      </c>
      <c r="G112" s="396">
        <v>162.5</v>
      </c>
      <c r="H112" s="363"/>
      <c r="I112" s="396">
        <v>162.5</v>
      </c>
    </row>
    <row r="113" spans="1:9">
      <c r="A113" s="379">
        <f t="shared" si="1"/>
        <v>105</v>
      </c>
      <c r="B113" s="392">
        <v>41085</v>
      </c>
      <c r="C113" s="393" t="s">
        <v>785</v>
      </c>
      <c r="D113" s="394" t="s">
        <v>786</v>
      </c>
      <c r="E113" s="395" t="s">
        <v>578</v>
      </c>
      <c r="F113" s="396">
        <v>125</v>
      </c>
      <c r="G113" s="396">
        <v>125</v>
      </c>
      <c r="H113" s="363"/>
      <c r="I113" s="396">
        <v>125</v>
      </c>
    </row>
    <row r="114" spans="1:9">
      <c r="A114" s="379">
        <f t="shared" si="1"/>
        <v>106</v>
      </c>
      <c r="B114" s="392">
        <v>41083</v>
      </c>
      <c r="C114" s="393" t="s">
        <v>787</v>
      </c>
      <c r="D114" s="394" t="s">
        <v>788</v>
      </c>
      <c r="E114" s="395" t="s">
        <v>578</v>
      </c>
      <c r="F114" s="396">
        <v>162.5</v>
      </c>
      <c r="G114" s="396">
        <v>162.5</v>
      </c>
      <c r="H114" s="363"/>
      <c r="I114" s="396">
        <v>162.5</v>
      </c>
    </row>
    <row r="115" spans="1:9">
      <c r="A115" s="379">
        <f t="shared" si="1"/>
        <v>107</v>
      </c>
      <c r="B115" s="392">
        <v>41083</v>
      </c>
      <c r="C115" s="393" t="s">
        <v>789</v>
      </c>
      <c r="D115" s="394" t="s">
        <v>790</v>
      </c>
      <c r="E115" s="395" t="s">
        <v>578</v>
      </c>
      <c r="F115" s="396">
        <v>162.5</v>
      </c>
      <c r="G115" s="396">
        <v>162.5</v>
      </c>
      <c r="H115" s="363"/>
      <c r="I115" s="396">
        <v>162.5</v>
      </c>
    </row>
    <row r="116" spans="1:9">
      <c r="A116" s="379">
        <f t="shared" si="1"/>
        <v>108</v>
      </c>
      <c r="B116" s="392">
        <v>41083</v>
      </c>
      <c r="C116" s="393" t="s">
        <v>791</v>
      </c>
      <c r="D116" s="394" t="s">
        <v>792</v>
      </c>
      <c r="E116" s="395" t="s">
        <v>578</v>
      </c>
      <c r="F116" s="396">
        <v>125</v>
      </c>
      <c r="G116" s="396">
        <v>125</v>
      </c>
      <c r="H116" s="363"/>
      <c r="I116" s="396">
        <v>125</v>
      </c>
    </row>
    <row r="117" spans="1:9">
      <c r="A117" s="379">
        <f t="shared" si="1"/>
        <v>109</v>
      </c>
      <c r="B117" s="392">
        <v>41083</v>
      </c>
      <c r="C117" s="393" t="s">
        <v>793</v>
      </c>
      <c r="D117" s="394" t="s">
        <v>794</v>
      </c>
      <c r="E117" s="395" t="s">
        <v>578</v>
      </c>
      <c r="F117" s="396">
        <v>162.5</v>
      </c>
      <c r="G117" s="396">
        <v>162.5</v>
      </c>
      <c r="H117" s="363"/>
      <c r="I117" s="396">
        <v>162.5</v>
      </c>
    </row>
    <row r="118" spans="1:9">
      <c r="A118" s="379">
        <f t="shared" si="1"/>
        <v>110</v>
      </c>
      <c r="B118" s="392">
        <v>41083</v>
      </c>
      <c r="C118" s="393" t="s">
        <v>795</v>
      </c>
      <c r="D118" s="394" t="s">
        <v>796</v>
      </c>
      <c r="E118" s="395" t="s">
        <v>578</v>
      </c>
      <c r="F118" s="396">
        <v>100</v>
      </c>
      <c r="G118" s="396">
        <v>100</v>
      </c>
      <c r="H118" s="363"/>
      <c r="I118" s="396">
        <v>100</v>
      </c>
    </row>
    <row r="119" spans="1:9">
      <c r="A119" s="379">
        <f t="shared" si="1"/>
        <v>111</v>
      </c>
      <c r="B119" s="392">
        <v>41083</v>
      </c>
      <c r="C119" s="393" t="s">
        <v>797</v>
      </c>
      <c r="D119" s="394" t="s">
        <v>798</v>
      </c>
      <c r="E119" s="395" t="s">
        <v>578</v>
      </c>
      <c r="F119" s="396">
        <v>100</v>
      </c>
      <c r="G119" s="396">
        <v>100</v>
      </c>
      <c r="H119" s="363"/>
      <c r="I119" s="396">
        <v>100</v>
      </c>
    </row>
    <row r="120" spans="1:9">
      <c r="A120" s="379">
        <f t="shared" si="1"/>
        <v>112</v>
      </c>
      <c r="B120" s="392">
        <v>41083</v>
      </c>
      <c r="C120" s="393" t="s">
        <v>799</v>
      </c>
      <c r="D120" s="394" t="s">
        <v>800</v>
      </c>
      <c r="E120" s="395" t="s">
        <v>578</v>
      </c>
      <c r="F120" s="396">
        <v>162.5</v>
      </c>
      <c r="G120" s="396">
        <v>162.5</v>
      </c>
      <c r="H120" s="363"/>
      <c r="I120" s="396">
        <v>162.5</v>
      </c>
    </row>
    <row r="121" spans="1:9">
      <c r="A121" s="379">
        <f t="shared" si="1"/>
        <v>113</v>
      </c>
      <c r="B121" s="392">
        <v>41083</v>
      </c>
      <c r="C121" s="393" t="s">
        <v>801</v>
      </c>
      <c r="D121" s="394" t="s">
        <v>802</v>
      </c>
      <c r="E121" s="395" t="s">
        <v>578</v>
      </c>
      <c r="F121" s="396">
        <v>162.5</v>
      </c>
      <c r="G121" s="396">
        <v>162.5</v>
      </c>
      <c r="H121" s="363"/>
      <c r="I121" s="396">
        <v>162.5</v>
      </c>
    </row>
    <row r="122" spans="1:9">
      <c r="A122" s="379">
        <f t="shared" si="1"/>
        <v>114</v>
      </c>
      <c r="B122" s="399">
        <v>41083</v>
      </c>
      <c r="C122" s="400" t="s">
        <v>803</v>
      </c>
      <c r="D122" s="401" t="s">
        <v>804</v>
      </c>
      <c r="E122" s="402" t="s">
        <v>578</v>
      </c>
      <c r="F122" s="403">
        <v>125</v>
      </c>
      <c r="G122" s="403">
        <v>125</v>
      </c>
      <c r="H122" s="404"/>
      <c r="I122" s="403">
        <v>125</v>
      </c>
    </row>
    <row r="123" spans="1:9">
      <c r="A123" s="379">
        <f t="shared" si="1"/>
        <v>115</v>
      </c>
      <c r="B123" s="392">
        <v>41083</v>
      </c>
      <c r="C123" s="393" t="s">
        <v>805</v>
      </c>
      <c r="D123" s="394" t="s">
        <v>806</v>
      </c>
      <c r="E123" s="395" t="s">
        <v>578</v>
      </c>
      <c r="F123" s="396">
        <v>125</v>
      </c>
      <c r="G123" s="396">
        <v>125</v>
      </c>
      <c r="H123" s="363"/>
      <c r="I123" s="396">
        <v>125</v>
      </c>
    </row>
    <row r="124" spans="1:9">
      <c r="A124" s="379">
        <f t="shared" si="1"/>
        <v>116</v>
      </c>
      <c r="B124" s="392">
        <v>41083</v>
      </c>
      <c r="C124" s="393" t="s">
        <v>807</v>
      </c>
      <c r="D124" s="394" t="s">
        <v>808</v>
      </c>
      <c r="E124" s="395" t="s">
        <v>578</v>
      </c>
      <c r="F124" s="396">
        <v>162.5</v>
      </c>
      <c r="G124" s="396">
        <v>162.5</v>
      </c>
      <c r="H124" s="363"/>
      <c r="I124" s="396">
        <v>162.5</v>
      </c>
    </row>
    <row r="125" spans="1:9">
      <c r="A125" s="379">
        <f t="shared" si="1"/>
        <v>117</v>
      </c>
      <c r="B125" s="392">
        <v>41083</v>
      </c>
      <c r="C125" s="393" t="s">
        <v>809</v>
      </c>
      <c r="D125" s="394" t="s">
        <v>810</v>
      </c>
      <c r="E125" s="395" t="s">
        <v>578</v>
      </c>
      <c r="F125" s="396">
        <v>162.5</v>
      </c>
      <c r="G125" s="396">
        <v>162.5</v>
      </c>
      <c r="H125" s="363"/>
      <c r="I125" s="396">
        <v>162.5</v>
      </c>
    </row>
    <row r="126" spans="1:9">
      <c r="A126" s="379">
        <f t="shared" si="1"/>
        <v>118</v>
      </c>
      <c r="B126" s="392">
        <v>41083</v>
      </c>
      <c r="C126" s="393" t="s">
        <v>811</v>
      </c>
      <c r="D126" s="394" t="s">
        <v>812</v>
      </c>
      <c r="E126" s="395" t="s">
        <v>578</v>
      </c>
      <c r="F126" s="396">
        <v>162.5</v>
      </c>
      <c r="G126" s="396">
        <v>162.5</v>
      </c>
      <c r="H126" s="363"/>
      <c r="I126" s="396">
        <v>162.5</v>
      </c>
    </row>
    <row r="127" spans="1:9">
      <c r="A127" s="379">
        <f t="shared" si="1"/>
        <v>119</v>
      </c>
      <c r="B127" s="392">
        <v>41083</v>
      </c>
      <c r="C127" s="393" t="s">
        <v>813</v>
      </c>
      <c r="D127" s="394" t="s">
        <v>814</v>
      </c>
      <c r="E127" s="395" t="s">
        <v>578</v>
      </c>
      <c r="F127" s="396">
        <v>125</v>
      </c>
      <c r="G127" s="396">
        <v>125</v>
      </c>
      <c r="H127" s="363"/>
      <c r="I127" s="396">
        <v>125</v>
      </c>
    </row>
    <row r="128" spans="1:9">
      <c r="A128" s="379">
        <f t="shared" si="1"/>
        <v>120</v>
      </c>
      <c r="B128" s="392">
        <v>41083</v>
      </c>
      <c r="C128" s="405" t="s">
        <v>815</v>
      </c>
      <c r="D128" s="394" t="s">
        <v>816</v>
      </c>
      <c r="E128" s="395" t="s">
        <v>578</v>
      </c>
      <c r="F128" s="396">
        <v>162.5</v>
      </c>
      <c r="G128" s="396">
        <v>162.5</v>
      </c>
      <c r="H128" s="363"/>
      <c r="I128" s="396">
        <v>162.5</v>
      </c>
    </row>
    <row r="129" spans="1:9">
      <c r="A129" s="379">
        <f t="shared" si="1"/>
        <v>121</v>
      </c>
      <c r="B129" s="392">
        <v>41083</v>
      </c>
      <c r="C129" s="393" t="s">
        <v>817</v>
      </c>
      <c r="D129" s="394" t="s">
        <v>818</v>
      </c>
      <c r="E129" s="395" t="s">
        <v>578</v>
      </c>
      <c r="F129" s="396">
        <v>162.5</v>
      </c>
      <c r="G129" s="396">
        <v>162.5</v>
      </c>
      <c r="H129" s="363"/>
      <c r="I129" s="396">
        <v>162.5</v>
      </c>
    </row>
    <row r="130" spans="1:9">
      <c r="A130" s="379">
        <f t="shared" si="1"/>
        <v>122</v>
      </c>
      <c r="B130" s="392">
        <v>41083</v>
      </c>
      <c r="C130" s="393" t="s">
        <v>819</v>
      </c>
      <c r="D130" s="394" t="s">
        <v>820</v>
      </c>
      <c r="E130" s="395" t="s">
        <v>578</v>
      </c>
      <c r="F130" s="396">
        <v>125</v>
      </c>
      <c r="G130" s="396">
        <v>125</v>
      </c>
      <c r="H130" s="363"/>
      <c r="I130" s="396">
        <v>125</v>
      </c>
    </row>
    <row r="131" spans="1:9">
      <c r="A131" s="379">
        <f t="shared" si="1"/>
        <v>123</v>
      </c>
      <c r="B131" s="392">
        <v>41083</v>
      </c>
      <c r="C131" s="393" t="s">
        <v>821</v>
      </c>
      <c r="D131" s="394" t="s">
        <v>822</v>
      </c>
      <c r="E131" s="395" t="s">
        <v>578</v>
      </c>
      <c r="F131" s="396">
        <v>125</v>
      </c>
      <c r="G131" s="396">
        <v>125</v>
      </c>
      <c r="H131" s="363"/>
      <c r="I131" s="396">
        <v>125</v>
      </c>
    </row>
    <row r="132" spans="1:9">
      <c r="A132" s="379">
        <f t="shared" si="1"/>
        <v>124</v>
      </c>
      <c r="B132" s="392">
        <v>41083</v>
      </c>
      <c r="C132" s="393" t="s">
        <v>823</v>
      </c>
      <c r="D132" s="394" t="s">
        <v>824</v>
      </c>
      <c r="E132" s="395" t="s">
        <v>578</v>
      </c>
      <c r="F132" s="396">
        <v>125</v>
      </c>
      <c r="G132" s="396">
        <v>125</v>
      </c>
      <c r="H132" s="363"/>
      <c r="I132" s="396">
        <v>125</v>
      </c>
    </row>
    <row r="133" spans="1:9">
      <c r="A133" s="379">
        <f t="shared" si="1"/>
        <v>125</v>
      </c>
      <c r="B133" s="392">
        <v>41083</v>
      </c>
      <c r="C133" s="393" t="s">
        <v>825</v>
      </c>
      <c r="D133" s="394" t="s">
        <v>826</v>
      </c>
      <c r="E133" s="395" t="s">
        <v>578</v>
      </c>
      <c r="F133" s="396">
        <v>125</v>
      </c>
      <c r="G133" s="396">
        <v>125</v>
      </c>
      <c r="H133" s="363"/>
      <c r="I133" s="396">
        <v>125</v>
      </c>
    </row>
    <row r="134" spans="1:9">
      <c r="A134" s="379">
        <f t="shared" si="1"/>
        <v>126</v>
      </c>
      <c r="B134" s="392">
        <v>41083</v>
      </c>
      <c r="C134" s="393" t="s">
        <v>827</v>
      </c>
      <c r="D134" s="394" t="s">
        <v>828</v>
      </c>
      <c r="E134" s="395" t="s">
        <v>578</v>
      </c>
      <c r="F134" s="396">
        <v>162.5</v>
      </c>
      <c r="G134" s="396">
        <v>162.5</v>
      </c>
      <c r="H134" s="363"/>
      <c r="I134" s="396">
        <v>162.5</v>
      </c>
    </row>
    <row r="135" spans="1:9">
      <c r="A135" s="379">
        <f t="shared" si="1"/>
        <v>127</v>
      </c>
      <c r="B135" s="392">
        <v>41083</v>
      </c>
      <c r="C135" s="393" t="s">
        <v>829</v>
      </c>
      <c r="D135" s="394" t="s">
        <v>830</v>
      </c>
      <c r="E135" s="395" t="s">
        <v>578</v>
      </c>
      <c r="F135" s="396">
        <v>162.5</v>
      </c>
      <c r="G135" s="396">
        <v>162.5</v>
      </c>
      <c r="H135" s="363"/>
      <c r="I135" s="396">
        <v>162.5</v>
      </c>
    </row>
    <row r="136" spans="1:9">
      <c r="A136" s="379">
        <f t="shared" si="1"/>
        <v>128</v>
      </c>
      <c r="B136" s="392">
        <v>41083</v>
      </c>
      <c r="C136" s="393" t="s">
        <v>831</v>
      </c>
      <c r="D136" s="394" t="s">
        <v>832</v>
      </c>
      <c r="E136" s="395" t="s">
        <v>578</v>
      </c>
      <c r="F136" s="396">
        <v>100</v>
      </c>
      <c r="G136" s="396">
        <v>100</v>
      </c>
      <c r="H136" s="363"/>
      <c r="I136" s="396">
        <v>100</v>
      </c>
    </row>
    <row r="137" spans="1:9">
      <c r="A137" s="379">
        <f t="shared" si="1"/>
        <v>129</v>
      </c>
      <c r="B137" s="392">
        <v>41083</v>
      </c>
      <c r="C137" s="393" t="s">
        <v>833</v>
      </c>
      <c r="D137" s="394" t="s">
        <v>834</v>
      </c>
      <c r="E137" s="395" t="s">
        <v>578</v>
      </c>
      <c r="F137" s="396">
        <v>162.5</v>
      </c>
      <c r="G137" s="396">
        <v>162.5</v>
      </c>
      <c r="H137" s="363"/>
      <c r="I137" s="396">
        <v>162.5</v>
      </c>
    </row>
    <row r="138" spans="1:9">
      <c r="A138" s="379">
        <f t="shared" si="1"/>
        <v>130</v>
      </c>
      <c r="B138" s="392">
        <v>41083</v>
      </c>
      <c r="C138" s="393" t="s">
        <v>835</v>
      </c>
      <c r="D138" s="394" t="s">
        <v>836</v>
      </c>
      <c r="E138" s="395" t="s">
        <v>578</v>
      </c>
      <c r="F138" s="396">
        <v>125</v>
      </c>
      <c r="G138" s="396">
        <v>125</v>
      </c>
      <c r="H138" s="363"/>
      <c r="I138" s="396">
        <v>125</v>
      </c>
    </row>
    <row r="139" spans="1:9">
      <c r="A139" s="379">
        <f t="shared" si="1"/>
        <v>131</v>
      </c>
      <c r="B139" s="392">
        <v>41083</v>
      </c>
      <c r="C139" s="393" t="s">
        <v>837</v>
      </c>
      <c r="D139" s="394" t="s">
        <v>838</v>
      </c>
      <c r="E139" s="395" t="s">
        <v>578</v>
      </c>
      <c r="F139" s="396">
        <v>100</v>
      </c>
      <c r="G139" s="396">
        <v>100</v>
      </c>
      <c r="H139" s="363"/>
      <c r="I139" s="396">
        <v>100</v>
      </c>
    </row>
    <row r="140" spans="1:9">
      <c r="A140" s="379">
        <f t="shared" ref="A140:A203" si="2">A139+1</f>
        <v>132</v>
      </c>
      <c r="B140" s="399">
        <v>41085</v>
      </c>
      <c r="C140" s="393" t="s">
        <v>839</v>
      </c>
      <c r="D140" s="394" t="s">
        <v>840</v>
      </c>
      <c r="E140" s="395" t="s">
        <v>578</v>
      </c>
      <c r="F140" s="396">
        <v>125</v>
      </c>
      <c r="G140" s="396">
        <v>125</v>
      </c>
      <c r="H140" s="363"/>
      <c r="I140" s="396">
        <v>125</v>
      </c>
    </row>
    <row r="141" spans="1:9">
      <c r="A141" s="379">
        <f t="shared" si="2"/>
        <v>133</v>
      </c>
      <c r="B141" s="399">
        <v>41083</v>
      </c>
      <c r="C141" s="393" t="s">
        <v>841</v>
      </c>
      <c r="D141" s="394" t="s">
        <v>842</v>
      </c>
      <c r="E141" s="395" t="s">
        <v>578</v>
      </c>
      <c r="F141" s="396">
        <v>162.5</v>
      </c>
      <c r="G141" s="396">
        <v>162.5</v>
      </c>
      <c r="H141" s="363"/>
      <c r="I141" s="396">
        <v>162.5</v>
      </c>
    </row>
    <row r="142" spans="1:9">
      <c r="A142" s="379">
        <f t="shared" si="2"/>
        <v>134</v>
      </c>
      <c r="B142" s="399">
        <v>41099</v>
      </c>
      <c r="C142" s="393" t="s">
        <v>843</v>
      </c>
      <c r="D142" s="394" t="s">
        <v>844</v>
      </c>
      <c r="E142" s="395" t="s">
        <v>578</v>
      </c>
      <c r="F142" s="396">
        <v>125</v>
      </c>
      <c r="G142" s="396">
        <v>125</v>
      </c>
      <c r="H142" s="363"/>
      <c r="I142" s="396">
        <v>125</v>
      </c>
    </row>
    <row r="143" spans="1:9">
      <c r="A143" s="379">
        <f t="shared" si="2"/>
        <v>135</v>
      </c>
      <c r="B143" s="399">
        <v>41099</v>
      </c>
      <c r="C143" s="393" t="s">
        <v>845</v>
      </c>
      <c r="D143" s="394" t="s">
        <v>846</v>
      </c>
      <c r="E143" s="395" t="s">
        <v>578</v>
      </c>
      <c r="F143" s="396">
        <v>125</v>
      </c>
      <c r="G143" s="396">
        <v>125</v>
      </c>
      <c r="H143" s="363"/>
      <c r="I143" s="396">
        <v>125</v>
      </c>
    </row>
    <row r="144" spans="1:9">
      <c r="A144" s="379">
        <f t="shared" si="2"/>
        <v>136</v>
      </c>
      <c r="B144" s="399">
        <v>41099</v>
      </c>
      <c r="C144" s="393" t="s">
        <v>847</v>
      </c>
      <c r="D144" s="394" t="s">
        <v>848</v>
      </c>
      <c r="E144" s="395" t="s">
        <v>578</v>
      </c>
      <c r="F144" s="396">
        <v>125</v>
      </c>
      <c r="G144" s="396">
        <v>125</v>
      </c>
      <c r="H144" s="363"/>
      <c r="I144" s="396">
        <v>125</v>
      </c>
    </row>
    <row r="145" spans="1:9">
      <c r="A145" s="379">
        <f t="shared" si="2"/>
        <v>137</v>
      </c>
      <c r="B145" s="399">
        <v>41099</v>
      </c>
      <c r="C145" s="393" t="s">
        <v>849</v>
      </c>
      <c r="D145" s="394" t="s">
        <v>850</v>
      </c>
      <c r="E145" s="395" t="s">
        <v>578</v>
      </c>
      <c r="F145" s="396">
        <v>125</v>
      </c>
      <c r="G145" s="396">
        <v>125</v>
      </c>
      <c r="H145" s="363"/>
      <c r="I145" s="396">
        <v>125</v>
      </c>
    </row>
    <row r="146" spans="1:9">
      <c r="A146" s="379">
        <f t="shared" si="2"/>
        <v>138</v>
      </c>
      <c r="B146" s="399">
        <v>41099</v>
      </c>
      <c r="C146" s="393" t="s">
        <v>851</v>
      </c>
      <c r="D146" s="394" t="s">
        <v>852</v>
      </c>
      <c r="E146" s="395" t="s">
        <v>578</v>
      </c>
      <c r="F146" s="396">
        <v>125</v>
      </c>
      <c r="G146" s="396">
        <v>125</v>
      </c>
      <c r="H146" s="363"/>
      <c r="I146" s="396">
        <v>125</v>
      </c>
    </row>
    <row r="147" spans="1:9">
      <c r="A147" s="379">
        <f t="shared" si="2"/>
        <v>139</v>
      </c>
      <c r="B147" s="399">
        <v>41099</v>
      </c>
      <c r="C147" s="393" t="s">
        <v>853</v>
      </c>
      <c r="D147" s="394" t="s">
        <v>854</v>
      </c>
      <c r="E147" s="395" t="s">
        <v>578</v>
      </c>
      <c r="F147" s="396">
        <v>125</v>
      </c>
      <c r="G147" s="396">
        <v>125</v>
      </c>
      <c r="H147" s="363"/>
      <c r="I147" s="396">
        <v>125</v>
      </c>
    </row>
    <row r="148" spans="1:9">
      <c r="A148" s="379">
        <f t="shared" si="2"/>
        <v>140</v>
      </c>
      <c r="B148" s="399">
        <v>41067</v>
      </c>
      <c r="C148" s="393" t="s">
        <v>855</v>
      </c>
      <c r="D148" s="394" t="s">
        <v>856</v>
      </c>
      <c r="E148" s="395" t="s">
        <v>578</v>
      </c>
      <c r="F148" s="396">
        <v>125</v>
      </c>
      <c r="G148" s="396">
        <v>125</v>
      </c>
      <c r="H148" s="363"/>
      <c r="I148" s="396">
        <v>125</v>
      </c>
    </row>
    <row r="149" spans="1:9">
      <c r="A149" s="379">
        <f t="shared" si="2"/>
        <v>141</v>
      </c>
      <c r="B149" s="399">
        <v>41067</v>
      </c>
      <c r="C149" s="393" t="s">
        <v>857</v>
      </c>
      <c r="D149" s="394" t="s">
        <v>858</v>
      </c>
      <c r="E149" s="395" t="s">
        <v>578</v>
      </c>
      <c r="F149" s="396">
        <v>125</v>
      </c>
      <c r="G149" s="396">
        <v>125</v>
      </c>
      <c r="H149" s="363"/>
      <c r="I149" s="396">
        <v>125</v>
      </c>
    </row>
    <row r="150" spans="1:9">
      <c r="A150" s="379">
        <f t="shared" si="2"/>
        <v>142</v>
      </c>
      <c r="B150" s="399">
        <v>41068</v>
      </c>
      <c r="C150" s="393" t="s">
        <v>859</v>
      </c>
      <c r="D150" s="394" t="s">
        <v>860</v>
      </c>
      <c r="E150" s="395" t="s">
        <v>578</v>
      </c>
      <c r="F150" s="396">
        <v>125</v>
      </c>
      <c r="G150" s="396">
        <v>125</v>
      </c>
      <c r="H150" s="363"/>
      <c r="I150" s="396">
        <v>125</v>
      </c>
    </row>
    <row r="151" spans="1:9">
      <c r="A151" s="379">
        <f t="shared" si="2"/>
        <v>143</v>
      </c>
      <c r="B151" s="399">
        <v>41067</v>
      </c>
      <c r="C151" s="393" t="s">
        <v>861</v>
      </c>
      <c r="D151" s="394" t="s">
        <v>862</v>
      </c>
      <c r="E151" s="395" t="s">
        <v>578</v>
      </c>
      <c r="F151" s="396">
        <v>125</v>
      </c>
      <c r="G151" s="396">
        <v>125</v>
      </c>
      <c r="H151" s="363"/>
      <c r="I151" s="396">
        <v>125</v>
      </c>
    </row>
    <row r="152" spans="1:9">
      <c r="A152" s="379">
        <f t="shared" si="2"/>
        <v>144</v>
      </c>
      <c r="B152" s="399">
        <v>41068</v>
      </c>
      <c r="C152" s="393" t="s">
        <v>863</v>
      </c>
      <c r="D152" s="394" t="s">
        <v>864</v>
      </c>
      <c r="E152" s="395" t="s">
        <v>578</v>
      </c>
      <c r="F152" s="396">
        <v>125</v>
      </c>
      <c r="G152" s="396">
        <v>125</v>
      </c>
      <c r="H152" s="363"/>
      <c r="I152" s="396">
        <v>125</v>
      </c>
    </row>
    <row r="153" spans="1:9">
      <c r="A153" s="379">
        <f t="shared" si="2"/>
        <v>145</v>
      </c>
      <c r="B153" s="399">
        <v>41099</v>
      </c>
      <c r="C153" s="393" t="s">
        <v>865</v>
      </c>
      <c r="D153" s="394" t="s">
        <v>866</v>
      </c>
      <c r="E153" s="395" t="s">
        <v>578</v>
      </c>
      <c r="F153" s="396">
        <v>125</v>
      </c>
      <c r="G153" s="396">
        <v>125</v>
      </c>
      <c r="H153" s="363"/>
      <c r="I153" s="396">
        <v>125</v>
      </c>
    </row>
    <row r="154" spans="1:9">
      <c r="A154" s="379">
        <f t="shared" si="2"/>
        <v>146</v>
      </c>
      <c r="B154" s="399">
        <v>41067</v>
      </c>
      <c r="C154" s="393" t="s">
        <v>867</v>
      </c>
      <c r="D154" s="394" t="s">
        <v>868</v>
      </c>
      <c r="E154" s="395" t="s">
        <v>578</v>
      </c>
      <c r="F154" s="396">
        <v>125</v>
      </c>
      <c r="G154" s="396">
        <v>125</v>
      </c>
      <c r="H154" s="363"/>
      <c r="I154" s="396">
        <v>125</v>
      </c>
    </row>
    <row r="155" spans="1:9">
      <c r="A155" s="379">
        <f t="shared" si="2"/>
        <v>147</v>
      </c>
      <c r="B155" s="399">
        <v>41083</v>
      </c>
      <c r="C155" s="393" t="s">
        <v>869</v>
      </c>
      <c r="D155" s="394" t="s">
        <v>870</v>
      </c>
      <c r="E155" s="395" t="s">
        <v>578</v>
      </c>
      <c r="F155" s="396">
        <v>162.5</v>
      </c>
      <c r="G155" s="396">
        <v>162.5</v>
      </c>
      <c r="H155" s="363"/>
      <c r="I155" s="396">
        <v>162.5</v>
      </c>
    </row>
    <row r="156" spans="1:9">
      <c r="A156" s="379">
        <f t="shared" si="2"/>
        <v>148</v>
      </c>
      <c r="B156" s="399">
        <v>41083</v>
      </c>
      <c r="C156" s="393" t="s">
        <v>871</v>
      </c>
      <c r="D156" s="394" t="s">
        <v>872</v>
      </c>
      <c r="E156" s="395" t="s">
        <v>578</v>
      </c>
      <c r="F156" s="396">
        <v>100</v>
      </c>
      <c r="G156" s="396">
        <v>100</v>
      </c>
      <c r="H156" s="363"/>
      <c r="I156" s="396">
        <v>100</v>
      </c>
    </row>
    <row r="157" spans="1:9">
      <c r="A157" s="379">
        <f t="shared" si="2"/>
        <v>149</v>
      </c>
      <c r="B157" s="399">
        <v>41083</v>
      </c>
      <c r="C157" s="393" t="s">
        <v>873</v>
      </c>
      <c r="D157" s="394" t="s">
        <v>874</v>
      </c>
      <c r="E157" s="395" t="s">
        <v>578</v>
      </c>
      <c r="F157" s="396">
        <v>125</v>
      </c>
      <c r="G157" s="396">
        <v>125</v>
      </c>
      <c r="H157" s="363"/>
      <c r="I157" s="396">
        <v>125</v>
      </c>
    </row>
    <row r="158" spans="1:9">
      <c r="A158" s="379">
        <f t="shared" si="2"/>
        <v>150</v>
      </c>
      <c r="B158" s="399">
        <v>41083</v>
      </c>
      <c r="C158" s="393" t="s">
        <v>875</v>
      </c>
      <c r="D158" s="394" t="s">
        <v>876</v>
      </c>
      <c r="E158" s="395" t="s">
        <v>578</v>
      </c>
      <c r="F158" s="396">
        <v>125</v>
      </c>
      <c r="G158" s="396">
        <v>125</v>
      </c>
      <c r="H158" s="363"/>
      <c r="I158" s="396">
        <v>125</v>
      </c>
    </row>
    <row r="159" spans="1:9">
      <c r="A159" s="379">
        <f t="shared" si="2"/>
        <v>151</v>
      </c>
      <c r="B159" s="399">
        <v>41083</v>
      </c>
      <c r="C159" s="405" t="s">
        <v>877</v>
      </c>
      <c r="D159" s="394" t="s">
        <v>878</v>
      </c>
      <c r="E159" s="395" t="s">
        <v>578</v>
      </c>
      <c r="F159" s="396">
        <v>125</v>
      </c>
      <c r="G159" s="396">
        <v>125</v>
      </c>
      <c r="H159" s="363"/>
      <c r="I159" s="396">
        <v>125</v>
      </c>
    </row>
    <row r="160" spans="1:9">
      <c r="A160" s="379">
        <f t="shared" si="2"/>
        <v>152</v>
      </c>
      <c r="B160" s="399">
        <v>41083</v>
      </c>
      <c r="C160" s="393" t="s">
        <v>879</v>
      </c>
      <c r="D160" s="394" t="s">
        <v>880</v>
      </c>
      <c r="E160" s="395" t="s">
        <v>578</v>
      </c>
      <c r="F160" s="396">
        <v>100</v>
      </c>
      <c r="G160" s="396">
        <v>100</v>
      </c>
      <c r="H160" s="363"/>
      <c r="I160" s="396">
        <v>100</v>
      </c>
    </row>
    <row r="161" spans="1:9">
      <c r="A161" s="379">
        <f t="shared" si="2"/>
        <v>153</v>
      </c>
      <c r="B161" s="399">
        <v>41083</v>
      </c>
      <c r="C161" s="393" t="s">
        <v>881</v>
      </c>
      <c r="D161" s="394" t="s">
        <v>882</v>
      </c>
      <c r="E161" s="395" t="s">
        <v>578</v>
      </c>
      <c r="F161" s="396">
        <v>125</v>
      </c>
      <c r="G161" s="396">
        <v>125</v>
      </c>
      <c r="H161" s="363"/>
      <c r="I161" s="396">
        <v>125</v>
      </c>
    </row>
    <row r="162" spans="1:9">
      <c r="A162" s="379">
        <f t="shared" si="2"/>
        <v>154</v>
      </c>
      <c r="B162" s="399">
        <v>41083</v>
      </c>
      <c r="C162" s="393" t="s">
        <v>883</v>
      </c>
      <c r="D162" s="394" t="s">
        <v>884</v>
      </c>
      <c r="E162" s="395" t="s">
        <v>578</v>
      </c>
      <c r="F162" s="396">
        <v>162.5</v>
      </c>
      <c r="G162" s="396">
        <v>162.5</v>
      </c>
      <c r="H162" s="363"/>
      <c r="I162" s="396">
        <v>162.5</v>
      </c>
    </row>
    <row r="163" spans="1:9">
      <c r="A163" s="379">
        <f t="shared" si="2"/>
        <v>155</v>
      </c>
      <c r="B163" s="399">
        <v>41083</v>
      </c>
      <c r="C163" s="393" t="s">
        <v>885</v>
      </c>
      <c r="D163" s="394" t="s">
        <v>886</v>
      </c>
      <c r="E163" s="395" t="s">
        <v>578</v>
      </c>
      <c r="F163" s="396">
        <v>162.5</v>
      </c>
      <c r="G163" s="396">
        <v>162.5</v>
      </c>
      <c r="H163" s="363"/>
      <c r="I163" s="396">
        <v>162.5</v>
      </c>
    </row>
    <row r="164" spans="1:9">
      <c r="A164" s="379">
        <f t="shared" si="2"/>
        <v>156</v>
      </c>
      <c r="B164" s="399">
        <v>41083</v>
      </c>
      <c r="C164" s="393" t="s">
        <v>887</v>
      </c>
      <c r="D164" s="394" t="s">
        <v>888</v>
      </c>
      <c r="E164" s="395" t="s">
        <v>578</v>
      </c>
      <c r="F164" s="396">
        <v>125</v>
      </c>
      <c r="G164" s="396">
        <v>125</v>
      </c>
      <c r="H164" s="363"/>
      <c r="I164" s="396">
        <v>125</v>
      </c>
    </row>
    <row r="165" spans="1:9">
      <c r="A165" s="379">
        <f t="shared" si="2"/>
        <v>157</v>
      </c>
      <c r="B165" s="399">
        <v>41083</v>
      </c>
      <c r="C165" s="393" t="s">
        <v>889</v>
      </c>
      <c r="D165" s="394" t="s">
        <v>890</v>
      </c>
      <c r="E165" s="395" t="s">
        <v>578</v>
      </c>
      <c r="F165" s="396">
        <v>162.5</v>
      </c>
      <c r="G165" s="396">
        <v>162.5</v>
      </c>
      <c r="H165" s="363"/>
      <c r="I165" s="396">
        <v>162.5</v>
      </c>
    </row>
    <row r="166" spans="1:9">
      <c r="A166" s="379">
        <f t="shared" si="2"/>
        <v>158</v>
      </c>
      <c r="B166" s="399">
        <v>41083</v>
      </c>
      <c r="C166" s="393" t="s">
        <v>891</v>
      </c>
      <c r="D166" s="394" t="s">
        <v>892</v>
      </c>
      <c r="E166" s="395" t="s">
        <v>578</v>
      </c>
      <c r="F166" s="396">
        <v>125</v>
      </c>
      <c r="G166" s="396">
        <v>125</v>
      </c>
      <c r="H166" s="363"/>
      <c r="I166" s="396">
        <v>125</v>
      </c>
    </row>
    <row r="167" spans="1:9">
      <c r="A167" s="379">
        <f t="shared" si="2"/>
        <v>159</v>
      </c>
      <c r="B167" s="399">
        <v>41083</v>
      </c>
      <c r="C167" s="393" t="s">
        <v>893</v>
      </c>
      <c r="D167" s="394" t="s">
        <v>894</v>
      </c>
      <c r="E167" s="395" t="s">
        <v>578</v>
      </c>
      <c r="F167" s="396">
        <v>162.5</v>
      </c>
      <c r="G167" s="396">
        <v>162.5</v>
      </c>
      <c r="H167" s="363"/>
      <c r="I167" s="396">
        <v>162.5</v>
      </c>
    </row>
    <row r="168" spans="1:9">
      <c r="A168" s="379">
        <f t="shared" si="2"/>
        <v>160</v>
      </c>
      <c r="B168" s="399">
        <v>41083</v>
      </c>
      <c r="C168" s="393" t="s">
        <v>895</v>
      </c>
      <c r="D168" s="394" t="s">
        <v>896</v>
      </c>
      <c r="E168" s="395" t="s">
        <v>578</v>
      </c>
      <c r="F168" s="396">
        <v>162.5</v>
      </c>
      <c r="G168" s="396">
        <v>162.5</v>
      </c>
      <c r="H168" s="363"/>
      <c r="I168" s="396">
        <v>162.5</v>
      </c>
    </row>
    <row r="169" spans="1:9">
      <c r="A169" s="379">
        <f t="shared" si="2"/>
        <v>161</v>
      </c>
      <c r="B169" s="399">
        <v>41083</v>
      </c>
      <c r="C169" s="393" t="s">
        <v>897</v>
      </c>
      <c r="D169" s="394" t="s">
        <v>898</v>
      </c>
      <c r="E169" s="395" t="s">
        <v>578</v>
      </c>
      <c r="F169" s="396">
        <v>125</v>
      </c>
      <c r="G169" s="396">
        <v>125</v>
      </c>
      <c r="H169" s="363"/>
      <c r="I169" s="396">
        <v>125</v>
      </c>
    </row>
    <row r="170" spans="1:9">
      <c r="A170" s="379">
        <f t="shared" si="2"/>
        <v>162</v>
      </c>
      <c r="B170" s="399">
        <v>41083</v>
      </c>
      <c r="C170" s="393" t="s">
        <v>899</v>
      </c>
      <c r="D170" s="394" t="s">
        <v>900</v>
      </c>
      <c r="E170" s="395" t="s">
        <v>578</v>
      </c>
      <c r="F170" s="396">
        <v>162.5</v>
      </c>
      <c r="G170" s="396">
        <v>162.5</v>
      </c>
      <c r="H170" s="363"/>
      <c r="I170" s="396">
        <v>162.5</v>
      </c>
    </row>
    <row r="171" spans="1:9">
      <c r="A171" s="379">
        <f t="shared" si="2"/>
        <v>163</v>
      </c>
      <c r="B171" s="399">
        <v>41083</v>
      </c>
      <c r="C171" s="393" t="s">
        <v>901</v>
      </c>
      <c r="D171" s="394" t="s">
        <v>902</v>
      </c>
      <c r="E171" s="395" t="s">
        <v>578</v>
      </c>
      <c r="F171" s="396">
        <v>162.5</v>
      </c>
      <c r="G171" s="396">
        <v>162.5</v>
      </c>
      <c r="H171" s="363"/>
      <c r="I171" s="396">
        <v>162.5</v>
      </c>
    </row>
    <row r="172" spans="1:9">
      <c r="A172" s="379">
        <f t="shared" si="2"/>
        <v>164</v>
      </c>
      <c r="B172" s="399">
        <v>41083</v>
      </c>
      <c r="C172" s="393" t="s">
        <v>903</v>
      </c>
      <c r="D172" s="394" t="s">
        <v>904</v>
      </c>
      <c r="E172" s="395" t="s">
        <v>578</v>
      </c>
      <c r="F172" s="396">
        <v>125</v>
      </c>
      <c r="G172" s="396">
        <v>125</v>
      </c>
      <c r="H172" s="363"/>
      <c r="I172" s="396">
        <v>125</v>
      </c>
    </row>
    <row r="173" spans="1:9">
      <c r="A173" s="379">
        <f t="shared" si="2"/>
        <v>165</v>
      </c>
      <c r="B173" s="399">
        <v>41083</v>
      </c>
      <c r="C173" s="393" t="s">
        <v>905</v>
      </c>
      <c r="D173" s="394" t="s">
        <v>906</v>
      </c>
      <c r="E173" s="395" t="s">
        <v>578</v>
      </c>
      <c r="F173" s="396">
        <v>100</v>
      </c>
      <c r="G173" s="396">
        <v>100</v>
      </c>
      <c r="H173" s="363"/>
      <c r="I173" s="396">
        <v>100</v>
      </c>
    </row>
    <row r="174" spans="1:9">
      <c r="A174" s="379">
        <f t="shared" si="2"/>
        <v>166</v>
      </c>
      <c r="B174" s="399">
        <v>41083</v>
      </c>
      <c r="C174" s="393" t="s">
        <v>907</v>
      </c>
      <c r="D174" s="394" t="s">
        <v>908</v>
      </c>
      <c r="E174" s="395" t="s">
        <v>578</v>
      </c>
      <c r="F174" s="396">
        <v>125</v>
      </c>
      <c r="G174" s="396">
        <v>125</v>
      </c>
      <c r="H174" s="363"/>
      <c r="I174" s="396">
        <v>125</v>
      </c>
    </row>
    <row r="175" spans="1:9">
      <c r="A175" s="379">
        <f t="shared" si="2"/>
        <v>167</v>
      </c>
      <c r="B175" s="399">
        <v>41083</v>
      </c>
      <c r="C175" s="393" t="s">
        <v>909</v>
      </c>
      <c r="D175" s="394" t="s">
        <v>910</v>
      </c>
      <c r="E175" s="395" t="s">
        <v>578</v>
      </c>
      <c r="F175" s="396">
        <v>125</v>
      </c>
      <c r="G175" s="396">
        <v>125</v>
      </c>
      <c r="H175" s="363"/>
      <c r="I175" s="396">
        <v>125</v>
      </c>
    </row>
    <row r="176" spans="1:9">
      <c r="A176" s="379">
        <f t="shared" si="2"/>
        <v>168</v>
      </c>
      <c r="B176" s="399">
        <v>41083</v>
      </c>
      <c r="C176" s="393" t="s">
        <v>911</v>
      </c>
      <c r="D176" s="394" t="s">
        <v>912</v>
      </c>
      <c r="E176" s="395" t="s">
        <v>578</v>
      </c>
      <c r="F176" s="396">
        <v>162.5</v>
      </c>
      <c r="G176" s="396">
        <v>162.5</v>
      </c>
      <c r="H176" s="363"/>
      <c r="I176" s="396">
        <v>162.5</v>
      </c>
    </row>
    <row r="177" spans="1:9">
      <c r="A177" s="379">
        <f t="shared" si="2"/>
        <v>169</v>
      </c>
      <c r="B177" s="399">
        <v>41083</v>
      </c>
      <c r="C177" s="393" t="s">
        <v>913</v>
      </c>
      <c r="D177" s="394" t="s">
        <v>914</v>
      </c>
      <c r="E177" s="395" t="s">
        <v>578</v>
      </c>
      <c r="F177" s="396">
        <v>125</v>
      </c>
      <c r="G177" s="396">
        <v>125</v>
      </c>
      <c r="H177" s="363"/>
      <c r="I177" s="396">
        <v>125</v>
      </c>
    </row>
    <row r="178" spans="1:9">
      <c r="A178" s="379">
        <f t="shared" si="2"/>
        <v>170</v>
      </c>
      <c r="B178" s="399">
        <v>41083</v>
      </c>
      <c r="C178" s="393" t="s">
        <v>915</v>
      </c>
      <c r="D178" s="394" t="s">
        <v>916</v>
      </c>
      <c r="E178" s="395" t="s">
        <v>578</v>
      </c>
      <c r="F178" s="396">
        <v>125</v>
      </c>
      <c r="G178" s="396">
        <v>125</v>
      </c>
      <c r="H178" s="363"/>
      <c r="I178" s="396">
        <v>125</v>
      </c>
    </row>
    <row r="179" spans="1:9">
      <c r="A179" s="379">
        <f t="shared" si="2"/>
        <v>171</v>
      </c>
      <c r="B179" s="399">
        <v>41083</v>
      </c>
      <c r="C179" s="393" t="s">
        <v>917</v>
      </c>
      <c r="D179" s="394" t="s">
        <v>918</v>
      </c>
      <c r="E179" s="395" t="s">
        <v>578</v>
      </c>
      <c r="F179" s="396">
        <v>162.5</v>
      </c>
      <c r="G179" s="396">
        <v>162.5</v>
      </c>
      <c r="H179" s="363"/>
      <c r="I179" s="396">
        <v>162.5</v>
      </c>
    </row>
    <row r="180" spans="1:9">
      <c r="A180" s="379">
        <f t="shared" si="2"/>
        <v>172</v>
      </c>
      <c r="B180" s="399">
        <v>41083</v>
      </c>
      <c r="C180" s="393" t="s">
        <v>919</v>
      </c>
      <c r="D180" s="394" t="s">
        <v>920</v>
      </c>
      <c r="E180" s="395" t="s">
        <v>578</v>
      </c>
      <c r="F180" s="396">
        <v>162.5</v>
      </c>
      <c r="G180" s="396">
        <v>162.5</v>
      </c>
      <c r="H180" s="363"/>
      <c r="I180" s="396">
        <v>162.5</v>
      </c>
    </row>
    <row r="181" spans="1:9">
      <c r="A181" s="379">
        <f t="shared" si="2"/>
        <v>173</v>
      </c>
      <c r="B181" s="399">
        <v>41083</v>
      </c>
      <c r="C181" s="393" t="s">
        <v>921</v>
      </c>
      <c r="D181" s="394" t="s">
        <v>922</v>
      </c>
      <c r="E181" s="395" t="s">
        <v>578</v>
      </c>
      <c r="F181" s="396">
        <v>162.5</v>
      </c>
      <c r="G181" s="396">
        <v>162.5</v>
      </c>
      <c r="H181" s="363"/>
      <c r="I181" s="396">
        <v>162.5</v>
      </c>
    </row>
    <row r="182" spans="1:9">
      <c r="A182" s="379">
        <f t="shared" si="2"/>
        <v>174</v>
      </c>
      <c r="B182" s="399">
        <v>41083</v>
      </c>
      <c r="C182" s="393" t="s">
        <v>923</v>
      </c>
      <c r="D182" s="394" t="s">
        <v>924</v>
      </c>
      <c r="E182" s="395" t="s">
        <v>578</v>
      </c>
      <c r="F182" s="396">
        <v>162.5</v>
      </c>
      <c r="G182" s="396">
        <v>162.5</v>
      </c>
      <c r="H182" s="363"/>
      <c r="I182" s="396">
        <v>162.5</v>
      </c>
    </row>
    <row r="183" spans="1:9">
      <c r="A183" s="379">
        <f t="shared" si="2"/>
        <v>175</v>
      </c>
      <c r="B183" s="399">
        <v>41083</v>
      </c>
      <c r="C183" s="393" t="s">
        <v>925</v>
      </c>
      <c r="D183" s="394" t="s">
        <v>926</v>
      </c>
      <c r="E183" s="395" t="s">
        <v>578</v>
      </c>
      <c r="F183" s="396">
        <v>162.5</v>
      </c>
      <c r="G183" s="396">
        <v>162.5</v>
      </c>
      <c r="H183" s="363"/>
      <c r="I183" s="396">
        <v>162.5</v>
      </c>
    </row>
    <row r="184" spans="1:9">
      <c r="A184" s="379">
        <f t="shared" si="2"/>
        <v>176</v>
      </c>
      <c r="B184" s="399">
        <v>41083</v>
      </c>
      <c r="C184" s="393" t="s">
        <v>927</v>
      </c>
      <c r="D184" s="394" t="s">
        <v>928</v>
      </c>
      <c r="E184" s="395" t="s">
        <v>578</v>
      </c>
      <c r="F184" s="396">
        <v>125</v>
      </c>
      <c r="G184" s="396">
        <v>125</v>
      </c>
      <c r="H184" s="363"/>
      <c r="I184" s="396">
        <v>125</v>
      </c>
    </row>
    <row r="185" spans="1:9">
      <c r="A185" s="379">
        <f t="shared" si="2"/>
        <v>177</v>
      </c>
      <c r="B185" s="399">
        <v>41083</v>
      </c>
      <c r="C185" s="393" t="s">
        <v>929</v>
      </c>
      <c r="D185" s="394" t="s">
        <v>930</v>
      </c>
      <c r="E185" s="395" t="s">
        <v>578</v>
      </c>
      <c r="F185" s="396">
        <v>125</v>
      </c>
      <c r="G185" s="396">
        <v>125</v>
      </c>
      <c r="H185" s="363"/>
      <c r="I185" s="396">
        <v>125</v>
      </c>
    </row>
    <row r="186" spans="1:9">
      <c r="A186" s="379">
        <f t="shared" si="2"/>
        <v>178</v>
      </c>
      <c r="B186" s="399">
        <v>41083</v>
      </c>
      <c r="C186" s="393" t="s">
        <v>931</v>
      </c>
      <c r="D186" s="394" t="s">
        <v>932</v>
      </c>
      <c r="E186" s="395" t="s">
        <v>578</v>
      </c>
      <c r="F186" s="396">
        <v>162.5</v>
      </c>
      <c r="G186" s="396">
        <v>162.5</v>
      </c>
      <c r="H186" s="363"/>
      <c r="I186" s="396">
        <v>162.5</v>
      </c>
    </row>
    <row r="187" spans="1:9">
      <c r="A187" s="379">
        <f t="shared" si="2"/>
        <v>179</v>
      </c>
      <c r="B187" s="399">
        <v>41083</v>
      </c>
      <c r="C187" s="393" t="s">
        <v>933</v>
      </c>
      <c r="D187" s="394" t="s">
        <v>934</v>
      </c>
      <c r="E187" s="395" t="s">
        <v>578</v>
      </c>
      <c r="F187" s="396">
        <v>162.5</v>
      </c>
      <c r="G187" s="396">
        <v>162.5</v>
      </c>
      <c r="H187" s="363"/>
      <c r="I187" s="396">
        <v>162.5</v>
      </c>
    </row>
    <row r="188" spans="1:9">
      <c r="A188" s="379">
        <f t="shared" si="2"/>
        <v>180</v>
      </c>
      <c r="B188" s="399">
        <v>41083</v>
      </c>
      <c r="C188" s="393" t="s">
        <v>935</v>
      </c>
      <c r="D188" s="394" t="s">
        <v>936</v>
      </c>
      <c r="E188" s="395" t="s">
        <v>578</v>
      </c>
      <c r="F188" s="396">
        <v>162.5</v>
      </c>
      <c r="G188" s="396">
        <v>162.5</v>
      </c>
      <c r="H188" s="363"/>
      <c r="I188" s="396">
        <v>162.5</v>
      </c>
    </row>
    <row r="189" spans="1:9">
      <c r="A189" s="379">
        <f t="shared" si="2"/>
        <v>181</v>
      </c>
      <c r="B189" s="399">
        <v>41083</v>
      </c>
      <c r="C189" s="393" t="s">
        <v>937</v>
      </c>
      <c r="D189" s="394" t="s">
        <v>938</v>
      </c>
      <c r="E189" s="395" t="s">
        <v>578</v>
      </c>
      <c r="F189" s="396">
        <v>162.5</v>
      </c>
      <c r="G189" s="396">
        <v>162.5</v>
      </c>
      <c r="H189" s="363"/>
      <c r="I189" s="396">
        <v>162.5</v>
      </c>
    </row>
    <row r="190" spans="1:9">
      <c r="A190" s="379">
        <f t="shared" si="2"/>
        <v>182</v>
      </c>
      <c r="B190" s="399">
        <v>41083</v>
      </c>
      <c r="C190" s="393" t="s">
        <v>939</v>
      </c>
      <c r="D190" s="394" t="s">
        <v>940</v>
      </c>
      <c r="E190" s="395" t="s">
        <v>578</v>
      </c>
      <c r="F190" s="396">
        <v>100</v>
      </c>
      <c r="G190" s="396">
        <v>100</v>
      </c>
      <c r="H190" s="363"/>
      <c r="I190" s="396">
        <v>100</v>
      </c>
    </row>
    <row r="191" spans="1:9">
      <c r="A191" s="379">
        <f t="shared" si="2"/>
        <v>183</v>
      </c>
      <c r="B191" s="399">
        <v>41083</v>
      </c>
      <c r="C191" s="393" t="s">
        <v>941</v>
      </c>
      <c r="D191" s="394" t="s">
        <v>942</v>
      </c>
      <c r="E191" s="395" t="s">
        <v>578</v>
      </c>
      <c r="F191" s="396">
        <v>162.5</v>
      </c>
      <c r="G191" s="396">
        <v>162.5</v>
      </c>
      <c r="H191" s="363"/>
      <c r="I191" s="396">
        <v>162.5</v>
      </c>
    </row>
    <row r="192" spans="1:9">
      <c r="A192" s="379">
        <f t="shared" si="2"/>
        <v>184</v>
      </c>
      <c r="B192" s="399">
        <v>41083</v>
      </c>
      <c r="C192" s="393" t="s">
        <v>943</v>
      </c>
      <c r="D192" s="394" t="s">
        <v>944</v>
      </c>
      <c r="E192" s="395" t="s">
        <v>578</v>
      </c>
      <c r="F192" s="396">
        <v>100</v>
      </c>
      <c r="G192" s="396">
        <v>100</v>
      </c>
      <c r="H192" s="363"/>
      <c r="I192" s="396">
        <v>100</v>
      </c>
    </row>
    <row r="193" spans="1:9">
      <c r="A193" s="379">
        <f t="shared" si="2"/>
        <v>185</v>
      </c>
      <c r="B193" s="399">
        <v>41083</v>
      </c>
      <c r="C193" s="393" t="s">
        <v>945</v>
      </c>
      <c r="D193" s="394" t="s">
        <v>946</v>
      </c>
      <c r="E193" s="395" t="s">
        <v>578</v>
      </c>
      <c r="F193" s="396">
        <v>100</v>
      </c>
      <c r="G193" s="396">
        <v>100</v>
      </c>
      <c r="H193" s="363"/>
      <c r="I193" s="396">
        <v>100</v>
      </c>
    </row>
    <row r="194" spans="1:9">
      <c r="A194" s="379">
        <f t="shared" si="2"/>
        <v>186</v>
      </c>
      <c r="B194" s="399">
        <v>41083</v>
      </c>
      <c r="C194" s="393" t="s">
        <v>947</v>
      </c>
      <c r="D194" s="394" t="s">
        <v>948</v>
      </c>
      <c r="E194" s="395" t="s">
        <v>578</v>
      </c>
      <c r="F194" s="396">
        <v>162.5</v>
      </c>
      <c r="G194" s="396">
        <v>162.5</v>
      </c>
      <c r="H194" s="363"/>
      <c r="I194" s="396">
        <v>162.5</v>
      </c>
    </row>
    <row r="195" spans="1:9">
      <c r="A195" s="379">
        <f t="shared" si="2"/>
        <v>187</v>
      </c>
      <c r="B195" s="399">
        <v>41083</v>
      </c>
      <c r="C195" s="393" t="s">
        <v>949</v>
      </c>
      <c r="D195" s="394" t="s">
        <v>950</v>
      </c>
      <c r="E195" s="395" t="s">
        <v>578</v>
      </c>
      <c r="F195" s="396">
        <v>162.5</v>
      </c>
      <c r="G195" s="396">
        <v>162.5</v>
      </c>
      <c r="H195" s="363"/>
      <c r="I195" s="396">
        <v>162.5</v>
      </c>
    </row>
    <row r="196" spans="1:9">
      <c r="A196" s="379">
        <f t="shared" si="2"/>
        <v>188</v>
      </c>
      <c r="B196" s="399">
        <v>41083</v>
      </c>
      <c r="C196" s="393" t="s">
        <v>951</v>
      </c>
      <c r="D196" s="394" t="s">
        <v>952</v>
      </c>
      <c r="E196" s="395" t="s">
        <v>578</v>
      </c>
      <c r="F196" s="396">
        <v>125</v>
      </c>
      <c r="G196" s="396">
        <v>125</v>
      </c>
      <c r="H196" s="363"/>
      <c r="I196" s="396">
        <v>125</v>
      </c>
    </row>
    <row r="197" spans="1:9">
      <c r="A197" s="379">
        <f t="shared" si="2"/>
        <v>189</v>
      </c>
      <c r="B197" s="399">
        <v>41083</v>
      </c>
      <c r="C197" s="393" t="s">
        <v>953</v>
      </c>
      <c r="D197" s="394" t="s">
        <v>954</v>
      </c>
      <c r="E197" s="395" t="s">
        <v>578</v>
      </c>
      <c r="F197" s="396">
        <v>125</v>
      </c>
      <c r="G197" s="396">
        <v>125</v>
      </c>
      <c r="H197" s="363"/>
      <c r="I197" s="396">
        <v>125</v>
      </c>
    </row>
    <row r="198" spans="1:9">
      <c r="A198" s="379">
        <f t="shared" si="2"/>
        <v>190</v>
      </c>
      <c r="B198" s="399">
        <v>41083</v>
      </c>
      <c r="C198" s="393" t="s">
        <v>955</v>
      </c>
      <c r="D198" s="394" t="s">
        <v>956</v>
      </c>
      <c r="E198" s="395" t="s">
        <v>578</v>
      </c>
      <c r="F198" s="396">
        <v>100</v>
      </c>
      <c r="G198" s="396">
        <v>100</v>
      </c>
      <c r="H198" s="363"/>
      <c r="I198" s="396">
        <v>100</v>
      </c>
    </row>
    <row r="199" spans="1:9">
      <c r="A199" s="379">
        <f t="shared" si="2"/>
        <v>191</v>
      </c>
      <c r="B199" s="399">
        <v>41083</v>
      </c>
      <c r="C199" s="393" t="s">
        <v>957</v>
      </c>
      <c r="D199" s="394" t="s">
        <v>958</v>
      </c>
      <c r="E199" s="395" t="s">
        <v>578</v>
      </c>
      <c r="F199" s="396">
        <v>125</v>
      </c>
      <c r="G199" s="396">
        <v>125</v>
      </c>
      <c r="H199" s="363"/>
      <c r="I199" s="396">
        <v>125</v>
      </c>
    </row>
    <row r="200" spans="1:9">
      <c r="A200" s="379">
        <f t="shared" si="2"/>
        <v>192</v>
      </c>
      <c r="B200" s="399">
        <v>41083</v>
      </c>
      <c r="C200" s="393" t="s">
        <v>959</v>
      </c>
      <c r="D200" s="394" t="s">
        <v>960</v>
      </c>
      <c r="E200" s="395" t="s">
        <v>578</v>
      </c>
      <c r="F200" s="396">
        <v>162.5</v>
      </c>
      <c r="G200" s="396">
        <v>162.5</v>
      </c>
      <c r="H200" s="363"/>
      <c r="I200" s="396">
        <v>162.5</v>
      </c>
    </row>
    <row r="201" spans="1:9">
      <c r="A201" s="379">
        <f t="shared" si="2"/>
        <v>193</v>
      </c>
      <c r="B201" s="399">
        <v>41083</v>
      </c>
      <c r="C201" s="393" t="s">
        <v>961</v>
      </c>
      <c r="D201" s="394" t="s">
        <v>962</v>
      </c>
      <c r="E201" s="395" t="s">
        <v>578</v>
      </c>
      <c r="F201" s="396">
        <v>100</v>
      </c>
      <c r="G201" s="396">
        <v>100</v>
      </c>
      <c r="H201" s="363"/>
      <c r="I201" s="396">
        <v>100</v>
      </c>
    </row>
    <row r="202" spans="1:9">
      <c r="A202" s="379">
        <f t="shared" si="2"/>
        <v>194</v>
      </c>
      <c r="B202" s="399">
        <v>41083</v>
      </c>
      <c r="C202" s="393" t="s">
        <v>963</v>
      </c>
      <c r="D202" s="394" t="s">
        <v>964</v>
      </c>
      <c r="E202" s="395" t="s">
        <v>578</v>
      </c>
      <c r="F202" s="396">
        <v>125</v>
      </c>
      <c r="G202" s="396">
        <v>125</v>
      </c>
      <c r="H202" s="363"/>
      <c r="I202" s="396">
        <v>125</v>
      </c>
    </row>
    <row r="203" spans="1:9">
      <c r="A203" s="379">
        <f t="shared" si="2"/>
        <v>195</v>
      </c>
      <c r="B203" s="399">
        <v>41083</v>
      </c>
      <c r="C203" s="393" t="s">
        <v>965</v>
      </c>
      <c r="D203" s="394" t="s">
        <v>966</v>
      </c>
      <c r="E203" s="395" t="s">
        <v>578</v>
      </c>
      <c r="F203" s="396">
        <v>125</v>
      </c>
      <c r="G203" s="396">
        <v>125</v>
      </c>
      <c r="H203" s="363"/>
      <c r="I203" s="396">
        <v>125</v>
      </c>
    </row>
    <row r="204" spans="1:9">
      <c r="A204" s="379">
        <f t="shared" ref="A204:A267" si="3">A203+1</f>
        <v>196</v>
      </c>
      <c r="B204" s="399">
        <v>41083</v>
      </c>
      <c r="C204" s="393" t="s">
        <v>967</v>
      </c>
      <c r="D204" s="394" t="s">
        <v>968</v>
      </c>
      <c r="E204" s="395" t="s">
        <v>578</v>
      </c>
      <c r="F204" s="396">
        <v>162.5</v>
      </c>
      <c r="G204" s="396">
        <v>162.5</v>
      </c>
      <c r="H204" s="363"/>
      <c r="I204" s="396">
        <v>162.5</v>
      </c>
    </row>
    <row r="205" spans="1:9">
      <c r="A205" s="379">
        <f t="shared" si="3"/>
        <v>197</v>
      </c>
      <c r="B205" s="399">
        <v>41083</v>
      </c>
      <c r="C205" s="393" t="s">
        <v>969</v>
      </c>
      <c r="D205" s="394" t="s">
        <v>970</v>
      </c>
      <c r="E205" s="395" t="s">
        <v>578</v>
      </c>
      <c r="F205" s="396">
        <v>100</v>
      </c>
      <c r="G205" s="396">
        <v>100</v>
      </c>
      <c r="H205" s="363"/>
      <c r="I205" s="396">
        <v>100</v>
      </c>
    </row>
    <row r="206" spans="1:9">
      <c r="A206" s="379">
        <f t="shared" si="3"/>
        <v>198</v>
      </c>
      <c r="B206" s="399">
        <v>41083</v>
      </c>
      <c r="C206" s="393" t="s">
        <v>971</v>
      </c>
      <c r="D206" s="394" t="s">
        <v>972</v>
      </c>
      <c r="E206" s="395" t="s">
        <v>578</v>
      </c>
      <c r="F206" s="396">
        <v>162.5</v>
      </c>
      <c r="G206" s="396">
        <v>162.5</v>
      </c>
      <c r="H206" s="363"/>
      <c r="I206" s="396">
        <v>162.5</v>
      </c>
    </row>
    <row r="207" spans="1:9">
      <c r="A207" s="379">
        <f t="shared" si="3"/>
        <v>199</v>
      </c>
      <c r="B207" s="399">
        <v>41083</v>
      </c>
      <c r="C207" s="393" t="s">
        <v>581</v>
      </c>
      <c r="D207" s="394" t="s">
        <v>973</v>
      </c>
      <c r="E207" s="395" t="s">
        <v>578</v>
      </c>
      <c r="F207" s="396">
        <v>100</v>
      </c>
      <c r="G207" s="396">
        <v>100</v>
      </c>
      <c r="H207" s="363"/>
      <c r="I207" s="396">
        <v>100</v>
      </c>
    </row>
    <row r="208" spans="1:9">
      <c r="A208" s="379">
        <f t="shared" si="3"/>
        <v>200</v>
      </c>
      <c r="B208" s="399">
        <v>41083</v>
      </c>
      <c r="C208" s="393" t="s">
        <v>974</v>
      </c>
      <c r="D208" s="394" t="s">
        <v>975</v>
      </c>
      <c r="E208" s="395" t="s">
        <v>578</v>
      </c>
      <c r="F208" s="396">
        <v>125</v>
      </c>
      <c r="G208" s="396">
        <v>125</v>
      </c>
      <c r="H208" s="363"/>
      <c r="I208" s="396">
        <v>125</v>
      </c>
    </row>
    <row r="209" spans="1:9">
      <c r="A209" s="379">
        <f t="shared" si="3"/>
        <v>201</v>
      </c>
      <c r="B209" s="399">
        <v>41083</v>
      </c>
      <c r="C209" s="393" t="s">
        <v>976</v>
      </c>
      <c r="D209" s="394" t="s">
        <v>977</v>
      </c>
      <c r="E209" s="395" t="s">
        <v>578</v>
      </c>
      <c r="F209" s="396">
        <v>100</v>
      </c>
      <c r="G209" s="396">
        <v>100</v>
      </c>
      <c r="H209" s="363"/>
      <c r="I209" s="396">
        <v>100</v>
      </c>
    </row>
    <row r="210" spans="1:9">
      <c r="A210" s="379">
        <f t="shared" si="3"/>
        <v>202</v>
      </c>
      <c r="B210" s="399">
        <v>41083</v>
      </c>
      <c r="C210" s="393" t="s">
        <v>978</v>
      </c>
      <c r="D210" s="394" t="s">
        <v>979</v>
      </c>
      <c r="E210" s="395" t="s">
        <v>578</v>
      </c>
      <c r="F210" s="396">
        <v>100</v>
      </c>
      <c r="G210" s="396">
        <v>100</v>
      </c>
      <c r="H210" s="363"/>
      <c r="I210" s="396">
        <v>100</v>
      </c>
    </row>
    <row r="211" spans="1:9">
      <c r="A211" s="379">
        <f t="shared" si="3"/>
        <v>203</v>
      </c>
      <c r="B211" s="399">
        <v>41083</v>
      </c>
      <c r="C211" s="393" t="s">
        <v>980</v>
      </c>
      <c r="D211" s="394" t="s">
        <v>981</v>
      </c>
      <c r="E211" s="395" t="s">
        <v>578</v>
      </c>
      <c r="F211" s="396">
        <v>100</v>
      </c>
      <c r="G211" s="396">
        <v>100</v>
      </c>
      <c r="H211" s="363"/>
      <c r="I211" s="396">
        <v>100</v>
      </c>
    </row>
    <row r="212" spans="1:9">
      <c r="A212" s="379">
        <f t="shared" si="3"/>
        <v>204</v>
      </c>
      <c r="B212" s="399">
        <v>41083</v>
      </c>
      <c r="C212" s="393" t="s">
        <v>982</v>
      </c>
      <c r="D212" s="394" t="s">
        <v>983</v>
      </c>
      <c r="E212" s="395" t="s">
        <v>578</v>
      </c>
      <c r="F212" s="396">
        <v>125</v>
      </c>
      <c r="G212" s="396">
        <v>125</v>
      </c>
      <c r="H212" s="363"/>
      <c r="I212" s="396">
        <v>125</v>
      </c>
    </row>
    <row r="213" spans="1:9">
      <c r="A213" s="379">
        <f t="shared" si="3"/>
        <v>205</v>
      </c>
      <c r="B213" s="399">
        <v>41083</v>
      </c>
      <c r="C213" s="393" t="s">
        <v>984</v>
      </c>
      <c r="D213" s="394" t="s">
        <v>985</v>
      </c>
      <c r="E213" s="395" t="s">
        <v>578</v>
      </c>
      <c r="F213" s="396">
        <v>162.5</v>
      </c>
      <c r="G213" s="396">
        <v>162.5</v>
      </c>
      <c r="H213" s="363"/>
      <c r="I213" s="396">
        <v>162.5</v>
      </c>
    </row>
    <row r="214" spans="1:9">
      <c r="A214" s="379">
        <f t="shared" si="3"/>
        <v>206</v>
      </c>
      <c r="B214" s="399">
        <v>41083</v>
      </c>
      <c r="C214" s="393" t="s">
        <v>986</v>
      </c>
      <c r="D214" s="394" t="s">
        <v>987</v>
      </c>
      <c r="E214" s="395" t="s">
        <v>578</v>
      </c>
      <c r="F214" s="396">
        <v>162.5</v>
      </c>
      <c r="G214" s="396">
        <v>162.5</v>
      </c>
      <c r="H214" s="363"/>
      <c r="I214" s="396">
        <v>162.5</v>
      </c>
    </row>
    <row r="215" spans="1:9">
      <c r="A215" s="379">
        <f t="shared" si="3"/>
        <v>207</v>
      </c>
      <c r="B215" s="399">
        <v>41083</v>
      </c>
      <c r="C215" s="393" t="s">
        <v>988</v>
      </c>
      <c r="D215" s="394" t="s">
        <v>989</v>
      </c>
      <c r="E215" s="395" t="s">
        <v>578</v>
      </c>
      <c r="F215" s="396">
        <v>125</v>
      </c>
      <c r="G215" s="396">
        <v>125</v>
      </c>
      <c r="H215" s="363"/>
      <c r="I215" s="396">
        <v>125</v>
      </c>
    </row>
    <row r="216" spans="1:9">
      <c r="A216" s="379">
        <f t="shared" si="3"/>
        <v>208</v>
      </c>
      <c r="B216" s="399">
        <v>41083</v>
      </c>
      <c r="C216" s="393" t="s">
        <v>990</v>
      </c>
      <c r="D216" s="394" t="s">
        <v>991</v>
      </c>
      <c r="E216" s="395" t="s">
        <v>578</v>
      </c>
      <c r="F216" s="396">
        <v>162.5</v>
      </c>
      <c r="G216" s="396">
        <v>162.5</v>
      </c>
      <c r="H216" s="363"/>
      <c r="I216" s="396">
        <v>162.5</v>
      </c>
    </row>
    <row r="217" spans="1:9">
      <c r="A217" s="379">
        <f t="shared" si="3"/>
        <v>209</v>
      </c>
      <c r="B217" s="399">
        <v>41083</v>
      </c>
      <c r="C217" s="393" t="s">
        <v>992</v>
      </c>
      <c r="D217" s="394" t="s">
        <v>993</v>
      </c>
      <c r="E217" s="395" t="s">
        <v>578</v>
      </c>
      <c r="F217" s="396">
        <v>125</v>
      </c>
      <c r="G217" s="396">
        <v>125</v>
      </c>
      <c r="H217" s="363"/>
      <c r="I217" s="396">
        <v>125</v>
      </c>
    </row>
    <row r="218" spans="1:9">
      <c r="A218" s="379">
        <f t="shared" si="3"/>
        <v>210</v>
      </c>
      <c r="B218" s="399">
        <v>41066</v>
      </c>
      <c r="C218" s="393" t="s">
        <v>994</v>
      </c>
      <c r="D218" s="394" t="s">
        <v>995</v>
      </c>
      <c r="E218" s="395" t="s">
        <v>578</v>
      </c>
      <c r="F218" s="396">
        <v>125</v>
      </c>
      <c r="G218" s="396">
        <v>125</v>
      </c>
      <c r="H218" s="363"/>
      <c r="I218" s="396">
        <v>125</v>
      </c>
    </row>
    <row r="219" spans="1:9">
      <c r="A219" s="379">
        <f t="shared" si="3"/>
        <v>211</v>
      </c>
      <c r="B219" s="399">
        <v>41083</v>
      </c>
      <c r="C219" s="393" t="s">
        <v>996</v>
      </c>
      <c r="D219" s="394" t="s">
        <v>997</v>
      </c>
      <c r="E219" s="395" t="s">
        <v>578</v>
      </c>
      <c r="F219" s="396">
        <v>125</v>
      </c>
      <c r="G219" s="396">
        <v>125</v>
      </c>
      <c r="H219" s="363"/>
      <c r="I219" s="396">
        <v>125</v>
      </c>
    </row>
    <row r="220" spans="1:9">
      <c r="A220" s="379">
        <f t="shared" si="3"/>
        <v>212</v>
      </c>
      <c r="B220" s="399">
        <v>41083</v>
      </c>
      <c r="C220" s="393" t="s">
        <v>998</v>
      </c>
      <c r="D220" s="394" t="s">
        <v>999</v>
      </c>
      <c r="E220" s="395" t="s">
        <v>578</v>
      </c>
      <c r="F220" s="396">
        <v>125</v>
      </c>
      <c r="G220" s="396">
        <v>125</v>
      </c>
      <c r="H220" s="363"/>
      <c r="I220" s="396">
        <v>125</v>
      </c>
    </row>
    <row r="221" spans="1:9">
      <c r="A221" s="379">
        <f t="shared" si="3"/>
        <v>213</v>
      </c>
      <c r="B221" s="399">
        <v>41083</v>
      </c>
      <c r="C221" s="400" t="s">
        <v>1000</v>
      </c>
      <c r="D221" s="401" t="s">
        <v>1001</v>
      </c>
      <c r="E221" s="402" t="s">
        <v>578</v>
      </c>
      <c r="F221" s="403">
        <v>100</v>
      </c>
      <c r="G221" s="403">
        <v>100</v>
      </c>
      <c r="H221" s="404"/>
      <c r="I221" s="403">
        <v>100</v>
      </c>
    </row>
    <row r="222" spans="1:9">
      <c r="A222" s="379">
        <f t="shared" si="3"/>
        <v>214</v>
      </c>
      <c r="B222" s="399">
        <v>41083</v>
      </c>
      <c r="C222" s="393" t="s">
        <v>1002</v>
      </c>
      <c r="D222" s="394" t="s">
        <v>1003</v>
      </c>
      <c r="E222" s="395" t="s">
        <v>578</v>
      </c>
      <c r="F222" s="396">
        <v>100</v>
      </c>
      <c r="G222" s="396">
        <v>100</v>
      </c>
      <c r="H222" s="363"/>
      <c r="I222" s="396">
        <v>100</v>
      </c>
    </row>
    <row r="223" spans="1:9">
      <c r="A223" s="379">
        <f t="shared" si="3"/>
        <v>215</v>
      </c>
      <c r="B223" s="399">
        <v>41083</v>
      </c>
      <c r="C223" s="393" t="s">
        <v>1004</v>
      </c>
      <c r="D223" s="394" t="s">
        <v>1005</v>
      </c>
      <c r="E223" s="395" t="s">
        <v>578</v>
      </c>
      <c r="F223" s="396">
        <v>100</v>
      </c>
      <c r="G223" s="396">
        <v>100</v>
      </c>
      <c r="H223" s="363"/>
      <c r="I223" s="396">
        <v>100</v>
      </c>
    </row>
    <row r="224" spans="1:9">
      <c r="A224" s="379">
        <f t="shared" si="3"/>
        <v>216</v>
      </c>
      <c r="B224" s="399">
        <v>41083</v>
      </c>
      <c r="C224" s="393" t="s">
        <v>1006</v>
      </c>
      <c r="D224" s="394" t="s">
        <v>1007</v>
      </c>
      <c r="E224" s="395" t="s">
        <v>578</v>
      </c>
      <c r="F224" s="396">
        <v>162.5</v>
      </c>
      <c r="G224" s="396">
        <v>162.5</v>
      </c>
      <c r="H224" s="363"/>
      <c r="I224" s="396">
        <v>162.5</v>
      </c>
    </row>
    <row r="225" spans="1:9">
      <c r="A225" s="379">
        <f t="shared" si="3"/>
        <v>217</v>
      </c>
      <c r="B225" s="399">
        <v>41083</v>
      </c>
      <c r="C225" s="393" t="s">
        <v>1008</v>
      </c>
      <c r="D225" s="394" t="s">
        <v>1009</v>
      </c>
      <c r="E225" s="395" t="s">
        <v>578</v>
      </c>
      <c r="F225" s="396">
        <v>162.5</v>
      </c>
      <c r="G225" s="396">
        <v>162.5</v>
      </c>
      <c r="H225" s="363"/>
      <c r="I225" s="396">
        <v>162.5</v>
      </c>
    </row>
    <row r="226" spans="1:9">
      <c r="A226" s="379">
        <f t="shared" si="3"/>
        <v>218</v>
      </c>
      <c r="B226" s="399">
        <v>41084</v>
      </c>
      <c r="C226" s="393" t="s">
        <v>1010</v>
      </c>
      <c r="D226" s="394" t="s">
        <v>1011</v>
      </c>
      <c r="E226" s="395" t="s">
        <v>578</v>
      </c>
      <c r="F226" s="396">
        <v>125</v>
      </c>
      <c r="G226" s="396">
        <v>125</v>
      </c>
      <c r="H226" s="363"/>
      <c r="I226" s="396">
        <v>125</v>
      </c>
    </row>
    <row r="227" spans="1:9">
      <c r="A227" s="379">
        <f t="shared" si="3"/>
        <v>219</v>
      </c>
      <c r="B227" s="399">
        <v>41083</v>
      </c>
      <c r="C227" s="393" t="s">
        <v>1012</v>
      </c>
      <c r="D227" s="394" t="s">
        <v>1013</v>
      </c>
      <c r="E227" s="395" t="s">
        <v>578</v>
      </c>
      <c r="F227" s="396">
        <v>162.5</v>
      </c>
      <c r="G227" s="396">
        <v>162.5</v>
      </c>
      <c r="H227" s="363"/>
      <c r="I227" s="396">
        <v>162.5</v>
      </c>
    </row>
    <row r="228" spans="1:9">
      <c r="A228" s="379">
        <f t="shared" si="3"/>
        <v>220</v>
      </c>
      <c r="B228" s="399">
        <v>41084</v>
      </c>
      <c r="C228" s="393" t="s">
        <v>1014</v>
      </c>
      <c r="D228" s="394" t="s">
        <v>1015</v>
      </c>
      <c r="E228" s="395" t="s">
        <v>578</v>
      </c>
      <c r="F228" s="396">
        <v>125</v>
      </c>
      <c r="G228" s="396">
        <v>125</v>
      </c>
      <c r="H228" s="363"/>
      <c r="I228" s="396">
        <v>125</v>
      </c>
    </row>
    <row r="229" spans="1:9">
      <c r="A229" s="379">
        <f t="shared" si="3"/>
        <v>221</v>
      </c>
      <c r="B229" s="399">
        <v>41084</v>
      </c>
      <c r="C229" s="400" t="s">
        <v>1016</v>
      </c>
      <c r="D229" s="401" t="s">
        <v>1017</v>
      </c>
      <c r="E229" s="402" t="s">
        <v>578</v>
      </c>
      <c r="F229" s="403">
        <v>125</v>
      </c>
      <c r="G229" s="403">
        <v>125</v>
      </c>
      <c r="H229" s="404"/>
      <c r="I229" s="403">
        <v>125</v>
      </c>
    </row>
    <row r="230" spans="1:9">
      <c r="A230" s="379">
        <f t="shared" si="3"/>
        <v>222</v>
      </c>
      <c r="B230" s="399">
        <v>41084</v>
      </c>
      <c r="C230" s="400" t="s">
        <v>1018</v>
      </c>
      <c r="D230" s="401" t="s">
        <v>1019</v>
      </c>
      <c r="E230" s="402" t="s">
        <v>578</v>
      </c>
      <c r="F230" s="403">
        <v>162.5</v>
      </c>
      <c r="G230" s="403">
        <v>162.5</v>
      </c>
      <c r="H230" s="404"/>
      <c r="I230" s="403">
        <v>162.5</v>
      </c>
    </row>
    <row r="231" spans="1:9">
      <c r="A231" s="379">
        <f t="shared" si="3"/>
        <v>223</v>
      </c>
      <c r="B231" s="399">
        <v>41083</v>
      </c>
      <c r="C231" s="400" t="s">
        <v>1020</v>
      </c>
      <c r="D231" s="401" t="s">
        <v>1021</v>
      </c>
      <c r="E231" s="402" t="s">
        <v>578</v>
      </c>
      <c r="F231" s="403">
        <v>162.5</v>
      </c>
      <c r="G231" s="403">
        <v>162.5</v>
      </c>
      <c r="H231" s="404"/>
      <c r="I231" s="403">
        <v>162.5</v>
      </c>
    </row>
    <row r="232" spans="1:9">
      <c r="A232" s="379">
        <f t="shared" si="3"/>
        <v>224</v>
      </c>
      <c r="B232" s="399">
        <v>41083</v>
      </c>
      <c r="C232" s="400" t="s">
        <v>1022</v>
      </c>
      <c r="D232" s="401" t="s">
        <v>1023</v>
      </c>
      <c r="E232" s="402" t="s">
        <v>578</v>
      </c>
      <c r="F232" s="403">
        <v>162.5</v>
      </c>
      <c r="G232" s="403">
        <v>162.5</v>
      </c>
      <c r="H232" s="404"/>
      <c r="I232" s="403">
        <v>162.5</v>
      </c>
    </row>
    <row r="233" spans="1:9">
      <c r="A233" s="379">
        <f t="shared" si="3"/>
        <v>225</v>
      </c>
      <c r="B233" s="399">
        <v>41084</v>
      </c>
      <c r="C233" s="400" t="s">
        <v>1024</v>
      </c>
      <c r="D233" s="401" t="s">
        <v>1025</v>
      </c>
      <c r="E233" s="402" t="s">
        <v>578</v>
      </c>
      <c r="F233" s="403">
        <v>100</v>
      </c>
      <c r="G233" s="403">
        <v>100</v>
      </c>
      <c r="H233" s="404"/>
      <c r="I233" s="403">
        <v>100</v>
      </c>
    </row>
    <row r="234" spans="1:9">
      <c r="A234" s="379">
        <f t="shared" si="3"/>
        <v>226</v>
      </c>
      <c r="B234" s="399">
        <v>41084</v>
      </c>
      <c r="C234" s="400" t="s">
        <v>1026</v>
      </c>
      <c r="D234" s="401" t="s">
        <v>1027</v>
      </c>
      <c r="E234" s="402" t="s">
        <v>578</v>
      </c>
      <c r="F234" s="403">
        <v>100</v>
      </c>
      <c r="G234" s="403">
        <v>100</v>
      </c>
      <c r="H234" s="404"/>
      <c r="I234" s="403">
        <v>100</v>
      </c>
    </row>
    <row r="235" spans="1:9">
      <c r="A235" s="379">
        <f t="shared" si="3"/>
        <v>227</v>
      </c>
      <c r="B235" s="399">
        <v>41084</v>
      </c>
      <c r="C235" s="400" t="s">
        <v>1028</v>
      </c>
      <c r="D235" s="401" t="s">
        <v>1029</v>
      </c>
      <c r="E235" s="402" t="s">
        <v>578</v>
      </c>
      <c r="F235" s="403">
        <v>100</v>
      </c>
      <c r="G235" s="403">
        <v>100</v>
      </c>
      <c r="H235" s="404"/>
      <c r="I235" s="403">
        <v>100</v>
      </c>
    </row>
    <row r="236" spans="1:9">
      <c r="A236" s="379">
        <f t="shared" si="3"/>
        <v>228</v>
      </c>
      <c r="B236" s="399">
        <v>41084</v>
      </c>
      <c r="C236" s="400" t="s">
        <v>1030</v>
      </c>
      <c r="D236" s="401" t="s">
        <v>1031</v>
      </c>
      <c r="E236" s="402" t="s">
        <v>578</v>
      </c>
      <c r="F236" s="403">
        <v>125</v>
      </c>
      <c r="G236" s="403">
        <v>125</v>
      </c>
      <c r="H236" s="404"/>
      <c r="I236" s="403">
        <v>125</v>
      </c>
    </row>
    <row r="237" spans="1:9">
      <c r="A237" s="379">
        <f t="shared" si="3"/>
        <v>229</v>
      </c>
      <c r="B237" s="399">
        <v>41084</v>
      </c>
      <c r="C237" s="400" t="s">
        <v>1032</v>
      </c>
      <c r="D237" s="401" t="s">
        <v>1033</v>
      </c>
      <c r="E237" s="402" t="s">
        <v>578</v>
      </c>
      <c r="F237" s="403">
        <v>100</v>
      </c>
      <c r="G237" s="403">
        <v>100</v>
      </c>
      <c r="H237" s="404"/>
      <c r="I237" s="403">
        <v>100</v>
      </c>
    </row>
    <row r="238" spans="1:9">
      <c r="A238" s="379">
        <f t="shared" si="3"/>
        <v>230</v>
      </c>
      <c r="B238" s="399">
        <v>41084</v>
      </c>
      <c r="C238" s="400" t="s">
        <v>1034</v>
      </c>
      <c r="D238" s="401" t="s">
        <v>1035</v>
      </c>
      <c r="E238" s="402" t="s">
        <v>578</v>
      </c>
      <c r="F238" s="403">
        <v>125</v>
      </c>
      <c r="G238" s="403">
        <v>125</v>
      </c>
      <c r="H238" s="404"/>
      <c r="I238" s="403">
        <v>125</v>
      </c>
    </row>
    <row r="239" spans="1:9">
      <c r="A239" s="379">
        <f t="shared" si="3"/>
        <v>231</v>
      </c>
      <c r="B239" s="399">
        <v>41084</v>
      </c>
      <c r="C239" s="400" t="s">
        <v>1036</v>
      </c>
      <c r="D239" s="401" t="s">
        <v>1037</v>
      </c>
      <c r="E239" s="402" t="s">
        <v>578</v>
      </c>
      <c r="F239" s="403">
        <v>125</v>
      </c>
      <c r="G239" s="403">
        <v>125</v>
      </c>
      <c r="H239" s="404"/>
      <c r="I239" s="403">
        <v>125</v>
      </c>
    </row>
    <row r="240" spans="1:9">
      <c r="A240" s="379">
        <f t="shared" si="3"/>
        <v>232</v>
      </c>
      <c r="B240" s="399">
        <v>41084</v>
      </c>
      <c r="C240" s="400" t="s">
        <v>1038</v>
      </c>
      <c r="D240" s="401" t="s">
        <v>1039</v>
      </c>
      <c r="E240" s="402" t="s">
        <v>578</v>
      </c>
      <c r="F240" s="403">
        <v>162.5</v>
      </c>
      <c r="G240" s="403">
        <v>162.5</v>
      </c>
      <c r="H240" s="404"/>
      <c r="I240" s="403">
        <v>162.5</v>
      </c>
    </row>
    <row r="241" spans="1:9">
      <c r="A241" s="379">
        <f t="shared" si="3"/>
        <v>233</v>
      </c>
      <c r="B241" s="399">
        <v>41084</v>
      </c>
      <c r="C241" s="400" t="s">
        <v>1040</v>
      </c>
      <c r="D241" s="401" t="s">
        <v>1041</v>
      </c>
      <c r="E241" s="402" t="s">
        <v>578</v>
      </c>
      <c r="F241" s="403">
        <v>125</v>
      </c>
      <c r="G241" s="403">
        <v>125</v>
      </c>
      <c r="H241" s="404"/>
      <c r="I241" s="403">
        <v>125</v>
      </c>
    </row>
    <row r="242" spans="1:9">
      <c r="A242" s="379">
        <f t="shared" si="3"/>
        <v>234</v>
      </c>
      <c r="B242" s="399">
        <v>41084</v>
      </c>
      <c r="C242" s="393" t="s">
        <v>1042</v>
      </c>
      <c r="D242" s="394" t="s">
        <v>1043</v>
      </c>
      <c r="E242" s="395" t="s">
        <v>578</v>
      </c>
      <c r="F242" s="396">
        <v>100</v>
      </c>
      <c r="G242" s="396">
        <v>100</v>
      </c>
      <c r="H242" s="363"/>
      <c r="I242" s="396">
        <v>100</v>
      </c>
    </row>
    <row r="243" spans="1:9">
      <c r="A243" s="379">
        <f t="shared" si="3"/>
        <v>235</v>
      </c>
      <c r="B243" s="399">
        <v>41083</v>
      </c>
      <c r="C243" s="393" t="s">
        <v>1044</v>
      </c>
      <c r="D243" s="394" t="s">
        <v>1045</v>
      </c>
      <c r="E243" s="395" t="s">
        <v>578</v>
      </c>
      <c r="F243" s="396">
        <v>100</v>
      </c>
      <c r="G243" s="396">
        <v>100</v>
      </c>
      <c r="H243" s="363"/>
      <c r="I243" s="396">
        <v>100</v>
      </c>
    </row>
    <row r="244" spans="1:9">
      <c r="A244" s="379">
        <f t="shared" si="3"/>
        <v>236</v>
      </c>
      <c r="B244" s="399">
        <v>41083</v>
      </c>
      <c r="C244" s="393" t="s">
        <v>1046</v>
      </c>
      <c r="D244" s="394" t="s">
        <v>1047</v>
      </c>
      <c r="E244" s="395" t="s">
        <v>578</v>
      </c>
      <c r="F244" s="396">
        <v>100</v>
      </c>
      <c r="G244" s="396">
        <v>100</v>
      </c>
      <c r="H244" s="363"/>
      <c r="I244" s="396">
        <v>100</v>
      </c>
    </row>
    <row r="245" spans="1:9">
      <c r="A245" s="379">
        <f t="shared" si="3"/>
        <v>237</v>
      </c>
      <c r="B245" s="399">
        <v>41083</v>
      </c>
      <c r="C245" s="393" t="s">
        <v>1048</v>
      </c>
      <c r="D245" s="394" t="s">
        <v>1049</v>
      </c>
      <c r="E245" s="395" t="s">
        <v>578</v>
      </c>
      <c r="F245" s="396">
        <v>100</v>
      </c>
      <c r="G245" s="396">
        <v>100</v>
      </c>
      <c r="H245" s="363"/>
      <c r="I245" s="396">
        <v>100</v>
      </c>
    </row>
    <row r="246" spans="1:9">
      <c r="A246" s="379">
        <f t="shared" si="3"/>
        <v>238</v>
      </c>
      <c r="B246" s="399">
        <v>41083</v>
      </c>
      <c r="C246" s="393" t="s">
        <v>1050</v>
      </c>
      <c r="D246" s="394" t="s">
        <v>1051</v>
      </c>
      <c r="E246" s="395" t="s">
        <v>578</v>
      </c>
      <c r="F246" s="396">
        <v>125</v>
      </c>
      <c r="G246" s="396">
        <v>125</v>
      </c>
      <c r="H246" s="363"/>
      <c r="I246" s="396">
        <v>125</v>
      </c>
    </row>
    <row r="247" spans="1:9">
      <c r="A247" s="379">
        <f t="shared" si="3"/>
        <v>239</v>
      </c>
      <c r="B247" s="399">
        <v>41083</v>
      </c>
      <c r="C247" s="393" t="s">
        <v>1052</v>
      </c>
      <c r="D247" s="394" t="s">
        <v>1053</v>
      </c>
      <c r="E247" s="395" t="s">
        <v>578</v>
      </c>
      <c r="F247" s="396">
        <v>100</v>
      </c>
      <c r="G247" s="396">
        <v>100</v>
      </c>
      <c r="H247" s="363"/>
      <c r="I247" s="396">
        <v>100</v>
      </c>
    </row>
    <row r="248" spans="1:9">
      <c r="A248" s="379">
        <f t="shared" si="3"/>
        <v>240</v>
      </c>
      <c r="B248" s="399">
        <v>41083</v>
      </c>
      <c r="C248" s="393" t="s">
        <v>1054</v>
      </c>
      <c r="D248" s="394" t="s">
        <v>1055</v>
      </c>
      <c r="E248" s="395" t="s">
        <v>578</v>
      </c>
      <c r="F248" s="396">
        <v>162.5</v>
      </c>
      <c r="G248" s="396">
        <v>162.5</v>
      </c>
      <c r="H248" s="363"/>
      <c r="I248" s="396">
        <v>162.5</v>
      </c>
    </row>
    <row r="249" spans="1:9">
      <c r="A249" s="379">
        <f t="shared" si="3"/>
        <v>241</v>
      </c>
      <c r="B249" s="399">
        <v>41083</v>
      </c>
      <c r="C249" s="393" t="s">
        <v>1056</v>
      </c>
      <c r="D249" s="394" t="s">
        <v>1057</v>
      </c>
      <c r="E249" s="395" t="s">
        <v>578</v>
      </c>
      <c r="F249" s="396">
        <v>125</v>
      </c>
      <c r="G249" s="396">
        <v>125</v>
      </c>
      <c r="H249" s="363"/>
      <c r="I249" s="396">
        <v>125</v>
      </c>
    </row>
    <row r="250" spans="1:9">
      <c r="A250" s="379">
        <f t="shared" si="3"/>
        <v>242</v>
      </c>
      <c r="B250" s="399">
        <v>41083</v>
      </c>
      <c r="C250" s="393" t="s">
        <v>1058</v>
      </c>
      <c r="D250" s="394" t="s">
        <v>1059</v>
      </c>
      <c r="E250" s="395" t="s">
        <v>578</v>
      </c>
      <c r="F250" s="396">
        <v>162.5</v>
      </c>
      <c r="G250" s="396">
        <v>162.5</v>
      </c>
      <c r="H250" s="363"/>
      <c r="I250" s="396">
        <v>162.5</v>
      </c>
    </row>
    <row r="251" spans="1:9">
      <c r="A251" s="379">
        <f t="shared" si="3"/>
        <v>243</v>
      </c>
      <c r="B251" s="399">
        <v>41083</v>
      </c>
      <c r="C251" s="393" t="s">
        <v>1060</v>
      </c>
      <c r="D251" s="394" t="s">
        <v>1061</v>
      </c>
      <c r="E251" s="395" t="s">
        <v>578</v>
      </c>
      <c r="F251" s="396">
        <v>125</v>
      </c>
      <c r="G251" s="396">
        <v>125</v>
      </c>
      <c r="H251" s="363"/>
      <c r="I251" s="396">
        <v>125</v>
      </c>
    </row>
    <row r="252" spans="1:9">
      <c r="A252" s="379">
        <f t="shared" si="3"/>
        <v>244</v>
      </c>
      <c r="B252" s="399">
        <v>41083</v>
      </c>
      <c r="C252" s="393" t="s">
        <v>1062</v>
      </c>
      <c r="D252" s="394" t="s">
        <v>1063</v>
      </c>
      <c r="E252" s="395" t="s">
        <v>578</v>
      </c>
      <c r="F252" s="396">
        <v>125</v>
      </c>
      <c r="G252" s="396">
        <v>125</v>
      </c>
      <c r="H252" s="363"/>
      <c r="I252" s="396">
        <v>125</v>
      </c>
    </row>
    <row r="253" spans="1:9">
      <c r="A253" s="379">
        <f t="shared" si="3"/>
        <v>245</v>
      </c>
      <c r="B253" s="399">
        <v>41083</v>
      </c>
      <c r="C253" s="393" t="s">
        <v>1064</v>
      </c>
      <c r="D253" s="394" t="s">
        <v>1065</v>
      </c>
      <c r="E253" s="395" t="s">
        <v>578</v>
      </c>
      <c r="F253" s="396">
        <v>162.5</v>
      </c>
      <c r="G253" s="396">
        <v>162.5</v>
      </c>
      <c r="H253" s="363"/>
      <c r="I253" s="396">
        <v>162.5</v>
      </c>
    </row>
    <row r="254" spans="1:9">
      <c r="A254" s="379">
        <f t="shared" si="3"/>
        <v>246</v>
      </c>
      <c r="B254" s="399">
        <v>41083</v>
      </c>
      <c r="C254" s="393" t="s">
        <v>1066</v>
      </c>
      <c r="D254" s="394" t="s">
        <v>1067</v>
      </c>
      <c r="E254" s="395" t="s">
        <v>578</v>
      </c>
      <c r="F254" s="396">
        <v>125</v>
      </c>
      <c r="G254" s="396">
        <v>125</v>
      </c>
      <c r="H254" s="363"/>
      <c r="I254" s="396">
        <v>125</v>
      </c>
    </row>
    <row r="255" spans="1:9">
      <c r="A255" s="379">
        <f t="shared" si="3"/>
        <v>247</v>
      </c>
      <c r="B255" s="399">
        <v>41083</v>
      </c>
      <c r="C255" s="393" t="s">
        <v>1068</v>
      </c>
      <c r="D255" s="394" t="s">
        <v>1069</v>
      </c>
      <c r="E255" s="395" t="s">
        <v>578</v>
      </c>
      <c r="F255" s="396">
        <v>125</v>
      </c>
      <c r="G255" s="396">
        <v>125</v>
      </c>
      <c r="H255" s="363"/>
      <c r="I255" s="396">
        <v>125</v>
      </c>
    </row>
    <row r="256" spans="1:9">
      <c r="A256" s="379">
        <f t="shared" si="3"/>
        <v>248</v>
      </c>
      <c r="B256" s="399">
        <v>41083</v>
      </c>
      <c r="C256" s="393" t="s">
        <v>1070</v>
      </c>
      <c r="D256" s="394" t="s">
        <v>1071</v>
      </c>
      <c r="E256" s="395" t="s">
        <v>578</v>
      </c>
      <c r="F256" s="396">
        <v>125</v>
      </c>
      <c r="G256" s="396">
        <v>125</v>
      </c>
      <c r="H256" s="363"/>
      <c r="I256" s="396">
        <v>125</v>
      </c>
    </row>
    <row r="257" spans="1:9">
      <c r="A257" s="379">
        <f t="shared" si="3"/>
        <v>249</v>
      </c>
      <c r="B257" s="399">
        <v>41083</v>
      </c>
      <c r="C257" s="393" t="s">
        <v>1072</v>
      </c>
      <c r="D257" s="394" t="s">
        <v>1073</v>
      </c>
      <c r="E257" s="395" t="s">
        <v>578</v>
      </c>
      <c r="F257" s="396">
        <v>162.5</v>
      </c>
      <c r="G257" s="396">
        <v>162.5</v>
      </c>
      <c r="H257" s="363"/>
      <c r="I257" s="396">
        <v>162.5</v>
      </c>
    </row>
    <row r="258" spans="1:9">
      <c r="A258" s="379">
        <f t="shared" si="3"/>
        <v>250</v>
      </c>
      <c r="B258" s="399">
        <v>41083</v>
      </c>
      <c r="C258" s="393" t="s">
        <v>1074</v>
      </c>
      <c r="D258" s="394" t="s">
        <v>1075</v>
      </c>
      <c r="E258" s="395" t="s">
        <v>578</v>
      </c>
      <c r="F258" s="396">
        <v>162.5</v>
      </c>
      <c r="G258" s="396">
        <v>162.5</v>
      </c>
      <c r="H258" s="363"/>
      <c r="I258" s="396">
        <v>162.5</v>
      </c>
    </row>
    <row r="259" spans="1:9">
      <c r="A259" s="379">
        <f t="shared" si="3"/>
        <v>251</v>
      </c>
      <c r="B259" s="399">
        <v>41083</v>
      </c>
      <c r="C259" s="393" t="s">
        <v>1076</v>
      </c>
      <c r="D259" s="394" t="s">
        <v>1077</v>
      </c>
      <c r="E259" s="395" t="s">
        <v>578</v>
      </c>
      <c r="F259" s="396">
        <v>100</v>
      </c>
      <c r="G259" s="396">
        <v>100</v>
      </c>
      <c r="H259" s="363"/>
      <c r="I259" s="396">
        <v>100</v>
      </c>
    </row>
    <row r="260" spans="1:9">
      <c r="A260" s="379">
        <f t="shared" si="3"/>
        <v>252</v>
      </c>
      <c r="B260" s="399">
        <v>41083</v>
      </c>
      <c r="C260" s="393" t="s">
        <v>1078</v>
      </c>
      <c r="D260" s="394" t="s">
        <v>1079</v>
      </c>
      <c r="E260" s="395" t="s">
        <v>578</v>
      </c>
      <c r="F260" s="396">
        <v>100</v>
      </c>
      <c r="G260" s="396">
        <v>100</v>
      </c>
      <c r="H260" s="363"/>
      <c r="I260" s="396">
        <v>100</v>
      </c>
    </row>
    <row r="261" spans="1:9">
      <c r="A261" s="379">
        <f t="shared" si="3"/>
        <v>253</v>
      </c>
      <c r="B261" s="399">
        <v>41083</v>
      </c>
      <c r="C261" s="393" t="s">
        <v>1080</v>
      </c>
      <c r="D261" s="394" t="s">
        <v>1081</v>
      </c>
      <c r="E261" s="395" t="s">
        <v>578</v>
      </c>
      <c r="F261" s="396">
        <v>162.5</v>
      </c>
      <c r="G261" s="396">
        <v>162.5</v>
      </c>
      <c r="H261" s="363"/>
      <c r="I261" s="396">
        <v>162.5</v>
      </c>
    </row>
    <row r="262" spans="1:9">
      <c r="A262" s="379">
        <f t="shared" si="3"/>
        <v>254</v>
      </c>
      <c r="B262" s="399">
        <v>41083</v>
      </c>
      <c r="C262" s="393" t="s">
        <v>1082</v>
      </c>
      <c r="D262" s="394" t="s">
        <v>1083</v>
      </c>
      <c r="E262" s="395" t="s">
        <v>578</v>
      </c>
      <c r="F262" s="396">
        <v>100</v>
      </c>
      <c r="G262" s="396">
        <v>100</v>
      </c>
      <c r="H262" s="363"/>
      <c r="I262" s="396">
        <v>100</v>
      </c>
    </row>
    <row r="263" spans="1:9">
      <c r="A263" s="379">
        <f t="shared" si="3"/>
        <v>255</v>
      </c>
      <c r="B263" s="399">
        <v>41085</v>
      </c>
      <c r="C263" s="393" t="s">
        <v>1084</v>
      </c>
      <c r="D263" s="394" t="s">
        <v>1085</v>
      </c>
      <c r="E263" s="395" t="s">
        <v>578</v>
      </c>
      <c r="F263" s="396">
        <v>162.5</v>
      </c>
      <c r="G263" s="396">
        <v>162.5</v>
      </c>
      <c r="H263" s="363"/>
      <c r="I263" s="396">
        <v>162.5</v>
      </c>
    </row>
    <row r="264" spans="1:9">
      <c r="A264" s="379">
        <f t="shared" si="3"/>
        <v>256</v>
      </c>
      <c r="B264" s="399">
        <v>41084</v>
      </c>
      <c r="C264" s="393" t="s">
        <v>1086</v>
      </c>
      <c r="D264" s="394" t="s">
        <v>1087</v>
      </c>
      <c r="E264" s="395" t="s">
        <v>578</v>
      </c>
      <c r="F264" s="396">
        <v>162.5</v>
      </c>
      <c r="G264" s="396">
        <v>162.5</v>
      </c>
      <c r="H264" s="363"/>
      <c r="I264" s="396">
        <v>162.5</v>
      </c>
    </row>
    <row r="265" spans="1:9">
      <c r="A265" s="379">
        <f t="shared" si="3"/>
        <v>257</v>
      </c>
      <c r="B265" s="399">
        <v>41085</v>
      </c>
      <c r="C265" s="393" t="s">
        <v>1088</v>
      </c>
      <c r="D265" s="394" t="s">
        <v>1089</v>
      </c>
      <c r="E265" s="395" t="s">
        <v>578</v>
      </c>
      <c r="F265" s="396">
        <v>162.5</v>
      </c>
      <c r="G265" s="396">
        <v>162.5</v>
      </c>
      <c r="H265" s="363"/>
      <c r="I265" s="396">
        <v>162.5</v>
      </c>
    </row>
    <row r="266" spans="1:9">
      <c r="A266" s="379">
        <f t="shared" si="3"/>
        <v>258</v>
      </c>
      <c r="B266" s="399">
        <v>41082</v>
      </c>
      <c r="C266" s="393" t="s">
        <v>1090</v>
      </c>
      <c r="D266" s="394" t="s">
        <v>1091</v>
      </c>
      <c r="E266" s="395" t="s">
        <v>578</v>
      </c>
      <c r="F266" s="396">
        <v>162.5</v>
      </c>
      <c r="G266" s="396">
        <v>162.5</v>
      </c>
      <c r="H266" s="363"/>
      <c r="I266" s="396">
        <v>162.5</v>
      </c>
    </row>
    <row r="267" spans="1:9">
      <c r="A267" s="379">
        <f t="shared" si="3"/>
        <v>259</v>
      </c>
      <c r="B267" s="399">
        <v>41082</v>
      </c>
      <c r="C267" s="393" t="s">
        <v>1092</v>
      </c>
      <c r="D267" s="394" t="s">
        <v>1093</v>
      </c>
      <c r="E267" s="395" t="s">
        <v>578</v>
      </c>
      <c r="F267" s="396">
        <v>162.5</v>
      </c>
      <c r="G267" s="396">
        <v>162.5</v>
      </c>
      <c r="H267" s="363"/>
      <c r="I267" s="396">
        <v>162.5</v>
      </c>
    </row>
    <row r="268" spans="1:9">
      <c r="A268" s="379">
        <f t="shared" ref="A268:A331" si="4">A267+1</f>
        <v>260</v>
      </c>
      <c r="B268" s="399">
        <v>41085</v>
      </c>
      <c r="C268" s="400" t="s">
        <v>1094</v>
      </c>
      <c r="D268" s="401" t="s">
        <v>1095</v>
      </c>
      <c r="E268" s="402" t="s">
        <v>578</v>
      </c>
      <c r="F268" s="403">
        <v>162.5</v>
      </c>
      <c r="G268" s="403">
        <v>162.5</v>
      </c>
      <c r="H268" s="404"/>
      <c r="I268" s="403">
        <v>162.5</v>
      </c>
    </row>
    <row r="269" spans="1:9">
      <c r="A269" s="379">
        <f t="shared" si="4"/>
        <v>261</v>
      </c>
      <c r="B269" s="399">
        <v>41085</v>
      </c>
      <c r="C269" s="393" t="s">
        <v>1096</v>
      </c>
      <c r="D269" s="394" t="s">
        <v>1097</v>
      </c>
      <c r="E269" s="395" t="s">
        <v>578</v>
      </c>
      <c r="F269" s="396">
        <v>162.5</v>
      </c>
      <c r="G269" s="396">
        <v>162.5</v>
      </c>
      <c r="H269" s="363"/>
      <c r="I269" s="396">
        <v>162.5</v>
      </c>
    </row>
    <row r="270" spans="1:9">
      <c r="A270" s="379">
        <f t="shared" si="4"/>
        <v>262</v>
      </c>
      <c r="B270" s="399">
        <v>41082</v>
      </c>
      <c r="C270" s="400" t="s">
        <v>1098</v>
      </c>
      <c r="D270" s="401" t="s">
        <v>1099</v>
      </c>
      <c r="E270" s="402" t="s">
        <v>578</v>
      </c>
      <c r="F270" s="403">
        <v>162.5</v>
      </c>
      <c r="G270" s="403">
        <v>162.5</v>
      </c>
      <c r="H270" s="404"/>
      <c r="I270" s="403">
        <v>162.5</v>
      </c>
    </row>
    <row r="271" spans="1:9">
      <c r="A271" s="379">
        <f t="shared" si="4"/>
        <v>263</v>
      </c>
      <c r="B271" s="399">
        <v>41082</v>
      </c>
      <c r="C271" s="393" t="s">
        <v>1100</v>
      </c>
      <c r="D271" s="394" t="s">
        <v>1101</v>
      </c>
      <c r="E271" s="395" t="s">
        <v>578</v>
      </c>
      <c r="F271" s="396">
        <v>162.5</v>
      </c>
      <c r="G271" s="396">
        <v>162.5</v>
      </c>
      <c r="H271" s="363"/>
      <c r="I271" s="396">
        <v>162.5</v>
      </c>
    </row>
    <row r="272" spans="1:9">
      <c r="A272" s="379">
        <f t="shared" si="4"/>
        <v>264</v>
      </c>
      <c r="B272" s="399">
        <v>41082</v>
      </c>
      <c r="C272" s="393" t="s">
        <v>1102</v>
      </c>
      <c r="D272" s="394" t="s">
        <v>1103</v>
      </c>
      <c r="E272" s="395" t="s">
        <v>578</v>
      </c>
      <c r="F272" s="396">
        <v>125</v>
      </c>
      <c r="G272" s="396">
        <v>125</v>
      </c>
      <c r="H272" s="363"/>
      <c r="I272" s="396">
        <v>125</v>
      </c>
    </row>
    <row r="273" spans="1:9">
      <c r="A273" s="379">
        <f t="shared" si="4"/>
        <v>265</v>
      </c>
      <c r="B273" s="399">
        <v>41086</v>
      </c>
      <c r="C273" s="393" t="s">
        <v>1104</v>
      </c>
      <c r="D273" s="394" t="s">
        <v>1105</v>
      </c>
      <c r="E273" s="395" t="s">
        <v>578</v>
      </c>
      <c r="F273" s="396">
        <v>125</v>
      </c>
      <c r="G273" s="396">
        <v>125</v>
      </c>
      <c r="H273" s="363"/>
      <c r="I273" s="396">
        <v>125</v>
      </c>
    </row>
    <row r="274" spans="1:9">
      <c r="A274" s="379">
        <f t="shared" si="4"/>
        <v>266</v>
      </c>
      <c r="B274" s="399">
        <v>41084</v>
      </c>
      <c r="C274" s="400" t="s">
        <v>1106</v>
      </c>
      <c r="D274" s="401" t="s">
        <v>1107</v>
      </c>
      <c r="E274" s="402" t="s">
        <v>578</v>
      </c>
      <c r="F274" s="403">
        <v>100</v>
      </c>
      <c r="G274" s="403">
        <v>100</v>
      </c>
      <c r="H274" s="404"/>
      <c r="I274" s="403">
        <v>100</v>
      </c>
    </row>
    <row r="275" spans="1:9">
      <c r="A275" s="379">
        <f t="shared" si="4"/>
        <v>267</v>
      </c>
      <c r="B275" s="399">
        <v>41088</v>
      </c>
      <c r="C275" s="393" t="s">
        <v>1108</v>
      </c>
      <c r="D275" s="394" t="s">
        <v>1109</v>
      </c>
      <c r="E275" s="395" t="s">
        <v>578</v>
      </c>
      <c r="F275" s="396">
        <v>162.5</v>
      </c>
      <c r="G275" s="396">
        <v>162.5</v>
      </c>
      <c r="H275" s="363"/>
      <c r="I275" s="396">
        <v>162.5</v>
      </c>
    </row>
    <row r="276" spans="1:9">
      <c r="A276" s="379">
        <f t="shared" si="4"/>
        <v>268</v>
      </c>
      <c r="B276" s="399">
        <v>41085</v>
      </c>
      <c r="C276" s="393" t="s">
        <v>1110</v>
      </c>
      <c r="D276" s="394" t="s">
        <v>1111</v>
      </c>
      <c r="E276" s="395" t="s">
        <v>578</v>
      </c>
      <c r="F276" s="396">
        <v>162.5</v>
      </c>
      <c r="G276" s="396">
        <v>162.5</v>
      </c>
      <c r="H276" s="363"/>
      <c r="I276" s="396">
        <v>162.5</v>
      </c>
    </row>
    <row r="277" spans="1:9">
      <c r="A277" s="379">
        <f t="shared" si="4"/>
        <v>269</v>
      </c>
      <c r="B277" s="399">
        <v>41086</v>
      </c>
      <c r="C277" s="393" t="s">
        <v>1112</v>
      </c>
      <c r="D277" s="394" t="s">
        <v>1113</v>
      </c>
      <c r="E277" s="395" t="s">
        <v>578</v>
      </c>
      <c r="F277" s="396">
        <v>162.5</v>
      </c>
      <c r="G277" s="396">
        <v>162.5</v>
      </c>
      <c r="H277" s="363"/>
      <c r="I277" s="396">
        <v>162.5</v>
      </c>
    </row>
    <row r="278" spans="1:9">
      <c r="A278" s="379">
        <f t="shared" si="4"/>
        <v>270</v>
      </c>
      <c r="B278" s="399">
        <v>41085</v>
      </c>
      <c r="C278" s="393" t="s">
        <v>1114</v>
      </c>
      <c r="D278" s="394" t="s">
        <v>1115</v>
      </c>
      <c r="E278" s="395" t="s">
        <v>578</v>
      </c>
      <c r="F278" s="396">
        <v>162.5</v>
      </c>
      <c r="G278" s="396">
        <v>162.5</v>
      </c>
      <c r="H278" s="363"/>
      <c r="I278" s="396">
        <v>162.5</v>
      </c>
    </row>
    <row r="279" spans="1:9">
      <c r="A279" s="379">
        <f t="shared" si="4"/>
        <v>271</v>
      </c>
      <c r="B279" s="399">
        <v>41085</v>
      </c>
      <c r="C279" s="393" t="s">
        <v>1116</v>
      </c>
      <c r="D279" s="394" t="s">
        <v>1117</v>
      </c>
      <c r="E279" s="395" t="s">
        <v>578</v>
      </c>
      <c r="F279" s="396">
        <v>162.5</v>
      </c>
      <c r="G279" s="396">
        <v>162.5</v>
      </c>
      <c r="H279" s="363"/>
      <c r="I279" s="396">
        <v>162.5</v>
      </c>
    </row>
    <row r="280" spans="1:9">
      <c r="A280" s="379">
        <f t="shared" si="4"/>
        <v>272</v>
      </c>
      <c r="B280" s="399">
        <v>41087</v>
      </c>
      <c r="C280" s="393" t="s">
        <v>1118</v>
      </c>
      <c r="D280" s="394" t="s">
        <v>1119</v>
      </c>
      <c r="E280" s="395" t="s">
        <v>578</v>
      </c>
      <c r="F280" s="396">
        <v>125</v>
      </c>
      <c r="G280" s="396">
        <v>125</v>
      </c>
      <c r="H280" s="363"/>
      <c r="I280" s="396">
        <v>125</v>
      </c>
    </row>
    <row r="281" spans="1:9">
      <c r="A281" s="379">
        <f t="shared" si="4"/>
        <v>273</v>
      </c>
      <c r="B281" s="399">
        <v>41082</v>
      </c>
      <c r="C281" s="400" t="s">
        <v>1120</v>
      </c>
      <c r="D281" s="401" t="s">
        <v>1121</v>
      </c>
      <c r="E281" s="402" t="s">
        <v>578</v>
      </c>
      <c r="F281" s="403">
        <v>125</v>
      </c>
      <c r="G281" s="403">
        <v>125</v>
      </c>
      <c r="H281" s="404"/>
      <c r="I281" s="403">
        <v>125</v>
      </c>
    </row>
    <row r="282" spans="1:9">
      <c r="A282" s="379">
        <f t="shared" si="4"/>
        <v>274</v>
      </c>
      <c r="B282" s="399">
        <v>41082</v>
      </c>
      <c r="C282" s="393" t="s">
        <v>1122</v>
      </c>
      <c r="D282" s="394" t="s">
        <v>1123</v>
      </c>
      <c r="E282" s="395" t="s">
        <v>578</v>
      </c>
      <c r="F282" s="396">
        <v>162.5</v>
      </c>
      <c r="G282" s="396">
        <v>162.5</v>
      </c>
      <c r="H282" s="363"/>
      <c r="I282" s="396">
        <v>162.5</v>
      </c>
    </row>
    <row r="283" spans="1:9">
      <c r="A283" s="379">
        <f t="shared" si="4"/>
        <v>275</v>
      </c>
      <c r="B283" s="399">
        <v>41085</v>
      </c>
      <c r="C283" s="393" t="s">
        <v>1124</v>
      </c>
      <c r="D283" s="394" t="s">
        <v>1125</v>
      </c>
      <c r="E283" s="395" t="s">
        <v>578</v>
      </c>
      <c r="F283" s="396">
        <v>162.5</v>
      </c>
      <c r="G283" s="396">
        <v>162.5</v>
      </c>
      <c r="H283" s="363"/>
      <c r="I283" s="396">
        <v>162.5</v>
      </c>
    </row>
    <row r="284" spans="1:9">
      <c r="A284" s="379">
        <f t="shared" si="4"/>
        <v>276</v>
      </c>
      <c r="B284" s="399">
        <v>41082</v>
      </c>
      <c r="C284" s="400" t="s">
        <v>1126</v>
      </c>
      <c r="D284" s="401" t="s">
        <v>1127</v>
      </c>
      <c r="E284" s="402" t="s">
        <v>578</v>
      </c>
      <c r="F284" s="403">
        <v>162.5</v>
      </c>
      <c r="G284" s="403">
        <v>162.5</v>
      </c>
      <c r="H284" s="404"/>
      <c r="I284" s="403">
        <v>162.5</v>
      </c>
    </row>
    <row r="285" spans="1:9">
      <c r="A285" s="379">
        <f t="shared" si="4"/>
        <v>277</v>
      </c>
      <c r="B285" s="399">
        <v>41082</v>
      </c>
      <c r="C285" s="393" t="s">
        <v>1128</v>
      </c>
      <c r="D285" s="394" t="s">
        <v>1129</v>
      </c>
      <c r="E285" s="395" t="s">
        <v>578</v>
      </c>
      <c r="F285" s="396">
        <v>162.5</v>
      </c>
      <c r="G285" s="396">
        <v>162.5</v>
      </c>
      <c r="H285" s="363"/>
      <c r="I285" s="396">
        <v>162.5</v>
      </c>
    </row>
    <row r="286" spans="1:9">
      <c r="A286" s="379">
        <f t="shared" si="4"/>
        <v>278</v>
      </c>
      <c r="B286" s="399">
        <v>41082</v>
      </c>
      <c r="C286" s="393" t="s">
        <v>1130</v>
      </c>
      <c r="D286" s="394" t="s">
        <v>1131</v>
      </c>
      <c r="E286" s="395" t="s">
        <v>578</v>
      </c>
      <c r="F286" s="396">
        <v>162.5</v>
      </c>
      <c r="G286" s="396">
        <v>162.5</v>
      </c>
      <c r="H286" s="363"/>
      <c r="I286" s="396">
        <v>162.5</v>
      </c>
    </row>
    <row r="287" spans="1:9">
      <c r="A287" s="379">
        <f t="shared" si="4"/>
        <v>279</v>
      </c>
      <c r="B287" s="399">
        <v>41082</v>
      </c>
      <c r="C287" s="393" t="s">
        <v>1132</v>
      </c>
      <c r="D287" s="394" t="s">
        <v>1133</v>
      </c>
      <c r="E287" s="395" t="s">
        <v>578</v>
      </c>
      <c r="F287" s="396">
        <v>162.5</v>
      </c>
      <c r="G287" s="396">
        <v>162.5</v>
      </c>
      <c r="H287" s="363"/>
      <c r="I287" s="396">
        <v>162.5</v>
      </c>
    </row>
    <row r="288" spans="1:9">
      <c r="A288" s="379">
        <f t="shared" si="4"/>
        <v>280</v>
      </c>
      <c r="B288" s="399">
        <v>41084</v>
      </c>
      <c r="C288" s="393" t="s">
        <v>1134</v>
      </c>
      <c r="D288" s="394" t="s">
        <v>1135</v>
      </c>
      <c r="E288" s="395" t="s">
        <v>578</v>
      </c>
      <c r="F288" s="396">
        <v>162.5</v>
      </c>
      <c r="G288" s="396">
        <v>162.5</v>
      </c>
      <c r="H288" s="363"/>
      <c r="I288" s="396">
        <v>162.5</v>
      </c>
    </row>
    <row r="289" spans="1:9">
      <c r="A289" s="379">
        <f t="shared" si="4"/>
        <v>281</v>
      </c>
      <c r="B289" s="399">
        <v>41085</v>
      </c>
      <c r="C289" s="393" t="s">
        <v>1136</v>
      </c>
      <c r="D289" s="394" t="s">
        <v>1137</v>
      </c>
      <c r="E289" s="395" t="s">
        <v>578</v>
      </c>
      <c r="F289" s="396">
        <v>100</v>
      </c>
      <c r="G289" s="396">
        <v>100</v>
      </c>
      <c r="H289" s="363"/>
      <c r="I289" s="396">
        <v>100</v>
      </c>
    </row>
    <row r="290" spans="1:9">
      <c r="A290" s="379">
        <f t="shared" si="4"/>
        <v>282</v>
      </c>
      <c r="B290" s="399">
        <v>41084</v>
      </c>
      <c r="C290" s="393" t="s">
        <v>1138</v>
      </c>
      <c r="D290" s="394" t="s">
        <v>1139</v>
      </c>
      <c r="E290" s="395" t="s">
        <v>578</v>
      </c>
      <c r="F290" s="396">
        <v>162.5</v>
      </c>
      <c r="G290" s="396">
        <v>162.5</v>
      </c>
      <c r="H290" s="363"/>
      <c r="I290" s="396">
        <v>162.5</v>
      </c>
    </row>
    <row r="291" spans="1:9">
      <c r="A291" s="379">
        <f t="shared" si="4"/>
        <v>283</v>
      </c>
      <c r="B291" s="399">
        <v>41085</v>
      </c>
      <c r="C291" s="393" t="s">
        <v>1140</v>
      </c>
      <c r="D291" s="394" t="s">
        <v>1141</v>
      </c>
      <c r="E291" s="395" t="s">
        <v>578</v>
      </c>
      <c r="F291" s="396">
        <v>162.5</v>
      </c>
      <c r="G291" s="396">
        <v>162.5</v>
      </c>
      <c r="H291" s="363"/>
      <c r="I291" s="396">
        <v>162.5</v>
      </c>
    </row>
    <row r="292" spans="1:9">
      <c r="A292" s="379">
        <f t="shared" si="4"/>
        <v>284</v>
      </c>
      <c r="B292" s="399">
        <v>41085</v>
      </c>
      <c r="C292" s="393" t="s">
        <v>1142</v>
      </c>
      <c r="D292" s="394" t="s">
        <v>1143</v>
      </c>
      <c r="E292" s="395" t="s">
        <v>578</v>
      </c>
      <c r="F292" s="396">
        <v>162.5</v>
      </c>
      <c r="G292" s="396">
        <v>162.5</v>
      </c>
      <c r="H292" s="363"/>
      <c r="I292" s="396">
        <v>162.5</v>
      </c>
    </row>
    <row r="293" spans="1:9">
      <c r="A293" s="379">
        <f t="shared" si="4"/>
        <v>285</v>
      </c>
      <c r="B293" s="399">
        <v>41085</v>
      </c>
      <c r="C293" s="393" t="s">
        <v>1144</v>
      </c>
      <c r="D293" s="394" t="s">
        <v>1145</v>
      </c>
      <c r="E293" s="395" t="s">
        <v>578</v>
      </c>
      <c r="F293" s="396">
        <v>162.5</v>
      </c>
      <c r="G293" s="396">
        <v>162.5</v>
      </c>
      <c r="H293" s="363"/>
      <c r="I293" s="396">
        <v>162.5</v>
      </c>
    </row>
    <row r="294" spans="1:9">
      <c r="A294" s="379">
        <f t="shared" si="4"/>
        <v>286</v>
      </c>
      <c r="B294" s="399">
        <v>41085</v>
      </c>
      <c r="C294" s="393" t="s">
        <v>1146</v>
      </c>
      <c r="D294" s="394" t="s">
        <v>1147</v>
      </c>
      <c r="E294" s="395" t="s">
        <v>578</v>
      </c>
      <c r="F294" s="396">
        <v>100</v>
      </c>
      <c r="G294" s="396">
        <v>100</v>
      </c>
      <c r="H294" s="363"/>
      <c r="I294" s="396">
        <v>100</v>
      </c>
    </row>
    <row r="295" spans="1:9">
      <c r="A295" s="379">
        <f t="shared" si="4"/>
        <v>287</v>
      </c>
      <c r="B295" s="399">
        <v>41085</v>
      </c>
      <c r="C295" s="393" t="s">
        <v>1148</v>
      </c>
      <c r="D295" s="394" t="s">
        <v>1149</v>
      </c>
      <c r="E295" s="395" t="s">
        <v>578</v>
      </c>
      <c r="F295" s="396">
        <v>100</v>
      </c>
      <c r="G295" s="396">
        <v>100</v>
      </c>
      <c r="H295" s="363"/>
      <c r="I295" s="396">
        <v>100</v>
      </c>
    </row>
    <row r="296" spans="1:9">
      <c r="A296" s="379">
        <f t="shared" si="4"/>
        <v>288</v>
      </c>
      <c r="B296" s="399">
        <v>41084</v>
      </c>
      <c r="C296" s="393" t="s">
        <v>1150</v>
      </c>
      <c r="D296" s="394" t="s">
        <v>1151</v>
      </c>
      <c r="E296" s="395" t="s">
        <v>578</v>
      </c>
      <c r="F296" s="396">
        <v>100</v>
      </c>
      <c r="G296" s="396">
        <v>100</v>
      </c>
      <c r="H296" s="363"/>
      <c r="I296" s="396">
        <v>100</v>
      </c>
    </row>
    <row r="297" spans="1:9">
      <c r="A297" s="379">
        <f t="shared" si="4"/>
        <v>289</v>
      </c>
      <c r="B297" s="399">
        <v>41084</v>
      </c>
      <c r="C297" s="393" t="s">
        <v>1152</v>
      </c>
      <c r="D297" s="394" t="s">
        <v>1153</v>
      </c>
      <c r="E297" s="395" t="s">
        <v>578</v>
      </c>
      <c r="F297" s="396">
        <v>100</v>
      </c>
      <c r="G297" s="396">
        <v>100</v>
      </c>
      <c r="H297" s="363"/>
      <c r="I297" s="396">
        <v>100</v>
      </c>
    </row>
    <row r="298" spans="1:9">
      <c r="A298" s="379">
        <f t="shared" si="4"/>
        <v>290</v>
      </c>
      <c r="B298" s="399">
        <v>41084</v>
      </c>
      <c r="C298" s="393" t="s">
        <v>1154</v>
      </c>
      <c r="D298" s="394" t="s">
        <v>1155</v>
      </c>
      <c r="E298" s="395" t="s">
        <v>578</v>
      </c>
      <c r="F298" s="396">
        <v>162.5</v>
      </c>
      <c r="G298" s="396">
        <v>162.5</v>
      </c>
      <c r="H298" s="363"/>
      <c r="I298" s="396">
        <v>162.5</v>
      </c>
    </row>
    <row r="299" spans="1:9">
      <c r="A299" s="379">
        <f t="shared" si="4"/>
        <v>291</v>
      </c>
      <c r="B299" s="399">
        <v>41085</v>
      </c>
      <c r="C299" s="393" t="s">
        <v>1156</v>
      </c>
      <c r="D299" s="394" t="s">
        <v>1157</v>
      </c>
      <c r="E299" s="395" t="s">
        <v>578</v>
      </c>
      <c r="F299" s="396">
        <v>162.5</v>
      </c>
      <c r="G299" s="396">
        <v>162.5</v>
      </c>
      <c r="H299" s="363"/>
      <c r="I299" s="396">
        <v>162.5</v>
      </c>
    </row>
    <row r="300" spans="1:9" ht="30">
      <c r="A300" s="379">
        <f t="shared" si="4"/>
        <v>292</v>
      </c>
      <c r="B300" s="399">
        <v>41082</v>
      </c>
      <c r="C300" s="393" t="s">
        <v>1158</v>
      </c>
      <c r="D300" s="394" t="s">
        <v>1159</v>
      </c>
      <c r="E300" s="395" t="s">
        <v>578</v>
      </c>
      <c r="F300" s="396">
        <v>125</v>
      </c>
      <c r="G300" s="396">
        <v>125</v>
      </c>
      <c r="H300" s="363"/>
      <c r="I300" s="396">
        <v>125</v>
      </c>
    </row>
    <row r="301" spans="1:9">
      <c r="A301" s="379">
        <f t="shared" si="4"/>
        <v>293</v>
      </c>
      <c r="B301" s="399">
        <v>41082</v>
      </c>
      <c r="C301" s="400" t="s">
        <v>1160</v>
      </c>
      <c r="D301" s="401" t="s">
        <v>1161</v>
      </c>
      <c r="E301" s="402" t="s">
        <v>578</v>
      </c>
      <c r="F301" s="403">
        <v>162.5</v>
      </c>
      <c r="G301" s="403">
        <v>162.5</v>
      </c>
      <c r="H301" s="404"/>
      <c r="I301" s="403">
        <v>162.5</v>
      </c>
    </row>
    <row r="302" spans="1:9">
      <c r="A302" s="379">
        <f t="shared" si="4"/>
        <v>294</v>
      </c>
      <c r="B302" s="399">
        <v>41086</v>
      </c>
      <c r="C302" s="393" t="s">
        <v>1162</v>
      </c>
      <c r="D302" s="394" t="s">
        <v>1163</v>
      </c>
      <c r="E302" s="395" t="s">
        <v>578</v>
      </c>
      <c r="F302" s="396">
        <v>125</v>
      </c>
      <c r="G302" s="396">
        <v>125</v>
      </c>
      <c r="H302" s="363"/>
      <c r="I302" s="396">
        <v>125</v>
      </c>
    </row>
    <row r="303" spans="1:9">
      <c r="A303" s="379">
        <f t="shared" si="4"/>
        <v>295</v>
      </c>
      <c r="B303" s="399">
        <v>41087</v>
      </c>
      <c r="C303" s="393" t="s">
        <v>1164</v>
      </c>
      <c r="D303" s="394" t="s">
        <v>1165</v>
      </c>
      <c r="E303" s="395" t="s">
        <v>578</v>
      </c>
      <c r="F303" s="396">
        <v>125</v>
      </c>
      <c r="G303" s="396">
        <v>125</v>
      </c>
      <c r="H303" s="363"/>
      <c r="I303" s="396">
        <v>125</v>
      </c>
    </row>
    <row r="304" spans="1:9">
      <c r="A304" s="379">
        <f t="shared" si="4"/>
        <v>296</v>
      </c>
      <c r="B304" s="399">
        <v>41084</v>
      </c>
      <c r="C304" s="393" t="s">
        <v>1166</v>
      </c>
      <c r="D304" s="394" t="s">
        <v>1167</v>
      </c>
      <c r="E304" s="395" t="s">
        <v>578</v>
      </c>
      <c r="F304" s="396">
        <v>162.5</v>
      </c>
      <c r="G304" s="396">
        <v>162.5</v>
      </c>
      <c r="H304" s="363"/>
      <c r="I304" s="396">
        <v>162.5</v>
      </c>
    </row>
    <row r="305" spans="1:9">
      <c r="A305" s="379">
        <f t="shared" si="4"/>
        <v>297</v>
      </c>
      <c r="B305" s="399">
        <v>41084</v>
      </c>
      <c r="C305" s="393" t="s">
        <v>1168</v>
      </c>
      <c r="D305" s="394" t="s">
        <v>1169</v>
      </c>
      <c r="E305" s="395" t="s">
        <v>578</v>
      </c>
      <c r="F305" s="396">
        <v>162.5</v>
      </c>
      <c r="G305" s="396">
        <v>162.5</v>
      </c>
      <c r="H305" s="363"/>
      <c r="I305" s="396">
        <v>162.5</v>
      </c>
    </row>
    <row r="306" spans="1:9">
      <c r="A306" s="379">
        <f t="shared" si="4"/>
        <v>298</v>
      </c>
      <c r="B306" s="399">
        <v>41086</v>
      </c>
      <c r="C306" s="400" t="s">
        <v>1170</v>
      </c>
      <c r="D306" s="401" t="s">
        <v>1171</v>
      </c>
      <c r="E306" s="402" t="s">
        <v>578</v>
      </c>
      <c r="F306" s="403">
        <v>125</v>
      </c>
      <c r="G306" s="403">
        <v>125</v>
      </c>
      <c r="H306" s="404"/>
      <c r="I306" s="403">
        <v>125</v>
      </c>
    </row>
    <row r="307" spans="1:9">
      <c r="A307" s="379">
        <f t="shared" si="4"/>
        <v>299</v>
      </c>
      <c r="B307" s="399">
        <v>41084</v>
      </c>
      <c r="C307" s="393" t="s">
        <v>1172</v>
      </c>
      <c r="D307" s="394" t="s">
        <v>1173</v>
      </c>
      <c r="E307" s="395" t="s">
        <v>578</v>
      </c>
      <c r="F307" s="396">
        <v>162.5</v>
      </c>
      <c r="G307" s="396">
        <v>162.5</v>
      </c>
      <c r="H307" s="363"/>
      <c r="I307" s="396">
        <v>162.5</v>
      </c>
    </row>
    <row r="308" spans="1:9">
      <c r="A308" s="379">
        <f t="shared" si="4"/>
        <v>300</v>
      </c>
      <c r="B308" s="399">
        <v>41085</v>
      </c>
      <c r="C308" s="393" t="s">
        <v>1174</v>
      </c>
      <c r="D308" s="394" t="s">
        <v>1175</v>
      </c>
      <c r="E308" s="395" t="s">
        <v>578</v>
      </c>
      <c r="F308" s="396">
        <v>162.5</v>
      </c>
      <c r="G308" s="396">
        <v>162.5</v>
      </c>
      <c r="H308" s="363"/>
      <c r="I308" s="396">
        <v>162.5</v>
      </c>
    </row>
    <row r="309" spans="1:9">
      <c r="A309" s="379">
        <f t="shared" si="4"/>
        <v>301</v>
      </c>
      <c r="B309" s="399">
        <v>41085</v>
      </c>
      <c r="C309" s="393" t="s">
        <v>1176</v>
      </c>
      <c r="D309" s="394" t="s">
        <v>1177</v>
      </c>
      <c r="E309" s="395" t="s">
        <v>578</v>
      </c>
      <c r="F309" s="396">
        <v>162.5</v>
      </c>
      <c r="G309" s="396">
        <v>162.5</v>
      </c>
      <c r="H309" s="363"/>
      <c r="I309" s="396">
        <v>162.5</v>
      </c>
    </row>
    <row r="310" spans="1:9">
      <c r="A310" s="379">
        <f t="shared" si="4"/>
        <v>302</v>
      </c>
      <c r="B310" s="399">
        <v>41085</v>
      </c>
      <c r="C310" s="393" t="s">
        <v>1178</v>
      </c>
      <c r="D310" s="394" t="s">
        <v>1179</v>
      </c>
      <c r="E310" s="395" t="s">
        <v>578</v>
      </c>
      <c r="F310" s="396">
        <v>125</v>
      </c>
      <c r="G310" s="396">
        <v>125</v>
      </c>
      <c r="H310" s="363"/>
      <c r="I310" s="396">
        <v>125</v>
      </c>
    </row>
    <row r="311" spans="1:9">
      <c r="A311" s="379">
        <f t="shared" si="4"/>
        <v>303</v>
      </c>
      <c r="B311" s="406">
        <v>41085</v>
      </c>
      <c r="C311" s="407" t="s">
        <v>803</v>
      </c>
      <c r="D311" s="401" t="s">
        <v>1180</v>
      </c>
      <c r="E311" s="402" t="s">
        <v>578</v>
      </c>
      <c r="F311" s="403">
        <v>162.5</v>
      </c>
      <c r="G311" s="403">
        <v>162.5</v>
      </c>
      <c r="H311" s="404"/>
      <c r="I311" s="403">
        <v>162.5</v>
      </c>
    </row>
    <row r="312" spans="1:9">
      <c r="A312" s="379">
        <f t="shared" si="4"/>
        <v>304</v>
      </c>
      <c r="B312" s="399">
        <v>41085</v>
      </c>
      <c r="C312" s="393" t="s">
        <v>1181</v>
      </c>
      <c r="D312" s="394" t="s">
        <v>1182</v>
      </c>
      <c r="E312" s="395" t="s">
        <v>578</v>
      </c>
      <c r="F312" s="396">
        <v>100</v>
      </c>
      <c r="G312" s="396">
        <v>100</v>
      </c>
      <c r="H312" s="363"/>
      <c r="I312" s="396">
        <v>100</v>
      </c>
    </row>
    <row r="313" spans="1:9">
      <c r="A313" s="379">
        <f t="shared" si="4"/>
        <v>305</v>
      </c>
      <c r="B313" s="399">
        <v>41085</v>
      </c>
      <c r="C313" s="393" t="s">
        <v>1183</v>
      </c>
      <c r="D313" s="394" t="s">
        <v>1184</v>
      </c>
      <c r="E313" s="395" t="s">
        <v>578</v>
      </c>
      <c r="F313" s="396">
        <v>100</v>
      </c>
      <c r="G313" s="396">
        <v>100</v>
      </c>
      <c r="H313" s="363"/>
      <c r="I313" s="396">
        <v>100</v>
      </c>
    </row>
    <row r="314" spans="1:9">
      <c r="A314" s="379">
        <f t="shared" si="4"/>
        <v>306</v>
      </c>
      <c r="B314" s="399">
        <v>41084</v>
      </c>
      <c r="C314" s="400" t="s">
        <v>1185</v>
      </c>
      <c r="D314" s="401" t="s">
        <v>1186</v>
      </c>
      <c r="E314" s="402" t="s">
        <v>578</v>
      </c>
      <c r="F314" s="403">
        <v>162.5</v>
      </c>
      <c r="G314" s="403">
        <v>162.5</v>
      </c>
      <c r="H314" s="404"/>
      <c r="I314" s="403">
        <v>162.5</v>
      </c>
    </row>
    <row r="315" spans="1:9">
      <c r="A315" s="379">
        <f t="shared" si="4"/>
        <v>307</v>
      </c>
      <c r="B315" s="399">
        <v>41084</v>
      </c>
      <c r="C315" s="393" t="s">
        <v>1187</v>
      </c>
      <c r="D315" s="394" t="s">
        <v>1188</v>
      </c>
      <c r="E315" s="395" t="s">
        <v>578</v>
      </c>
      <c r="F315" s="396">
        <v>162.5</v>
      </c>
      <c r="G315" s="396">
        <v>162.5</v>
      </c>
      <c r="H315" s="363"/>
      <c r="I315" s="396">
        <v>162.5</v>
      </c>
    </row>
    <row r="316" spans="1:9">
      <c r="A316" s="379">
        <f t="shared" si="4"/>
        <v>308</v>
      </c>
      <c r="B316" s="399">
        <v>41085</v>
      </c>
      <c r="C316" s="393" t="s">
        <v>1189</v>
      </c>
      <c r="D316" s="394" t="s">
        <v>1190</v>
      </c>
      <c r="E316" s="395" t="s">
        <v>578</v>
      </c>
      <c r="F316" s="396">
        <v>100</v>
      </c>
      <c r="G316" s="396">
        <v>100</v>
      </c>
      <c r="H316" s="363"/>
      <c r="I316" s="396">
        <v>100</v>
      </c>
    </row>
    <row r="317" spans="1:9">
      <c r="A317" s="379">
        <f t="shared" si="4"/>
        <v>309</v>
      </c>
      <c r="B317" s="399">
        <v>41085</v>
      </c>
      <c r="C317" s="400" t="s">
        <v>1191</v>
      </c>
      <c r="D317" s="401" t="s">
        <v>1192</v>
      </c>
      <c r="E317" s="402" t="s">
        <v>578</v>
      </c>
      <c r="F317" s="403">
        <v>162.5</v>
      </c>
      <c r="G317" s="403">
        <v>162.5</v>
      </c>
      <c r="H317" s="404"/>
      <c r="I317" s="403">
        <v>162.5</v>
      </c>
    </row>
    <row r="318" spans="1:9">
      <c r="A318" s="379">
        <f t="shared" si="4"/>
        <v>310</v>
      </c>
      <c r="B318" s="399">
        <v>41085</v>
      </c>
      <c r="C318" s="393" t="s">
        <v>1193</v>
      </c>
      <c r="D318" s="394" t="s">
        <v>1194</v>
      </c>
      <c r="E318" s="395" t="s">
        <v>578</v>
      </c>
      <c r="F318" s="396">
        <v>162.5</v>
      </c>
      <c r="G318" s="396">
        <v>162.5</v>
      </c>
      <c r="H318" s="363"/>
      <c r="I318" s="396">
        <v>162.5</v>
      </c>
    </row>
    <row r="319" spans="1:9">
      <c r="A319" s="379">
        <f t="shared" si="4"/>
        <v>311</v>
      </c>
      <c r="B319" s="399">
        <v>41085</v>
      </c>
      <c r="C319" s="393" t="s">
        <v>1195</v>
      </c>
      <c r="D319" s="394" t="s">
        <v>1196</v>
      </c>
      <c r="E319" s="395" t="s">
        <v>578</v>
      </c>
      <c r="F319" s="396">
        <v>125</v>
      </c>
      <c r="G319" s="396">
        <v>125</v>
      </c>
      <c r="H319" s="363"/>
      <c r="I319" s="396">
        <v>125</v>
      </c>
    </row>
    <row r="320" spans="1:9">
      <c r="A320" s="379">
        <f t="shared" si="4"/>
        <v>312</v>
      </c>
      <c r="B320" s="399">
        <v>41084</v>
      </c>
      <c r="C320" s="400" t="s">
        <v>1197</v>
      </c>
      <c r="D320" s="401" t="s">
        <v>1198</v>
      </c>
      <c r="E320" s="402" t="s">
        <v>578</v>
      </c>
      <c r="F320" s="403">
        <v>162.5</v>
      </c>
      <c r="G320" s="403">
        <v>162.5</v>
      </c>
      <c r="H320" s="404"/>
      <c r="I320" s="403">
        <v>162.5</v>
      </c>
    </row>
    <row r="321" spans="1:9">
      <c r="A321" s="379">
        <f t="shared" si="4"/>
        <v>313</v>
      </c>
      <c r="B321" s="399">
        <v>41084</v>
      </c>
      <c r="C321" s="393" t="s">
        <v>1199</v>
      </c>
      <c r="D321" s="394" t="s">
        <v>1200</v>
      </c>
      <c r="E321" s="395" t="s">
        <v>578</v>
      </c>
      <c r="F321" s="396">
        <v>162.5</v>
      </c>
      <c r="G321" s="396">
        <v>162.5</v>
      </c>
      <c r="H321" s="363"/>
      <c r="I321" s="396">
        <v>162.5</v>
      </c>
    </row>
    <row r="322" spans="1:9">
      <c r="A322" s="379">
        <f t="shared" si="4"/>
        <v>314</v>
      </c>
      <c r="B322" s="399">
        <v>41085</v>
      </c>
      <c r="C322" s="393" t="s">
        <v>1201</v>
      </c>
      <c r="D322" s="394" t="s">
        <v>1202</v>
      </c>
      <c r="E322" s="395" t="s">
        <v>578</v>
      </c>
      <c r="F322" s="396">
        <v>162.5</v>
      </c>
      <c r="G322" s="396">
        <v>162.5</v>
      </c>
      <c r="H322" s="363"/>
      <c r="I322" s="396">
        <v>162.5</v>
      </c>
    </row>
    <row r="323" spans="1:9">
      <c r="A323" s="379">
        <f t="shared" si="4"/>
        <v>315</v>
      </c>
      <c r="B323" s="399">
        <v>41084</v>
      </c>
      <c r="C323" s="393" t="s">
        <v>1203</v>
      </c>
      <c r="D323" s="394" t="s">
        <v>1204</v>
      </c>
      <c r="E323" s="395" t="s">
        <v>578</v>
      </c>
      <c r="F323" s="396">
        <v>100</v>
      </c>
      <c r="G323" s="396">
        <v>100</v>
      </c>
      <c r="H323" s="363"/>
      <c r="I323" s="396">
        <v>100</v>
      </c>
    </row>
    <row r="324" spans="1:9">
      <c r="A324" s="379">
        <f t="shared" si="4"/>
        <v>316</v>
      </c>
      <c r="B324" s="399">
        <v>41084</v>
      </c>
      <c r="C324" s="393" t="s">
        <v>1205</v>
      </c>
      <c r="D324" s="394" t="s">
        <v>1206</v>
      </c>
      <c r="E324" s="395" t="s">
        <v>578</v>
      </c>
      <c r="F324" s="396">
        <v>162.5</v>
      </c>
      <c r="G324" s="396">
        <v>162.5</v>
      </c>
      <c r="H324" s="363"/>
      <c r="I324" s="396">
        <v>162.5</v>
      </c>
    </row>
    <row r="325" spans="1:9">
      <c r="A325" s="379">
        <f t="shared" si="4"/>
        <v>317</v>
      </c>
      <c r="B325" s="399">
        <v>41084</v>
      </c>
      <c r="C325" s="393" t="s">
        <v>1207</v>
      </c>
      <c r="D325" s="394" t="s">
        <v>1208</v>
      </c>
      <c r="E325" s="395" t="s">
        <v>578</v>
      </c>
      <c r="F325" s="396">
        <v>125</v>
      </c>
      <c r="G325" s="396">
        <v>125</v>
      </c>
      <c r="H325" s="363"/>
      <c r="I325" s="396">
        <v>125</v>
      </c>
    </row>
    <row r="326" spans="1:9">
      <c r="A326" s="379">
        <f t="shared" si="4"/>
        <v>318</v>
      </c>
      <c r="B326" s="399">
        <v>41084</v>
      </c>
      <c r="C326" s="393" t="s">
        <v>1209</v>
      </c>
      <c r="D326" s="394" t="s">
        <v>1210</v>
      </c>
      <c r="E326" s="395" t="s">
        <v>578</v>
      </c>
      <c r="F326" s="396">
        <v>162.5</v>
      </c>
      <c r="G326" s="396">
        <v>162.5</v>
      </c>
      <c r="H326" s="363"/>
      <c r="I326" s="396">
        <v>162.5</v>
      </c>
    </row>
    <row r="327" spans="1:9">
      <c r="A327" s="379">
        <f t="shared" si="4"/>
        <v>319</v>
      </c>
      <c r="B327" s="399">
        <v>41084</v>
      </c>
      <c r="C327" s="393" t="s">
        <v>1211</v>
      </c>
      <c r="D327" s="394" t="s">
        <v>1212</v>
      </c>
      <c r="E327" s="395" t="s">
        <v>578</v>
      </c>
      <c r="F327" s="396">
        <v>125</v>
      </c>
      <c r="G327" s="396">
        <v>125</v>
      </c>
      <c r="H327" s="363"/>
      <c r="I327" s="396">
        <v>125</v>
      </c>
    </row>
    <row r="328" spans="1:9">
      <c r="A328" s="379">
        <f t="shared" si="4"/>
        <v>320</v>
      </c>
      <c r="B328" s="399">
        <v>41084</v>
      </c>
      <c r="C328" s="393" t="s">
        <v>1213</v>
      </c>
      <c r="D328" s="394" t="s">
        <v>1214</v>
      </c>
      <c r="E328" s="395" t="s">
        <v>578</v>
      </c>
      <c r="F328" s="396">
        <v>162.5</v>
      </c>
      <c r="G328" s="396">
        <v>162.5</v>
      </c>
      <c r="H328" s="363"/>
      <c r="I328" s="396">
        <v>162.5</v>
      </c>
    </row>
    <row r="329" spans="1:9">
      <c r="A329" s="379">
        <f t="shared" si="4"/>
        <v>321</v>
      </c>
      <c r="B329" s="399">
        <v>41084</v>
      </c>
      <c r="C329" s="393" t="s">
        <v>1215</v>
      </c>
      <c r="D329" s="394" t="s">
        <v>1216</v>
      </c>
      <c r="E329" s="395" t="s">
        <v>578</v>
      </c>
      <c r="F329" s="396">
        <v>162.5</v>
      </c>
      <c r="G329" s="396">
        <v>162.5</v>
      </c>
      <c r="H329" s="363"/>
      <c r="I329" s="396">
        <v>162.5</v>
      </c>
    </row>
    <row r="330" spans="1:9">
      <c r="A330" s="379">
        <f t="shared" si="4"/>
        <v>322</v>
      </c>
      <c r="B330" s="399">
        <v>41084</v>
      </c>
      <c r="C330" s="393" t="s">
        <v>1217</v>
      </c>
      <c r="D330" s="394" t="s">
        <v>1218</v>
      </c>
      <c r="E330" s="395" t="s">
        <v>578</v>
      </c>
      <c r="F330" s="396">
        <v>125</v>
      </c>
      <c r="G330" s="396">
        <v>125</v>
      </c>
      <c r="H330" s="363"/>
      <c r="I330" s="396">
        <v>125</v>
      </c>
    </row>
    <row r="331" spans="1:9">
      <c r="A331" s="379">
        <f t="shared" si="4"/>
        <v>323</v>
      </c>
      <c r="B331" s="399">
        <v>41082</v>
      </c>
      <c r="C331" s="393" t="s">
        <v>1219</v>
      </c>
      <c r="D331" s="394" t="s">
        <v>1220</v>
      </c>
      <c r="E331" s="395" t="s">
        <v>578</v>
      </c>
      <c r="F331" s="396">
        <v>162.5</v>
      </c>
      <c r="G331" s="396">
        <v>162.5</v>
      </c>
      <c r="H331" s="363"/>
      <c r="I331" s="396">
        <v>162.5</v>
      </c>
    </row>
    <row r="332" spans="1:9">
      <c r="A332" s="379">
        <f t="shared" ref="A332:A395" si="5">A331+1</f>
        <v>324</v>
      </c>
      <c r="B332" s="399">
        <v>41084</v>
      </c>
      <c r="C332" s="393" t="s">
        <v>1221</v>
      </c>
      <c r="D332" s="394" t="s">
        <v>1222</v>
      </c>
      <c r="E332" s="395" t="s">
        <v>578</v>
      </c>
      <c r="F332" s="396">
        <v>162.5</v>
      </c>
      <c r="G332" s="396">
        <v>162.5</v>
      </c>
      <c r="H332" s="363"/>
      <c r="I332" s="396">
        <v>162.5</v>
      </c>
    </row>
    <row r="333" spans="1:9">
      <c r="A333" s="379">
        <f t="shared" si="5"/>
        <v>325</v>
      </c>
      <c r="B333" s="399">
        <v>41086</v>
      </c>
      <c r="C333" s="393" t="s">
        <v>1223</v>
      </c>
      <c r="D333" s="394" t="s">
        <v>1224</v>
      </c>
      <c r="E333" s="395" t="s">
        <v>578</v>
      </c>
      <c r="F333" s="396">
        <v>162.5</v>
      </c>
      <c r="G333" s="396">
        <v>162.5</v>
      </c>
      <c r="H333" s="363"/>
      <c r="I333" s="396">
        <v>162.5</v>
      </c>
    </row>
    <row r="334" spans="1:9">
      <c r="A334" s="379">
        <f t="shared" si="5"/>
        <v>326</v>
      </c>
      <c r="B334" s="399">
        <v>41082</v>
      </c>
      <c r="C334" s="393" t="s">
        <v>1225</v>
      </c>
      <c r="D334" s="394" t="s">
        <v>1226</v>
      </c>
      <c r="E334" s="395" t="s">
        <v>578</v>
      </c>
      <c r="F334" s="396">
        <v>162.5</v>
      </c>
      <c r="G334" s="396">
        <v>162.5</v>
      </c>
      <c r="H334" s="363"/>
      <c r="I334" s="396">
        <v>162.5</v>
      </c>
    </row>
    <row r="335" spans="1:9">
      <c r="A335" s="379">
        <f t="shared" si="5"/>
        <v>327</v>
      </c>
      <c r="B335" s="399">
        <v>41084</v>
      </c>
      <c r="C335" s="393" t="s">
        <v>1227</v>
      </c>
      <c r="D335" s="394" t="s">
        <v>1228</v>
      </c>
      <c r="E335" s="395" t="s">
        <v>578</v>
      </c>
      <c r="F335" s="396">
        <v>125</v>
      </c>
      <c r="G335" s="396">
        <v>125</v>
      </c>
      <c r="H335" s="363"/>
      <c r="I335" s="396">
        <v>125</v>
      </c>
    </row>
    <row r="336" spans="1:9">
      <c r="A336" s="379">
        <f t="shared" si="5"/>
        <v>328</v>
      </c>
      <c r="B336" s="399">
        <v>41084</v>
      </c>
      <c r="C336" s="393" t="s">
        <v>1229</v>
      </c>
      <c r="D336" s="394" t="s">
        <v>1230</v>
      </c>
      <c r="E336" s="395" t="s">
        <v>578</v>
      </c>
      <c r="F336" s="396">
        <v>162.5</v>
      </c>
      <c r="G336" s="396">
        <v>162.5</v>
      </c>
      <c r="H336" s="363"/>
      <c r="I336" s="396">
        <v>162.5</v>
      </c>
    </row>
    <row r="337" spans="1:9">
      <c r="A337" s="379">
        <f t="shared" si="5"/>
        <v>329</v>
      </c>
      <c r="B337" s="399">
        <v>41084</v>
      </c>
      <c r="C337" s="393" t="s">
        <v>1231</v>
      </c>
      <c r="D337" s="394" t="s">
        <v>1232</v>
      </c>
      <c r="E337" s="395" t="s">
        <v>578</v>
      </c>
      <c r="F337" s="396">
        <v>162.5</v>
      </c>
      <c r="G337" s="396">
        <v>162.5</v>
      </c>
      <c r="H337" s="363"/>
      <c r="I337" s="396">
        <v>162.5</v>
      </c>
    </row>
    <row r="338" spans="1:9">
      <c r="A338" s="379">
        <f t="shared" si="5"/>
        <v>330</v>
      </c>
      <c r="B338" s="399">
        <v>41084</v>
      </c>
      <c r="C338" s="393" t="s">
        <v>1233</v>
      </c>
      <c r="D338" s="394" t="s">
        <v>1234</v>
      </c>
      <c r="E338" s="395" t="s">
        <v>578</v>
      </c>
      <c r="F338" s="396">
        <v>125</v>
      </c>
      <c r="G338" s="396">
        <v>125</v>
      </c>
      <c r="H338" s="363"/>
      <c r="I338" s="396">
        <v>125</v>
      </c>
    </row>
    <row r="339" spans="1:9">
      <c r="A339" s="379">
        <f t="shared" si="5"/>
        <v>331</v>
      </c>
      <c r="B339" s="399">
        <v>41082</v>
      </c>
      <c r="C339" s="393" t="s">
        <v>1235</v>
      </c>
      <c r="D339" s="394" t="s">
        <v>1236</v>
      </c>
      <c r="E339" s="395" t="s">
        <v>578</v>
      </c>
      <c r="F339" s="396">
        <v>100</v>
      </c>
      <c r="G339" s="396">
        <v>100</v>
      </c>
      <c r="H339" s="363"/>
      <c r="I339" s="396">
        <v>100</v>
      </c>
    </row>
    <row r="340" spans="1:9">
      <c r="A340" s="379">
        <f t="shared" si="5"/>
        <v>332</v>
      </c>
      <c r="B340" s="399">
        <v>41082</v>
      </c>
      <c r="C340" s="400" t="s">
        <v>1237</v>
      </c>
      <c r="D340" s="401" t="s">
        <v>1238</v>
      </c>
      <c r="E340" s="402" t="s">
        <v>578</v>
      </c>
      <c r="F340" s="403">
        <v>162.5</v>
      </c>
      <c r="G340" s="403">
        <v>162.5</v>
      </c>
      <c r="H340" s="404"/>
      <c r="I340" s="403">
        <v>162.5</v>
      </c>
    </row>
    <row r="341" spans="1:9">
      <c r="A341" s="379">
        <f t="shared" si="5"/>
        <v>333</v>
      </c>
      <c r="B341" s="399">
        <v>41085</v>
      </c>
      <c r="C341" s="400" t="s">
        <v>1237</v>
      </c>
      <c r="D341" s="401" t="s">
        <v>1239</v>
      </c>
      <c r="E341" s="402" t="s">
        <v>578</v>
      </c>
      <c r="F341" s="403">
        <v>125</v>
      </c>
      <c r="G341" s="403">
        <v>125</v>
      </c>
      <c r="H341" s="404"/>
      <c r="I341" s="403">
        <v>125</v>
      </c>
    </row>
    <row r="342" spans="1:9">
      <c r="A342" s="379">
        <f t="shared" si="5"/>
        <v>334</v>
      </c>
      <c r="B342" s="399">
        <v>41085</v>
      </c>
      <c r="C342" s="393" t="s">
        <v>1240</v>
      </c>
      <c r="D342" s="394" t="s">
        <v>1241</v>
      </c>
      <c r="E342" s="395" t="s">
        <v>578</v>
      </c>
      <c r="F342" s="396">
        <v>125</v>
      </c>
      <c r="G342" s="396">
        <v>125</v>
      </c>
      <c r="H342" s="363"/>
      <c r="I342" s="396">
        <v>125</v>
      </c>
    </row>
    <row r="343" spans="1:9">
      <c r="A343" s="379">
        <f t="shared" si="5"/>
        <v>335</v>
      </c>
      <c r="B343" s="399">
        <v>41085</v>
      </c>
      <c r="C343" s="393" t="s">
        <v>1242</v>
      </c>
      <c r="D343" s="394" t="s">
        <v>1243</v>
      </c>
      <c r="E343" s="395" t="s">
        <v>578</v>
      </c>
      <c r="F343" s="396">
        <v>162.5</v>
      </c>
      <c r="G343" s="396">
        <v>162.5</v>
      </c>
      <c r="H343" s="363"/>
      <c r="I343" s="396">
        <v>162.5</v>
      </c>
    </row>
    <row r="344" spans="1:9">
      <c r="A344" s="379">
        <f t="shared" si="5"/>
        <v>336</v>
      </c>
      <c r="B344" s="399">
        <v>41085</v>
      </c>
      <c r="C344" s="393" t="s">
        <v>1244</v>
      </c>
      <c r="D344" s="394" t="s">
        <v>1245</v>
      </c>
      <c r="E344" s="395" t="s">
        <v>578</v>
      </c>
      <c r="F344" s="396">
        <v>162.5</v>
      </c>
      <c r="G344" s="396">
        <v>162.5</v>
      </c>
      <c r="H344" s="363"/>
      <c r="I344" s="396">
        <v>162.5</v>
      </c>
    </row>
    <row r="345" spans="1:9">
      <c r="A345" s="379">
        <f t="shared" si="5"/>
        <v>337</v>
      </c>
      <c r="B345" s="392">
        <v>41083</v>
      </c>
      <c r="C345" s="408" t="s">
        <v>1246</v>
      </c>
      <c r="D345" s="394" t="s">
        <v>1247</v>
      </c>
      <c r="E345" s="409" t="s">
        <v>578</v>
      </c>
      <c r="F345" s="410">
        <v>162.5</v>
      </c>
      <c r="G345" s="410">
        <v>162.5</v>
      </c>
      <c r="H345" s="363"/>
      <c r="I345" s="410">
        <v>162.5</v>
      </c>
    </row>
    <row r="346" spans="1:9">
      <c r="A346" s="379">
        <f t="shared" si="5"/>
        <v>338</v>
      </c>
      <c r="B346" s="392">
        <v>41083</v>
      </c>
      <c r="C346" s="408" t="s">
        <v>1248</v>
      </c>
      <c r="D346" s="394" t="s">
        <v>1249</v>
      </c>
      <c r="E346" s="409" t="s">
        <v>578</v>
      </c>
      <c r="F346" s="410">
        <v>162.5</v>
      </c>
      <c r="G346" s="410">
        <v>162.5</v>
      </c>
      <c r="H346" s="363"/>
      <c r="I346" s="410">
        <v>162.5</v>
      </c>
    </row>
    <row r="347" spans="1:9">
      <c r="A347" s="379">
        <f t="shared" si="5"/>
        <v>339</v>
      </c>
      <c r="B347" s="392">
        <v>41083</v>
      </c>
      <c r="C347" s="408" t="s">
        <v>1250</v>
      </c>
      <c r="D347" s="394" t="s">
        <v>1251</v>
      </c>
      <c r="E347" s="409" t="s">
        <v>578</v>
      </c>
      <c r="F347" s="410">
        <v>125</v>
      </c>
      <c r="G347" s="410">
        <v>125</v>
      </c>
      <c r="H347" s="363"/>
      <c r="I347" s="410">
        <v>125</v>
      </c>
    </row>
    <row r="348" spans="1:9">
      <c r="A348" s="379">
        <f t="shared" si="5"/>
        <v>340</v>
      </c>
      <c r="B348" s="392">
        <v>41083</v>
      </c>
      <c r="C348" s="408" t="s">
        <v>1252</v>
      </c>
      <c r="D348" s="394" t="s">
        <v>1253</v>
      </c>
      <c r="E348" s="409" t="s">
        <v>578</v>
      </c>
      <c r="F348" s="410">
        <v>125</v>
      </c>
      <c r="G348" s="410">
        <v>125</v>
      </c>
      <c r="H348" s="363"/>
      <c r="I348" s="410">
        <v>125</v>
      </c>
    </row>
    <row r="349" spans="1:9">
      <c r="A349" s="379">
        <f t="shared" si="5"/>
        <v>341</v>
      </c>
      <c r="B349" s="392">
        <v>41083</v>
      </c>
      <c r="C349" s="408" t="s">
        <v>1254</v>
      </c>
      <c r="D349" s="394" t="s">
        <v>1255</v>
      </c>
      <c r="E349" s="409" t="s">
        <v>578</v>
      </c>
      <c r="F349" s="410">
        <v>100</v>
      </c>
      <c r="G349" s="410">
        <v>100</v>
      </c>
      <c r="H349" s="363"/>
      <c r="I349" s="410">
        <v>100</v>
      </c>
    </row>
    <row r="350" spans="1:9">
      <c r="A350" s="379">
        <f t="shared" si="5"/>
        <v>342</v>
      </c>
      <c r="B350" s="392">
        <v>41083</v>
      </c>
      <c r="C350" s="408" t="s">
        <v>1256</v>
      </c>
      <c r="D350" s="394" t="s">
        <v>1257</v>
      </c>
      <c r="E350" s="409" t="s">
        <v>578</v>
      </c>
      <c r="F350" s="410">
        <v>100</v>
      </c>
      <c r="G350" s="410">
        <v>100</v>
      </c>
      <c r="H350" s="363"/>
      <c r="I350" s="410">
        <v>100</v>
      </c>
    </row>
    <row r="351" spans="1:9">
      <c r="A351" s="379">
        <f t="shared" si="5"/>
        <v>343</v>
      </c>
      <c r="B351" s="392">
        <v>41083</v>
      </c>
      <c r="C351" s="408" t="s">
        <v>1258</v>
      </c>
      <c r="D351" s="394" t="s">
        <v>1259</v>
      </c>
      <c r="E351" s="409" t="s">
        <v>578</v>
      </c>
      <c r="F351" s="410">
        <v>100</v>
      </c>
      <c r="G351" s="410">
        <v>100</v>
      </c>
      <c r="H351" s="363"/>
      <c r="I351" s="410">
        <v>100</v>
      </c>
    </row>
    <row r="352" spans="1:9">
      <c r="A352" s="379">
        <f t="shared" si="5"/>
        <v>344</v>
      </c>
      <c r="B352" s="392">
        <v>41083</v>
      </c>
      <c r="C352" s="408" t="s">
        <v>1260</v>
      </c>
      <c r="D352" s="394" t="s">
        <v>1261</v>
      </c>
      <c r="E352" s="409" t="s">
        <v>578</v>
      </c>
      <c r="F352" s="410">
        <v>162.5</v>
      </c>
      <c r="G352" s="410">
        <v>162.5</v>
      </c>
      <c r="H352" s="363"/>
      <c r="I352" s="410">
        <v>162.5</v>
      </c>
    </row>
    <row r="353" spans="1:9">
      <c r="A353" s="379">
        <f t="shared" si="5"/>
        <v>345</v>
      </c>
      <c r="B353" s="392">
        <v>41083</v>
      </c>
      <c r="C353" s="408" t="s">
        <v>1262</v>
      </c>
      <c r="D353" s="394" t="s">
        <v>1263</v>
      </c>
      <c r="E353" s="409" t="s">
        <v>578</v>
      </c>
      <c r="F353" s="410">
        <v>162.5</v>
      </c>
      <c r="G353" s="410">
        <v>162.5</v>
      </c>
      <c r="H353" s="363"/>
      <c r="I353" s="410">
        <v>162.5</v>
      </c>
    </row>
    <row r="354" spans="1:9">
      <c r="A354" s="379">
        <f t="shared" si="5"/>
        <v>346</v>
      </c>
      <c r="B354" s="399">
        <v>41083</v>
      </c>
      <c r="C354" s="411" t="s">
        <v>1264</v>
      </c>
      <c r="D354" s="401" t="s">
        <v>1265</v>
      </c>
      <c r="E354" s="409" t="s">
        <v>578</v>
      </c>
      <c r="F354" s="410">
        <v>125</v>
      </c>
      <c r="G354" s="410">
        <v>125</v>
      </c>
      <c r="H354" s="404"/>
      <c r="I354" s="410">
        <v>125</v>
      </c>
    </row>
    <row r="355" spans="1:9">
      <c r="A355" s="379">
        <f t="shared" si="5"/>
        <v>347</v>
      </c>
      <c r="B355" s="392">
        <v>41085</v>
      </c>
      <c r="C355" s="408" t="s">
        <v>1266</v>
      </c>
      <c r="D355" s="394" t="s">
        <v>1267</v>
      </c>
      <c r="E355" s="409" t="s">
        <v>578</v>
      </c>
      <c r="F355" s="410">
        <v>162.5</v>
      </c>
      <c r="G355" s="410">
        <v>162.5</v>
      </c>
      <c r="H355" s="363"/>
      <c r="I355" s="410">
        <v>162.5</v>
      </c>
    </row>
    <row r="356" spans="1:9">
      <c r="A356" s="379">
        <f t="shared" si="5"/>
        <v>348</v>
      </c>
      <c r="B356" s="392">
        <v>41086</v>
      </c>
      <c r="C356" s="408" t="s">
        <v>1268</v>
      </c>
      <c r="D356" s="394" t="s">
        <v>1269</v>
      </c>
      <c r="E356" s="409" t="s">
        <v>578</v>
      </c>
      <c r="F356" s="410">
        <v>125</v>
      </c>
      <c r="G356" s="410">
        <v>125</v>
      </c>
      <c r="H356" s="363"/>
      <c r="I356" s="410">
        <v>125</v>
      </c>
    </row>
    <row r="357" spans="1:9">
      <c r="A357" s="379">
        <f t="shared" si="5"/>
        <v>349</v>
      </c>
      <c r="B357" s="392">
        <v>41083</v>
      </c>
      <c r="C357" s="408" t="s">
        <v>1270</v>
      </c>
      <c r="D357" s="394" t="s">
        <v>1271</v>
      </c>
      <c r="E357" s="409" t="s">
        <v>578</v>
      </c>
      <c r="F357" s="410">
        <v>162.5</v>
      </c>
      <c r="G357" s="410">
        <v>162.5</v>
      </c>
      <c r="H357" s="363"/>
      <c r="I357" s="410">
        <v>162.5</v>
      </c>
    </row>
    <row r="358" spans="1:9">
      <c r="A358" s="379">
        <f t="shared" si="5"/>
        <v>350</v>
      </c>
      <c r="B358" s="392">
        <v>41083</v>
      </c>
      <c r="C358" s="408" t="s">
        <v>1272</v>
      </c>
      <c r="D358" s="394" t="s">
        <v>1273</v>
      </c>
      <c r="E358" s="409" t="s">
        <v>578</v>
      </c>
      <c r="F358" s="410">
        <v>162.5</v>
      </c>
      <c r="G358" s="410">
        <v>162.5</v>
      </c>
      <c r="H358" s="363"/>
      <c r="I358" s="410">
        <v>162.5</v>
      </c>
    </row>
    <row r="359" spans="1:9">
      <c r="A359" s="379">
        <f t="shared" si="5"/>
        <v>351</v>
      </c>
      <c r="B359" s="392">
        <v>41085</v>
      </c>
      <c r="C359" s="393" t="s">
        <v>1274</v>
      </c>
      <c r="D359" s="394" t="s">
        <v>1275</v>
      </c>
      <c r="E359" s="409" t="s">
        <v>578</v>
      </c>
      <c r="F359" s="410">
        <v>162.5</v>
      </c>
      <c r="G359" s="410">
        <v>162.5</v>
      </c>
      <c r="H359" s="363"/>
      <c r="I359" s="410">
        <v>162.5</v>
      </c>
    </row>
    <row r="360" spans="1:9">
      <c r="A360" s="379">
        <f t="shared" si="5"/>
        <v>352</v>
      </c>
      <c r="B360" s="392">
        <v>41086</v>
      </c>
      <c r="C360" s="393" t="s">
        <v>1276</v>
      </c>
      <c r="D360" s="394" t="s">
        <v>1277</v>
      </c>
      <c r="E360" s="409" t="s">
        <v>578</v>
      </c>
      <c r="F360" s="410">
        <v>100</v>
      </c>
      <c r="G360" s="410">
        <v>100</v>
      </c>
      <c r="H360" s="363"/>
      <c r="I360" s="410">
        <v>100</v>
      </c>
    </row>
    <row r="361" spans="1:9">
      <c r="A361" s="379">
        <f t="shared" si="5"/>
        <v>353</v>
      </c>
      <c r="B361" s="392">
        <v>41086</v>
      </c>
      <c r="C361" s="393" t="s">
        <v>1278</v>
      </c>
      <c r="D361" s="394" t="s">
        <v>1279</v>
      </c>
      <c r="E361" s="409" t="s">
        <v>578</v>
      </c>
      <c r="F361" s="410">
        <v>100</v>
      </c>
      <c r="G361" s="410">
        <v>100</v>
      </c>
      <c r="H361" s="363"/>
      <c r="I361" s="410">
        <v>100</v>
      </c>
    </row>
    <row r="362" spans="1:9">
      <c r="A362" s="379">
        <f t="shared" si="5"/>
        <v>354</v>
      </c>
      <c r="B362" s="392">
        <v>41084</v>
      </c>
      <c r="C362" s="393" t="s">
        <v>1280</v>
      </c>
      <c r="D362" s="394" t="s">
        <v>1281</v>
      </c>
      <c r="E362" s="409" t="s">
        <v>578</v>
      </c>
      <c r="F362" s="410">
        <v>162.5</v>
      </c>
      <c r="G362" s="410">
        <v>162.5</v>
      </c>
      <c r="H362" s="363"/>
      <c r="I362" s="410">
        <v>162.5</v>
      </c>
    </row>
    <row r="363" spans="1:9">
      <c r="A363" s="379">
        <f t="shared" si="5"/>
        <v>355</v>
      </c>
      <c r="B363" s="392">
        <v>41084</v>
      </c>
      <c r="C363" s="393" t="s">
        <v>1282</v>
      </c>
      <c r="D363" s="394" t="s">
        <v>1283</v>
      </c>
      <c r="E363" s="409" t="s">
        <v>578</v>
      </c>
      <c r="F363" s="410">
        <v>162.5</v>
      </c>
      <c r="G363" s="410">
        <v>162.5</v>
      </c>
      <c r="H363" s="363"/>
      <c r="I363" s="410">
        <v>162.5</v>
      </c>
    </row>
    <row r="364" spans="1:9">
      <c r="A364" s="379">
        <f t="shared" si="5"/>
        <v>356</v>
      </c>
      <c r="B364" s="392">
        <v>41086</v>
      </c>
      <c r="C364" s="393" t="s">
        <v>1284</v>
      </c>
      <c r="D364" s="394" t="s">
        <v>1285</v>
      </c>
      <c r="E364" s="409" t="s">
        <v>578</v>
      </c>
      <c r="F364" s="410">
        <v>125</v>
      </c>
      <c r="G364" s="410">
        <v>125</v>
      </c>
      <c r="H364" s="363"/>
      <c r="I364" s="410">
        <v>125</v>
      </c>
    </row>
    <row r="365" spans="1:9">
      <c r="A365" s="379">
        <f t="shared" si="5"/>
        <v>357</v>
      </c>
      <c r="B365" s="392">
        <v>41086</v>
      </c>
      <c r="C365" s="393" t="s">
        <v>1286</v>
      </c>
      <c r="D365" s="394" t="s">
        <v>1287</v>
      </c>
      <c r="E365" s="409" t="s">
        <v>578</v>
      </c>
      <c r="F365" s="410">
        <v>125</v>
      </c>
      <c r="G365" s="410">
        <v>125</v>
      </c>
      <c r="H365" s="363"/>
      <c r="I365" s="410">
        <v>125</v>
      </c>
    </row>
    <row r="366" spans="1:9">
      <c r="A366" s="379">
        <f t="shared" si="5"/>
        <v>358</v>
      </c>
      <c r="B366" s="392">
        <v>41085</v>
      </c>
      <c r="C366" s="393" t="s">
        <v>1288</v>
      </c>
      <c r="D366" s="394" t="s">
        <v>1289</v>
      </c>
      <c r="E366" s="409" t="s">
        <v>578</v>
      </c>
      <c r="F366" s="410">
        <v>100</v>
      </c>
      <c r="G366" s="410">
        <v>100</v>
      </c>
      <c r="H366" s="363"/>
      <c r="I366" s="410">
        <v>100</v>
      </c>
    </row>
    <row r="367" spans="1:9">
      <c r="A367" s="379">
        <f t="shared" si="5"/>
        <v>359</v>
      </c>
      <c r="B367" s="392">
        <v>41085</v>
      </c>
      <c r="C367" s="393" t="s">
        <v>1290</v>
      </c>
      <c r="D367" s="394" t="s">
        <v>1291</v>
      </c>
      <c r="E367" s="409" t="s">
        <v>578</v>
      </c>
      <c r="F367" s="410">
        <v>125</v>
      </c>
      <c r="G367" s="410">
        <v>125</v>
      </c>
      <c r="H367" s="363"/>
      <c r="I367" s="410">
        <v>125</v>
      </c>
    </row>
    <row r="368" spans="1:9">
      <c r="A368" s="379">
        <f t="shared" si="5"/>
        <v>360</v>
      </c>
      <c r="B368" s="392">
        <v>41085</v>
      </c>
      <c r="C368" s="393" t="s">
        <v>1292</v>
      </c>
      <c r="D368" s="394" t="s">
        <v>1293</v>
      </c>
      <c r="E368" s="409" t="s">
        <v>578</v>
      </c>
      <c r="F368" s="410">
        <v>100</v>
      </c>
      <c r="G368" s="410">
        <v>100</v>
      </c>
      <c r="H368" s="363"/>
      <c r="I368" s="410">
        <v>100</v>
      </c>
    </row>
    <row r="369" spans="1:9">
      <c r="A369" s="379">
        <f t="shared" si="5"/>
        <v>361</v>
      </c>
      <c r="B369" s="392">
        <v>41085</v>
      </c>
      <c r="C369" s="393" t="s">
        <v>1294</v>
      </c>
      <c r="D369" s="394" t="s">
        <v>1295</v>
      </c>
      <c r="E369" s="409" t="s">
        <v>578</v>
      </c>
      <c r="F369" s="410">
        <v>162.5</v>
      </c>
      <c r="G369" s="410">
        <v>162.5</v>
      </c>
      <c r="H369" s="363"/>
      <c r="I369" s="410">
        <v>162.5</v>
      </c>
    </row>
    <row r="370" spans="1:9">
      <c r="A370" s="379">
        <f t="shared" si="5"/>
        <v>362</v>
      </c>
      <c r="B370" s="392">
        <v>41087</v>
      </c>
      <c r="C370" s="393" t="s">
        <v>1296</v>
      </c>
      <c r="D370" s="394" t="s">
        <v>1297</v>
      </c>
      <c r="E370" s="409" t="s">
        <v>578</v>
      </c>
      <c r="F370" s="410">
        <v>125</v>
      </c>
      <c r="G370" s="410">
        <v>125</v>
      </c>
      <c r="H370" s="363"/>
      <c r="I370" s="410">
        <v>125</v>
      </c>
    </row>
    <row r="371" spans="1:9">
      <c r="A371" s="379">
        <f t="shared" si="5"/>
        <v>363</v>
      </c>
      <c r="B371" s="392">
        <v>41086</v>
      </c>
      <c r="C371" s="393" t="s">
        <v>1298</v>
      </c>
      <c r="D371" s="394" t="s">
        <v>1299</v>
      </c>
      <c r="E371" s="409" t="s">
        <v>578</v>
      </c>
      <c r="F371" s="410">
        <v>125</v>
      </c>
      <c r="G371" s="410">
        <v>125</v>
      </c>
      <c r="H371" s="363"/>
      <c r="I371" s="410">
        <v>125</v>
      </c>
    </row>
    <row r="372" spans="1:9">
      <c r="A372" s="379">
        <f t="shared" si="5"/>
        <v>364</v>
      </c>
      <c r="B372" s="392">
        <v>41085</v>
      </c>
      <c r="C372" s="393" t="s">
        <v>1300</v>
      </c>
      <c r="D372" s="394" t="s">
        <v>1301</v>
      </c>
      <c r="E372" s="409" t="s">
        <v>578</v>
      </c>
      <c r="F372" s="410">
        <v>125</v>
      </c>
      <c r="G372" s="410">
        <v>125</v>
      </c>
      <c r="H372" s="363"/>
      <c r="I372" s="410">
        <v>125</v>
      </c>
    </row>
    <row r="373" spans="1:9">
      <c r="A373" s="379">
        <f t="shared" si="5"/>
        <v>365</v>
      </c>
      <c r="B373" s="392">
        <v>41085</v>
      </c>
      <c r="C373" s="393" t="s">
        <v>1302</v>
      </c>
      <c r="D373" s="394" t="s">
        <v>1303</v>
      </c>
      <c r="E373" s="409" t="s">
        <v>578</v>
      </c>
      <c r="F373" s="410">
        <v>162.5</v>
      </c>
      <c r="G373" s="410">
        <v>162.5</v>
      </c>
      <c r="H373" s="363"/>
      <c r="I373" s="410">
        <v>162.5</v>
      </c>
    </row>
    <row r="374" spans="1:9">
      <c r="A374" s="379">
        <f t="shared" si="5"/>
        <v>366</v>
      </c>
      <c r="B374" s="392">
        <v>41085</v>
      </c>
      <c r="C374" s="393" t="s">
        <v>1304</v>
      </c>
      <c r="D374" s="394" t="s">
        <v>1305</v>
      </c>
      <c r="E374" s="409" t="s">
        <v>578</v>
      </c>
      <c r="F374" s="410">
        <v>125</v>
      </c>
      <c r="G374" s="410">
        <v>125</v>
      </c>
      <c r="H374" s="363"/>
      <c r="I374" s="410">
        <v>125</v>
      </c>
    </row>
    <row r="375" spans="1:9">
      <c r="A375" s="379">
        <f t="shared" si="5"/>
        <v>367</v>
      </c>
      <c r="B375" s="392">
        <v>41085</v>
      </c>
      <c r="C375" s="393" t="s">
        <v>1306</v>
      </c>
      <c r="D375" s="394" t="s">
        <v>1307</v>
      </c>
      <c r="E375" s="409" t="s">
        <v>578</v>
      </c>
      <c r="F375" s="410">
        <v>125</v>
      </c>
      <c r="G375" s="410">
        <v>125</v>
      </c>
      <c r="H375" s="363"/>
      <c r="I375" s="410">
        <v>125</v>
      </c>
    </row>
    <row r="376" spans="1:9">
      <c r="A376" s="379">
        <f t="shared" si="5"/>
        <v>368</v>
      </c>
      <c r="B376" s="392">
        <v>41085</v>
      </c>
      <c r="C376" s="393" t="s">
        <v>1308</v>
      </c>
      <c r="D376" s="394" t="s">
        <v>1309</v>
      </c>
      <c r="E376" s="409" t="s">
        <v>578</v>
      </c>
      <c r="F376" s="410">
        <v>100</v>
      </c>
      <c r="G376" s="410">
        <v>100</v>
      </c>
      <c r="H376" s="363"/>
      <c r="I376" s="410">
        <v>100</v>
      </c>
    </row>
    <row r="377" spans="1:9">
      <c r="A377" s="379">
        <f t="shared" si="5"/>
        <v>369</v>
      </c>
      <c r="B377" s="392">
        <v>41085</v>
      </c>
      <c r="C377" s="393" t="s">
        <v>1310</v>
      </c>
      <c r="D377" s="394" t="s">
        <v>1311</v>
      </c>
      <c r="E377" s="409" t="s">
        <v>578</v>
      </c>
      <c r="F377" s="410">
        <v>125</v>
      </c>
      <c r="G377" s="410">
        <v>125</v>
      </c>
      <c r="H377" s="363"/>
      <c r="I377" s="410">
        <v>125</v>
      </c>
    </row>
    <row r="378" spans="1:9">
      <c r="A378" s="379">
        <f t="shared" si="5"/>
        <v>370</v>
      </c>
      <c r="B378" s="392">
        <v>41085</v>
      </c>
      <c r="C378" s="393" t="s">
        <v>1312</v>
      </c>
      <c r="D378" s="394" t="s">
        <v>1313</v>
      </c>
      <c r="E378" s="409" t="s">
        <v>578</v>
      </c>
      <c r="F378" s="410">
        <v>100</v>
      </c>
      <c r="G378" s="410">
        <v>100</v>
      </c>
      <c r="H378" s="363"/>
      <c r="I378" s="410">
        <v>100</v>
      </c>
    </row>
    <row r="379" spans="1:9">
      <c r="A379" s="379">
        <f t="shared" si="5"/>
        <v>371</v>
      </c>
      <c r="B379" s="392">
        <v>41084</v>
      </c>
      <c r="C379" s="393" t="s">
        <v>1314</v>
      </c>
      <c r="D379" s="394" t="s">
        <v>1315</v>
      </c>
      <c r="E379" s="409" t="s">
        <v>578</v>
      </c>
      <c r="F379" s="410">
        <v>162.5</v>
      </c>
      <c r="G379" s="410">
        <v>162.5</v>
      </c>
      <c r="H379" s="363"/>
      <c r="I379" s="410">
        <v>162.5</v>
      </c>
    </row>
    <row r="380" spans="1:9">
      <c r="A380" s="379">
        <f t="shared" si="5"/>
        <v>372</v>
      </c>
      <c r="B380" s="392">
        <v>41084</v>
      </c>
      <c r="C380" s="393" t="s">
        <v>1316</v>
      </c>
      <c r="D380" s="394" t="s">
        <v>1317</v>
      </c>
      <c r="E380" s="409" t="s">
        <v>578</v>
      </c>
      <c r="F380" s="410">
        <v>162.5</v>
      </c>
      <c r="G380" s="410">
        <v>162.5</v>
      </c>
      <c r="H380" s="363"/>
      <c r="I380" s="410">
        <v>162.5</v>
      </c>
    </row>
    <row r="381" spans="1:9">
      <c r="A381" s="379">
        <f t="shared" si="5"/>
        <v>373</v>
      </c>
      <c r="B381" s="392">
        <v>41084</v>
      </c>
      <c r="C381" s="393" t="s">
        <v>1318</v>
      </c>
      <c r="D381" s="394" t="s">
        <v>1319</v>
      </c>
      <c r="E381" s="409" t="s">
        <v>578</v>
      </c>
      <c r="F381" s="410">
        <v>162.5</v>
      </c>
      <c r="G381" s="410">
        <v>162.5</v>
      </c>
      <c r="H381" s="363"/>
      <c r="I381" s="410">
        <v>162.5</v>
      </c>
    </row>
    <row r="382" spans="1:9">
      <c r="A382" s="379">
        <f t="shared" si="5"/>
        <v>374</v>
      </c>
      <c r="B382" s="392">
        <v>41086</v>
      </c>
      <c r="C382" s="393" t="s">
        <v>1320</v>
      </c>
      <c r="D382" s="394" t="s">
        <v>1321</v>
      </c>
      <c r="E382" s="409" t="s">
        <v>578</v>
      </c>
      <c r="F382" s="410">
        <v>100</v>
      </c>
      <c r="G382" s="410">
        <v>100</v>
      </c>
      <c r="H382" s="363"/>
      <c r="I382" s="410">
        <v>100</v>
      </c>
    </row>
    <row r="383" spans="1:9">
      <c r="A383" s="379">
        <f t="shared" si="5"/>
        <v>375</v>
      </c>
      <c r="B383" s="392">
        <v>41086</v>
      </c>
      <c r="C383" s="393" t="s">
        <v>1322</v>
      </c>
      <c r="D383" s="394" t="s">
        <v>1323</v>
      </c>
      <c r="E383" s="409" t="s">
        <v>578</v>
      </c>
      <c r="F383" s="410">
        <v>162.5</v>
      </c>
      <c r="G383" s="410">
        <v>162.5</v>
      </c>
      <c r="H383" s="363"/>
      <c r="I383" s="410">
        <v>162.5</v>
      </c>
    </row>
    <row r="384" spans="1:9">
      <c r="A384" s="379">
        <f t="shared" si="5"/>
        <v>376</v>
      </c>
      <c r="B384" s="392">
        <v>41084</v>
      </c>
      <c r="C384" s="393" t="s">
        <v>1324</v>
      </c>
      <c r="D384" s="394" t="s">
        <v>1325</v>
      </c>
      <c r="E384" s="409" t="s">
        <v>578</v>
      </c>
      <c r="F384" s="410">
        <v>162.5</v>
      </c>
      <c r="G384" s="410">
        <v>162.5</v>
      </c>
      <c r="H384" s="363"/>
      <c r="I384" s="410">
        <v>162.5</v>
      </c>
    </row>
    <row r="385" spans="1:9">
      <c r="A385" s="379">
        <f t="shared" si="5"/>
        <v>377</v>
      </c>
      <c r="B385" s="392">
        <v>41084</v>
      </c>
      <c r="C385" s="393" t="s">
        <v>1326</v>
      </c>
      <c r="D385" s="394" t="s">
        <v>1327</v>
      </c>
      <c r="E385" s="409" t="s">
        <v>578</v>
      </c>
      <c r="F385" s="410">
        <v>162.5</v>
      </c>
      <c r="G385" s="410">
        <v>162.5</v>
      </c>
      <c r="H385" s="363"/>
      <c r="I385" s="410">
        <v>162.5</v>
      </c>
    </row>
    <row r="386" spans="1:9">
      <c r="A386" s="379">
        <f t="shared" si="5"/>
        <v>378</v>
      </c>
      <c r="B386" s="392">
        <v>41086</v>
      </c>
      <c r="C386" s="393" t="s">
        <v>1328</v>
      </c>
      <c r="D386" s="394" t="s">
        <v>1329</v>
      </c>
      <c r="E386" s="409" t="s">
        <v>578</v>
      </c>
      <c r="F386" s="410">
        <v>100</v>
      </c>
      <c r="G386" s="410">
        <v>100</v>
      </c>
      <c r="H386" s="363"/>
      <c r="I386" s="410">
        <v>100</v>
      </c>
    </row>
    <row r="387" spans="1:9">
      <c r="A387" s="379">
        <f t="shared" si="5"/>
        <v>379</v>
      </c>
      <c r="B387" s="392">
        <v>41086</v>
      </c>
      <c r="C387" s="393" t="s">
        <v>1330</v>
      </c>
      <c r="D387" s="394" t="s">
        <v>1331</v>
      </c>
      <c r="E387" s="409" t="s">
        <v>578</v>
      </c>
      <c r="F387" s="410">
        <v>125</v>
      </c>
      <c r="G387" s="410">
        <v>125</v>
      </c>
      <c r="H387" s="363"/>
      <c r="I387" s="410">
        <v>125</v>
      </c>
    </row>
    <row r="388" spans="1:9">
      <c r="A388" s="379">
        <f t="shared" si="5"/>
        <v>380</v>
      </c>
      <c r="B388" s="392">
        <v>41085</v>
      </c>
      <c r="C388" s="393" t="s">
        <v>1332</v>
      </c>
      <c r="D388" s="394" t="s">
        <v>1333</v>
      </c>
      <c r="E388" s="409" t="s">
        <v>578</v>
      </c>
      <c r="F388" s="410">
        <v>125</v>
      </c>
      <c r="G388" s="410">
        <v>125</v>
      </c>
      <c r="H388" s="363"/>
      <c r="I388" s="410">
        <v>125</v>
      </c>
    </row>
    <row r="389" spans="1:9">
      <c r="A389" s="379">
        <f t="shared" si="5"/>
        <v>381</v>
      </c>
      <c r="B389" s="392">
        <v>41086</v>
      </c>
      <c r="C389" s="393" t="s">
        <v>1334</v>
      </c>
      <c r="D389" s="394" t="s">
        <v>1335</v>
      </c>
      <c r="E389" s="409" t="s">
        <v>578</v>
      </c>
      <c r="F389" s="410">
        <v>100</v>
      </c>
      <c r="G389" s="410">
        <v>100</v>
      </c>
      <c r="H389" s="363"/>
      <c r="I389" s="410">
        <v>100</v>
      </c>
    </row>
    <row r="390" spans="1:9">
      <c r="A390" s="379">
        <f t="shared" si="5"/>
        <v>382</v>
      </c>
      <c r="B390" s="392">
        <v>41086</v>
      </c>
      <c r="C390" s="393" t="s">
        <v>1336</v>
      </c>
      <c r="D390" s="394" t="s">
        <v>1337</v>
      </c>
      <c r="E390" s="409" t="s">
        <v>578</v>
      </c>
      <c r="F390" s="410">
        <v>100</v>
      </c>
      <c r="G390" s="410">
        <v>100</v>
      </c>
      <c r="H390" s="363"/>
      <c r="I390" s="410">
        <v>100</v>
      </c>
    </row>
    <row r="391" spans="1:9">
      <c r="A391" s="379">
        <f t="shared" si="5"/>
        <v>383</v>
      </c>
      <c r="B391" s="392">
        <v>41085</v>
      </c>
      <c r="C391" s="393" t="s">
        <v>1338</v>
      </c>
      <c r="D391" s="394" t="s">
        <v>1339</v>
      </c>
      <c r="E391" s="409" t="s">
        <v>578</v>
      </c>
      <c r="F391" s="410">
        <v>162.5</v>
      </c>
      <c r="G391" s="410">
        <v>162.5</v>
      </c>
      <c r="H391" s="363"/>
      <c r="I391" s="410">
        <v>162.5</v>
      </c>
    </row>
    <row r="392" spans="1:9">
      <c r="A392" s="379">
        <f t="shared" si="5"/>
        <v>384</v>
      </c>
      <c r="B392" s="392">
        <v>41087</v>
      </c>
      <c r="C392" s="393" t="s">
        <v>1340</v>
      </c>
      <c r="D392" s="394" t="s">
        <v>1341</v>
      </c>
      <c r="E392" s="409" t="s">
        <v>578</v>
      </c>
      <c r="F392" s="410">
        <v>100</v>
      </c>
      <c r="G392" s="410">
        <v>100</v>
      </c>
      <c r="H392" s="363"/>
      <c r="I392" s="410">
        <v>100</v>
      </c>
    </row>
    <row r="393" spans="1:9">
      <c r="A393" s="379">
        <f t="shared" si="5"/>
        <v>385</v>
      </c>
      <c r="B393" s="392">
        <v>41087</v>
      </c>
      <c r="C393" s="412" t="s">
        <v>1342</v>
      </c>
      <c r="D393" s="394" t="s">
        <v>1343</v>
      </c>
      <c r="E393" s="409" t="s">
        <v>578</v>
      </c>
      <c r="F393" s="410">
        <v>100</v>
      </c>
      <c r="G393" s="410">
        <v>100</v>
      </c>
      <c r="H393" s="363"/>
      <c r="I393" s="410">
        <v>100</v>
      </c>
    </row>
    <row r="394" spans="1:9">
      <c r="A394" s="379">
        <f t="shared" si="5"/>
        <v>386</v>
      </c>
      <c r="B394" s="392">
        <v>41085</v>
      </c>
      <c r="C394" s="393" t="s">
        <v>1344</v>
      </c>
      <c r="D394" s="394" t="s">
        <v>1345</v>
      </c>
      <c r="E394" s="409" t="s">
        <v>578</v>
      </c>
      <c r="F394" s="410">
        <v>125</v>
      </c>
      <c r="G394" s="410">
        <v>125</v>
      </c>
      <c r="H394" s="363"/>
      <c r="I394" s="410">
        <v>125</v>
      </c>
    </row>
    <row r="395" spans="1:9">
      <c r="A395" s="379">
        <f t="shared" si="5"/>
        <v>387</v>
      </c>
      <c r="B395" s="392">
        <v>41085</v>
      </c>
      <c r="C395" s="393" t="s">
        <v>1346</v>
      </c>
      <c r="D395" s="394" t="s">
        <v>1347</v>
      </c>
      <c r="E395" s="409" t="s">
        <v>578</v>
      </c>
      <c r="F395" s="410">
        <v>125</v>
      </c>
      <c r="G395" s="410">
        <v>125</v>
      </c>
      <c r="H395" s="363"/>
      <c r="I395" s="410">
        <v>125</v>
      </c>
    </row>
    <row r="396" spans="1:9">
      <c r="A396" s="379">
        <f t="shared" ref="A396:A459" si="6">A395+1</f>
        <v>388</v>
      </c>
      <c r="B396" s="392">
        <v>41085</v>
      </c>
      <c r="C396" s="393" t="s">
        <v>1348</v>
      </c>
      <c r="D396" s="394" t="s">
        <v>1349</v>
      </c>
      <c r="E396" s="409" t="s">
        <v>578</v>
      </c>
      <c r="F396" s="410">
        <v>162.5</v>
      </c>
      <c r="G396" s="410">
        <v>162.5</v>
      </c>
      <c r="H396" s="363"/>
      <c r="I396" s="410">
        <v>162.5</v>
      </c>
    </row>
    <row r="397" spans="1:9">
      <c r="A397" s="379">
        <f t="shared" si="6"/>
        <v>389</v>
      </c>
      <c r="B397" s="392">
        <v>41086</v>
      </c>
      <c r="C397" s="393" t="s">
        <v>1350</v>
      </c>
      <c r="D397" s="394" t="s">
        <v>1351</v>
      </c>
      <c r="E397" s="409" t="s">
        <v>578</v>
      </c>
      <c r="F397" s="410">
        <v>162.5</v>
      </c>
      <c r="G397" s="410">
        <v>162.5</v>
      </c>
      <c r="H397" s="363"/>
      <c r="I397" s="410">
        <v>162.5</v>
      </c>
    </row>
    <row r="398" spans="1:9">
      <c r="A398" s="379">
        <f t="shared" si="6"/>
        <v>390</v>
      </c>
      <c r="B398" s="392">
        <v>41085</v>
      </c>
      <c r="C398" s="393" t="s">
        <v>1352</v>
      </c>
      <c r="D398" s="394" t="s">
        <v>1353</v>
      </c>
      <c r="E398" s="409" t="s">
        <v>578</v>
      </c>
      <c r="F398" s="410">
        <v>100</v>
      </c>
      <c r="G398" s="410">
        <v>100</v>
      </c>
      <c r="H398" s="363"/>
      <c r="I398" s="410">
        <v>100</v>
      </c>
    </row>
    <row r="399" spans="1:9">
      <c r="A399" s="379">
        <f t="shared" si="6"/>
        <v>391</v>
      </c>
      <c r="B399" s="392">
        <v>41085</v>
      </c>
      <c r="C399" s="393" t="s">
        <v>1354</v>
      </c>
      <c r="D399" s="394" t="s">
        <v>1355</v>
      </c>
      <c r="E399" s="409" t="s">
        <v>578</v>
      </c>
      <c r="F399" s="410">
        <v>125</v>
      </c>
      <c r="G399" s="410">
        <v>125</v>
      </c>
      <c r="H399" s="363"/>
      <c r="I399" s="410">
        <v>125</v>
      </c>
    </row>
    <row r="400" spans="1:9">
      <c r="A400" s="379">
        <f t="shared" si="6"/>
        <v>392</v>
      </c>
      <c r="B400" s="392">
        <v>41085</v>
      </c>
      <c r="C400" s="393" t="s">
        <v>1356</v>
      </c>
      <c r="D400" s="394" t="s">
        <v>1357</v>
      </c>
      <c r="E400" s="409" t="s">
        <v>578</v>
      </c>
      <c r="F400" s="410">
        <v>162.5</v>
      </c>
      <c r="G400" s="410">
        <v>162.5</v>
      </c>
      <c r="H400" s="363"/>
      <c r="I400" s="410">
        <v>162.5</v>
      </c>
    </row>
    <row r="401" spans="1:9">
      <c r="A401" s="379">
        <f t="shared" si="6"/>
        <v>393</v>
      </c>
      <c r="B401" s="392">
        <v>41085</v>
      </c>
      <c r="C401" s="393" t="s">
        <v>1358</v>
      </c>
      <c r="D401" s="394" t="s">
        <v>1359</v>
      </c>
      <c r="E401" s="409" t="s">
        <v>578</v>
      </c>
      <c r="F401" s="410">
        <v>100</v>
      </c>
      <c r="G401" s="410">
        <v>100</v>
      </c>
      <c r="H401" s="363"/>
      <c r="I401" s="410">
        <v>100</v>
      </c>
    </row>
    <row r="402" spans="1:9">
      <c r="A402" s="379">
        <f t="shared" si="6"/>
        <v>394</v>
      </c>
      <c r="B402" s="392">
        <v>41085</v>
      </c>
      <c r="C402" s="393" t="s">
        <v>1360</v>
      </c>
      <c r="D402" s="394" t="s">
        <v>1361</v>
      </c>
      <c r="E402" s="409" t="s">
        <v>578</v>
      </c>
      <c r="F402" s="410">
        <v>125</v>
      </c>
      <c r="G402" s="410">
        <v>125</v>
      </c>
      <c r="H402" s="363"/>
      <c r="I402" s="410">
        <v>125</v>
      </c>
    </row>
    <row r="403" spans="1:9">
      <c r="A403" s="379">
        <f t="shared" si="6"/>
        <v>395</v>
      </c>
      <c r="B403" s="392">
        <v>41084</v>
      </c>
      <c r="C403" s="393" t="s">
        <v>1362</v>
      </c>
      <c r="D403" s="394" t="s">
        <v>1363</v>
      </c>
      <c r="E403" s="409" t="s">
        <v>578</v>
      </c>
      <c r="F403" s="410">
        <v>162.5</v>
      </c>
      <c r="G403" s="410">
        <v>162.5</v>
      </c>
      <c r="H403" s="363"/>
      <c r="I403" s="410">
        <v>162.5</v>
      </c>
    </row>
    <row r="404" spans="1:9">
      <c r="A404" s="379">
        <f t="shared" si="6"/>
        <v>396</v>
      </c>
      <c r="B404" s="392">
        <v>41084</v>
      </c>
      <c r="C404" s="393" t="s">
        <v>1364</v>
      </c>
      <c r="D404" s="394" t="s">
        <v>1365</v>
      </c>
      <c r="E404" s="409" t="s">
        <v>578</v>
      </c>
      <c r="F404" s="410">
        <v>125</v>
      </c>
      <c r="G404" s="410">
        <v>125</v>
      </c>
      <c r="H404" s="363"/>
      <c r="I404" s="410">
        <v>125</v>
      </c>
    </row>
    <row r="405" spans="1:9">
      <c r="A405" s="379">
        <f t="shared" si="6"/>
        <v>397</v>
      </c>
      <c r="B405" s="392">
        <v>41084</v>
      </c>
      <c r="C405" s="393" t="s">
        <v>1366</v>
      </c>
      <c r="D405" s="394" t="s">
        <v>1367</v>
      </c>
      <c r="E405" s="409" t="s">
        <v>578</v>
      </c>
      <c r="F405" s="410">
        <v>162.5</v>
      </c>
      <c r="G405" s="410">
        <v>162.5</v>
      </c>
      <c r="H405" s="363"/>
      <c r="I405" s="410">
        <v>162.5</v>
      </c>
    </row>
    <row r="406" spans="1:9">
      <c r="A406" s="379">
        <f t="shared" si="6"/>
        <v>398</v>
      </c>
      <c r="B406" s="392">
        <v>41084</v>
      </c>
      <c r="C406" s="393" t="s">
        <v>1368</v>
      </c>
      <c r="D406" s="394" t="s">
        <v>1369</v>
      </c>
      <c r="E406" s="409" t="s">
        <v>578</v>
      </c>
      <c r="F406" s="410">
        <v>125</v>
      </c>
      <c r="G406" s="410">
        <v>125</v>
      </c>
      <c r="H406" s="363"/>
      <c r="I406" s="410">
        <v>125</v>
      </c>
    </row>
    <row r="407" spans="1:9">
      <c r="A407" s="379">
        <f t="shared" si="6"/>
        <v>399</v>
      </c>
      <c r="B407" s="392">
        <v>41084</v>
      </c>
      <c r="C407" s="393" t="s">
        <v>1370</v>
      </c>
      <c r="D407" s="394" t="s">
        <v>1371</v>
      </c>
      <c r="E407" s="409" t="s">
        <v>578</v>
      </c>
      <c r="F407" s="410">
        <v>125</v>
      </c>
      <c r="G407" s="410">
        <v>125</v>
      </c>
      <c r="H407" s="363"/>
      <c r="I407" s="410">
        <v>125</v>
      </c>
    </row>
    <row r="408" spans="1:9">
      <c r="A408" s="379">
        <f t="shared" si="6"/>
        <v>400</v>
      </c>
      <c r="B408" s="392">
        <v>41084</v>
      </c>
      <c r="C408" s="393" t="s">
        <v>1372</v>
      </c>
      <c r="D408" s="394" t="s">
        <v>1373</v>
      </c>
      <c r="E408" s="409" t="s">
        <v>578</v>
      </c>
      <c r="F408" s="410">
        <v>125</v>
      </c>
      <c r="G408" s="410">
        <v>125</v>
      </c>
      <c r="H408" s="363"/>
      <c r="I408" s="410">
        <v>125</v>
      </c>
    </row>
    <row r="409" spans="1:9">
      <c r="A409" s="379">
        <f t="shared" si="6"/>
        <v>401</v>
      </c>
      <c r="B409" s="392">
        <v>41084</v>
      </c>
      <c r="C409" s="393" t="s">
        <v>1374</v>
      </c>
      <c r="D409" s="394" t="s">
        <v>1375</v>
      </c>
      <c r="E409" s="409" t="s">
        <v>578</v>
      </c>
      <c r="F409" s="410">
        <v>162.5</v>
      </c>
      <c r="G409" s="410">
        <v>162.5</v>
      </c>
      <c r="H409" s="363"/>
      <c r="I409" s="410">
        <v>162.5</v>
      </c>
    </row>
    <row r="410" spans="1:9">
      <c r="A410" s="379">
        <f t="shared" si="6"/>
        <v>402</v>
      </c>
      <c r="B410" s="392">
        <v>41084</v>
      </c>
      <c r="C410" s="393" t="s">
        <v>1376</v>
      </c>
      <c r="D410" s="394" t="s">
        <v>1377</v>
      </c>
      <c r="E410" s="409" t="s">
        <v>578</v>
      </c>
      <c r="F410" s="410">
        <v>125</v>
      </c>
      <c r="G410" s="410">
        <v>125</v>
      </c>
      <c r="H410" s="363"/>
      <c r="I410" s="410">
        <v>125</v>
      </c>
    </row>
    <row r="411" spans="1:9">
      <c r="A411" s="379">
        <f t="shared" si="6"/>
        <v>403</v>
      </c>
      <c r="B411" s="392">
        <v>41084</v>
      </c>
      <c r="C411" s="393" t="s">
        <v>1378</v>
      </c>
      <c r="D411" s="394" t="s">
        <v>1379</v>
      </c>
      <c r="E411" s="409" t="s">
        <v>578</v>
      </c>
      <c r="F411" s="410">
        <v>162.5</v>
      </c>
      <c r="G411" s="410">
        <v>162.5</v>
      </c>
      <c r="H411" s="363"/>
      <c r="I411" s="410">
        <v>162.5</v>
      </c>
    </row>
    <row r="412" spans="1:9">
      <c r="A412" s="379">
        <f t="shared" si="6"/>
        <v>404</v>
      </c>
      <c r="B412" s="392">
        <v>41084</v>
      </c>
      <c r="C412" s="393" t="s">
        <v>1380</v>
      </c>
      <c r="D412" s="394" t="s">
        <v>1381</v>
      </c>
      <c r="E412" s="409" t="s">
        <v>578</v>
      </c>
      <c r="F412" s="410">
        <v>162.5</v>
      </c>
      <c r="G412" s="410">
        <v>162.5</v>
      </c>
      <c r="H412" s="363"/>
      <c r="I412" s="410">
        <v>162.5</v>
      </c>
    </row>
    <row r="413" spans="1:9">
      <c r="A413" s="379">
        <f t="shared" si="6"/>
        <v>405</v>
      </c>
      <c r="B413" s="392">
        <v>41084</v>
      </c>
      <c r="C413" s="393" t="s">
        <v>1382</v>
      </c>
      <c r="D413" s="394" t="s">
        <v>1383</v>
      </c>
      <c r="E413" s="409" t="s">
        <v>578</v>
      </c>
      <c r="F413" s="410">
        <v>125</v>
      </c>
      <c r="G413" s="410">
        <v>125</v>
      </c>
      <c r="H413" s="363"/>
      <c r="I413" s="410">
        <v>125</v>
      </c>
    </row>
    <row r="414" spans="1:9">
      <c r="A414" s="379">
        <f t="shared" si="6"/>
        <v>406</v>
      </c>
      <c r="B414" s="392">
        <v>41084</v>
      </c>
      <c r="C414" s="393" t="s">
        <v>1384</v>
      </c>
      <c r="D414" s="394" t="s">
        <v>1385</v>
      </c>
      <c r="E414" s="409" t="s">
        <v>578</v>
      </c>
      <c r="F414" s="410">
        <v>162.5</v>
      </c>
      <c r="G414" s="410">
        <v>162.5</v>
      </c>
      <c r="H414" s="363"/>
      <c r="I414" s="410">
        <v>162.5</v>
      </c>
    </row>
    <row r="415" spans="1:9">
      <c r="A415" s="379">
        <f t="shared" si="6"/>
        <v>407</v>
      </c>
      <c r="B415" s="392">
        <v>41084</v>
      </c>
      <c r="C415" s="393" t="s">
        <v>1386</v>
      </c>
      <c r="D415" s="394" t="s">
        <v>1387</v>
      </c>
      <c r="E415" s="409" t="s">
        <v>578</v>
      </c>
      <c r="F415" s="410">
        <v>125</v>
      </c>
      <c r="G415" s="410">
        <v>125</v>
      </c>
      <c r="H415" s="363"/>
      <c r="I415" s="410">
        <v>125</v>
      </c>
    </row>
    <row r="416" spans="1:9">
      <c r="A416" s="379">
        <f t="shared" si="6"/>
        <v>408</v>
      </c>
      <c r="B416" s="392">
        <v>41084</v>
      </c>
      <c r="C416" s="393" t="s">
        <v>1388</v>
      </c>
      <c r="D416" s="394" t="s">
        <v>1389</v>
      </c>
      <c r="E416" s="409" t="s">
        <v>578</v>
      </c>
      <c r="F416" s="410">
        <v>162.5</v>
      </c>
      <c r="G416" s="410">
        <v>162.5</v>
      </c>
      <c r="H416" s="363"/>
      <c r="I416" s="410">
        <v>162.5</v>
      </c>
    </row>
    <row r="417" spans="1:9">
      <c r="A417" s="379">
        <f t="shared" si="6"/>
        <v>409</v>
      </c>
      <c r="B417" s="392">
        <v>41084</v>
      </c>
      <c r="C417" s="393" t="s">
        <v>1390</v>
      </c>
      <c r="D417" s="394" t="s">
        <v>1391</v>
      </c>
      <c r="E417" s="409" t="s">
        <v>578</v>
      </c>
      <c r="F417" s="410">
        <v>162.5</v>
      </c>
      <c r="G417" s="410">
        <v>162.5</v>
      </c>
      <c r="H417" s="363"/>
      <c r="I417" s="410">
        <v>162.5</v>
      </c>
    </row>
    <row r="418" spans="1:9">
      <c r="A418" s="379">
        <f t="shared" si="6"/>
        <v>410</v>
      </c>
      <c r="B418" s="392">
        <v>41084</v>
      </c>
      <c r="C418" s="393" t="s">
        <v>1392</v>
      </c>
      <c r="D418" s="394" t="s">
        <v>1393</v>
      </c>
      <c r="E418" s="409" t="s">
        <v>578</v>
      </c>
      <c r="F418" s="410">
        <v>125</v>
      </c>
      <c r="G418" s="410">
        <v>125</v>
      </c>
      <c r="H418" s="363"/>
      <c r="I418" s="410">
        <v>125</v>
      </c>
    </row>
    <row r="419" spans="1:9">
      <c r="A419" s="379">
        <f t="shared" si="6"/>
        <v>411</v>
      </c>
      <c r="B419" s="392">
        <v>41084</v>
      </c>
      <c r="C419" s="393" t="s">
        <v>1394</v>
      </c>
      <c r="D419" s="394" t="s">
        <v>1395</v>
      </c>
      <c r="E419" s="409" t="s">
        <v>578</v>
      </c>
      <c r="F419" s="410">
        <v>162.5</v>
      </c>
      <c r="G419" s="410">
        <v>162.5</v>
      </c>
      <c r="H419" s="363"/>
      <c r="I419" s="410">
        <v>162.5</v>
      </c>
    </row>
    <row r="420" spans="1:9">
      <c r="A420" s="379">
        <f t="shared" si="6"/>
        <v>412</v>
      </c>
      <c r="B420" s="392">
        <v>41084</v>
      </c>
      <c r="C420" s="393" t="s">
        <v>1396</v>
      </c>
      <c r="D420" s="394" t="s">
        <v>1397</v>
      </c>
      <c r="E420" s="409" t="s">
        <v>578</v>
      </c>
      <c r="F420" s="410">
        <v>162.5</v>
      </c>
      <c r="G420" s="410">
        <v>162.5</v>
      </c>
      <c r="H420" s="363"/>
      <c r="I420" s="410">
        <v>162.5</v>
      </c>
    </row>
    <row r="421" spans="1:9">
      <c r="A421" s="379">
        <f t="shared" si="6"/>
        <v>413</v>
      </c>
      <c r="B421" s="392">
        <v>41084</v>
      </c>
      <c r="C421" s="393" t="s">
        <v>1398</v>
      </c>
      <c r="D421" s="394" t="s">
        <v>1399</v>
      </c>
      <c r="E421" s="409" t="s">
        <v>578</v>
      </c>
      <c r="F421" s="410">
        <v>125</v>
      </c>
      <c r="G421" s="410">
        <v>125</v>
      </c>
      <c r="H421" s="363"/>
      <c r="I421" s="410">
        <v>125</v>
      </c>
    </row>
    <row r="422" spans="1:9">
      <c r="A422" s="379">
        <f t="shared" si="6"/>
        <v>414</v>
      </c>
      <c r="B422" s="392">
        <v>41084</v>
      </c>
      <c r="C422" s="393" t="s">
        <v>1400</v>
      </c>
      <c r="D422" s="394" t="s">
        <v>1401</v>
      </c>
      <c r="E422" s="409" t="s">
        <v>578</v>
      </c>
      <c r="F422" s="410">
        <v>162.5</v>
      </c>
      <c r="G422" s="410">
        <v>162.5</v>
      </c>
      <c r="H422" s="363"/>
      <c r="I422" s="410">
        <v>162.5</v>
      </c>
    </row>
    <row r="423" spans="1:9">
      <c r="A423" s="379">
        <f t="shared" si="6"/>
        <v>415</v>
      </c>
      <c r="B423" s="392">
        <v>41084</v>
      </c>
      <c r="C423" s="393" t="s">
        <v>1402</v>
      </c>
      <c r="D423" s="394" t="s">
        <v>1403</v>
      </c>
      <c r="E423" s="409" t="s">
        <v>578</v>
      </c>
      <c r="F423" s="410">
        <v>125</v>
      </c>
      <c r="G423" s="410">
        <v>125</v>
      </c>
      <c r="H423" s="363"/>
      <c r="I423" s="410">
        <v>125</v>
      </c>
    </row>
    <row r="424" spans="1:9">
      <c r="A424" s="379">
        <f t="shared" si="6"/>
        <v>416</v>
      </c>
      <c r="B424" s="392">
        <v>41084</v>
      </c>
      <c r="C424" s="393" t="s">
        <v>1404</v>
      </c>
      <c r="D424" s="394" t="s">
        <v>1405</v>
      </c>
      <c r="E424" s="409" t="s">
        <v>578</v>
      </c>
      <c r="F424" s="410">
        <v>125</v>
      </c>
      <c r="G424" s="410">
        <v>125</v>
      </c>
      <c r="H424" s="363"/>
      <c r="I424" s="410">
        <v>125</v>
      </c>
    </row>
    <row r="425" spans="1:9">
      <c r="A425" s="379">
        <f t="shared" si="6"/>
        <v>417</v>
      </c>
      <c r="B425" s="392">
        <v>41084</v>
      </c>
      <c r="C425" s="393" t="s">
        <v>1406</v>
      </c>
      <c r="D425" s="394" t="s">
        <v>1407</v>
      </c>
      <c r="E425" s="409" t="s">
        <v>578</v>
      </c>
      <c r="F425" s="410">
        <v>125</v>
      </c>
      <c r="G425" s="410">
        <v>125</v>
      </c>
      <c r="H425" s="363"/>
      <c r="I425" s="410">
        <v>125</v>
      </c>
    </row>
    <row r="426" spans="1:9">
      <c r="A426" s="379">
        <f t="shared" si="6"/>
        <v>418</v>
      </c>
      <c r="B426" s="392">
        <v>41084</v>
      </c>
      <c r="C426" s="393" t="s">
        <v>1408</v>
      </c>
      <c r="D426" s="394" t="s">
        <v>1409</v>
      </c>
      <c r="E426" s="409" t="s">
        <v>578</v>
      </c>
      <c r="F426" s="410">
        <v>162.5</v>
      </c>
      <c r="G426" s="410">
        <v>162.5</v>
      </c>
      <c r="H426" s="363"/>
      <c r="I426" s="410">
        <v>162.5</v>
      </c>
    </row>
    <row r="427" spans="1:9">
      <c r="A427" s="379">
        <f t="shared" si="6"/>
        <v>419</v>
      </c>
      <c r="B427" s="413">
        <v>41084</v>
      </c>
      <c r="C427" s="414" t="s">
        <v>1410</v>
      </c>
      <c r="D427" s="394" t="s">
        <v>1411</v>
      </c>
      <c r="E427" s="409" t="s">
        <v>578</v>
      </c>
      <c r="F427" s="410">
        <v>162.5</v>
      </c>
      <c r="G427" s="410">
        <v>162.5</v>
      </c>
      <c r="H427" s="363"/>
      <c r="I427" s="410">
        <v>162.5</v>
      </c>
    </row>
    <row r="428" spans="1:9">
      <c r="A428" s="379">
        <f t="shared" si="6"/>
        <v>420</v>
      </c>
      <c r="B428" s="413">
        <v>41084</v>
      </c>
      <c r="C428" s="414" t="s">
        <v>1412</v>
      </c>
      <c r="D428" s="394" t="s">
        <v>1413</v>
      </c>
      <c r="E428" s="409" t="s">
        <v>578</v>
      </c>
      <c r="F428" s="410">
        <v>125</v>
      </c>
      <c r="G428" s="410">
        <v>125</v>
      </c>
      <c r="H428" s="363"/>
      <c r="I428" s="410">
        <v>125</v>
      </c>
    </row>
    <row r="429" spans="1:9">
      <c r="A429" s="379">
        <f t="shared" si="6"/>
        <v>421</v>
      </c>
      <c r="B429" s="415" t="s">
        <v>1414</v>
      </c>
      <c r="C429" s="416" t="s">
        <v>1415</v>
      </c>
      <c r="D429" s="394" t="s">
        <v>1416</v>
      </c>
      <c r="E429" s="409" t="s">
        <v>578</v>
      </c>
      <c r="F429" s="410">
        <v>162.5</v>
      </c>
      <c r="G429" s="410">
        <v>162.5</v>
      </c>
      <c r="H429" s="363"/>
      <c r="I429" s="410">
        <v>162.5</v>
      </c>
    </row>
    <row r="430" spans="1:9">
      <c r="A430" s="379">
        <f t="shared" si="6"/>
        <v>422</v>
      </c>
      <c r="B430" s="415" t="s">
        <v>1414</v>
      </c>
      <c r="C430" s="416" t="s">
        <v>1417</v>
      </c>
      <c r="D430" s="394" t="s">
        <v>1418</v>
      </c>
      <c r="E430" s="409" t="s">
        <v>578</v>
      </c>
      <c r="F430" s="410">
        <v>162.5</v>
      </c>
      <c r="G430" s="410">
        <v>162.5</v>
      </c>
      <c r="H430" s="363"/>
      <c r="I430" s="410">
        <v>162.5</v>
      </c>
    </row>
    <row r="431" spans="1:9">
      <c r="A431" s="379">
        <f t="shared" si="6"/>
        <v>423</v>
      </c>
      <c r="B431" s="415" t="s">
        <v>1414</v>
      </c>
      <c r="C431" s="416" t="s">
        <v>1419</v>
      </c>
      <c r="D431" s="394" t="s">
        <v>1420</v>
      </c>
      <c r="E431" s="409" t="s">
        <v>578</v>
      </c>
      <c r="F431" s="410">
        <v>162.5</v>
      </c>
      <c r="G431" s="410">
        <v>162.5</v>
      </c>
      <c r="H431" s="363"/>
      <c r="I431" s="410">
        <v>162.5</v>
      </c>
    </row>
    <row r="432" spans="1:9">
      <c r="A432" s="379">
        <f t="shared" si="6"/>
        <v>424</v>
      </c>
      <c r="B432" s="415" t="s">
        <v>1414</v>
      </c>
      <c r="C432" s="416" t="s">
        <v>1421</v>
      </c>
      <c r="D432" s="394" t="s">
        <v>1422</v>
      </c>
      <c r="E432" s="409" t="s">
        <v>578</v>
      </c>
      <c r="F432" s="410">
        <v>162.5</v>
      </c>
      <c r="G432" s="410">
        <v>162.5</v>
      </c>
      <c r="H432" s="363"/>
      <c r="I432" s="410">
        <v>162.5</v>
      </c>
    </row>
    <row r="433" spans="1:9">
      <c r="A433" s="379">
        <f t="shared" si="6"/>
        <v>425</v>
      </c>
      <c r="B433" s="415" t="s">
        <v>1423</v>
      </c>
      <c r="C433" s="416" t="s">
        <v>1424</v>
      </c>
      <c r="D433" s="394" t="s">
        <v>1425</v>
      </c>
      <c r="E433" s="409" t="s">
        <v>578</v>
      </c>
      <c r="F433" s="410">
        <v>162.5</v>
      </c>
      <c r="G433" s="410">
        <v>162.5</v>
      </c>
      <c r="H433" s="363"/>
      <c r="I433" s="410">
        <v>162.5</v>
      </c>
    </row>
    <row r="434" spans="1:9">
      <c r="A434" s="379">
        <f t="shared" si="6"/>
        <v>426</v>
      </c>
      <c r="B434" s="415" t="s">
        <v>1414</v>
      </c>
      <c r="C434" s="416" t="s">
        <v>1426</v>
      </c>
      <c r="D434" s="394" t="s">
        <v>1427</v>
      </c>
      <c r="E434" s="409" t="s">
        <v>578</v>
      </c>
      <c r="F434" s="410">
        <v>162.5</v>
      </c>
      <c r="G434" s="410">
        <v>162.5</v>
      </c>
      <c r="H434" s="363"/>
      <c r="I434" s="410">
        <v>162.5</v>
      </c>
    </row>
    <row r="435" spans="1:9">
      <c r="A435" s="379">
        <f t="shared" si="6"/>
        <v>427</v>
      </c>
      <c r="B435" s="415" t="s">
        <v>1414</v>
      </c>
      <c r="C435" s="416" t="s">
        <v>1428</v>
      </c>
      <c r="D435" s="394" t="s">
        <v>1429</v>
      </c>
      <c r="E435" s="409" t="s">
        <v>578</v>
      </c>
      <c r="F435" s="410">
        <v>162.5</v>
      </c>
      <c r="G435" s="410">
        <v>162.5</v>
      </c>
      <c r="H435" s="363"/>
      <c r="I435" s="410">
        <v>162.5</v>
      </c>
    </row>
    <row r="436" spans="1:9">
      <c r="A436" s="379">
        <f t="shared" si="6"/>
        <v>428</v>
      </c>
      <c r="B436" s="415" t="s">
        <v>1414</v>
      </c>
      <c r="C436" s="416" t="s">
        <v>1430</v>
      </c>
      <c r="D436" s="394" t="s">
        <v>1431</v>
      </c>
      <c r="E436" s="409" t="s">
        <v>578</v>
      </c>
      <c r="F436" s="410">
        <v>162.5</v>
      </c>
      <c r="G436" s="410">
        <v>162.5</v>
      </c>
      <c r="H436" s="363"/>
      <c r="I436" s="410">
        <v>162.5</v>
      </c>
    </row>
    <row r="437" spans="1:9">
      <c r="A437" s="379">
        <f t="shared" si="6"/>
        <v>429</v>
      </c>
      <c r="B437" s="415" t="s">
        <v>1414</v>
      </c>
      <c r="C437" s="416" t="s">
        <v>1432</v>
      </c>
      <c r="D437" s="394" t="s">
        <v>1433</v>
      </c>
      <c r="E437" s="409" t="s">
        <v>578</v>
      </c>
      <c r="F437" s="410">
        <v>162.5</v>
      </c>
      <c r="G437" s="410">
        <v>162.5</v>
      </c>
      <c r="H437" s="363"/>
      <c r="I437" s="410">
        <v>162.5</v>
      </c>
    </row>
    <row r="438" spans="1:9">
      <c r="A438" s="379">
        <f t="shared" si="6"/>
        <v>430</v>
      </c>
      <c r="B438" s="415" t="s">
        <v>1414</v>
      </c>
      <c r="C438" s="416" t="s">
        <v>1434</v>
      </c>
      <c r="D438" s="394" t="s">
        <v>1435</v>
      </c>
      <c r="E438" s="409" t="s">
        <v>578</v>
      </c>
      <c r="F438" s="410">
        <v>162.5</v>
      </c>
      <c r="G438" s="410">
        <v>162.5</v>
      </c>
      <c r="H438" s="363"/>
      <c r="I438" s="410">
        <v>162.5</v>
      </c>
    </row>
    <row r="439" spans="1:9">
      <c r="A439" s="379">
        <f t="shared" si="6"/>
        <v>431</v>
      </c>
      <c r="B439" s="415" t="s">
        <v>1414</v>
      </c>
      <c r="C439" s="416" t="s">
        <v>1436</v>
      </c>
      <c r="D439" s="394" t="s">
        <v>1437</v>
      </c>
      <c r="E439" s="409" t="s">
        <v>578</v>
      </c>
      <c r="F439" s="410">
        <v>162.5</v>
      </c>
      <c r="G439" s="410">
        <v>162.5</v>
      </c>
      <c r="H439" s="363"/>
      <c r="I439" s="410">
        <v>162.5</v>
      </c>
    </row>
    <row r="440" spans="1:9">
      <c r="A440" s="379">
        <f t="shared" si="6"/>
        <v>432</v>
      </c>
      <c r="B440" s="415" t="s">
        <v>1423</v>
      </c>
      <c r="C440" s="416" t="s">
        <v>1438</v>
      </c>
      <c r="D440" s="394" t="s">
        <v>1439</v>
      </c>
      <c r="E440" s="409" t="s">
        <v>578</v>
      </c>
      <c r="F440" s="410">
        <v>125</v>
      </c>
      <c r="G440" s="410">
        <v>125</v>
      </c>
      <c r="H440" s="363"/>
      <c r="I440" s="410">
        <v>125</v>
      </c>
    </row>
    <row r="441" spans="1:9">
      <c r="A441" s="379">
        <f t="shared" si="6"/>
        <v>433</v>
      </c>
      <c r="B441" s="415" t="s">
        <v>1423</v>
      </c>
      <c r="C441" s="416" t="s">
        <v>1440</v>
      </c>
      <c r="D441" s="394" t="s">
        <v>1441</v>
      </c>
      <c r="E441" s="409" t="s">
        <v>578</v>
      </c>
      <c r="F441" s="410">
        <v>100</v>
      </c>
      <c r="G441" s="410">
        <v>100</v>
      </c>
      <c r="H441" s="363"/>
      <c r="I441" s="410">
        <v>100</v>
      </c>
    </row>
    <row r="442" spans="1:9">
      <c r="A442" s="379">
        <f t="shared" si="6"/>
        <v>434</v>
      </c>
      <c r="B442" s="415" t="s">
        <v>1423</v>
      </c>
      <c r="C442" s="416" t="s">
        <v>1442</v>
      </c>
      <c r="D442" s="394" t="s">
        <v>1443</v>
      </c>
      <c r="E442" s="409" t="s">
        <v>578</v>
      </c>
      <c r="F442" s="410">
        <v>162.5</v>
      </c>
      <c r="G442" s="410">
        <v>162.5</v>
      </c>
      <c r="H442" s="363"/>
      <c r="I442" s="410">
        <v>162.5</v>
      </c>
    </row>
    <row r="443" spans="1:9">
      <c r="A443" s="379">
        <f t="shared" si="6"/>
        <v>435</v>
      </c>
      <c r="B443" s="415" t="s">
        <v>1423</v>
      </c>
      <c r="C443" s="416" t="s">
        <v>1444</v>
      </c>
      <c r="D443" s="394" t="s">
        <v>1445</v>
      </c>
      <c r="E443" s="409" t="s">
        <v>578</v>
      </c>
      <c r="F443" s="410">
        <v>125</v>
      </c>
      <c r="G443" s="410">
        <v>125</v>
      </c>
      <c r="H443" s="363"/>
      <c r="I443" s="410">
        <v>125</v>
      </c>
    </row>
    <row r="444" spans="1:9">
      <c r="A444" s="379">
        <f t="shared" si="6"/>
        <v>436</v>
      </c>
      <c r="B444" s="415" t="s">
        <v>1423</v>
      </c>
      <c r="C444" s="416" t="s">
        <v>1446</v>
      </c>
      <c r="D444" s="394" t="s">
        <v>1447</v>
      </c>
      <c r="E444" s="409" t="s">
        <v>578</v>
      </c>
      <c r="F444" s="410">
        <v>100</v>
      </c>
      <c r="G444" s="410">
        <v>100</v>
      </c>
      <c r="H444" s="363"/>
      <c r="I444" s="410">
        <v>100</v>
      </c>
    </row>
    <row r="445" spans="1:9">
      <c r="A445" s="379">
        <f t="shared" si="6"/>
        <v>437</v>
      </c>
      <c r="B445" s="415" t="s">
        <v>1423</v>
      </c>
      <c r="C445" s="416" t="s">
        <v>1448</v>
      </c>
      <c r="D445" s="394" t="s">
        <v>1449</v>
      </c>
      <c r="E445" s="409" t="s">
        <v>578</v>
      </c>
      <c r="F445" s="410">
        <v>100</v>
      </c>
      <c r="G445" s="410">
        <v>100</v>
      </c>
      <c r="H445" s="363"/>
      <c r="I445" s="410">
        <v>100</v>
      </c>
    </row>
    <row r="446" spans="1:9">
      <c r="A446" s="379">
        <f t="shared" si="6"/>
        <v>438</v>
      </c>
      <c r="B446" s="415" t="s">
        <v>1423</v>
      </c>
      <c r="C446" s="416" t="s">
        <v>1450</v>
      </c>
      <c r="D446" s="394" t="s">
        <v>1451</v>
      </c>
      <c r="E446" s="409" t="s">
        <v>578</v>
      </c>
      <c r="F446" s="410">
        <v>125</v>
      </c>
      <c r="G446" s="410">
        <v>125</v>
      </c>
      <c r="H446" s="363"/>
      <c r="I446" s="410">
        <v>125</v>
      </c>
    </row>
    <row r="447" spans="1:9">
      <c r="A447" s="379">
        <f t="shared" si="6"/>
        <v>439</v>
      </c>
      <c r="B447" s="417" t="s">
        <v>1423</v>
      </c>
      <c r="C447" s="418" t="s">
        <v>1412</v>
      </c>
      <c r="D447" s="401" t="s">
        <v>1413</v>
      </c>
      <c r="E447" s="409" t="s">
        <v>578</v>
      </c>
      <c r="F447" s="410">
        <v>125</v>
      </c>
      <c r="G447" s="410">
        <v>125</v>
      </c>
      <c r="H447" s="363"/>
      <c r="I447" s="410">
        <v>125</v>
      </c>
    </row>
    <row r="448" spans="1:9">
      <c r="A448" s="379">
        <f t="shared" si="6"/>
        <v>440</v>
      </c>
      <c r="B448" s="415" t="s">
        <v>1452</v>
      </c>
      <c r="C448" s="416" t="s">
        <v>1453</v>
      </c>
      <c r="D448" s="394" t="s">
        <v>1454</v>
      </c>
      <c r="E448" s="409" t="s">
        <v>578</v>
      </c>
      <c r="F448" s="410">
        <v>162.5</v>
      </c>
      <c r="G448" s="410">
        <v>162.5</v>
      </c>
      <c r="H448" s="363"/>
      <c r="I448" s="410">
        <v>162.5</v>
      </c>
    </row>
    <row r="449" spans="1:9">
      <c r="A449" s="379">
        <f t="shared" si="6"/>
        <v>441</v>
      </c>
      <c r="B449" s="415" t="s">
        <v>1455</v>
      </c>
      <c r="C449" s="416" t="s">
        <v>1456</v>
      </c>
      <c r="D449" s="394" t="s">
        <v>1457</v>
      </c>
      <c r="E449" s="409" t="s">
        <v>578</v>
      </c>
      <c r="F449" s="410">
        <v>162.5</v>
      </c>
      <c r="G449" s="410">
        <v>162.5</v>
      </c>
      <c r="H449" s="363"/>
      <c r="I449" s="410">
        <v>162.5</v>
      </c>
    </row>
    <row r="450" spans="1:9">
      <c r="A450" s="379">
        <f t="shared" si="6"/>
        <v>442</v>
      </c>
      <c r="B450" s="415" t="s">
        <v>1455</v>
      </c>
      <c r="C450" s="416" t="s">
        <v>1458</v>
      </c>
      <c r="D450" s="394" t="s">
        <v>1459</v>
      </c>
      <c r="E450" s="409" t="s">
        <v>578</v>
      </c>
      <c r="F450" s="410">
        <v>162.5</v>
      </c>
      <c r="G450" s="410">
        <v>162.5</v>
      </c>
      <c r="H450" s="363"/>
      <c r="I450" s="410">
        <v>162.5</v>
      </c>
    </row>
    <row r="451" spans="1:9">
      <c r="A451" s="379">
        <f t="shared" si="6"/>
        <v>443</v>
      </c>
      <c r="B451" s="415" t="s">
        <v>1452</v>
      </c>
      <c r="C451" s="416" t="s">
        <v>1460</v>
      </c>
      <c r="D451" s="394" t="s">
        <v>1461</v>
      </c>
      <c r="E451" s="409" t="s">
        <v>578</v>
      </c>
      <c r="F451" s="410">
        <v>162.5</v>
      </c>
      <c r="G451" s="410">
        <v>162.5</v>
      </c>
      <c r="H451" s="363"/>
      <c r="I451" s="410">
        <v>162.5</v>
      </c>
    </row>
    <row r="452" spans="1:9">
      <c r="A452" s="379">
        <f t="shared" si="6"/>
        <v>444</v>
      </c>
      <c r="B452" s="415" t="s">
        <v>1452</v>
      </c>
      <c r="C452" s="416" t="s">
        <v>1462</v>
      </c>
      <c r="D452" s="394" t="s">
        <v>1463</v>
      </c>
      <c r="E452" s="409" t="s">
        <v>578</v>
      </c>
      <c r="F452" s="410">
        <v>162.5</v>
      </c>
      <c r="G452" s="410">
        <v>162.5</v>
      </c>
      <c r="H452" s="363"/>
      <c r="I452" s="410">
        <v>162.5</v>
      </c>
    </row>
    <row r="453" spans="1:9">
      <c r="A453" s="379">
        <f t="shared" si="6"/>
        <v>445</v>
      </c>
      <c r="B453" s="415" t="s">
        <v>1452</v>
      </c>
      <c r="C453" s="416" t="s">
        <v>1464</v>
      </c>
      <c r="D453" s="394" t="s">
        <v>1465</v>
      </c>
      <c r="E453" s="409" t="s">
        <v>578</v>
      </c>
      <c r="F453" s="410">
        <v>162.5</v>
      </c>
      <c r="G453" s="410">
        <v>162.5</v>
      </c>
      <c r="H453" s="363"/>
      <c r="I453" s="410">
        <v>162.5</v>
      </c>
    </row>
    <row r="454" spans="1:9">
      <c r="A454" s="379">
        <f t="shared" si="6"/>
        <v>446</v>
      </c>
      <c r="B454" s="415" t="s">
        <v>1452</v>
      </c>
      <c r="C454" s="416" t="s">
        <v>1466</v>
      </c>
      <c r="D454" s="394" t="s">
        <v>1467</v>
      </c>
      <c r="E454" s="409" t="s">
        <v>578</v>
      </c>
      <c r="F454" s="410">
        <v>162.5</v>
      </c>
      <c r="G454" s="410">
        <v>162.5</v>
      </c>
      <c r="H454" s="363"/>
      <c r="I454" s="410">
        <v>162.5</v>
      </c>
    </row>
    <row r="455" spans="1:9">
      <c r="A455" s="379">
        <f t="shared" si="6"/>
        <v>447</v>
      </c>
      <c r="B455" s="415" t="s">
        <v>1452</v>
      </c>
      <c r="C455" s="416" t="s">
        <v>1468</v>
      </c>
      <c r="D455" s="394" t="s">
        <v>1469</v>
      </c>
      <c r="E455" s="409" t="s">
        <v>578</v>
      </c>
      <c r="F455" s="410">
        <v>162.5</v>
      </c>
      <c r="G455" s="410">
        <v>162.5</v>
      </c>
      <c r="H455" s="363"/>
      <c r="I455" s="410">
        <v>162.5</v>
      </c>
    </row>
    <row r="456" spans="1:9">
      <c r="A456" s="379">
        <f t="shared" si="6"/>
        <v>448</v>
      </c>
      <c r="B456" s="415" t="s">
        <v>1452</v>
      </c>
      <c r="C456" s="416" t="s">
        <v>1470</v>
      </c>
      <c r="D456" s="394" t="s">
        <v>1471</v>
      </c>
      <c r="E456" s="409" t="s">
        <v>578</v>
      </c>
      <c r="F456" s="410">
        <v>162.5</v>
      </c>
      <c r="G456" s="410">
        <v>162.5</v>
      </c>
      <c r="H456" s="363"/>
      <c r="I456" s="410">
        <v>162.5</v>
      </c>
    </row>
    <row r="457" spans="1:9">
      <c r="A457" s="379">
        <f t="shared" si="6"/>
        <v>449</v>
      </c>
      <c r="B457" s="415" t="s">
        <v>1452</v>
      </c>
      <c r="C457" s="416" t="s">
        <v>1472</v>
      </c>
      <c r="D457" s="394" t="s">
        <v>1473</v>
      </c>
      <c r="E457" s="409" t="s">
        <v>578</v>
      </c>
      <c r="F457" s="410">
        <v>162.5</v>
      </c>
      <c r="G457" s="410">
        <v>162.5</v>
      </c>
      <c r="H457" s="363"/>
      <c r="I457" s="410">
        <v>162.5</v>
      </c>
    </row>
    <row r="458" spans="1:9">
      <c r="A458" s="379">
        <f t="shared" si="6"/>
        <v>450</v>
      </c>
      <c r="B458" s="415" t="s">
        <v>1452</v>
      </c>
      <c r="C458" s="416" t="s">
        <v>1474</v>
      </c>
      <c r="D458" s="394" t="s">
        <v>1475</v>
      </c>
      <c r="E458" s="409" t="s">
        <v>578</v>
      </c>
      <c r="F458" s="410">
        <v>162.5</v>
      </c>
      <c r="G458" s="410">
        <v>162.5</v>
      </c>
      <c r="H458" s="363"/>
      <c r="I458" s="410">
        <v>162.5</v>
      </c>
    </row>
    <row r="459" spans="1:9">
      <c r="A459" s="379">
        <f t="shared" si="6"/>
        <v>451</v>
      </c>
      <c r="B459" s="415" t="s">
        <v>1452</v>
      </c>
      <c r="C459" s="416" t="s">
        <v>1476</v>
      </c>
      <c r="D459" s="394" t="s">
        <v>1477</v>
      </c>
      <c r="E459" s="409" t="s">
        <v>578</v>
      </c>
      <c r="F459" s="410">
        <v>162.5</v>
      </c>
      <c r="G459" s="410">
        <v>162.5</v>
      </c>
      <c r="H459" s="363"/>
      <c r="I459" s="410">
        <v>162.5</v>
      </c>
    </row>
    <row r="460" spans="1:9">
      <c r="A460" s="379">
        <f t="shared" ref="A460:A523" si="7">A459+1</f>
        <v>452</v>
      </c>
      <c r="B460" s="415" t="s">
        <v>1452</v>
      </c>
      <c r="C460" s="416" t="s">
        <v>1478</v>
      </c>
      <c r="D460" s="394" t="s">
        <v>1479</v>
      </c>
      <c r="E460" s="409" t="s">
        <v>578</v>
      </c>
      <c r="F460" s="410">
        <v>162.5</v>
      </c>
      <c r="G460" s="410">
        <v>162.5</v>
      </c>
      <c r="H460" s="363"/>
      <c r="I460" s="410">
        <v>162.5</v>
      </c>
    </row>
    <row r="461" spans="1:9">
      <c r="A461" s="379">
        <f t="shared" si="7"/>
        <v>453</v>
      </c>
      <c r="B461" s="415" t="s">
        <v>1452</v>
      </c>
      <c r="C461" s="416" t="s">
        <v>1480</v>
      </c>
      <c r="D461" s="394" t="s">
        <v>1481</v>
      </c>
      <c r="E461" s="409" t="s">
        <v>578</v>
      </c>
      <c r="F461" s="410">
        <v>162.5</v>
      </c>
      <c r="G461" s="410">
        <v>162.5</v>
      </c>
      <c r="H461" s="363"/>
      <c r="I461" s="410">
        <v>162.5</v>
      </c>
    </row>
    <row r="462" spans="1:9">
      <c r="A462" s="379">
        <f t="shared" si="7"/>
        <v>454</v>
      </c>
      <c r="B462" s="415" t="s">
        <v>1452</v>
      </c>
      <c r="C462" s="416" t="s">
        <v>1482</v>
      </c>
      <c r="D462" s="394" t="s">
        <v>1483</v>
      </c>
      <c r="E462" s="409" t="s">
        <v>578</v>
      </c>
      <c r="F462" s="410">
        <v>125</v>
      </c>
      <c r="G462" s="410">
        <v>125</v>
      </c>
      <c r="H462" s="363"/>
      <c r="I462" s="410">
        <v>125</v>
      </c>
    </row>
    <row r="463" spans="1:9">
      <c r="A463" s="379">
        <f t="shared" si="7"/>
        <v>455</v>
      </c>
      <c r="B463" s="415" t="s">
        <v>1452</v>
      </c>
      <c r="C463" s="416" t="s">
        <v>1484</v>
      </c>
      <c r="D463" s="394" t="s">
        <v>1485</v>
      </c>
      <c r="E463" s="409" t="s">
        <v>578</v>
      </c>
      <c r="F463" s="410">
        <v>125</v>
      </c>
      <c r="G463" s="410">
        <v>125</v>
      </c>
      <c r="H463" s="363"/>
      <c r="I463" s="410">
        <v>125</v>
      </c>
    </row>
    <row r="464" spans="1:9">
      <c r="A464" s="379">
        <f t="shared" si="7"/>
        <v>456</v>
      </c>
      <c r="B464" s="415" t="s">
        <v>1452</v>
      </c>
      <c r="C464" s="416" t="s">
        <v>1486</v>
      </c>
      <c r="D464" s="394" t="s">
        <v>1487</v>
      </c>
      <c r="E464" s="409" t="s">
        <v>578</v>
      </c>
      <c r="F464" s="410">
        <v>125</v>
      </c>
      <c r="G464" s="410">
        <v>125</v>
      </c>
      <c r="H464" s="363"/>
      <c r="I464" s="410">
        <v>125</v>
      </c>
    </row>
    <row r="465" spans="1:9">
      <c r="A465" s="379">
        <f t="shared" si="7"/>
        <v>457</v>
      </c>
      <c r="B465" s="415" t="s">
        <v>1452</v>
      </c>
      <c r="C465" s="416" t="s">
        <v>1488</v>
      </c>
      <c r="D465" s="394" t="s">
        <v>1489</v>
      </c>
      <c r="E465" s="409" t="s">
        <v>578</v>
      </c>
      <c r="F465" s="410">
        <v>162.5</v>
      </c>
      <c r="G465" s="410">
        <v>162.5</v>
      </c>
      <c r="H465" s="363"/>
      <c r="I465" s="410">
        <v>162.5</v>
      </c>
    </row>
    <row r="466" spans="1:9">
      <c r="A466" s="379">
        <f t="shared" si="7"/>
        <v>458</v>
      </c>
      <c r="B466" s="415" t="s">
        <v>1452</v>
      </c>
      <c r="C466" s="416" t="s">
        <v>1490</v>
      </c>
      <c r="D466" s="394" t="s">
        <v>1491</v>
      </c>
      <c r="E466" s="409" t="s">
        <v>578</v>
      </c>
      <c r="F466" s="410">
        <v>162.5</v>
      </c>
      <c r="G466" s="410">
        <v>162.5</v>
      </c>
      <c r="H466" s="363"/>
      <c r="I466" s="410">
        <v>162.5</v>
      </c>
    </row>
    <row r="467" spans="1:9">
      <c r="A467" s="379">
        <f t="shared" si="7"/>
        <v>459</v>
      </c>
      <c r="B467" s="415" t="s">
        <v>1452</v>
      </c>
      <c r="C467" s="416" t="s">
        <v>1492</v>
      </c>
      <c r="D467" s="394" t="s">
        <v>1493</v>
      </c>
      <c r="E467" s="409" t="s">
        <v>578</v>
      </c>
      <c r="F467" s="410">
        <v>162.5</v>
      </c>
      <c r="G467" s="410">
        <v>162.5</v>
      </c>
      <c r="H467" s="363"/>
      <c r="I467" s="410">
        <v>162.5</v>
      </c>
    </row>
    <row r="468" spans="1:9">
      <c r="A468" s="379">
        <f t="shared" si="7"/>
        <v>460</v>
      </c>
      <c r="B468" s="415" t="s">
        <v>1452</v>
      </c>
      <c r="C468" s="416" t="s">
        <v>1494</v>
      </c>
      <c r="D468" s="394" t="s">
        <v>1495</v>
      </c>
      <c r="E468" s="409" t="s">
        <v>578</v>
      </c>
      <c r="F468" s="410">
        <v>162.5</v>
      </c>
      <c r="G468" s="410">
        <v>162.5</v>
      </c>
      <c r="H468" s="363"/>
      <c r="I468" s="410">
        <v>162.5</v>
      </c>
    </row>
    <row r="469" spans="1:9">
      <c r="A469" s="379">
        <f t="shared" si="7"/>
        <v>461</v>
      </c>
      <c r="B469" s="415" t="s">
        <v>1452</v>
      </c>
      <c r="C469" s="416" t="s">
        <v>1496</v>
      </c>
      <c r="D469" s="394" t="s">
        <v>1497</v>
      </c>
      <c r="E469" s="409" t="s">
        <v>578</v>
      </c>
      <c r="F469" s="410">
        <v>162.5</v>
      </c>
      <c r="G469" s="410">
        <v>162.5</v>
      </c>
      <c r="H469" s="363"/>
      <c r="I469" s="410">
        <v>162.5</v>
      </c>
    </row>
    <row r="470" spans="1:9">
      <c r="A470" s="379">
        <f t="shared" si="7"/>
        <v>462</v>
      </c>
      <c r="B470" s="415" t="s">
        <v>1452</v>
      </c>
      <c r="C470" s="416" t="s">
        <v>1498</v>
      </c>
      <c r="D470" s="394" t="s">
        <v>1499</v>
      </c>
      <c r="E470" s="409" t="s">
        <v>578</v>
      </c>
      <c r="F470" s="410">
        <v>162.5</v>
      </c>
      <c r="G470" s="410">
        <v>162.5</v>
      </c>
      <c r="H470" s="363"/>
      <c r="I470" s="410">
        <v>162.5</v>
      </c>
    </row>
    <row r="471" spans="1:9">
      <c r="A471" s="379">
        <f t="shared" si="7"/>
        <v>463</v>
      </c>
      <c r="B471" s="415" t="s">
        <v>1452</v>
      </c>
      <c r="C471" s="416" t="s">
        <v>1500</v>
      </c>
      <c r="D471" s="394" t="s">
        <v>1501</v>
      </c>
      <c r="E471" s="409" t="s">
        <v>578</v>
      </c>
      <c r="F471" s="410">
        <v>162.5</v>
      </c>
      <c r="G471" s="410">
        <v>162.5</v>
      </c>
      <c r="H471" s="363"/>
      <c r="I471" s="410">
        <v>162.5</v>
      </c>
    </row>
    <row r="472" spans="1:9">
      <c r="A472" s="379">
        <f t="shared" si="7"/>
        <v>464</v>
      </c>
      <c r="B472" s="415" t="s">
        <v>1452</v>
      </c>
      <c r="C472" s="416" t="s">
        <v>1502</v>
      </c>
      <c r="D472" s="394" t="s">
        <v>1503</v>
      </c>
      <c r="E472" s="409" t="s">
        <v>578</v>
      </c>
      <c r="F472" s="410">
        <v>162.5</v>
      </c>
      <c r="G472" s="410">
        <v>162.5</v>
      </c>
      <c r="H472" s="363"/>
      <c r="I472" s="410">
        <v>162.5</v>
      </c>
    </row>
    <row r="473" spans="1:9">
      <c r="A473" s="379">
        <f t="shared" si="7"/>
        <v>465</v>
      </c>
      <c r="B473" s="415" t="s">
        <v>1452</v>
      </c>
      <c r="C473" s="416" t="s">
        <v>1504</v>
      </c>
      <c r="D473" s="394" t="s">
        <v>1505</v>
      </c>
      <c r="E473" s="409" t="s">
        <v>578</v>
      </c>
      <c r="F473" s="410">
        <v>162.5</v>
      </c>
      <c r="G473" s="410">
        <v>162.5</v>
      </c>
      <c r="H473" s="363"/>
      <c r="I473" s="410">
        <v>162.5</v>
      </c>
    </row>
    <row r="474" spans="1:9">
      <c r="A474" s="379">
        <f t="shared" si="7"/>
        <v>466</v>
      </c>
      <c r="B474" s="415" t="s">
        <v>1452</v>
      </c>
      <c r="C474" s="416" t="s">
        <v>1506</v>
      </c>
      <c r="D474" s="394" t="s">
        <v>1507</v>
      </c>
      <c r="E474" s="409" t="s">
        <v>578</v>
      </c>
      <c r="F474" s="410">
        <v>125</v>
      </c>
      <c r="G474" s="410">
        <v>125</v>
      </c>
      <c r="H474" s="363"/>
      <c r="I474" s="410">
        <v>125</v>
      </c>
    </row>
    <row r="475" spans="1:9">
      <c r="A475" s="379">
        <f t="shared" si="7"/>
        <v>467</v>
      </c>
      <c r="B475" s="415" t="s">
        <v>1452</v>
      </c>
      <c r="C475" s="416" t="s">
        <v>1508</v>
      </c>
      <c r="D475" s="394" t="s">
        <v>1509</v>
      </c>
      <c r="E475" s="409" t="s">
        <v>578</v>
      </c>
      <c r="F475" s="410">
        <v>100</v>
      </c>
      <c r="G475" s="410">
        <v>100</v>
      </c>
      <c r="H475" s="363"/>
      <c r="I475" s="410">
        <v>100</v>
      </c>
    </row>
    <row r="476" spans="1:9">
      <c r="A476" s="379">
        <f t="shared" si="7"/>
        <v>468</v>
      </c>
      <c r="B476" s="415" t="s">
        <v>1452</v>
      </c>
      <c r="C476" s="416" t="s">
        <v>1510</v>
      </c>
      <c r="D476" s="394" t="s">
        <v>1511</v>
      </c>
      <c r="E476" s="409" t="s">
        <v>578</v>
      </c>
      <c r="F476" s="410">
        <v>100</v>
      </c>
      <c r="G476" s="410">
        <v>100</v>
      </c>
      <c r="H476" s="363"/>
      <c r="I476" s="410">
        <v>100</v>
      </c>
    </row>
    <row r="477" spans="1:9">
      <c r="A477" s="379">
        <f t="shared" si="7"/>
        <v>469</v>
      </c>
      <c r="B477" s="415" t="s">
        <v>1452</v>
      </c>
      <c r="C477" s="416" t="s">
        <v>1512</v>
      </c>
      <c r="D477" s="394" t="s">
        <v>1513</v>
      </c>
      <c r="E477" s="409" t="s">
        <v>578</v>
      </c>
      <c r="F477" s="410">
        <v>125</v>
      </c>
      <c r="G477" s="410">
        <v>125</v>
      </c>
      <c r="H477" s="363"/>
      <c r="I477" s="410">
        <v>125</v>
      </c>
    </row>
    <row r="478" spans="1:9">
      <c r="A478" s="379">
        <f t="shared" si="7"/>
        <v>470</v>
      </c>
      <c r="B478" s="415" t="s">
        <v>1452</v>
      </c>
      <c r="C478" s="416" t="s">
        <v>1514</v>
      </c>
      <c r="D478" s="394" t="s">
        <v>1515</v>
      </c>
      <c r="E478" s="409" t="s">
        <v>578</v>
      </c>
      <c r="F478" s="410">
        <v>100</v>
      </c>
      <c r="G478" s="410">
        <v>100</v>
      </c>
      <c r="H478" s="363"/>
      <c r="I478" s="410">
        <v>100</v>
      </c>
    </row>
    <row r="479" spans="1:9">
      <c r="A479" s="379">
        <f t="shared" si="7"/>
        <v>471</v>
      </c>
      <c r="B479" s="415" t="s">
        <v>1452</v>
      </c>
      <c r="C479" s="416" t="s">
        <v>1516</v>
      </c>
      <c r="D479" s="394" t="s">
        <v>1517</v>
      </c>
      <c r="E479" s="409" t="s">
        <v>578</v>
      </c>
      <c r="F479" s="410">
        <v>100</v>
      </c>
      <c r="G479" s="410">
        <v>100</v>
      </c>
      <c r="H479" s="363"/>
      <c r="I479" s="410">
        <v>100</v>
      </c>
    </row>
    <row r="480" spans="1:9">
      <c r="A480" s="379">
        <f t="shared" si="7"/>
        <v>472</v>
      </c>
      <c r="B480" s="415" t="s">
        <v>1452</v>
      </c>
      <c r="C480" s="416" t="s">
        <v>1518</v>
      </c>
      <c r="D480" s="394" t="s">
        <v>1519</v>
      </c>
      <c r="E480" s="409" t="s">
        <v>578</v>
      </c>
      <c r="F480" s="410">
        <v>100</v>
      </c>
      <c r="G480" s="410">
        <v>100</v>
      </c>
      <c r="H480" s="363"/>
      <c r="I480" s="410">
        <v>100</v>
      </c>
    </row>
    <row r="481" spans="1:9">
      <c r="A481" s="379">
        <f t="shared" si="7"/>
        <v>473</v>
      </c>
      <c r="B481" s="415" t="s">
        <v>1452</v>
      </c>
      <c r="C481" s="416" t="s">
        <v>1520</v>
      </c>
      <c r="D481" s="394" t="s">
        <v>1521</v>
      </c>
      <c r="E481" s="409" t="s">
        <v>578</v>
      </c>
      <c r="F481" s="410">
        <v>100</v>
      </c>
      <c r="G481" s="410">
        <v>100</v>
      </c>
      <c r="H481" s="363"/>
      <c r="I481" s="410">
        <v>100</v>
      </c>
    </row>
    <row r="482" spans="1:9">
      <c r="A482" s="379">
        <f t="shared" si="7"/>
        <v>474</v>
      </c>
      <c r="B482" s="415" t="s">
        <v>1452</v>
      </c>
      <c r="C482" s="416" t="s">
        <v>1522</v>
      </c>
      <c r="D482" s="394" t="s">
        <v>1523</v>
      </c>
      <c r="E482" s="409" t="s">
        <v>578</v>
      </c>
      <c r="F482" s="410">
        <v>100</v>
      </c>
      <c r="G482" s="410">
        <v>100</v>
      </c>
      <c r="H482" s="363"/>
      <c r="I482" s="410">
        <v>100</v>
      </c>
    </row>
    <row r="483" spans="1:9">
      <c r="A483" s="379">
        <f t="shared" si="7"/>
        <v>475</v>
      </c>
      <c r="B483" s="415" t="s">
        <v>1452</v>
      </c>
      <c r="C483" s="416" t="s">
        <v>1524</v>
      </c>
      <c r="D483" s="394" t="s">
        <v>1525</v>
      </c>
      <c r="E483" s="409" t="s">
        <v>578</v>
      </c>
      <c r="F483" s="410">
        <v>100</v>
      </c>
      <c r="G483" s="410">
        <v>100</v>
      </c>
      <c r="H483" s="363"/>
      <c r="I483" s="410">
        <v>100</v>
      </c>
    </row>
    <row r="484" spans="1:9">
      <c r="A484" s="379">
        <f t="shared" si="7"/>
        <v>476</v>
      </c>
      <c r="B484" s="415" t="s">
        <v>1452</v>
      </c>
      <c r="C484" s="416" t="s">
        <v>1526</v>
      </c>
      <c r="D484" s="394" t="s">
        <v>1527</v>
      </c>
      <c r="E484" s="409" t="s">
        <v>578</v>
      </c>
      <c r="F484" s="410">
        <v>100</v>
      </c>
      <c r="G484" s="410">
        <v>100</v>
      </c>
      <c r="H484" s="363"/>
      <c r="I484" s="410">
        <v>100</v>
      </c>
    </row>
    <row r="485" spans="1:9">
      <c r="A485" s="379">
        <f t="shared" si="7"/>
        <v>477</v>
      </c>
      <c r="B485" s="415" t="s">
        <v>1452</v>
      </c>
      <c r="C485" s="416" t="s">
        <v>1528</v>
      </c>
      <c r="D485" s="394" t="s">
        <v>1529</v>
      </c>
      <c r="E485" s="409" t="s">
        <v>578</v>
      </c>
      <c r="F485" s="410">
        <v>125</v>
      </c>
      <c r="G485" s="410">
        <v>125</v>
      </c>
      <c r="H485" s="363"/>
      <c r="I485" s="410">
        <v>125</v>
      </c>
    </row>
    <row r="486" spans="1:9">
      <c r="A486" s="379">
        <f t="shared" si="7"/>
        <v>478</v>
      </c>
      <c r="B486" s="415" t="s">
        <v>1452</v>
      </c>
      <c r="C486" s="416" t="s">
        <v>1530</v>
      </c>
      <c r="D486" s="394" t="s">
        <v>1531</v>
      </c>
      <c r="E486" s="409" t="s">
        <v>578</v>
      </c>
      <c r="F486" s="410">
        <v>125</v>
      </c>
      <c r="G486" s="410">
        <v>125</v>
      </c>
      <c r="H486" s="363"/>
      <c r="I486" s="410">
        <v>125</v>
      </c>
    </row>
    <row r="487" spans="1:9">
      <c r="A487" s="379">
        <f t="shared" si="7"/>
        <v>479</v>
      </c>
      <c r="B487" s="415" t="s">
        <v>1452</v>
      </c>
      <c r="C487" s="416" t="s">
        <v>1532</v>
      </c>
      <c r="D487" s="394" t="s">
        <v>1533</v>
      </c>
      <c r="E487" s="409" t="s">
        <v>578</v>
      </c>
      <c r="F487" s="410">
        <v>125</v>
      </c>
      <c r="G487" s="410">
        <v>125</v>
      </c>
      <c r="H487" s="363"/>
      <c r="I487" s="410">
        <v>125</v>
      </c>
    </row>
    <row r="488" spans="1:9">
      <c r="A488" s="379">
        <f t="shared" si="7"/>
        <v>480</v>
      </c>
      <c r="B488" s="415" t="s">
        <v>1452</v>
      </c>
      <c r="C488" s="416" t="s">
        <v>1534</v>
      </c>
      <c r="D488" s="394" t="s">
        <v>1535</v>
      </c>
      <c r="E488" s="409" t="s">
        <v>578</v>
      </c>
      <c r="F488" s="410">
        <v>125</v>
      </c>
      <c r="G488" s="410">
        <v>125</v>
      </c>
      <c r="H488" s="363"/>
      <c r="I488" s="410">
        <v>125</v>
      </c>
    </row>
    <row r="489" spans="1:9">
      <c r="A489" s="379">
        <f t="shared" si="7"/>
        <v>481</v>
      </c>
      <c r="B489" s="415" t="s">
        <v>1452</v>
      </c>
      <c r="C489" s="416" t="s">
        <v>1536</v>
      </c>
      <c r="D489" s="394" t="s">
        <v>1537</v>
      </c>
      <c r="E489" s="409" t="s">
        <v>578</v>
      </c>
      <c r="F489" s="410">
        <v>125</v>
      </c>
      <c r="G489" s="410">
        <v>125</v>
      </c>
      <c r="H489" s="363"/>
      <c r="I489" s="410">
        <v>125</v>
      </c>
    </row>
    <row r="490" spans="1:9">
      <c r="A490" s="379">
        <f t="shared" si="7"/>
        <v>482</v>
      </c>
      <c r="B490" s="415" t="s">
        <v>1452</v>
      </c>
      <c r="C490" s="416" t="s">
        <v>1538</v>
      </c>
      <c r="D490" s="394" t="s">
        <v>1539</v>
      </c>
      <c r="E490" s="409" t="s">
        <v>578</v>
      </c>
      <c r="F490" s="410">
        <v>162.5</v>
      </c>
      <c r="G490" s="410">
        <v>162.5</v>
      </c>
      <c r="H490" s="363"/>
      <c r="I490" s="410">
        <v>162.5</v>
      </c>
    </row>
    <row r="491" spans="1:9">
      <c r="A491" s="379">
        <f t="shared" si="7"/>
        <v>483</v>
      </c>
      <c r="B491" s="415" t="s">
        <v>1452</v>
      </c>
      <c r="C491" s="416" t="s">
        <v>1540</v>
      </c>
      <c r="D491" s="394" t="s">
        <v>1541</v>
      </c>
      <c r="E491" s="409" t="s">
        <v>578</v>
      </c>
      <c r="F491" s="410">
        <v>125</v>
      </c>
      <c r="G491" s="410">
        <v>125</v>
      </c>
      <c r="H491" s="363"/>
      <c r="I491" s="410">
        <v>125</v>
      </c>
    </row>
    <row r="492" spans="1:9">
      <c r="A492" s="379">
        <f t="shared" si="7"/>
        <v>484</v>
      </c>
      <c r="B492" s="415" t="s">
        <v>1452</v>
      </c>
      <c r="C492" s="416" t="s">
        <v>1512</v>
      </c>
      <c r="D492" s="394" t="s">
        <v>1513</v>
      </c>
      <c r="E492" s="409" t="s">
        <v>578</v>
      </c>
      <c r="F492" s="410">
        <v>125</v>
      </c>
      <c r="G492" s="410">
        <v>125</v>
      </c>
      <c r="H492" s="363"/>
      <c r="I492" s="410">
        <v>125</v>
      </c>
    </row>
    <row r="493" spans="1:9">
      <c r="A493" s="379">
        <f t="shared" si="7"/>
        <v>485</v>
      </c>
      <c r="B493" s="415" t="s">
        <v>1452</v>
      </c>
      <c r="C493" s="416" t="s">
        <v>1542</v>
      </c>
      <c r="D493" s="394" t="s">
        <v>1543</v>
      </c>
      <c r="E493" s="409" t="s">
        <v>578</v>
      </c>
      <c r="F493" s="410">
        <v>125</v>
      </c>
      <c r="G493" s="410">
        <v>125</v>
      </c>
      <c r="H493" s="363"/>
      <c r="I493" s="410">
        <v>125</v>
      </c>
    </row>
    <row r="494" spans="1:9">
      <c r="A494" s="379">
        <f t="shared" si="7"/>
        <v>486</v>
      </c>
      <c r="B494" s="415" t="s">
        <v>1452</v>
      </c>
      <c r="C494" s="416" t="s">
        <v>1544</v>
      </c>
      <c r="D494" s="394" t="s">
        <v>1545</v>
      </c>
      <c r="E494" s="409" t="s">
        <v>578</v>
      </c>
      <c r="F494" s="410">
        <v>125</v>
      </c>
      <c r="G494" s="410">
        <v>125</v>
      </c>
      <c r="H494" s="363"/>
      <c r="I494" s="410">
        <v>125</v>
      </c>
    </row>
    <row r="495" spans="1:9">
      <c r="A495" s="379">
        <f t="shared" si="7"/>
        <v>487</v>
      </c>
      <c r="B495" s="415" t="s">
        <v>1452</v>
      </c>
      <c r="C495" s="416" t="s">
        <v>1546</v>
      </c>
      <c r="D495" s="394" t="s">
        <v>1547</v>
      </c>
      <c r="E495" s="409" t="s">
        <v>578</v>
      </c>
      <c r="F495" s="410">
        <v>100</v>
      </c>
      <c r="G495" s="410">
        <v>100</v>
      </c>
      <c r="H495" s="363"/>
      <c r="I495" s="410">
        <v>100</v>
      </c>
    </row>
    <row r="496" spans="1:9">
      <c r="A496" s="379">
        <f t="shared" si="7"/>
        <v>488</v>
      </c>
      <c r="B496" s="415" t="s">
        <v>1452</v>
      </c>
      <c r="C496" s="416" t="s">
        <v>1548</v>
      </c>
      <c r="D496" s="394" t="s">
        <v>1549</v>
      </c>
      <c r="E496" s="409" t="s">
        <v>578</v>
      </c>
      <c r="F496" s="410">
        <v>100</v>
      </c>
      <c r="G496" s="410">
        <v>100</v>
      </c>
      <c r="H496" s="363"/>
      <c r="I496" s="410">
        <v>100</v>
      </c>
    </row>
    <row r="497" spans="1:9">
      <c r="A497" s="379">
        <f t="shared" si="7"/>
        <v>489</v>
      </c>
      <c r="B497" s="415" t="s">
        <v>1414</v>
      </c>
      <c r="C497" s="416" t="s">
        <v>1550</v>
      </c>
      <c r="D497" s="394" t="s">
        <v>1551</v>
      </c>
      <c r="E497" s="409" t="s">
        <v>578</v>
      </c>
      <c r="F497" s="410">
        <v>125</v>
      </c>
      <c r="G497" s="410">
        <v>125</v>
      </c>
      <c r="H497" s="363"/>
      <c r="I497" s="410">
        <v>125</v>
      </c>
    </row>
    <row r="498" spans="1:9">
      <c r="A498" s="379">
        <f t="shared" si="7"/>
        <v>490</v>
      </c>
      <c r="B498" s="415" t="s">
        <v>1414</v>
      </c>
      <c r="C498" s="416" t="s">
        <v>1552</v>
      </c>
      <c r="D498" s="394" t="s">
        <v>1553</v>
      </c>
      <c r="E498" s="409" t="s">
        <v>578</v>
      </c>
      <c r="F498" s="410">
        <v>125</v>
      </c>
      <c r="G498" s="410">
        <v>125</v>
      </c>
      <c r="H498" s="363"/>
      <c r="I498" s="410">
        <v>125</v>
      </c>
    </row>
    <row r="499" spans="1:9">
      <c r="A499" s="379">
        <f t="shared" si="7"/>
        <v>491</v>
      </c>
      <c r="B499" s="415" t="s">
        <v>1414</v>
      </c>
      <c r="C499" s="416" t="s">
        <v>1554</v>
      </c>
      <c r="D499" s="394" t="s">
        <v>1555</v>
      </c>
      <c r="E499" s="409" t="s">
        <v>578</v>
      </c>
      <c r="F499" s="410">
        <v>162.5</v>
      </c>
      <c r="G499" s="410">
        <v>162.5</v>
      </c>
      <c r="H499" s="363"/>
      <c r="I499" s="410">
        <v>162.5</v>
      </c>
    </row>
    <row r="500" spans="1:9">
      <c r="A500" s="379">
        <f t="shared" si="7"/>
        <v>492</v>
      </c>
      <c r="B500" s="415" t="s">
        <v>1414</v>
      </c>
      <c r="C500" s="416" t="s">
        <v>1556</v>
      </c>
      <c r="D500" s="394" t="s">
        <v>1557</v>
      </c>
      <c r="E500" s="409" t="s">
        <v>578</v>
      </c>
      <c r="F500" s="410">
        <v>162.5</v>
      </c>
      <c r="G500" s="410">
        <v>162.5</v>
      </c>
      <c r="H500" s="363"/>
      <c r="I500" s="410">
        <v>162.5</v>
      </c>
    </row>
    <row r="501" spans="1:9">
      <c r="A501" s="379">
        <f t="shared" si="7"/>
        <v>493</v>
      </c>
      <c r="B501" s="415" t="s">
        <v>1414</v>
      </c>
      <c r="C501" s="416" t="s">
        <v>1558</v>
      </c>
      <c r="D501" s="394" t="s">
        <v>1559</v>
      </c>
      <c r="E501" s="409" t="s">
        <v>578</v>
      </c>
      <c r="F501" s="410">
        <v>100</v>
      </c>
      <c r="G501" s="410">
        <v>100</v>
      </c>
      <c r="H501" s="363"/>
      <c r="I501" s="410">
        <v>100</v>
      </c>
    </row>
    <row r="502" spans="1:9">
      <c r="A502" s="379">
        <f t="shared" si="7"/>
        <v>494</v>
      </c>
      <c r="B502" s="415" t="s">
        <v>1414</v>
      </c>
      <c r="C502" s="416" t="s">
        <v>1560</v>
      </c>
      <c r="D502" s="394" t="s">
        <v>1561</v>
      </c>
      <c r="E502" s="409" t="s">
        <v>578</v>
      </c>
      <c r="F502" s="410">
        <v>100</v>
      </c>
      <c r="G502" s="410">
        <v>100</v>
      </c>
      <c r="H502" s="363"/>
      <c r="I502" s="410">
        <v>100</v>
      </c>
    </row>
    <row r="503" spans="1:9">
      <c r="A503" s="379">
        <f t="shared" si="7"/>
        <v>495</v>
      </c>
      <c r="B503" s="415" t="s">
        <v>1414</v>
      </c>
      <c r="C503" s="416" t="s">
        <v>1562</v>
      </c>
      <c r="D503" s="394" t="s">
        <v>1563</v>
      </c>
      <c r="E503" s="409" t="s">
        <v>578</v>
      </c>
      <c r="F503" s="410">
        <v>162.5</v>
      </c>
      <c r="G503" s="410">
        <v>162.5</v>
      </c>
      <c r="H503" s="363"/>
      <c r="I503" s="410">
        <v>162.5</v>
      </c>
    </row>
    <row r="504" spans="1:9">
      <c r="A504" s="379">
        <f t="shared" si="7"/>
        <v>496</v>
      </c>
      <c r="B504" s="415" t="s">
        <v>1414</v>
      </c>
      <c r="C504" s="416" t="s">
        <v>1564</v>
      </c>
      <c r="D504" s="394" t="s">
        <v>1565</v>
      </c>
      <c r="E504" s="409" t="s">
        <v>578</v>
      </c>
      <c r="F504" s="410">
        <v>125</v>
      </c>
      <c r="G504" s="410">
        <v>125</v>
      </c>
      <c r="H504" s="363"/>
      <c r="I504" s="410">
        <v>125</v>
      </c>
    </row>
    <row r="505" spans="1:9">
      <c r="A505" s="379">
        <f t="shared" si="7"/>
        <v>497</v>
      </c>
      <c r="B505" s="415" t="s">
        <v>1414</v>
      </c>
      <c r="C505" s="416" t="s">
        <v>1566</v>
      </c>
      <c r="D505" s="394" t="s">
        <v>1567</v>
      </c>
      <c r="E505" s="409" t="s">
        <v>578</v>
      </c>
      <c r="F505" s="410">
        <v>125</v>
      </c>
      <c r="G505" s="410">
        <v>125</v>
      </c>
      <c r="H505" s="363"/>
      <c r="I505" s="410">
        <v>125</v>
      </c>
    </row>
    <row r="506" spans="1:9">
      <c r="A506" s="379">
        <f t="shared" si="7"/>
        <v>498</v>
      </c>
      <c r="B506" s="415" t="s">
        <v>1414</v>
      </c>
      <c r="C506" s="416" t="s">
        <v>1568</v>
      </c>
      <c r="D506" s="394" t="s">
        <v>1569</v>
      </c>
      <c r="E506" s="409" t="s">
        <v>578</v>
      </c>
      <c r="F506" s="410">
        <v>100</v>
      </c>
      <c r="G506" s="410">
        <v>100</v>
      </c>
      <c r="H506" s="363"/>
      <c r="I506" s="410">
        <v>100</v>
      </c>
    </row>
    <row r="507" spans="1:9">
      <c r="A507" s="379">
        <f t="shared" si="7"/>
        <v>499</v>
      </c>
      <c r="B507" s="415" t="s">
        <v>1414</v>
      </c>
      <c r="C507" s="416" t="s">
        <v>1570</v>
      </c>
      <c r="D507" s="394" t="s">
        <v>1571</v>
      </c>
      <c r="E507" s="409" t="s">
        <v>578</v>
      </c>
      <c r="F507" s="410">
        <v>100</v>
      </c>
      <c r="G507" s="410">
        <v>100</v>
      </c>
      <c r="H507" s="363"/>
      <c r="I507" s="410">
        <v>100</v>
      </c>
    </row>
    <row r="508" spans="1:9">
      <c r="A508" s="379">
        <f t="shared" si="7"/>
        <v>500</v>
      </c>
      <c r="B508" s="415" t="s">
        <v>1414</v>
      </c>
      <c r="C508" s="416" t="s">
        <v>1572</v>
      </c>
      <c r="D508" s="394" t="s">
        <v>1573</v>
      </c>
      <c r="E508" s="409" t="s">
        <v>578</v>
      </c>
      <c r="F508" s="410">
        <v>125</v>
      </c>
      <c r="G508" s="410">
        <v>125</v>
      </c>
      <c r="H508" s="363"/>
      <c r="I508" s="410">
        <v>125</v>
      </c>
    </row>
    <row r="509" spans="1:9">
      <c r="A509" s="379">
        <f t="shared" si="7"/>
        <v>501</v>
      </c>
      <c r="B509" s="415" t="s">
        <v>1414</v>
      </c>
      <c r="C509" s="416" t="s">
        <v>1574</v>
      </c>
      <c r="D509" s="394" t="s">
        <v>1575</v>
      </c>
      <c r="E509" s="409" t="s">
        <v>578</v>
      </c>
      <c r="F509" s="410">
        <v>90</v>
      </c>
      <c r="G509" s="410">
        <v>90</v>
      </c>
      <c r="H509" s="363"/>
      <c r="I509" s="410">
        <v>90</v>
      </c>
    </row>
    <row r="510" spans="1:9" s="458" customFormat="1" ht="30">
      <c r="A510" s="379">
        <f t="shared" si="7"/>
        <v>502</v>
      </c>
      <c r="B510" s="419" t="s">
        <v>1576</v>
      </c>
      <c r="C510" s="420" t="s">
        <v>1577</v>
      </c>
      <c r="D510" s="421">
        <v>236080557</v>
      </c>
      <c r="E510" s="422" t="s">
        <v>1578</v>
      </c>
      <c r="F510" s="422">
        <v>12600</v>
      </c>
      <c r="G510" s="422">
        <v>12600</v>
      </c>
      <c r="H510" s="363"/>
      <c r="I510" s="422">
        <v>12600</v>
      </c>
    </row>
    <row r="511" spans="1:9" s="458" customFormat="1">
      <c r="A511" s="379">
        <f t="shared" si="7"/>
        <v>503</v>
      </c>
      <c r="B511" s="419" t="s">
        <v>1576</v>
      </c>
      <c r="C511" s="420" t="s">
        <v>1579</v>
      </c>
      <c r="D511" s="421"/>
      <c r="E511" s="422"/>
      <c r="F511" s="422">
        <v>11478.37</v>
      </c>
      <c r="G511" s="422">
        <v>11478.37</v>
      </c>
      <c r="H511" s="363"/>
      <c r="I511" s="422">
        <v>11478.37</v>
      </c>
    </row>
    <row r="512" spans="1:9" s="458" customFormat="1" ht="30">
      <c r="A512" s="379">
        <f t="shared" si="7"/>
        <v>504</v>
      </c>
      <c r="B512" s="419">
        <v>40976</v>
      </c>
      <c r="C512" s="423" t="s">
        <v>1580</v>
      </c>
      <c r="D512" s="424">
        <v>240896125</v>
      </c>
      <c r="E512" s="422" t="s">
        <v>1581</v>
      </c>
      <c r="F512" s="422">
        <v>5.82</v>
      </c>
      <c r="G512" s="422">
        <v>5.82</v>
      </c>
      <c r="H512" s="363"/>
      <c r="I512" s="422">
        <v>5.82</v>
      </c>
    </row>
    <row r="513" spans="1:9" s="458" customFormat="1" ht="21" customHeight="1">
      <c r="A513" s="379">
        <f t="shared" si="7"/>
        <v>505</v>
      </c>
      <c r="B513" s="419">
        <v>40977</v>
      </c>
      <c r="C513" s="423" t="s">
        <v>1582</v>
      </c>
      <c r="D513" s="425">
        <v>245440465</v>
      </c>
      <c r="E513" s="422" t="s">
        <v>1583</v>
      </c>
      <c r="F513" s="422">
        <v>1.38</v>
      </c>
      <c r="G513" s="422">
        <v>1.38</v>
      </c>
      <c r="H513" s="363"/>
      <c r="I513" s="422">
        <v>1.38</v>
      </c>
    </row>
    <row r="514" spans="1:9" s="458" customFormat="1" ht="32.25" customHeight="1">
      <c r="A514" s="379">
        <f t="shared" si="7"/>
        <v>506</v>
      </c>
      <c r="B514" s="419">
        <v>40978</v>
      </c>
      <c r="C514" s="423" t="s">
        <v>1584</v>
      </c>
      <c r="D514" s="425">
        <v>203866824</v>
      </c>
      <c r="E514" s="422" t="s">
        <v>1585</v>
      </c>
      <c r="F514" s="422">
        <v>39.909999999999997</v>
      </c>
      <c r="G514" s="422">
        <v>39.909999999999997</v>
      </c>
      <c r="H514" s="363"/>
      <c r="I514" s="422">
        <v>39.909999999999997</v>
      </c>
    </row>
    <row r="515" spans="1:9" s="458" customFormat="1" ht="30">
      <c r="A515" s="379">
        <f t="shared" si="7"/>
        <v>507</v>
      </c>
      <c r="B515" s="419"/>
      <c r="C515" s="423" t="s">
        <v>2610</v>
      </c>
      <c r="D515" s="424">
        <v>205075014</v>
      </c>
      <c r="E515" s="422" t="s">
        <v>1594</v>
      </c>
      <c r="F515" s="422">
        <v>1043.53</v>
      </c>
      <c r="G515" s="422">
        <v>1043.53</v>
      </c>
      <c r="H515" s="363"/>
      <c r="I515" s="422">
        <v>1043.53</v>
      </c>
    </row>
    <row r="516" spans="1:9" s="458" customFormat="1">
      <c r="A516" s="379">
        <f t="shared" si="7"/>
        <v>508</v>
      </c>
      <c r="B516" s="419" t="s">
        <v>1587</v>
      </c>
      <c r="C516" s="423" t="s">
        <v>1588</v>
      </c>
      <c r="D516" s="425">
        <v>202403121</v>
      </c>
      <c r="E516" s="422" t="s">
        <v>1583</v>
      </c>
      <c r="F516" s="422">
        <v>2099.8000000000002</v>
      </c>
      <c r="G516" s="422">
        <v>2099.8000000000002</v>
      </c>
      <c r="H516" s="363"/>
      <c r="I516" s="422">
        <v>2099.8000000000002</v>
      </c>
    </row>
    <row r="517" spans="1:9" s="458" customFormat="1">
      <c r="A517" s="379">
        <f t="shared" si="7"/>
        <v>509</v>
      </c>
      <c r="B517" s="419" t="s">
        <v>1587</v>
      </c>
      <c r="C517" s="426" t="s">
        <v>1589</v>
      </c>
      <c r="D517" s="427">
        <v>236052515</v>
      </c>
      <c r="E517" s="422" t="s">
        <v>1590</v>
      </c>
      <c r="F517" s="422">
        <v>33.130000000000003</v>
      </c>
      <c r="G517" s="422">
        <v>33.130000000000003</v>
      </c>
      <c r="H517" s="363"/>
      <c r="I517" s="422">
        <v>33.130000000000003</v>
      </c>
    </row>
    <row r="518" spans="1:9" s="458" customFormat="1">
      <c r="A518" s="379">
        <f t="shared" si="7"/>
        <v>510</v>
      </c>
      <c r="B518" s="419" t="s">
        <v>1587</v>
      </c>
      <c r="C518" s="421" t="s">
        <v>1591</v>
      </c>
      <c r="D518" s="421">
        <v>239392215</v>
      </c>
      <c r="E518" s="421" t="s">
        <v>1583</v>
      </c>
      <c r="F518" s="422">
        <v>4.67</v>
      </c>
      <c r="G518" s="422">
        <v>4.67</v>
      </c>
      <c r="H518" s="363"/>
      <c r="I518" s="422">
        <v>4.67</v>
      </c>
    </row>
    <row r="519" spans="1:9" s="458" customFormat="1">
      <c r="A519" s="379">
        <f t="shared" si="7"/>
        <v>511</v>
      </c>
      <c r="B519" s="419" t="s">
        <v>1587</v>
      </c>
      <c r="C519" s="421" t="s">
        <v>1592</v>
      </c>
      <c r="D519" s="421">
        <v>239394259</v>
      </c>
      <c r="E519" s="422" t="s">
        <v>1590</v>
      </c>
      <c r="F519" s="422">
        <v>20.83</v>
      </c>
      <c r="G519" s="422">
        <v>20.83</v>
      </c>
      <c r="H519" s="363"/>
      <c r="I519" s="422">
        <v>20.83</v>
      </c>
    </row>
    <row r="520" spans="1:9" s="458" customFormat="1">
      <c r="A520" s="379">
        <f t="shared" si="7"/>
        <v>512</v>
      </c>
      <c r="B520" s="419">
        <v>41263</v>
      </c>
      <c r="C520" s="421" t="s">
        <v>1593</v>
      </c>
      <c r="D520" s="424">
        <v>205075014</v>
      </c>
      <c r="E520" s="428" t="s">
        <v>1808</v>
      </c>
      <c r="F520" s="428">
        <v>4240</v>
      </c>
      <c r="G520" s="428">
        <v>4240</v>
      </c>
      <c r="H520" s="363"/>
      <c r="I520" s="428">
        <v>4240</v>
      </c>
    </row>
    <row r="521" spans="1:9" s="458" customFormat="1" ht="30">
      <c r="A521" s="379">
        <f t="shared" si="7"/>
        <v>513</v>
      </c>
      <c r="B521" s="419">
        <v>41248</v>
      </c>
      <c r="C521" s="429" t="s">
        <v>1595</v>
      </c>
      <c r="D521" s="429">
        <v>204952275</v>
      </c>
      <c r="E521" s="430" t="s">
        <v>1596</v>
      </c>
      <c r="F521" s="430">
        <v>602</v>
      </c>
      <c r="G521" s="430">
        <v>602</v>
      </c>
      <c r="H521" s="363"/>
      <c r="I521" s="430">
        <v>602</v>
      </c>
    </row>
    <row r="522" spans="1:9" s="458" customFormat="1" ht="30">
      <c r="A522" s="379">
        <f t="shared" si="7"/>
        <v>514</v>
      </c>
      <c r="B522" s="419">
        <v>40916</v>
      </c>
      <c r="C522" s="429" t="s">
        <v>1597</v>
      </c>
      <c r="D522" s="429"/>
      <c r="E522" s="430" t="s">
        <v>1598</v>
      </c>
      <c r="F522" s="430">
        <v>41471.64</v>
      </c>
      <c r="G522" s="430">
        <v>41471.64</v>
      </c>
      <c r="H522" s="363"/>
      <c r="I522" s="430">
        <v>41471.64</v>
      </c>
    </row>
    <row r="523" spans="1:9" s="458" customFormat="1">
      <c r="A523" s="379">
        <f t="shared" si="7"/>
        <v>515</v>
      </c>
      <c r="B523" s="419">
        <v>41214</v>
      </c>
      <c r="C523" s="429" t="s">
        <v>1599</v>
      </c>
      <c r="D523" s="424"/>
      <c r="E523" s="430" t="s">
        <v>1600</v>
      </c>
      <c r="F523" s="430">
        <v>133.33000000000001</v>
      </c>
      <c r="G523" s="430">
        <v>133.33000000000001</v>
      </c>
      <c r="H523" s="363"/>
      <c r="I523" s="430">
        <v>133.33000000000001</v>
      </c>
    </row>
    <row r="524" spans="1:9" s="458" customFormat="1" ht="30">
      <c r="A524" s="379">
        <f t="shared" ref="A524:A587" si="8">A523+1</f>
        <v>516</v>
      </c>
      <c r="B524" s="419">
        <v>41190</v>
      </c>
      <c r="C524" s="423" t="s">
        <v>1601</v>
      </c>
      <c r="D524" s="423">
        <v>220101433</v>
      </c>
      <c r="E524" s="431" t="s">
        <v>1602</v>
      </c>
      <c r="F524" s="430">
        <v>83.33</v>
      </c>
      <c r="G524" s="430">
        <v>83.33</v>
      </c>
      <c r="H524" s="363"/>
      <c r="I524" s="430">
        <v>83.33</v>
      </c>
    </row>
    <row r="525" spans="1:9" s="458" customFormat="1">
      <c r="A525" s="379">
        <f t="shared" si="8"/>
        <v>517</v>
      </c>
      <c r="B525" s="419" t="s">
        <v>1603</v>
      </c>
      <c r="C525" s="423" t="s">
        <v>1604</v>
      </c>
      <c r="D525" s="423">
        <v>205287526</v>
      </c>
      <c r="E525" s="431" t="s">
        <v>1605</v>
      </c>
      <c r="F525" s="430">
        <v>83.33</v>
      </c>
      <c r="G525" s="430">
        <v>83.33</v>
      </c>
      <c r="H525" s="363"/>
      <c r="I525" s="430">
        <v>83.33</v>
      </c>
    </row>
    <row r="526" spans="1:9" s="458" customFormat="1" ht="30">
      <c r="A526" s="379">
        <f t="shared" si="8"/>
        <v>518</v>
      </c>
      <c r="B526" s="419" t="s">
        <v>1606</v>
      </c>
      <c r="C526" s="423" t="s">
        <v>1607</v>
      </c>
      <c r="D526" s="423">
        <v>202913106</v>
      </c>
      <c r="E526" s="423" t="s">
        <v>1586</v>
      </c>
      <c r="F526" s="430">
        <v>230</v>
      </c>
      <c r="G526" s="430">
        <v>230</v>
      </c>
      <c r="H526" s="363"/>
      <c r="I526" s="430">
        <v>230</v>
      </c>
    </row>
    <row r="527" spans="1:9" s="458" customFormat="1" ht="30">
      <c r="A527" s="379">
        <f t="shared" si="8"/>
        <v>519</v>
      </c>
      <c r="B527" s="419">
        <v>41251</v>
      </c>
      <c r="C527" s="423" t="s">
        <v>1608</v>
      </c>
      <c r="D527" s="423">
        <v>211326732</v>
      </c>
      <c r="E527" s="423" t="s">
        <v>1586</v>
      </c>
      <c r="F527" s="430">
        <v>1029</v>
      </c>
      <c r="G527" s="430">
        <v>1029</v>
      </c>
      <c r="H527" s="363"/>
      <c r="I527" s="430">
        <v>1029</v>
      </c>
    </row>
    <row r="528" spans="1:9" s="458" customFormat="1">
      <c r="A528" s="379">
        <f t="shared" si="8"/>
        <v>520</v>
      </c>
      <c r="B528" s="432">
        <v>41180</v>
      </c>
      <c r="C528" s="433" t="s">
        <v>1609</v>
      </c>
      <c r="D528" s="434" t="s">
        <v>1610</v>
      </c>
      <c r="E528" s="435" t="s">
        <v>1611</v>
      </c>
      <c r="F528" s="430">
        <v>216.67</v>
      </c>
      <c r="G528" s="430">
        <v>216.67</v>
      </c>
      <c r="H528" s="363"/>
      <c r="I528" s="430">
        <v>216.67</v>
      </c>
    </row>
    <row r="529" spans="1:9" s="458" customFormat="1">
      <c r="A529" s="379">
        <f t="shared" si="8"/>
        <v>521</v>
      </c>
      <c r="B529" s="432" t="s">
        <v>1612</v>
      </c>
      <c r="C529" s="433" t="s">
        <v>1613</v>
      </c>
      <c r="D529" s="434">
        <v>47001012083</v>
      </c>
      <c r="E529" s="435" t="s">
        <v>1611</v>
      </c>
      <c r="F529" s="430">
        <v>50</v>
      </c>
      <c r="G529" s="430">
        <v>50</v>
      </c>
      <c r="H529" s="363"/>
      <c r="I529" s="430">
        <v>50</v>
      </c>
    </row>
    <row r="530" spans="1:9" s="458" customFormat="1">
      <c r="A530" s="379">
        <f t="shared" si="8"/>
        <v>522</v>
      </c>
      <c r="B530" s="432" t="s">
        <v>1612</v>
      </c>
      <c r="C530" s="433" t="s">
        <v>1614</v>
      </c>
      <c r="D530" s="434" t="s">
        <v>1615</v>
      </c>
      <c r="E530" s="431" t="s">
        <v>1605</v>
      </c>
      <c r="F530" s="430">
        <v>106.66</v>
      </c>
      <c r="G530" s="430">
        <v>106.66</v>
      </c>
      <c r="H530" s="363"/>
      <c r="I530" s="430">
        <v>106.66</v>
      </c>
    </row>
    <row r="531" spans="1:9" s="458" customFormat="1">
      <c r="A531" s="379">
        <f t="shared" si="8"/>
        <v>523</v>
      </c>
      <c r="B531" s="432" t="s">
        <v>1612</v>
      </c>
      <c r="C531" s="433" t="s">
        <v>1616</v>
      </c>
      <c r="D531" s="434" t="s">
        <v>1617</v>
      </c>
      <c r="E531" s="431" t="s">
        <v>1605</v>
      </c>
      <c r="F531" s="430">
        <v>109.02</v>
      </c>
      <c r="G531" s="430">
        <v>109.02</v>
      </c>
      <c r="H531" s="363"/>
      <c r="I531" s="430">
        <v>109.02</v>
      </c>
    </row>
    <row r="532" spans="1:9" s="458" customFormat="1">
      <c r="A532" s="379">
        <f t="shared" si="8"/>
        <v>524</v>
      </c>
      <c r="B532" s="432" t="s">
        <v>1612</v>
      </c>
      <c r="C532" s="433" t="s">
        <v>1618</v>
      </c>
      <c r="D532" s="434" t="s">
        <v>1619</v>
      </c>
      <c r="E532" s="431" t="s">
        <v>1605</v>
      </c>
      <c r="F532" s="430">
        <v>100</v>
      </c>
      <c r="G532" s="430">
        <v>100</v>
      </c>
      <c r="H532" s="363"/>
      <c r="I532" s="430">
        <v>100</v>
      </c>
    </row>
    <row r="533" spans="1:9" s="458" customFormat="1">
      <c r="A533" s="379">
        <f t="shared" si="8"/>
        <v>525</v>
      </c>
      <c r="B533" s="432" t="s">
        <v>1612</v>
      </c>
      <c r="C533" s="433" t="s">
        <v>1620</v>
      </c>
      <c r="D533" s="434" t="s">
        <v>1621</v>
      </c>
      <c r="E533" s="431" t="s">
        <v>1605</v>
      </c>
      <c r="F533" s="430">
        <v>83.33</v>
      </c>
      <c r="G533" s="430">
        <v>83.33</v>
      </c>
      <c r="H533" s="363"/>
      <c r="I533" s="430">
        <v>83.33</v>
      </c>
    </row>
    <row r="534" spans="1:9" s="458" customFormat="1" ht="30">
      <c r="A534" s="379">
        <f t="shared" si="8"/>
        <v>526</v>
      </c>
      <c r="B534" s="436" t="s">
        <v>1622</v>
      </c>
      <c r="C534" s="433" t="s">
        <v>1623</v>
      </c>
      <c r="D534" s="434" t="s">
        <v>1624</v>
      </c>
      <c r="E534" s="431" t="s">
        <v>1625</v>
      </c>
      <c r="F534" s="437">
        <v>17</v>
      </c>
      <c r="G534" s="437">
        <v>17</v>
      </c>
      <c r="H534" s="363"/>
      <c r="I534" s="437">
        <v>17</v>
      </c>
    </row>
    <row r="535" spans="1:9" s="458" customFormat="1">
      <c r="A535" s="379">
        <f t="shared" si="8"/>
        <v>527</v>
      </c>
      <c r="B535" s="438" t="s">
        <v>1626</v>
      </c>
      <c r="C535" s="433" t="s">
        <v>1627</v>
      </c>
      <c r="D535" s="434" t="s">
        <v>1628</v>
      </c>
      <c r="E535" s="431" t="s">
        <v>1629</v>
      </c>
      <c r="F535" s="437">
        <v>47.3</v>
      </c>
      <c r="G535" s="437">
        <v>47.3</v>
      </c>
      <c r="H535" s="363"/>
      <c r="I535" s="437">
        <v>47.3</v>
      </c>
    </row>
    <row r="536" spans="1:9" ht="30">
      <c r="A536" s="379">
        <f t="shared" si="8"/>
        <v>528</v>
      </c>
      <c r="B536" s="439" t="s">
        <v>1630</v>
      </c>
      <c r="C536" s="433" t="s">
        <v>1631</v>
      </c>
      <c r="D536" s="440" t="s">
        <v>1632</v>
      </c>
      <c r="E536" s="431" t="s">
        <v>1594</v>
      </c>
      <c r="F536" s="431">
        <v>412</v>
      </c>
      <c r="G536" s="431">
        <v>412</v>
      </c>
      <c r="H536" s="431"/>
      <c r="I536" s="431">
        <v>412</v>
      </c>
    </row>
    <row r="537" spans="1:9" s="458" customFormat="1">
      <c r="A537" s="379">
        <f t="shared" si="8"/>
        <v>529</v>
      </c>
      <c r="B537" s="439" t="s">
        <v>1633</v>
      </c>
      <c r="C537" s="441" t="s">
        <v>1634</v>
      </c>
      <c r="D537" s="440" t="s">
        <v>1635</v>
      </c>
      <c r="E537" s="431" t="s">
        <v>1636</v>
      </c>
      <c r="F537" s="431">
        <v>80</v>
      </c>
      <c r="G537" s="431">
        <v>80</v>
      </c>
      <c r="H537" s="431"/>
      <c r="I537" s="431">
        <v>80</v>
      </c>
    </row>
    <row r="538" spans="1:9" s="458" customFormat="1">
      <c r="A538" s="379">
        <f t="shared" si="8"/>
        <v>530</v>
      </c>
      <c r="B538" s="439" t="s">
        <v>1637</v>
      </c>
      <c r="C538" s="441" t="s">
        <v>1638</v>
      </c>
      <c r="D538" s="440" t="s">
        <v>1639</v>
      </c>
      <c r="E538" s="431" t="s">
        <v>1640</v>
      </c>
      <c r="F538" s="431">
        <v>17.7</v>
      </c>
      <c r="G538" s="431">
        <v>17.7</v>
      </c>
      <c r="H538" s="431"/>
      <c r="I538" s="431">
        <v>17.7</v>
      </c>
    </row>
    <row r="539" spans="1:9" s="458" customFormat="1">
      <c r="A539" s="379">
        <f t="shared" si="8"/>
        <v>531</v>
      </c>
      <c r="B539" s="439" t="s">
        <v>1641</v>
      </c>
      <c r="C539" s="441" t="s">
        <v>1642</v>
      </c>
      <c r="D539" s="440" t="s">
        <v>1643</v>
      </c>
      <c r="E539" s="431" t="s">
        <v>1611</v>
      </c>
      <c r="F539" s="431">
        <v>47195</v>
      </c>
      <c r="G539" s="431">
        <v>47195</v>
      </c>
      <c r="H539" s="431"/>
      <c r="I539" s="431">
        <v>47195</v>
      </c>
    </row>
    <row r="540" spans="1:9" s="458" customFormat="1">
      <c r="A540" s="379">
        <f t="shared" si="8"/>
        <v>532</v>
      </c>
      <c r="B540" s="439" t="s">
        <v>1644</v>
      </c>
      <c r="C540" s="441" t="s">
        <v>497</v>
      </c>
      <c r="D540" s="440" t="s">
        <v>1645</v>
      </c>
      <c r="E540" s="431" t="s">
        <v>1611</v>
      </c>
      <c r="F540" s="431">
        <v>3718</v>
      </c>
      <c r="G540" s="431">
        <v>3718</v>
      </c>
      <c r="H540" s="431"/>
      <c r="I540" s="431">
        <v>3718</v>
      </c>
    </row>
    <row r="541" spans="1:9" s="458" customFormat="1">
      <c r="A541" s="379">
        <f t="shared" si="8"/>
        <v>533</v>
      </c>
      <c r="B541" s="439" t="s">
        <v>1646</v>
      </c>
      <c r="C541" s="441" t="s">
        <v>1647</v>
      </c>
      <c r="D541" s="440" t="s">
        <v>1648</v>
      </c>
      <c r="E541" s="431" t="s">
        <v>1649</v>
      </c>
      <c r="F541" s="431">
        <v>144.4</v>
      </c>
      <c r="G541" s="431">
        <v>144.4</v>
      </c>
      <c r="H541" s="431"/>
      <c r="I541" s="431">
        <v>144.4</v>
      </c>
    </row>
    <row r="542" spans="1:9" s="458" customFormat="1">
      <c r="A542" s="379">
        <f t="shared" si="8"/>
        <v>534</v>
      </c>
      <c r="B542" s="439" t="s">
        <v>1650</v>
      </c>
      <c r="C542" s="441" t="s">
        <v>1651</v>
      </c>
      <c r="D542" s="440" t="s">
        <v>1652</v>
      </c>
      <c r="E542" s="431" t="s">
        <v>1653</v>
      </c>
      <c r="F542" s="431">
        <v>270</v>
      </c>
      <c r="G542" s="431">
        <v>270</v>
      </c>
      <c r="H542" s="431"/>
      <c r="I542" s="431">
        <v>270</v>
      </c>
    </row>
    <row r="543" spans="1:9" s="458" customFormat="1" ht="30">
      <c r="A543" s="379">
        <f t="shared" si="8"/>
        <v>535</v>
      </c>
      <c r="B543" s="439" t="s">
        <v>1654</v>
      </c>
      <c r="C543" s="441" t="s">
        <v>1655</v>
      </c>
      <c r="D543" s="440" t="s">
        <v>1656</v>
      </c>
      <c r="E543" s="431" t="s">
        <v>1657</v>
      </c>
      <c r="F543" s="431">
        <v>69</v>
      </c>
      <c r="G543" s="431">
        <v>69</v>
      </c>
      <c r="H543" s="431"/>
      <c r="I543" s="431">
        <v>69</v>
      </c>
    </row>
    <row r="544" spans="1:9" s="458" customFormat="1">
      <c r="A544" s="379">
        <f t="shared" si="8"/>
        <v>536</v>
      </c>
      <c r="B544" s="439">
        <v>2015</v>
      </c>
      <c r="C544" s="442" t="s">
        <v>1658</v>
      </c>
      <c r="D544" s="394"/>
      <c r="E544" s="430" t="s">
        <v>1600</v>
      </c>
      <c r="F544" s="403">
        <v>20</v>
      </c>
      <c r="G544" s="403">
        <v>20</v>
      </c>
      <c r="H544" s="443"/>
      <c r="I544" s="403">
        <v>20</v>
      </c>
    </row>
    <row r="545" spans="1:9" s="458" customFormat="1">
      <c r="A545" s="379">
        <f t="shared" si="8"/>
        <v>537</v>
      </c>
      <c r="B545" s="439" t="s">
        <v>1659</v>
      </c>
      <c r="C545" s="441" t="s">
        <v>1660</v>
      </c>
      <c r="D545" s="440" t="s">
        <v>1661</v>
      </c>
      <c r="E545" s="431" t="s">
        <v>1662</v>
      </c>
      <c r="F545" s="431">
        <v>30</v>
      </c>
      <c r="G545" s="431">
        <v>30</v>
      </c>
      <c r="H545" s="431"/>
      <c r="I545" s="431">
        <v>30</v>
      </c>
    </row>
    <row r="546" spans="1:9" s="458" customFormat="1">
      <c r="A546" s="379">
        <f t="shared" si="8"/>
        <v>538</v>
      </c>
      <c r="B546" s="439" t="s">
        <v>1663</v>
      </c>
      <c r="C546" s="441" t="s">
        <v>1664</v>
      </c>
      <c r="D546" s="440" t="s">
        <v>1665</v>
      </c>
      <c r="E546" s="431" t="s">
        <v>1666</v>
      </c>
      <c r="F546" s="431">
        <v>3812.98</v>
      </c>
      <c r="G546" s="431">
        <v>3812.98</v>
      </c>
      <c r="H546" s="431"/>
      <c r="I546" s="431">
        <v>3812.98</v>
      </c>
    </row>
    <row r="547" spans="1:9" s="458" customFormat="1" ht="25.5">
      <c r="A547" s="379">
        <f t="shared" si="8"/>
        <v>539</v>
      </c>
      <c r="B547" s="439" t="s">
        <v>1667</v>
      </c>
      <c r="C547" s="441" t="s">
        <v>1668</v>
      </c>
      <c r="D547" s="440" t="s">
        <v>1669</v>
      </c>
      <c r="E547" s="431" t="s">
        <v>1670</v>
      </c>
      <c r="F547" s="431">
        <v>14926.63</v>
      </c>
      <c r="G547" s="431">
        <v>14926.63</v>
      </c>
      <c r="H547" s="431"/>
      <c r="I547" s="431">
        <v>14926.63</v>
      </c>
    </row>
    <row r="548" spans="1:9" s="458" customFormat="1">
      <c r="A548" s="379">
        <f t="shared" si="8"/>
        <v>540</v>
      </c>
      <c r="B548" s="444" t="s">
        <v>1671</v>
      </c>
      <c r="C548" s="421" t="s">
        <v>1672</v>
      </c>
      <c r="D548" s="394" t="s">
        <v>1673</v>
      </c>
      <c r="E548" s="422" t="s">
        <v>1674</v>
      </c>
      <c r="F548" s="396">
        <v>400</v>
      </c>
      <c r="G548" s="396">
        <v>400</v>
      </c>
      <c r="H548" s="443"/>
      <c r="I548" s="396">
        <v>400</v>
      </c>
    </row>
    <row r="549" spans="1:9" s="458" customFormat="1" ht="14.25" customHeight="1">
      <c r="A549" s="379">
        <f t="shared" si="8"/>
        <v>541</v>
      </c>
      <c r="B549" s="445" t="s">
        <v>1675</v>
      </c>
      <c r="C549" s="442" t="s">
        <v>1676</v>
      </c>
      <c r="D549" s="394" t="s">
        <v>1677</v>
      </c>
      <c r="E549" s="422" t="s">
        <v>1678</v>
      </c>
      <c r="F549" s="396">
        <v>241</v>
      </c>
      <c r="G549" s="396">
        <v>241</v>
      </c>
      <c r="H549" s="443"/>
      <c r="I549" s="396">
        <v>241</v>
      </c>
    </row>
    <row r="550" spans="1:9" s="458" customFormat="1">
      <c r="A550" s="379">
        <f t="shared" si="8"/>
        <v>542</v>
      </c>
      <c r="B550" s="445" t="s">
        <v>1679</v>
      </c>
      <c r="C550" s="442" t="s">
        <v>1680</v>
      </c>
      <c r="D550" s="394" t="s">
        <v>1681</v>
      </c>
      <c r="E550" s="422" t="s">
        <v>1600</v>
      </c>
      <c r="F550" s="396">
        <v>326.32</v>
      </c>
      <c r="G550" s="396">
        <v>326.32</v>
      </c>
      <c r="H550" s="443"/>
      <c r="I550" s="396">
        <v>326.32</v>
      </c>
    </row>
    <row r="551" spans="1:9" s="458" customFormat="1" ht="32.25" customHeight="1">
      <c r="A551" s="379">
        <f t="shared" si="8"/>
        <v>543</v>
      </c>
      <c r="B551" s="445" t="s">
        <v>1682</v>
      </c>
      <c r="C551" s="442" t="s">
        <v>1683</v>
      </c>
      <c r="D551" s="394" t="s">
        <v>1684</v>
      </c>
      <c r="E551" s="446" t="s">
        <v>1685</v>
      </c>
      <c r="F551" s="403">
        <v>414.5</v>
      </c>
      <c r="G551" s="403">
        <v>414.5</v>
      </c>
      <c r="H551" s="447"/>
      <c r="I551" s="403">
        <v>414.5</v>
      </c>
    </row>
    <row r="552" spans="1:9" s="458" customFormat="1" ht="30.75" customHeight="1">
      <c r="A552" s="379">
        <f t="shared" si="8"/>
        <v>544</v>
      </c>
      <c r="B552" s="448" t="s">
        <v>2654</v>
      </c>
      <c r="C552" s="449" t="s">
        <v>2574</v>
      </c>
      <c r="D552" s="450" t="s">
        <v>2575</v>
      </c>
      <c r="E552" s="451" t="s">
        <v>2576</v>
      </c>
      <c r="F552" s="443">
        <v>15477.9</v>
      </c>
      <c r="G552" s="443">
        <v>15477.99</v>
      </c>
      <c r="H552" s="453"/>
      <c r="I552" s="443">
        <v>15477.9</v>
      </c>
    </row>
    <row r="553" spans="1:9" s="458" customFormat="1" ht="30">
      <c r="A553" s="379">
        <f t="shared" si="8"/>
        <v>545</v>
      </c>
      <c r="B553" s="459">
        <v>42538</v>
      </c>
      <c r="C553" s="460" t="s">
        <v>1704</v>
      </c>
      <c r="D553" s="450">
        <v>405106068</v>
      </c>
      <c r="E553" s="451" t="s">
        <v>1705</v>
      </c>
      <c r="F553" s="452">
        <v>4</v>
      </c>
      <c r="G553" s="452">
        <v>4</v>
      </c>
      <c r="H553" s="453"/>
      <c r="I553" s="452">
        <v>4</v>
      </c>
    </row>
    <row r="554" spans="1:9" s="458" customFormat="1" ht="30">
      <c r="A554" s="379">
        <f t="shared" si="8"/>
        <v>546</v>
      </c>
      <c r="B554" s="459">
        <v>42529</v>
      </c>
      <c r="C554" s="460" t="s">
        <v>1706</v>
      </c>
      <c r="D554" s="450">
        <v>204927598</v>
      </c>
      <c r="E554" s="451" t="s">
        <v>1685</v>
      </c>
      <c r="F554" s="452">
        <v>12</v>
      </c>
      <c r="G554" s="452">
        <v>12</v>
      </c>
      <c r="H554" s="453"/>
      <c r="I554" s="452">
        <v>12</v>
      </c>
    </row>
    <row r="555" spans="1:9" s="458" customFormat="1">
      <c r="A555" s="379">
        <f t="shared" si="8"/>
        <v>547</v>
      </c>
      <c r="B555" s="459" t="s">
        <v>2653</v>
      </c>
      <c r="C555" s="460" t="s">
        <v>2577</v>
      </c>
      <c r="D555" s="450">
        <v>202283242</v>
      </c>
      <c r="E555" s="451" t="s">
        <v>2578</v>
      </c>
      <c r="F555" s="453">
        <v>3851.92</v>
      </c>
      <c r="G555" s="453">
        <v>3851.92</v>
      </c>
      <c r="H555" s="453"/>
      <c r="I555" s="453">
        <v>3851.2091999999998</v>
      </c>
    </row>
    <row r="556" spans="1:9" s="458" customFormat="1">
      <c r="A556" s="379">
        <f t="shared" si="8"/>
        <v>548</v>
      </c>
      <c r="B556" s="459">
        <v>42618</v>
      </c>
      <c r="C556" s="421" t="s">
        <v>2581</v>
      </c>
      <c r="D556" s="424"/>
      <c r="E556" s="428" t="s">
        <v>2668</v>
      </c>
      <c r="F556" s="453">
        <v>2190</v>
      </c>
      <c r="G556" s="453">
        <v>2190</v>
      </c>
      <c r="H556" s="453"/>
      <c r="I556" s="453">
        <v>2190</v>
      </c>
    </row>
    <row r="557" spans="1:9" s="458" customFormat="1" ht="30">
      <c r="A557" s="379">
        <f t="shared" si="8"/>
        <v>549</v>
      </c>
      <c r="B557" s="459" t="s">
        <v>1946</v>
      </c>
      <c r="C557" s="469" t="s">
        <v>1709</v>
      </c>
      <c r="D557" s="470">
        <v>404379294</v>
      </c>
      <c r="E557" s="430" t="s">
        <v>1809</v>
      </c>
      <c r="F557" s="453">
        <v>1015</v>
      </c>
      <c r="G557" s="453">
        <v>1015</v>
      </c>
      <c r="H557" s="453"/>
      <c r="I557" s="453">
        <v>1015</v>
      </c>
    </row>
    <row r="558" spans="1:9" s="458" customFormat="1">
      <c r="A558" s="379">
        <f t="shared" si="8"/>
        <v>550</v>
      </c>
      <c r="B558" s="459">
        <v>42578</v>
      </c>
      <c r="C558" s="460" t="s">
        <v>1810</v>
      </c>
      <c r="D558" s="450">
        <v>224067729</v>
      </c>
      <c r="E558" s="451" t="s">
        <v>1811</v>
      </c>
      <c r="F558" s="453">
        <v>830.3</v>
      </c>
      <c r="G558" s="453">
        <v>830.3</v>
      </c>
      <c r="H558" s="453"/>
      <c r="I558" s="453">
        <v>830.3</v>
      </c>
    </row>
    <row r="559" spans="1:9" s="458" customFormat="1">
      <c r="A559" s="379">
        <f t="shared" si="8"/>
        <v>551</v>
      </c>
      <c r="B559" s="459">
        <v>42650</v>
      </c>
      <c r="C559" s="460" t="s">
        <v>2579</v>
      </c>
      <c r="D559" s="450">
        <v>205261107</v>
      </c>
      <c r="E559" s="451" t="s">
        <v>2669</v>
      </c>
      <c r="F559" s="453">
        <v>4301</v>
      </c>
      <c r="G559" s="453">
        <v>4301</v>
      </c>
      <c r="H559" s="453"/>
      <c r="I559" s="453">
        <v>4301</v>
      </c>
    </row>
    <row r="560" spans="1:9" s="458" customFormat="1">
      <c r="A560" s="379">
        <f t="shared" si="8"/>
        <v>552</v>
      </c>
      <c r="B560" s="459">
        <v>42594</v>
      </c>
      <c r="C560" s="460" t="s">
        <v>1835</v>
      </c>
      <c r="D560" s="450">
        <v>235445657</v>
      </c>
      <c r="E560" s="451" t="s">
        <v>1843</v>
      </c>
      <c r="F560" s="452">
        <v>2085</v>
      </c>
      <c r="G560" s="452">
        <v>2085</v>
      </c>
      <c r="H560" s="453"/>
      <c r="I560" s="452">
        <v>2085</v>
      </c>
    </row>
    <row r="561" spans="1:9" s="458" customFormat="1">
      <c r="A561" s="379">
        <f t="shared" si="8"/>
        <v>553</v>
      </c>
      <c r="B561" s="459">
        <v>42593</v>
      </c>
      <c r="C561" s="460" t="s">
        <v>1836</v>
      </c>
      <c r="D561" s="450">
        <v>400047258</v>
      </c>
      <c r="E561" s="431" t="s">
        <v>1605</v>
      </c>
      <c r="F561" s="452">
        <v>4500</v>
      </c>
      <c r="G561" s="452">
        <v>4500</v>
      </c>
      <c r="H561" s="453"/>
      <c r="I561" s="452">
        <v>4500</v>
      </c>
    </row>
    <row r="562" spans="1:9" s="458" customFormat="1">
      <c r="A562" s="379">
        <f t="shared" si="8"/>
        <v>554</v>
      </c>
      <c r="B562" s="459">
        <v>42593</v>
      </c>
      <c r="C562" s="460" t="s">
        <v>1837</v>
      </c>
      <c r="D562" s="450">
        <v>208211175</v>
      </c>
      <c r="E562" s="451" t="s">
        <v>1838</v>
      </c>
      <c r="F562" s="452">
        <v>50</v>
      </c>
      <c r="G562" s="452">
        <v>50</v>
      </c>
      <c r="H562" s="453"/>
      <c r="I562" s="452">
        <v>50</v>
      </c>
    </row>
    <row r="563" spans="1:9" s="458" customFormat="1">
      <c r="A563" s="379">
        <f t="shared" si="8"/>
        <v>555</v>
      </c>
      <c r="B563" s="459">
        <v>42594</v>
      </c>
      <c r="C563" s="460" t="s">
        <v>1839</v>
      </c>
      <c r="D563" s="450">
        <v>204964039</v>
      </c>
      <c r="E563" s="451" t="s">
        <v>1844</v>
      </c>
      <c r="F563" s="452">
        <v>199.7</v>
      </c>
      <c r="G563" s="452">
        <v>199.7</v>
      </c>
      <c r="H563" s="453"/>
      <c r="I563" s="452">
        <v>199.7</v>
      </c>
    </row>
    <row r="564" spans="1:9" s="458" customFormat="1">
      <c r="A564" s="379">
        <f t="shared" si="8"/>
        <v>556</v>
      </c>
      <c r="B564" s="459">
        <v>42593</v>
      </c>
      <c r="C564" s="460" t="s">
        <v>1840</v>
      </c>
      <c r="D564" s="450">
        <v>39001014469</v>
      </c>
      <c r="E564" s="451" t="s">
        <v>1841</v>
      </c>
      <c r="F564" s="452">
        <v>865</v>
      </c>
      <c r="G564" s="452">
        <v>865</v>
      </c>
      <c r="H564" s="453"/>
      <c r="I564" s="452">
        <v>865</v>
      </c>
    </row>
    <row r="565" spans="1:9" s="458" customFormat="1">
      <c r="A565" s="379">
        <f t="shared" si="8"/>
        <v>557</v>
      </c>
      <c r="B565" s="459">
        <v>42630</v>
      </c>
      <c r="C565" s="460" t="s">
        <v>2580</v>
      </c>
      <c r="D565" s="450">
        <v>205260714</v>
      </c>
      <c r="E565" s="451" t="s">
        <v>1678</v>
      </c>
      <c r="F565" s="452">
        <v>900</v>
      </c>
      <c r="G565" s="452">
        <v>900</v>
      </c>
      <c r="H565" s="453"/>
      <c r="I565" s="452">
        <v>900</v>
      </c>
    </row>
    <row r="566" spans="1:9" s="458" customFormat="1">
      <c r="A566" s="379">
        <f t="shared" si="8"/>
        <v>558</v>
      </c>
      <c r="B566" s="484">
        <v>42593</v>
      </c>
      <c r="C566" s="480" t="s">
        <v>1842</v>
      </c>
      <c r="D566" s="467">
        <v>202159788</v>
      </c>
      <c r="E566" s="481" t="s">
        <v>1844</v>
      </c>
      <c r="F566" s="482">
        <v>89</v>
      </c>
      <c r="G566" s="482">
        <v>89</v>
      </c>
      <c r="H566" s="483"/>
      <c r="I566" s="482">
        <v>89</v>
      </c>
    </row>
    <row r="567" spans="1:9" s="458" customFormat="1">
      <c r="A567" s="379">
        <f t="shared" si="8"/>
        <v>559</v>
      </c>
      <c r="B567" s="459">
        <v>42623</v>
      </c>
      <c r="C567" s="450" t="s">
        <v>2582</v>
      </c>
      <c r="D567" s="450">
        <v>24001035218</v>
      </c>
      <c r="E567" s="452" t="s">
        <v>2670</v>
      </c>
      <c r="F567" s="452">
        <v>275</v>
      </c>
      <c r="G567" s="452">
        <v>275</v>
      </c>
      <c r="H567" s="452"/>
      <c r="I567" s="452">
        <v>275</v>
      </c>
    </row>
    <row r="568" spans="1:9" s="458" customFormat="1">
      <c r="A568" s="379">
        <f t="shared" si="8"/>
        <v>560</v>
      </c>
      <c r="B568" s="459">
        <v>42651</v>
      </c>
      <c r="C568" s="450" t="s">
        <v>2583</v>
      </c>
      <c r="D568" s="450">
        <v>59001055692</v>
      </c>
      <c r="E568" s="452" t="s">
        <v>2671</v>
      </c>
      <c r="F568" s="452">
        <v>500</v>
      </c>
      <c r="G568" s="452">
        <v>500</v>
      </c>
      <c r="H568" s="452"/>
      <c r="I568" s="452">
        <v>500</v>
      </c>
    </row>
    <row r="569" spans="1:9" s="458" customFormat="1">
      <c r="A569" s="379">
        <f t="shared" si="8"/>
        <v>561</v>
      </c>
      <c r="B569" s="459">
        <v>42390</v>
      </c>
      <c r="C569" s="450" t="s">
        <v>2584</v>
      </c>
      <c r="D569" s="450">
        <v>404379338</v>
      </c>
      <c r="E569" s="452" t="s">
        <v>2572</v>
      </c>
      <c r="F569" s="452">
        <v>400</v>
      </c>
      <c r="G569" s="452">
        <v>400</v>
      </c>
      <c r="H569" s="452"/>
      <c r="I569" s="452">
        <v>400</v>
      </c>
    </row>
    <row r="570" spans="1:9" s="458" customFormat="1">
      <c r="A570" s="379">
        <f t="shared" si="8"/>
        <v>562</v>
      </c>
      <c r="B570" s="459">
        <v>42467</v>
      </c>
      <c r="C570" s="450" t="s">
        <v>2585</v>
      </c>
      <c r="D570" s="450">
        <v>406156724</v>
      </c>
      <c r="E570" s="452" t="s">
        <v>2672</v>
      </c>
      <c r="F570" s="452">
        <v>290</v>
      </c>
      <c r="G570" s="452">
        <v>290</v>
      </c>
      <c r="H570" s="452"/>
      <c r="I570" s="452">
        <v>290</v>
      </c>
    </row>
    <row r="571" spans="1:9" s="458" customFormat="1">
      <c r="A571" s="379">
        <f t="shared" si="8"/>
        <v>563</v>
      </c>
      <c r="B571" s="459">
        <v>42557</v>
      </c>
      <c r="C571" s="450" t="s">
        <v>2586</v>
      </c>
      <c r="D571" s="450">
        <v>400045083</v>
      </c>
      <c r="E571" s="452" t="s">
        <v>1678</v>
      </c>
      <c r="F571" s="452">
        <v>30</v>
      </c>
      <c r="G571" s="452">
        <v>30</v>
      </c>
      <c r="H571" s="452"/>
      <c r="I571" s="452">
        <v>30</v>
      </c>
    </row>
    <row r="572" spans="1:9" s="458" customFormat="1">
      <c r="A572" s="379">
        <f t="shared" si="8"/>
        <v>564</v>
      </c>
      <c r="B572" s="459">
        <v>42648</v>
      </c>
      <c r="C572" s="450" t="s">
        <v>2587</v>
      </c>
      <c r="D572" s="450">
        <v>445436537</v>
      </c>
      <c r="E572" s="452" t="s">
        <v>2673</v>
      </c>
      <c r="F572" s="452">
        <v>2480</v>
      </c>
      <c r="G572" s="452">
        <v>2480</v>
      </c>
      <c r="H572" s="452"/>
      <c r="I572" s="452">
        <v>2480</v>
      </c>
    </row>
    <row r="573" spans="1:9" s="458" customFormat="1">
      <c r="A573" s="379">
        <f t="shared" si="8"/>
        <v>565</v>
      </c>
      <c r="B573" s="459">
        <v>42564</v>
      </c>
      <c r="C573" s="450" t="s">
        <v>2588</v>
      </c>
      <c r="D573" s="450">
        <v>204964039</v>
      </c>
      <c r="E573" s="452" t="s">
        <v>2674</v>
      </c>
      <c r="F573" s="452">
        <v>199.7</v>
      </c>
      <c r="G573" s="452">
        <v>199.7</v>
      </c>
      <c r="H573" s="452"/>
      <c r="I573" s="452">
        <v>199.7</v>
      </c>
    </row>
    <row r="574" spans="1:9" s="458" customFormat="1">
      <c r="A574" s="379">
        <f t="shared" si="8"/>
        <v>566</v>
      </c>
      <c r="B574" s="459">
        <v>42576</v>
      </c>
      <c r="C574" s="450" t="s">
        <v>2589</v>
      </c>
      <c r="D574" s="450">
        <v>405058556</v>
      </c>
      <c r="E574" s="452" t="s">
        <v>1841</v>
      </c>
      <c r="F574" s="452">
        <v>1006.84</v>
      </c>
      <c r="G574" s="452">
        <v>1006.84</v>
      </c>
      <c r="H574" s="452"/>
      <c r="I574" s="452">
        <v>1006.84</v>
      </c>
    </row>
    <row r="575" spans="1:9" s="458" customFormat="1" ht="30">
      <c r="A575" s="379">
        <f t="shared" si="8"/>
        <v>567</v>
      </c>
      <c r="B575" s="459">
        <v>42640</v>
      </c>
      <c r="C575" s="450" t="s">
        <v>2590</v>
      </c>
      <c r="D575" s="450">
        <v>445409344</v>
      </c>
      <c r="E575" s="452" t="s">
        <v>2572</v>
      </c>
      <c r="F575" s="452">
        <v>1792.61</v>
      </c>
      <c r="G575" s="452">
        <v>1792.61</v>
      </c>
      <c r="H575" s="452"/>
      <c r="I575" s="452">
        <v>1792.61</v>
      </c>
    </row>
    <row r="576" spans="1:9" s="458" customFormat="1">
      <c r="A576" s="379">
        <f t="shared" si="8"/>
        <v>568</v>
      </c>
      <c r="B576" s="459">
        <v>42651</v>
      </c>
      <c r="C576" s="450" t="s">
        <v>2591</v>
      </c>
      <c r="D576" s="450">
        <v>406092570</v>
      </c>
      <c r="E576" s="452" t="s">
        <v>2572</v>
      </c>
      <c r="F576" s="452">
        <v>1080</v>
      </c>
      <c r="G576" s="452">
        <v>1080</v>
      </c>
      <c r="H576" s="452"/>
      <c r="I576" s="452">
        <v>1080</v>
      </c>
    </row>
    <row r="577" spans="1:9" s="458" customFormat="1">
      <c r="A577" s="379">
        <f t="shared" si="8"/>
        <v>569</v>
      </c>
      <c r="B577" s="459" t="s">
        <v>2623</v>
      </c>
      <c r="C577" s="450" t="s">
        <v>2592</v>
      </c>
      <c r="D577" s="450">
        <v>13001012424</v>
      </c>
      <c r="E577" s="452" t="s">
        <v>2578</v>
      </c>
      <c r="F577" s="452">
        <v>252.01</v>
      </c>
      <c r="G577" s="452">
        <v>252.01</v>
      </c>
      <c r="H577" s="452"/>
      <c r="I577" s="452">
        <v>252.01</v>
      </c>
    </row>
    <row r="578" spans="1:9" s="458" customFormat="1">
      <c r="A578" s="379">
        <f t="shared" si="8"/>
        <v>570</v>
      </c>
      <c r="B578" s="459" t="s">
        <v>2624</v>
      </c>
      <c r="C578" s="450" t="s">
        <v>2593</v>
      </c>
      <c r="D578" s="450" t="s">
        <v>2661</v>
      </c>
      <c r="E578" s="452" t="s">
        <v>2578</v>
      </c>
      <c r="F578" s="452">
        <v>416.83</v>
      </c>
      <c r="G578" s="452">
        <v>416.83</v>
      </c>
      <c r="H578" s="452"/>
      <c r="I578" s="452">
        <v>416.83</v>
      </c>
    </row>
    <row r="579" spans="1:9" s="458" customFormat="1">
      <c r="A579" s="379">
        <f t="shared" si="8"/>
        <v>571</v>
      </c>
      <c r="B579" s="459" t="s">
        <v>2625</v>
      </c>
      <c r="C579" s="450" t="s">
        <v>2594</v>
      </c>
      <c r="D579" s="450">
        <v>12001013037</v>
      </c>
      <c r="E579" s="452" t="s">
        <v>2578</v>
      </c>
      <c r="F579" s="452">
        <v>1000</v>
      </c>
      <c r="G579" s="452">
        <v>1000</v>
      </c>
      <c r="H579" s="452"/>
      <c r="I579" s="452">
        <v>1000</v>
      </c>
    </row>
    <row r="580" spans="1:9" s="458" customFormat="1">
      <c r="A580" s="379">
        <f t="shared" si="8"/>
        <v>572</v>
      </c>
      <c r="B580" s="459" t="s">
        <v>2626</v>
      </c>
      <c r="C580" s="450" t="s">
        <v>2595</v>
      </c>
      <c r="D580" s="450">
        <v>40001033240</v>
      </c>
      <c r="E580" s="452" t="s">
        <v>2578</v>
      </c>
      <c r="F580" s="452">
        <v>241.94</v>
      </c>
      <c r="G580" s="452">
        <v>241.94</v>
      </c>
      <c r="H580" s="452"/>
      <c r="I580" s="452">
        <v>241.94</v>
      </c>
    </row>
    <row r="581" spans="1:9" s="458" customFormat="1">
      <c r="A581" s="379">
        <f t="shared" si="8"/>
        <v>573</v>
      </c>
      <c r="B581" s="459" t="s">
        <v>2627</v>
      </c>
      <c r="C581" s="450" t="s">
        <v>2596</v>
      </c>
      <c r="D581" s="450">
        <v>58001002379</v>
      </c>
      <c r="E581" s="452" t="s">
        <v>2578</v>
      </c>
      <c r="F581" s="452">
        <v>400</v>
      </c>
      <c r="G581" s="452">
        <v>400</v>
      </c>
      <c r="H581" s="452"/>
      <c r="I581" s="452">
        <v>400</v>
      </c>
    </row>
    <row r="582" spans="1:9" s="458" customFormat="1">
      <c r="A582" s="379">
        <f t="shared" si="8"/>
        <v>574</v>
      </c>
      <c r="B582" s="459" t="s">
        <v>2628</v>
      </c>
      <c r="C582" s="450" t="s">
        <v>2597</v>
      </c>
      <c r="D582" s="450" t="s">
        <v>2662</v>
      </c>
      <c r="E582" s="452" t="s">
        <v>2578</v>
      </c>
      <c r="F582" s="452">
        <v>315</v>
      </c>
      <c r="G582" s="452">
        <v>315</v>
      </c>
      <c r="H582" s="452"/>
      <c r="I582" s="452">
        <v>315</v>
      </c>
    </row>
    <row r="583" spans="1:9" s="458" customFormat="1">
      <c r="A583" s="379">
        <f t="shared" si="8"/>
        <v>575</v>
      </c>
      <c r="B583" s="459" t="s">
        <v>2629</v>
      </c>
      <c r="C583" s="450" t="s">
        <v>2598</v>
      </c>
      <c r="D583" s="450">
        <v>47001000135</v>
      </c>
      <c r="E583" s="452" t="s">
        <v>2578</v>
      </c>
      <c r="F583" s="452">
        <v>187.5</v>
      </c>
      <c r="G583" s="452">
        <v>187.5</v>
      </c>
      <c r="H583" s="452"/>
      <c r="I583" s="452">
        <v>187.5</v>
      </c>
    </row>
    <row r="584" spans="1:9" s="458" customFormat="1">
      <c r="A584" s="379">
        <f t="shared" si="8"/>
        <v>576</v>
      </c>
      <c r="B584" s="459" t="s">
        <v>2630</v>
      </c>
      <c r="C584" s="450" t="s">
        <v>2599</v>
      </c>
      <c r="D584" s="450" t="s">
        <v>2659</v>
      </c>
      <c r="E584" s="452" t="s">
        <v>2578</v>
      </c>
      <c r="F584" s="452">
        <v>187.5</v>
      </c>
      <c r="G584" s="452">
        <v>187.5</v>
      </c>
      <c r="H584" s="452"/>
      <c r="I584" s="452">
        <v>187.5</v>
      </c>
    </row>
    <row r="585" spans="1:9" s="458" customFormat="1">
      <c r="A585" s="379">
        <f t="shared" si="8"/>
        <v>577</v>
      </c>
      <c r="B585" s="459" t="s">
        <v>2631</v>
      </c>
      <c r="C585" s="450" t="s">
        <v>2600</v>
      </c>
      <c r="D585" s="450">
        <v>20001016449</v>
      </c>
      <c r="E585" s="452" t="s">
        <v>2578</v>
      </c>
      <c r="F585" s="452">
        <v>1167.25</v>
      </c>
      <c r="G585" s="452">
        <v>1167.25</v>
      </c>
      <c r="H585" s="452"/>
      <c r="I585" s="452">
        <v>1167.25</v>
      </c>
    </row>
    <row r="586" spans="1:9" s="458" customFormat="1">
      <c r="A586" s="379">
        <f t="shared" si="8"/>
        <v>578</v>
      </c>
      <c r="B586" s="459" t="s">
        <v>2632</v>
      </c>
      <c r="C586" s="450" t="s">
        <v>2601</v>
      </c>
      <c r="D586" s="450">
        <v>610010225501</v>
      </c>
      <c r="E586" s="452" t="s">
        <v>2578</v>
      </c>
      <c r="F586" s="452">
        <v>4043.38</v>
      </c>
      <c r="G586" s="452">
        <v>4043.38</v>
      </c>
      <c r="H586" s="452"/>
      <c r="I586" s="452">
        <v>4043.38</v>
      </c>
    </row>
    <row r="587" spans="1:9" s="458" customFormat="1">
      <c r="A587" s="379">
        <f t="shared" si="8"/>
        <v>579</v>
      </c>
      <c r="B587" s="459" t="s">
        <v>2633</v>
      </c>
      <c r="C587" s="450" t="s">
        <v>2602</v>
      </c>
      <c r="D587" s="450" t="s">
        <v>1822</v>
      </c>
      <c r="E587" s="452" t="s">
        <v>2578</v>
      </c>
      <c r="F587" s="452">
        <v>250</v>
      </c>
      <c r="G587" s="452">
        <v>250</v>
      </c>
      <c r="H587" s="452"/>
      <c r="I587" s="452">
        <v>250</v>
      </c>
    </row>
    <row r="588" spans="1:9" s="458" customFormat="1">
      <c r="A588" s="379">
        <f t="shared" ref="A588:A606" si="9">A587+1</f>
        <v>580</v>
      </c>
      <c r="B588" s="459" t="s">
        <v>2634</v>
      </c>
      <c r="C588" s="450" t="s">
        <v>2603</v>
      </c>
      <c r="D588" s="450">
        <v>23001004046</v>
      </c>
      <c r="E588" s="452" t="s">
        <v>2578</v>
      </c>
      <c r="F588" s="452">
        <v>375</v>
      </c>
      <c r="G588" s="452">
        <v>375</v>
      </c>
      <c r="H588" s="452"/>
      <c r="I588" s="452">
        <v>375</v>
      </c>
    </row>
    <row r="589" spans="1:9" s="458" customFormat="1">
      <c r="A589" s="379">
        <f t="shared" si="9"/>
        <v>581</v>
      </c>
      <c r="B589" s="459" t="s">
        <v>2635</v>
      </c>
      <c r="C589" s="450" t="s">
        <v>2604</v>
      </c>
      <c r="D589" s="450">
        <v>28001002744</v>
      </c>
      <c r="E589" s="452" t="s">
        <v>2578</v>
      </c>
      <c r="F589" s="452">
        <v>1619.24</v>
      </c>
      <c r="G589" s="452">
        <v>1619.24</v>
      </c>
      <c r="H589" s="452"/>
      <c r="I589" s="452">
        <v>1619.24</v>
      </c>
    </row>
    <row r="590" spans="1:9" s="458" customFormat="1">
      <c r="A590" s="379">
        <f t="shared" si="9"/>
        <v>582</v>
      </c>
      <c r="B590" s="459" t="s">
        <v>2636</v>
      </c>
      <c r="C590" s="450" t="s">
        <v>2605</v>
      </c>
      <c r="D590" s="450" t="s">
        <v>2664</v>
      </c>
      <c r="E590" s="452" t="s">
        <v>2578</v>
      </c>
      <c r="F590" s="452">
        <v>1869.8</v>
      </c>
      <c r="G590" s="452">
        <v>1869.8</v>
      </c>
      <c r="H590" s="452"/>
      <c r="I590" s="452">
        <v>1869.8</v>
      </c>
    </row>
    <row r="591" spans="1:9" s="458" customFormat="1">
      <c r="A591" s="379">
        <f t="shared" si="9"/>
        <v>583</v>
      </c>
      <c r="B591" s="459" t="s">
        <v>2637</v>
      </c>
      <c r="C591" s="450" t="s">
        <v>2606</v>
      </c>
      <c r="D591" s="450" t="s">
        <v>2658</v>
      </c>
      <c r="E591" s="452" t="s">
        <v>2578</v>
      </c>
      <c r="F591" s="452">
        <v>931.88</v>
      </c>
      <c r="G591" s="452">
        <v>931.88</v>
      </c>
      <c r="H591" s="452"/>
      <c r="I591" s="452">
        <v>931.88</v>
      </c>
    </row>
    <row r="592" spans="1:9" s="458" customFormat="1">
      <c r="A592" s="379">
        <f t="shared" si="9"/>
        <v>584</v>
      </c>
      <c r="B592" s="459" t="s">
        <v>2638</v>
      </c>
      <c r="C592" s="450" t="s">
        <v>2607</v>
      </c>
      <c r="D592" s="450" t="s">
        <v>1823</v>
      </c>
      <c r="E592" s="452" t="s">
        <v>2578</v>
      </c>
      <c r="F592" s="452">
        <v>250</v>
      </c>
      <c r="G592" s="452">
        <v>250</v>
      </c>
      <c r="H592" s="452"/>
      <c r="I592" s="452">
        <v>250</v>
      </c>
    </row>
    <row r="593" spans="1:9" s="458" customFormat="1">
      <c r="A593" s="379">
        <f t="shared" si="9"/>
        <v>585</v>
      </c>
      <c r="B593" s="459" t="s">
        <v>2639</v>
      </c>
      <c r="C593" s="450" t="s">
        <v>2608</v>
      </c>
      <c r="D593" s="450">
        <v>61010006321</v>
      </c>
      <c r="E593" s="452" t="s">
        <v>2578</v>
      </c>
      <c r="F593" s="452">
        <v>375</v>
      </c>
      <c r="G593" s="452">
        <v>375</v>
      </c>
      <c r="H593" s="452"/>
      <c r="I593" s="452">
        <v>375</v>
      </c>
    </row>
    <row r="594" spans="1:9" s="458" customFormat="1">
      <c r="A594" s="379">
        <f t="shared" si="9"/>
        <v>586</v>
      </c>
      <c r="B594" s="459" t="s">
        <v>2640</v>
      </c>
      <c r="C594" s="450" t="s">
        <v>2609</v>
      </c>
      <c r="D594" s="450">
        <v>43001002324</v>
      </c>
      <c r="E594" s="452" t="s">
        <v>2578</v>
      </c>
      <c r="F594" s="452">
        <v>500</v>
      </c>
      <c r="G594" s="452">
        <v>500</v>
      </c>
      <c r="H594" s="452"/>
      <c r="I594" s="452">
        <v>500</v>
      </c>
    </row>
    <row r="595" spans="1:9" s="458" customFormat="1">
      <c r="A595" s="379">
        <f t="shared" si="9"/>
        <v>587</v>
      </c>
      <c r="B595" s="459" t="s">
        <v>2641</v>
      </c>
      <c r="C595" s="450" t="s">
        <v>2611</v>
      </c>
      <c r="D595" s="450" t="s">
        <v>2660</v>
      </c>
      <c r="E595" s="452" t="s">
        <v>2578</v>
      </c>
      <c r="F595" s="452">
        <v>2320.25</v>
      </c>
      <c r="G595" s="452">
        <v>2320.25</v>
      </c>
      <c r="H595" s="452"/>
      <c r="I595" s="452">
        <v>2320.25</v>
      </c>
    </row>
    <row r="596" spans="1:9" s="458" customFormat="1">
      <c r="A596" s="379">
        <f t="shared" si="9"/>
        <v>588</v>
      </c>
      <c r="B596" s="459" t="s">
        <v>2642</v>
      </c>
      <c r="C596" s="450" t="s">
        <v>2612</v>
      </c>
      <c r="D596" s="450" t="s">
        <v>2657</v>
      </c>
      <c r="E596" s="452" t="s">
        <v>2578</v>
      </c>
      <c r="F596" s="452">
        <v>931.88</v>
      </c>
      <c r="G596" s="452">
        <v>931.88</v>
      </c>
      <c r="H596" s="452"/>
      <c r="I596" s="452">
        <v>931.88</v>
      </c>
    </row>
    <row r="597" spans="1:9" s="458" customFormat="1">
      <c r="A597" s="379">
        <f t="shared" si="9"/>
        <v>589</v>
      </c>
      <c r="B597" s="459" t="s">
        <v>2643</v>
      </c>
      <c r="C597" s="450" t="s">
        <v>2613</v>
      </c>
      <c r="D597" s="450">
        <v>60002009910</v>
      </c>
      <c r="E597" s="452" t="s">
        <v>2578</v>
      </c>
      <c r="F597" s="452">
        <v>1618.19</v>
      </c>
      <c r="G597" s="452">
        <v>1618.19</v>
      </c>
      <c r="H597" s="452"/>
      <c r="I597" s="452">
        <v>1618.19</v>
      </c>
    </row>
    <row r="598" spans="1:9" s="458" customFormat="1">
      <c r="A598" s="379">
        <f t="shared" si="9"/>
        <v>590</v>
      </c>
      <c r="B598" s="459" t="s">
        <v>2644</v>
      </c>
      <c r="C598" s="450" t="s">
        <v>2614</v>
      </c>
      <c r="D598" s="450">
        <v>39001000917</v>
      </c>
      <c r="E598" s="452" t="s">
        <v>2578</v>
      </c>
      <c r="F598" s="452">
        <v>800</v>
      </c>
      <c r="G598" s="452">
        <v>800</v>
      </c>
      <c r="H598" s="452"/>
      <c r="I598" s="452">
        <v>800</v>
      </c>
    </row>
    <row r="599" spans="1:9" s="458" customFormat="1">
      <c r="A599" s="379">
        <f t="shared" si="9"/>
        <v>591</v>
      </c>
      <c r="B599" s="459" t="s">
        <v>2645</v>
      </c>
      <c r="C599" s="450" t="s">
        <v>2615</v>
      </c>
      <c r="D599" s="450" t="s">
        <v>2663</v>
      </c>
      <c r="E599" s="452" t="s">
        <v>2578</v>
      </c>
      <c r="F599" s="452">
        <v>1744.95</v>
      </c>
      <c r="G599" s="452">
        <v>1744.95</v>
      </c>
      <c r="H599" s="452"/>
      <c r="I599" s="452">
        <v>1744.95</v>
      </c>
    </row>
    <row r="600" spans="1:9" s="458" customFormat="1">
      <c r="A600" s="379">
        <f t="shared" si="9"/>
        <v>592</v>
      </c>
      <c r="B600" s="459" t="s">
        <v>2646</v>
      </c>
      <c r="C600" s="450" t="s">
        <v>2616</v>
      </c>
      <c r="D600" s="450" t="s">
        <v>2666</v>
      </c>
      <c r="E600" s="452" t="s">
        <v>2578</v>
      </c>
      <c r="F600" s="452">
        <v>4377.1899999999996</v>
      </c>
      <c r="G600" s="452">
        <v>4377.1899999999996</v>
      </c>
      <c r="H600" s="452"/>
      <c r="I600" s="452">
        <v>4377.1899999999996</v>
      </c>
    </row>
    <row r="601" spans="1:9" s="458" customFormat="1">
      <c r="A601" s="379">
        <f t="shared" si="9"/>
        <v>593</v>
      </c>
      <c r="B601" s="459" t="s">
        <v>2647</v>
      </c>
      <c r="C601" s="450" t="s">
        <v>2617</v>
      </c>
      <c r="D601" s="450">
        <v>45001007227</v>
      </c>
      <c r="E601" s="452" t="s">
        <v>2578</v>
      </c>
      <c r="F601" s="452">
        <v>750</v>
      </c>
      <c r="G601" s="452">
        <v>750</v>
      </c>
      <c r="H601" s="452"/>
      <c r="I601" s="452">
        <v>750</v>
      </c>
    </row>
    <row r="602" spans="1:9" s="458" customFormat="1">
      <c r="A602" s="379">
        <f t="shared" si="9"/>
        <v>594</v>
      </c>
      <c r="B602" s="459" t="s">
        <v>2648</v>
      </c>
      <c r="C602" s="450" t="s">
        <v>2618</v>
      </c>
      <c r="D602" s="450" t="s">
        <v>2665</v>
      </c>
      <c r="E602" s="452" t="s">
        <v>2578</v>
      </c>
      <c r="F602" s="452">
        <v>1903.1</v>
      </c>
      <c r="G602" s="452">
        <v>1903.1</v>
      </c>
      <c r="H602" s="452"/>
      <c r="I602" s="452">
        <v>1903.1</v>
      </c>
    </row>
    <row r="603" spans="1:9" s="458" customFormat="1">
      <c r="A603" s="379">
        <f t="shared" si="9"/>
        <v>595</v>
      </c>
      <c r="B603" s="459" t="s">
        <v>2649</v>
      </c>
      <c r="C603" s="450" t="s">
        <v>2619</v>
      </c>
      <c r="D603" s="450" t="s">
        <v>1821</v>
      </c>
      <c r="E603" s="452" t="s">
        <v>2578</v>
      </c>
      <c r="F603" s="452">
        <v>700</v>
      </c>
      <c r="G603" s="452">
        <v>700</v>
      </c>
      <c r="H603" s="452"/>
      <c r="I603" s="452">
        <v>700</v>
      </c>
    </row>
    <row r="604" spans="1:9" s="458" customFormat="1">
      <c r="A604" s="379">
        <f t="shared" si="9"/>
        <v>596</v>
      </c>
      <c r="B604" s="459" t="s">
        <v>2650</v>
      </c>
      <c r="C604" s="450" t="s">
        <v>2620</v>
      </c>
      <c r="D604" s="450" t="s">
        <v>2667</v>
      </c>
      <c r="E604" s="452" t="s">
        <v>2578</v>
      </c>
      <c r="F604" s="452">
        <v>976.16</v>
      </c>
      <c r="G604" s="452">
        <v>976.16</v>
      </c>
      <c r="H604" s="452"/>
      <c r="I604" s="452">
        <v>976.16</v>
      </c>
    </row>
    <row r="605" spans="1:9" s="458" customFormat="1">
      <c r="A605" s="379">
        <f t="shared" si="9"/>
        <v>597</v>
      </c>
      <c r="B605" s="459" t="s">
        <v>2651</v>
      </c>
      <c r="C605" s="450" t="s">
        <v>2621</v>
      </c>
      <c r="D605" s="450">
        <v>16001008227</v>
      </c>
      <c r="E605" s="452" t="s">
        <v>2578</v>
      </c>
      <c r="F605" s="452">
        <v>500</v>
      </c>
      <c r="G605" s="452">
        <v>500</v>
      </c>
      <c r="H605" s="452"/>
      <c r="I605" s="452">
        <v>500</v>
      </c>
    </row>
    <row r="606" spans="1:9" s="458" customFormat="1">
      <c r="A606" s="379">
        <f t="shared" si="9"/>
        <v>598</v>
      </c>
      <c r="B606" s="459" t="s">
        <v>2652</v>
      </c>
      <c r="C606" s="450" t="s">
        <v>2622</v>
      </c>
      <c r="D606" s="450">
        <v>60002006906</v>
      </c>
      <c r="E606" s="452" t="s">
        <v>2578</v>
      </c>
      <c r="F606" s="452">
        <v>3491.4</v>
      </c>
      <c r="G606" s="452">
        <v>3491.4</v>
      </c>
      <c r="H606" s="452"/>
      <c r="I606" s="452">
        <v>3491.4</v>
      </c>
    </row>
    <row r="607" spans="1:9" s="458" customFormat="1">
      <c r="A607" s="489"/>
      <c r="B607" s="459"/>
      <c r="C607" s="450"/>
      <c r="D607" s="450"/>
      <c r="E607" s="452"/>
      <c r="F607" s="452"/>
      <c r="G607" s="452"/>
      <c r="H607" s="452"/>
      <c r="I607" s="452"/>
    </row>
    <row r="608" spans="1:9" s="458" customFormat="1">
      <c r="A608" s="489"/>
      <c r="B608" s="459"/>
      <c r="C608" s="450"/>
      <c r="D608" s="450"/>
      <c r="E608" s="452"/>
      <c r="F608" s="452"/>
      <c r="G608" s="452"/>
      <c r="H608" s="452"/>
      <c r="I608" s="452"/>
    </row>
    <row r="609" spans="1:9" s="458" customFormat="1">
      <c r="A609" s="489"/>
      <c r="B609" s="459"/>
      <c r="C609" s="450"/>
      <c r="D609" s="450"/>
      <c r="E609" s="452"/>
      <c r="F609" s="452"/>
      <c r="G609" s="452"/>
      <c r="H609" s="452"/>
      <c r="I609" s="452"/>
    </row>
    <row r="610" spans="1:9" s="458" customFormat="1">
      <c r="A610" s="489"/>
      <c r="B610" s="459"/>
      <c r="C610" s="450"/>
      <c r="D610" s="450"/>
      <c r="E610" s="452"/>
      <c r="F610" s="452"/>
      <c r="G610" s="452"/>
      <c r="H610" s="452"/>
      <c r="I610" s="452"/>
    </row>
    <row r="611" spans="1:9">
      <c r="A611" s="485"/>
      <c r="B611" s="466"/>
      <c r="C611" s="486" t="s">
        <v>1686</v>
      </c>
      <c r="D611" s="487"/>
      <c r="E611" s="481"/>
      <c r="F611" s="488">
        <v>295068.09000000003</v>
      </c>
      <c r="G611" s="488">
        <f>SUM(G9:G607)</f>
        <v>295068.08999999997</v>
      </c>
      <c r="H611" s="488">
        <f>SUM(H9:H607)</f>
        <v>0</v>
      </c>
      <c r="I611" s="488">
        <v>295068.09000000003</v>
      </c>
    </row>
    <row r="612" spans="1:9">
      <c r="A612" s="186"/>
      <c r="B612" s="186"/>
      <c r="C612" s="186"/>
      <c r="D612" s="186"/>
      <c r="E612" s="186"/>
      <c r="F612" s="186"/>
      <c r="G612" s="186"/>
      <c r="H612" s="186"/>
      <c r="I612" s="186"/>
    </row>
    <row r="613" spans="1:9">
      <c r="A613" s="186"/>
      <c r="B613" s="186"/>
      <c r="C613" s="463" t="s">
        <v>96</v>
      </c>
      <c r="D613" s="12"/>
      <c r="E613" s="12"/>
      <c r="F613" s="464"/>
      <c r="G613" s="12"/>
      <c r="H613" s="12"/>
      <c r="I613" s="12"/>
    </row>
    <row r="614" spans="1:9">
      <c r="A614" s="186"/>
      <c r="B614" s="186"/>
      <c r="C614" s="12"/>
      <c r="D614" s="565"/>
      <c r="E614" s="565"/>
      <c r="F614" s="73"/>
      <c r="G614" s="12"/>
      <c r="H614" s="73"/>
    </row>
    <row r="615" spans="1:9">
      <c r="A615" s="186"/>
      <c r="B615" s="186"/>
      <c r="C615" s="12"/>
      <c r="D615" s="465" t="s">
        <v>256</v>
      </c>
      <c r="E615" s="12"/>
      <c r="F615" s="73"/>
      <c r="G615" s="12" t="s">
        <v>261</v>
      </c>
      <c r="H615" s="73"/>
      <c r="I615" s="73"/>
    </row>
    <row r="616" spans="1:9">
      <c r="A616" s="186"/>
      <c r="B616" s="186"/>
      <c r="C616" s="12"/>
      <c r="D616" s="12"/>
      <c r="E616" s="12"/>
      <c r="F616" s="73"/>
      <c r="G616" s="12" t="s">
        <v>257</v>
      </c>
      <c r="H616" s="73"/>
      <c r="I616" s="73"/>
    </row>
    <row r="617" spans="1:9">
      <c r="A617" s="186"/>
      <c r="B617" s="186"/>
      <c r="C617" s="186"/>
      <c r="D617" s="186"/>
      <c r="E617" s="186"/>
      <c r="F617" s="186"/>
      <c r="G617" s="186"/>
      <c r="H617" s="186"/>
      <c r="I617" s="186"/>
    </row>
  </sheetData>
  <autoFilter ref="A8:L607"/>
  <mergeCells count="2">
    <mergeCell ref="I2:J2"/>
    <mergeCell ref="D614:E614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47"/>
  </dataValidations>
  <printOptions gridLines="1"/>
  <pageMargins left="0.7" right="0.7" top="0.75" bottom="0.75" header="0.3" footer="0.3"/>
  <pageSetup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3"/>
  <sheetViews>
    <sheetView showGridLines="0" view="pageBreakPreview" zoomScale="80" zoomScaleSheetLayoutView="80" workbookViewId="0">
      <selection activeCell="Q30" sqref="Q30"/>
    </sheetView>
  </sheetViews>
  <sheetFormatPr defaultRowHeight="12.75"/>
  <cols>
    <col min="1" max="1" width="2.7109375" style="191" customWidth="1"/>
    <col min="2" max="2" width="9" style="191" customWidth="1"/>
    <col min="3" max="3" width="23.42578125" style="191" customWidth="1"/>
    <col min="4" max="4" width="13.28515625" style="191" customWidth="1"/>
    <col min="5" max="5" width="9.5703125" style="191" customWidth="1"/>
    <col min="6" max="6" width="11.5703125" style="191" customWidth="1"/>
    <col min="7" max="7" width="12.28515625" style="191" customWidth="1"/>
    <col min="8" max="8" width="15.28515625" style="191" customWidth="1"/>
    <col min="9" max="9" width="17.5703125" style="191" customWidth="1"/>
    <col min="10" max="11" width="12.42578125" style="191" customWidth="1"/>
    <col min="12" max="12" width="23.5703125" style="191" customWidth="1"/>
    <col min="13" max="13" width="18.5703125" style="191" customWidth="1"/>
    <col min="14" max="14" width="2.28515625" style="191" customWidth="1"/>
    <col min="15" max="16384" width="9.140625" style="191"/>
  </cols>
  <sheetData>
    <row r="1" spans="1:14">
      <c r="A1" s="188" t="s">
        <v>430</v>
      </c>
      <c r="B1" s="189"/>
      <c r="C1" s="189"/>
      <c r="D1" s="189"/>
      <c r="E1" s="189"/>
      <c r="F1" s="189"/>
      <c r="G1" s="189"/>
      <c r="H1" s="189"/>
      <c r="I1" s="192"/>
      <c r="J1" s="251"/>
      <c r="K1" s="251"/>
      <c r="L1" s="251"/>
      <c r="M1" s="251" t="s">
        <v>397</v>
      </c>
      <c r="N1" s="192"/>
    </row>
    <row r="2" spans="1:14" ht="15">
      <c r="A2" s="192" t="s">
        <v>305</v>
      </c>
      <c r="B2" s="189"/>
      <c r="C2" s="189"/>
      <c r="D2" s="190"/>
      <c r="E2" s="190"/>
      <c r="F2" s="190"/>
      <c r="G2" s="190"/>
      <c r="H2" s="190"/>
      <c r="I2" s="189"/>
      <c r="J2" s="189"/>
      <c r="K2" s="189"/>
      <c r="L2" s="189"/>
      <c r="M2" s="548" t="s">
        <v>1889</v>
      </c>
      <c r="N2" s="549"/>
    </row>
    <row r="3" spans="1:14">
      <c r="A3" s="192"/>
      <c r="B3" s="189"/>
      <c r="C3" s="189"/>
      <c r="D3" s="190"/>
      <c r="E3" s="190"/>
      <c r="F3" s="190"/>
      <c r="G3" s="190"/>
      <c r="H3" s="190"/>
      <c r="I3" s="189"/>
      <c r="J3" s="189"/>
      <c r="K3" s="189"/>
      <c r="L3" s="189"/>
      <c r="M3" s="189"/>
      <c r="N3" s="192"/>
    </row>
    <row r="4" spans="1:14" ht="15">
      <c r="A4" s="115" t="s">
        <v>262</v>
      </c>
      <c r="B4" s="189"/>
      <c r="C4" s="189"/>
      <c r="D4" s="193"/>
      <c r="E4" s="252"/>
      <c r="F4" s="193"/>
      <c r="G4" s="190"/>
      <c r="H4" s="190"/>
      <c r="I4" s="190"/>
      <c r="J4" s="190"/>
      <c r="K4" s="190"/>
      <c r="L4" s="189"/>
      <c r="M4" s="190"/>
      <c r="N4" s="192"/>
    </row>
    <row r="5" spans="1:14">
      <c r="A5" s="194" t="str">
        <f>'ფორმა N1'!D4</f>
        <v>მპგ თავისუფალი დემოკრატები</v>
      </c>
      <c r="B5" s="194"/>
      <c r="C5" s="194"/>
      <c r="D5" s="194"/>
      <c r="E5" s="195"/>
      <c r="F5" s="195"/>
      <c r="G5" s="195"/>
      <c r="H5" s="195"/>
      <c r="I5" s="195"/>
      <c r="J5" s="195"/>
      <c r="K5" s="195"/>
      <c r="L5" s="195"/>
      <c r="M5" s="195"/>
      <c r="N5" s="192"/>
    </row>
    <row r="6" spans="1:14" ht="13.5" thickBot="1">
      <c r="A6" s="253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192"/>
    </row>
    <row r="7" spans="1:14" ht="51">
      <c r="A7" s="254" t="s">
        <v>64</v>
      </c>
      <c r="B7" s="255" t="s">
        <v>398</v>
      </c>
      <c r="C7" s="255" t="s">
        <v>399</v>
      </c>
      <c r="D7" s="256" t="s">
        <v>400</v>
      </c>
      <c r="E7" s="256" t="s">
        <v>263</v>
      </c>
      <c r="F7" s="256" t="s">
        <v>401</v>
      </c>
      <c r="G7" s="256" t="s">
        <v>402</v>
      </c>
      <c r="H7" s="255" t="s">
        <v>403</v>
      </c>
      <c r="I7" s="257" t="s">
        <v>404</v>
      </c>
      <c r="J7" s="257" t="s">
        <v>405</v>
      </c>
      <c r="K7" s="258" t="s">
        <v>406</v>
      </c>
      <c r="L7" s="258" t="s">
        <v>407</v>
      </c>
      <c r="M7" s="256" t="s">
        <v>397</v>
      </c>
      <c r="N7" s="192"/>
    </row>
    <row r="8" spans="1:14">
      <c r="A8" s="197">
        <v>1</v>
      </c>
      <c r="B8" s="198">
        <v>2</v>
      </c>
      <c r="C8" s="198">
        <v>3</v>
      </c>
      <c r="D8" s="199">
        <v>4</v>
      </c>
      <c r="E8" s="199">
        <v>5</v>
      </c>
      <c r="F8" s="199">
        <v>6</v>
      </c>
      <c r="G8" s="199">
        <v>7</v>
      </c>
      <c r="H8" s="199">
        <v>8</v>
      </c>
      <c r="I8" s="199">
        <v>9</v>
      </c>
      <c r="J8" s="199">
        <v>10</v>
      </c>
      <c r="K8" s="199">
        <v>11</v>
      </c>
      <c r="L8" s="199">
        <v>12</v>
      </c>
      <c r="M8" s="199">
        <v>13</v>
      </c>
      <c r="N8" s="192"/>
    </row>
    <row r="9" spans="1:14" ht="15">
      <c r="A9" s="200">
        <v>1</v>
      </c>
      <c r="B9" s="201"/>
      <c r="C9" s="259"/>
      <c r="D9" s="200"/>
      <c r="E9" s="200"/>
      <c r="F9" s="200"/>
      <c r="G9" s="200"/>
      <c r="H9" s="200"/>
      <c r="I9" s="200"/>
      <c r="J9" s="200"/>
      <c r="K9" s="200"/>
      <c r="L9" s="200"/>
      <c r="M9" s="260" t="str">
        <f t="shared" ref="M9:M33" si="0">IF(ISBLANK(B9),"",$M$2)</f>
        <v/>
      </c>
      <c r="N9" s="192"/>
    </row>
    <row r="10" spans="1:14" ht="15">
      <c r="A10" s="200">
        <v>2</v>
      </c>
      <c r="B10" s="201"/>
      <c r="C10" s="259"/>
      <c r="D10" s="200"/>
      <c r="E10" s="200"/>
      <c r="F10" s="200"/>
      <c r="G10" s="200"/>
      <c r="H10" s="200"/>
      <c r="I10" s="200"/>
      <c r="J10" s="200"/>
      <c r="K10" s="200"/>
      <c r="L10" s="200"/>
      <c r="M10" s="260" t="str">
        <f t="shared" si="0"/>
        <v/>
      </c>
      <c r="N10" s="192"/>
    </row>
    <row r="11" spans="1:14" ht="15">
      <c r="A11" s="200">
        <v>3</v>
      </c>
      <c r="B11" s="201"/>
      <c r="C11" s="259"/>
      <c r="D11" s="200"/>
      <c r="E11" s="200"/>
      <c r="F11" s="200"/>
      <c r="G11" s="200"/>
      <c r="H11" s="200"/>
      <c r="I11" s="200"/>
      <c r="J11" s="200"/>
      <c r="K11" s="200"/>
      <c r="L11" s="200"/>
      <c r="M11" s="260" t="str">
        <f t="shared" si="0"/>
        <v/>
      </c>
      <c r="N11" s="192"/>
    </row>
    <row r="12" spans="1:14" ht="15">
      <c r="A12" s="200">
        <v>4</v>
      </c>
      <c r="B12" s="201"/>
      <c r="C12" s="259"/>
      <c r="D12" s="200"/>
      <c r="E12" s="200"/>
      <c r="F12" s="200"/>
      <c r="G12" s="200"/>
      <c r="H12" s="200"/>
      <c r="I12" s="200"/>
      <c r="J12" s="200"/>
      <c r="K12" s="200"/>
      <c r="L12" s="200"/>
      <c r="M12" s="260" t="str">
        <f t="shared" si="0"/>
        <v/>
      </c>
      <c r="N12" s="192"/>
    </row>
    <row r="13" spans="1:14" ht="15">
      <c r="A13" s="200">
        <v>5</v>
      </c>
      <c r="B13" s="201"/>
      <c r="C13" s="259"/>
      <c r="D13" s="200"/>
      <c r="E13" s="200"/>
      <c r="F13" s="200"/>
      <c r="G13" s="200"/>
      <c r="H13" s="200"/>
      <c r="I13" s="200"/>
      <c r="J13" s="200"/>
      <c r="K13" s="200"/>
      <c r="L13" s="200"/>
      <c r="M13" s="260" t="str">
        <f t="shared" si="0"/>
        <v/>
      </c>
      <c r="N13" s="192"/>
    </row>
    <row r="14" spans="1:14" ht="15">
      <c r="A14" s="200">
        <v>6</v>
      </c>
      <c r="B14" s="201"/>
      <c r="C14" s="259"/>
      <c r="D14" s="200"/>
      <c r="E14" s="200"/>
      <c r="F14" s="200"/>
      <c r="G14" s="200"/>
      <c r="H14" s="200"/>
      <c r="I14" s="200"/>
      <c r="J14" s="200"/>
      <c r="K14" s="200"/>
      <c r="L14" s="200"/>
      <c r="M14" s="260" t="str">
        <f t="shared" si="0"/>
        <v/>
      </c>
      <c r="N14" s="192"/>
    </row>
    <row r="15" spans="1:14" ht="15">
      <c r="A15" s="200">
        <v>7</v>
      </c>
      <c r="B15" s="201"/>
      <c r="C15" s="259"/>
      <c r="D15" s="200"/>
      <c r="E15" s="200"/>
      <c r="F15" s="200"/>
      <c r="G15" s="200"/>
      <c r="H15" s="200"/>
      <c r="I15" s="200"/>
      <c r="J15" s="200"/>
      <c r="K15" s="200"/>
      <c r="L15" s="200"/>
      <c r="M15" s="260" t="str">
        <f t="shared" si="0"/>
        <v/>
      </c>
      <c r="N15" s="192"/>
    </row>
    <row r="16" spans="1:14" ht="15">
      <c r="A16" s="200">
        <v>8</v>
      </c>
      <c r="B16" s="201"/>
      <c r="C16" s="259"/>
      <c r="D16" s="200"/>
      <c r="E16" s="200"/>
      <c r="F16" s="200"/>
      <c r="G16" s="200"/>
      <c r="H16" s="200"/>
      <c r="I16" s="200"/>
      <c r="J16" s="200"/>
      <c r="K16" s="200"/>
      <c r="L16" s="200"/>
      <c r="M16" s="260" t="str">
        <f t="shared" si="0"/>
        <v/>
      </c>
      <c r="N16" s="192"/>
    </row>
    <row r="17" spans="1:14" ht="15">
      <c r="A17" s="200">
        <v>9</v>
      </c>
      <c r="B17" s="201"/>
      <c r="C17" s="259"/>
      <c r="D17" s="200"/>
      <c r="E17" s="200"/>
      <c r="F17" s="200"/>
      <c r="G17" s="200"/>
      <c r="H17" s="200"/>
      <c r="I17" s="200"/>
      <c r="J17" s="200"/>
      <c r="K17" s="200"/>
      <c r="L17" s="200"/>
      <c r="M17" s="260" t="str">
        <f t="shared" si="0"/>
        <v/>
      </c>
      <c r="N17" s="192"/>
    </row>
    <row r="18" spans="1:14" ht="15">
      <c r="A18" s="200">
        <v>10</v>
      </c>
      <c r="B18" s="201"/>
      <c r="C18" s="259"/>
      <c r="D18" s="200"/>
      <c r="E18" s="200"/>
      <c r="F18" s="200"/>
      <c r="G18" s="200"/>
      <c r="H18" s="200"/>
      <c r="I18" s="200"/>
      <c r="J18" s="200"/>
      <c r="K18" s="200"/>
      <c r="L18" s="200"/>
      <c r="M18" s="260" t="str">
        <f t="shared" si="0"/>
        <v/>
      </c>
      <c r="N18" s="192"/>
    </row>
    <row r="19" spans="1:14" ht="15">
      <c r="A19" s="200">
        <v>11</v>
      </c>
      <c r="B19" s="201"/>
      <c r="C19" s="259"/>
      <c r="D19" s="200"/>
      <c r="E19" s="200"/>
      <c r="F19" s="200"/>
      <c r="G19" s="200"/>
      <c r="H19" s="200"/>
      <c r="I19" s="200"/>
      <c r="J19" s="200"/>
      <c r="K19" s="200"/>
      <c r="L19" s="200"/>
      <c r="M19" s="260" t="str">
        <f t="shared" si="0"/>
        <v/>
      </c>
      <c r="N19" s="192"/>
    </row>
    <row r="20" spans="1:14" ht="15">
      <c r="A20" s="200">
        <v>12</v>
      </c>
      <c r="B20" s="201"/>
      <c r="C20" s="259"/>
      <c r="D20" s="200"/>
      <c r="E20" s="200"/>
      <c r="F20" s="200"/>
      <c r="G20" s="200"/>
      <c r="H20" s="200"/>
      <c r="I20" s="200"/>
      <c r="J20" s="200"/>
      <c r="K20" s="200"/>
      <c r="L20" s="200"/>
      <c r="M20" s="260" t="str">
        <f t="shared" si="0"/>
        <v/>
      </c>
      <c r="N20" s="192"/>
    </row>
    <row r="21" spans="1:14" ht="15">
      <c r="A21" s="200">
        <v>13</v>
      </c>
      <c r="B21" s="201"/>
      <c r="C21" s="259"/>
      <c r="D21" s="200"/>
      <c r="E21" s="200"/>
      <c r="F21" s="200"/>
      <c r="G21" s="200"/>
      <c r="H21" s="200"/>
      <c r="I21" s="200"/>
      <c r="J21" s="200"/>
      <c r="K21" s="200"/>
      <c r="L21" s="200"/>
      <c r="M21" s="260" t="str">
        <f t="shared" si="0"/>
        <v/>
      </c>
      <c r="N21" s="192"/>
    </row>
    <row r="22" spans="1:14" ht="15">
      <c r="A22" s="200">
        <v>14</v>
      </c>
      <c r="B22" s="201"/>
      <c r="C22" s="259"/>
      <c r="D22" s="200"/>
      <c r="E22" s="200"/>
      <c r="F22" s="200"/>
      <c r="G22" s="200"/>
      <c r="H22" s="200"/>
      <c r="I22" s="200"/>
      <c r="J22" s="200"/>
      <c r="K22" s="200"/>
      <c r="L22" s="200"/>
      <c r="M22" s="260" t="str">
        <f t="shared" si="0"/>
        <v/>
      </c>
      <c r="N22" s="192"/>
    </row>
    <row r="23" spans="1:14" ht="15">
      <c r="A23" s="200">
        <v>15</v>
      </c>
      <c r="B23" s="201"/>
      <c r="C23" s="259"/>
      <c r="D23" s="200"/>
      <c r="E23" s="200"/>
      <c r="F23" s="200"/>
      <c r="G23" s="200"/>
      <c r="H23" s="200"/>
      <c r="I23" s="200"/>
      <c r="J23" s="200"/>
      <c r="K23" s="200"/>
      <c r="L23" s="200"/>
      <c r="M23" s="260" t="str">
        <f t="shared" si="0"/>
        <v/>
      </c>
      <c r="N23" s="192"/>
    </row>
    <row r="24" spans="1:14" ht="15">
      <c r="A24" s="200">
        <v>16</v>
      </c>
      <c r="B24" s="201"/>
      <c r="C24" s="259"/>
      <c r="D24" s="200"/>
      <c r="E24" s="200"/>
      <c r="F24" s="200"/>
      <c r="G24" s="200"/>
      <c r="H24" s="200"/>
      <c r="I24" s="200"/>
      <c r="J24" s="200"/>
      <c r="K24" s="200"/>
      <c r="L24" s="200"/>
      <c r="M24" s="260" t="str">
        <f t="shared" si="0"/>
        <v/>
      </c>
      <c r="N24" s="192"/>
    </row>
    <row r="25" spans="1:14" ht="15">
      <c r="A25" s="200">
        <v>17</v>
      </c>
      <c r="B25" s="201"/>
      <c r="C25" s="259"/>
      <c r="D25" s="200"/>
      <c r="E25" s="200"/>
      <c r="F25" s="200"/>
      <c r="G25" s="200"/>
      <c r="H25" s="200"/>
      <c r="I25" s="200"/>
      <c r="J25" s="200"/>
      <c r="K25" s="200"/>
      <c r="L25" s="200"/>
      <c r="M25" s="260" t="str">
        <f t="shared" si="0"/>
        <v/>
      </c>
      <c r="N25" s="192"/>
    </row>
    <row r="26" spans="1:14" ht="15">
      <c r="A26" s="200">
        <v>18</v>
      </c>
      <c r="B26" s="201"/>
      <c r="C26" s="259"/>
      <c r="D26" s="200"/>
      <c r="E26" s="200"/>
      <c r="F26" s="200"/>
      <c r="G26" s="200"/>
      <c r="H26" s="200"/>
      <c r="I26" s="200"/>
      <c r="J26" s="200"/>
      <c r="K26" s="200"/>
      <c r="L26" s="200"/>
      <c r="M26" s="260" t="str">
        <f t="shared" si="0"/>
        <v/>
      </c>
      <c r="N26" s="192"/>
    </row>
    <row r="27" spans="1:14" ht="15">
      <c r="A27" s="200">
        <v>19</v>
      </c>
      <c r="B27" s="201"/>
      <c r="C27" s="259"/>
      <c r="D27" s="200"/>
      <c r="E27" s="200"/>
      <c r="F27" s="200"/>
      <c r="G27" s="200"/>
      <c r="H27" s="200"/>
      <c r="I27" s="200"/>
      <c r="J27" s="200"/>
      <c r="K27" s="200"/>
      <c r="L27" s="200"/>
      <c r="M27" s="260" t="str">
        <f t="shared" si="0"/>
        <v/>
      </c>
      <c r="N27" s="192"/>
    </row>
    <row r="28" spans="1:14" ht="15">
      <c r="A28" s="200">
        <v>20</v>
      </c>
      <c r="B28" s="201"/>
      <c r="C28" s="259"/>
      <c r="D28" s="200"/>
      <c r="E28" s="200"/>
      <c r="F28" s="200"/>
      <c r="G28" s="200"/>
      <c r="H28" s="200"/>
      <c r="I28" s="200"/>
      <c r="J28" s="200"/>
      <c r="K28" s="200"/>
      <c r="L28" s="200"/>
      <c r="M28" s="260" t="str">
        <f t="shared" si="0"/>
        <v/>
      </c>
      <c r="N28" s="192"/>
    </row>
    <row r="29" spans="1:14" ht="15">
      <c r="A29" s="200">
        <v>21</v>
      </c>
      <c r="B29" s="201"/>
      <c r="C29" s="259"/>
      <c r="D29" s="200"/>
      <c r="E29" s="200"/>
      <c r="F29" s="200"/>
      <c r="G29" s="200"/>
      <c r="H29" s="200"/>
      <c r="I29" s="200"/>
      <c r="J29" s="200"/>
      <c r="K29" s="200"/>
      <c r="L29" s="200"/>
      <c r="M29" s="260" t="str">
        <f t="shared" si="0"/>
        <v/>
      </c>
      <c r="N29" s="192"/>
    </row>
    <row r="30" spans="1:14" ht="15">
      <c r="A30" s="200">
        <v>22</v>
      </c>
      <c r="B30" s="201"/>
      <c r="C30" s="259"/>
      <c r="D30" s="200"/>
      <c r="E30" s="200"/>
      <c r="F30" s="200"/>
      <c r="G30" s="200"/>
      <c r="H30" s="200"/>
      <c r="I30" s="200"/>
      <c r="J30" s="200"/>
      <c r="K30" s="200"/>
      <c r="L30" s="200"/>
      <c r="M30" s="260" t="str">
        <f t="shared" si="0"/>
        <v/>
      </c>
      <c r="N30" s="192"/>
    </row>
    <row r="31" spans="1:14" ht="15">
      <c r="A31" s="200">
        <v>23</v>
      </c>
      <c r="B31" s="201"/>
      <c r="C31" s="259"/>
      <c r="D31" s="200"/>
      <c r="E31" s="200"/>
      <c r="F31" s="200"/>
      <c r="G31" s="200"/>
      <c r="H31" s="200"/>
      <c r="I31" s="200"/>
      <c r="J31" s="200"/>
      <c r="K31" s="200"/>
      <c r="L31" s="200"/>
      <c r="M31" s="260" t="str">
        <f t="shared" si="0"/>
        <v/>
      </c>
      <c r="N31" s="192"/>
    </row>
    <row r="32" spans="1:14" ht="15">
      <c r="A32" s="200">
        <v>24</v>
      </c>
      <c r="B32" s="201"/>
      <c r="C32" s="259"/>
      <c r="D32" s="200"/>
      <c r="E32" s="200"/>
      <c r="F32" s="200"/>
      <c r="G32" s="200"/>
      <c r="H32" s="200"/>
      <c r="I32" s="200"/>
      <c r="J32" s="200"/>
      <c r="K32" s="200"/>
      <c r="L32" s="200"/>
      <c r="M32" s="260" t="str">
        <f t="shared" si="0"/>
        <v/>
      </c>
      <c r="N32" s="192"/>
    </row>
    <row r="33" spans="1:14" ht="15">
      <c r="A33" s="261" t="s">
        <v>266</v>
      </c>
      <c r="B33" s="201"/>
      <c r="C33" s="259"/>
      <c r="D33" s="200"/>
      <c r="E33" s="200"/>
      <c r="F33" s="200"/>
      <c r="G33" s="200"/>
      <c r="H33" s="200"/>
      <c r="I33" s="200"/>
      <c r="J33" s="200"/>
      <c r="K33" s="200"/>
      <c r="L33" s="200"/>
      <c r="M33" s="260" t="str">
        <f t="shared" si="0"/>
        <v/>
      </c>
      <c r="N33" s="192"/>
    </row>
    <row r="34" spans="1:14" s="207" customFormat="1"/>
    <row r="37" spans="1:14" s="21" customFormat="1" ht="15">
      <c r="B37" s="202" t="s">
        <v>96</v>
      </c>
    </row>
    <row r="38" spans="1:14" s="21" customFormat="1" ht="15">
      <c r="B38" s="202"/>
    </row>
    <row r="39" spans="1:14" s="21" customFormat="1" ht="15">
      <c r="C39" s="204"/>
      <c r="D39" s="203"/>
      <c r="E39" s="203"/>
      <c r="H39" s="204"/>
      <c r="I39" s="204"/>
      <c r="J39" s="203"/>
      <c r="K39" s="203"/>
      <c r="L39" s="203"/>
    </row>
    <row r="40" spans="1:14" s="21" customFormat="1" ht="15">
      <c r="C40" s="205" t="s">
        <v>256</v>
      </c>
      <c r="D40" s="203"/>
      <c r="E40" s="203"/>
      <c r="H40" s="202" t="s">
        <v>307</v>
      </c>
      <c r="M40" s="203"/>
    </row>
    <row r="41" spans="1:14" s="21" customFormat="1" ht="15">
      <c r="C41" s="205" t="s">
        <v>127</v>
      </c>
      <c r="D41" s="203"/>
      <c r="E41" s="203"/>
      <c r="H41" s="206" t="s">
        <v>257</v>
      </c>
      <c r="M41" s="203"/>
    </row>
    <row r="42" spans="1:14" ht="15">
      <c r="C42" s="205"/>
      <c r="F42" s="206"/>
      <c r="J42" s="208"/>
      <c r="K42" s="208"/>
      <c r="L42" s="208"/>
      <c r="M42" s="208"/>
    </row>
    <row r="43" spans="1:14" ht="15">
      <c r="C43" s="20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L46"/>
  <sheetViews>
    <sheetView showGridLines="0" view="pageBreakPreview" topLeftCell="A4" zoomScale="80" zoomScaleSheetLayoutView="80" workbookViewId="0">
      <selection activeCell="J29" sqref="J29"/>
    </sheetView>
  </sheetViews>
  <sheetFormatPr defaultRowHeight="15"/>
  <cols>
    <col min="1" max="1" width="14.28515625" style="21" bestFit="1" customWidth="1"/>
    <col min="2" max="2" width="80" style="24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2"/>
      <c r="C1" s="550" t="s">
        <v>97</v>
      </c>
      <c r="D1" s="550"/>
      <c r="E1" s="114"/>
    </row>
    <row r="2" spans="1:12" s="6" customFormat="1">
      <c r="A2" s="77" t="s">
        <v>128</v>
      </c>
      <c r="B2" s="242"/>
      <c r="C2" s="548" t="s">
        <v>1889</v>
      </c>
      <c r="D2" s="549"/>
      <c r="E2" s="114"/>
    </row>
    <row r="3" spans="1:12" s="6" customFormat="1">
      <c r="A3" s="77"/>
      <c r="B3" s="242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3"/>
      <c r="C4" s="77"/>
      <c r="D4" s="77"/>
      <c r="E4" s="109"/>
      <c r="L4" s="6"/>
    </row>
    <row r="5" spans="1:12" s="2" customFormat="1">
      <c r="A5" s="119" t="str">
        <f>'ფორმა N1'!D4</f>
        <v>მპგ თავისუფალი დემოკრატები</v>
      </c>
      <c r="B5" s="244"/>
      <c r="C5" s="59"/>
      <c r="D5" s="59"/>
      <c r="E5" s="109"/>
    </row>
    <row r="6" spans="1:12" s="2" customFormat="1">
      <c r="A6" s="78"/>
      <c r="B6" s="243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29">
        <v>1</v>
      </c>
      <c r="B9" s="229" t="s">
        <v>65</v>
      </c>
      <c r="C9" s="86">
        <f>SUM(C10,C26)</f>
        <v>791654</v>
      </c>
      <c r="D9" s="86">
        <f>SUM(D10,D26)</f>
        <v>786654</v>
      </c>
      <c r="E9" s="114"/>
    </row>
    <row r="10" spans="1:12" s="7" customFormat="1">
      <c r="A10" s="88">
        <v>1.1000000000000001</v>
      </c>
      <c r="B10" s="88" t="s">
        <v>69</v>
      </c>
      <c r="C10" s="86">
        <f>C12+C16+C25</f>
        <v>786654</v>
      </c>
      <c r="D10" s="86">
        <f>SUM(D11,D12,D16,D19,D24,D25)</f>
        <v>786654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C13+C14+C15</f>
        <v>332440</v>
      </c>
      <c r="D12" s="108">
        <f>D13+D14+D15</f>
        <v>332440</v>
      </c>
      <c r="E12" s="114"/>
    </row>
    <row r="13" spans="1:12" s="3" customFormat="1">
      <c r="A13" s="98" t="s">
        <v>70</v>
      </c>
      <c r="B13" s="98" t="s">
        <v>299</v>
      </c>
      <c r="C13" s="8">
        <v>332440</v>
      </c>
      <c r="D13" s="8">
        <v>332440</v>
      </c>
      <c r="E13" s="114"/>
    </row>
    <row r="14" spans="1:12" s="3" customFormat="1">
      <c r="A14" s="98" t="s">
        <v>468</v>
      </c>
      <c r="B14" s="98" t="s">
        <v>467</v>
      </c>
      <c r="C14" s="8"/>
      <c r="D14" s="8"/>
      <c r="E14" s="114"/>
    </row>
    <row r="15" spans="1:12" s="3" customFormat="1">
      <c r="A15" s="98" t="s">
        <v>469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73264</v>
      </c>
      <c r="D16" s="108">
        <f>SUM(D17:D18)</f>
        <v>73264</v>
      </c>
      <c r="E16" s="114"/>
    </row>
    <row r="17" spans="1:5" s="3" customFormat="1">
      <c r="A17" s="98" t="s">
        <v>73</v>
      </c>
      <c r="B17" s="98" t="s">
        <v>75</v>
      </c>
      <c r="C17" s="8">
        <v>53537</v>
      </c>
      <c r="D17" s="8">
        <v>53537</v>
      </c>
      <c r="E17" s="114"/>
    </row>
    <row r="18" spans="1:5" s="3" customFormat="1" ht="30">
      <c r="A18" s="98" t="s">
        <v>74</v>
      </c>
      <c r="B18" s="98" t="s">
        <v>98</v>
      </c>
      <c r="C18" s="479">
        <v>19727</v>
      </c>
      <c r="D18" s="8">
        <v>19727</v>
      </c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416</v>
      </c>
      <c r="C23" s="8"/>
      <c r="D23" s="8"/>
      <c r="E23" s="114"/>
    </row>
    <row r="24" spans="1:5" s="3" customFormat="1">
      <c r="A24" s="89" t="s">
        <v>84</v>
      </c>
      <c r="B24" s="89" t="s">
        <v>417</v>
      </c>
      <c r="C24" s="262"/>
      <c r="D24" s="8"/>
      <c r="E24" s="114"/>
    </row>
    <row r="25" spans="1:5" s="3" customFormat="1">
      <c r="A25" s="89" t="s">
        <v>239</v>
      </c>
      <c r="B25" s="89" t="s">
        <v>2655</v>
      </c>
      <c r="C25" s="8">
        <v>380950</v>
      </c>
      <c r="D25" s="8">
        <v>380950</v>
      </c>
      <c r="E25" s="114"/>
    </row>
    <row r="26" spans="1:5">
      <c r="A26" s="88">
        <v>1.2</v>
      </c>
      <c r="B26" s="88" t="s">
        <v>85</v>
      </c>
      <c r="C26" s="86">
        <f>C27+C31+C35</f>
        <v>5000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5000</v>
      </c>
      <c r="D27" s="108">
        <f>SUM(D28:D30)</f>
        <v>0</v>
      </c>
      <c r="E27" s="114"/>
    </row>
    <row r="28" spans="1:5">
      <c r="A28" s="237" t="s">
        <v>87</v>
      </c>
      <c r="B28" s="237" t="s">
        <v>297</v>
      </c>
      <c r="C28" s="8">
        <v>5000</v>
      </c>
      <c r="D28" s="8"/>
      <c r="E28" s="114"/>
    </row>
    <row r="29" spans="1:5">
      <c r="A29" s="237" t="s">
        <v>88</v>
      </c>
      <c r="B29" s="237" t="s">
        <v>300</v>
      </c>
      <c r="C29" s="8"/>
      <c r="D29" s="8"/>
      <c r="E29" s="114"/>
    </row>
    <row r="30" spans="1:5">
      <c r="A30" s="237" t="s">
        <v>425</v>
      </c>
      <c r="B30" s="237" t="s">
        <v>298</v>
      </c>
      <c r="C30" s="8"/>
      <c r="D30" s="8"/>
      <c r="E30" s="114"/>
    </row>
    <row r="31" spans="1:5">
      <c r="A31" s="89" t="s">
        <v>33</v>
      </c>
      <c r="B31" s="89" t="s">
        <v>467</v>
      </c>
      <c r="C31" s="108">
        <f>SUM(C32:C34)</f>
        <v>0</v>
      </c>
      <c r="D31" s="108">
        <f>SUM(D32:D34)</f>
        <v>0</v>
      </c>
      <c r="E31" s="114"/>
    </row>
    <row r="32" spans="1:5">
      <c r="A32" s="237" t="s">
        <v>12</v>
      </c>
      <c r="B32" s="237" t="s">
        <v>470</v>
      </c>
      <c r="C32" s="8"/>
      <c r="D32" s="8"/>
      <c r="E32" s="114"/>
    </row>
    <row r="33" spans="1:9">
      <c r="A33" s="237" t="s">
        <v>13</v>
      </c>
      <c r="B33" s="237" t="s">
        <v>471</v>
      </c>
      <c r="C33" s="8"/>
      <c r="D33" s="8"/>
      <c r="E33" s="114"/>
    </row>
    <row r="34" spans="1:9">
      <c r="A34" s="237" t="s">
        <v>269</v>
      </c>
      <c r="B34" s="237" t="s">
        <v>472</v>
      </c>
      <c r="C34" s="8"/>
      <c r="D34" s="8"/>
      <c r="E34" s="114"/>
    </row>
    <row r="35" spans="1:9" s="23" customFormat="1">
      <c r="A35" s="89" t="s">
        <v>34</v>
      </c>
      <c r="B35" s="250" t="s">
        <v>422</v>
      </c>
      <c r="C35" s="8"/>
      <c r="D35" s="8"/>
    </row>
    <row r="36" spans="1:9" s="2" customFormat="1">
      <c r="A36" s="1"/>
      <c r="B36" s="245"/>
      <c r="E36" s="5"/>
    </row>
    <row r="37" spans="1:9" s="2" customFormat="1">
      <c r="B37" s="245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45"/>
      <c r="E40" s="5"/>
    </row>
    <row r="41" spans="1:9" s="2" customFormat="1">
      <c r="B41" s="245"/>
      <c r="E41"/>
      <c r="F41"/>
      <c r="G41"/>
      <c r="H41"/>
      <c r="I41"/>
    </row>
    <row r="42" spans="1:9" s="2" customFormat="1">
      <c r="B42" s="245"/>
      <c r="D42" s="12"/>
      <c r="E42"/>
      <c r="F42"/>
      <c r="G42"/>
      <c r="H42"/>
      <c r="I42"/>
    </row>
    <row r="43" spans="1:9" s="2" customFormat="1">
      <c r="A43"/>
      <c r="B43" s="247" t="s">
        <v>420</v>
      </c>
      <c r="D43" s="12"/>
      <c r="E43"/>
      <c r="F43"/>
      <c r="G43"/>
      <c r="H43"/>
      <c r="I43"/>
    </row>
    <row r="44" spans="1:9" s="2" customFormat="1">
      <c r="A44"/>
      <c r="B44" s="245" t="s">
        <v>258</v>
      </c>
      <c r="D44" s="12"/>
      <c r="E44"/>
      <c r="F44"/>
      <c r="G44"/>
      <c r="H44"/>
      <c r="I44"/>
    </row>
    <row r="45" spans="1:9" customFormat="1" ht="12.75">
      <c r="B45" s="248" t="s">
        <v>127</v>
      </c>
    </row>
    <row r="46" spans="1:9" customFormat="1" ht="12.75">
      <c r="B46" s="24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26"/>
      <c r="C1" s="550" t="s">
        <v>97</v>
      </c>
      <c r="D1" s="550"/>
      <c r="E1" s="92"/>
    </row>
    <row r="2" spans="1:5" s="6" customFormat="1">
      <c r="A2" s="75" t="s">
        <v>384</v>
      </c>
      <c r="B2" s="226"/>
      <c r="C2" s="548" t="s">
        <v>1889</v>
      </c>
      <c r="D2" s="549"/>
      <c r="E2" s="92"/>
    </row>
    <row r="3" spans="1:5" s="6" customFormat="1">
      <c r="A3" s="75" t="s">
        <v>385</v>
      </c>
      <c r="B3" s="226"/>
      <c r="C3" s="227"/>
      <c r="D3" s="227"/>
      <c r="E3" s="92"/>
    </row>
    <row r="4" spans="1:5" s="6" customFormat="1">
      <c r="A4" s="77" t="s">
        <v>128</v>
      </c>
      <c r="B4" s="226"/>
      <c r="C4" s="227"/>
      <c r="D4" s="227"/>
      <c r="E4" s="92"/>
    </row>
    <row r="5" spans="1:5" s="6" customFormat="1">
      <c r="A5" s="77"/>
      <c r="B5" s="226"/>
      <c r="C5" s="227"/>
      <c r="D5" s="227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28" t="str">
        <f>'ფორმა N1'!D4</f>
        <v>მპგ თავისუფალი დემოკრატები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26"/>
      <c r="B9" s="226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29">
        <v>1</v>
      </c>
      <c r="B11" s="229" t="s">
        <v>57</v>
      </c>
      <c r="C11" s="83">
        <f>SUM(C12,C15,C55,C58,C59,C60,C78)</f>
        <v>0</v>
      </c>
      <c r="D11" s="83">
        <f>SUM(D12,D15,D55,D58,D59,D60,D66,D74,D75)</f>
        <v>0</v>
      </c>
      <c r="E11" s="230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0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1"/>
      <c r="E17" s="96"/>
    </row>
    <row r="18" spans="1:6" s="3" customFormat="1">
      <c r="A18" s="98" t="s">
        <v>88</v>
      </c>
      <c r="B18" s="98" t="s">
        <v>62</v>
      </c>
      <c r="C18" s="4"/>
      <c r="D18" s="231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2"/>
      <c r="F19" s="233"/>
    </row>
    <row r="20" spans="1:6" s="236" customFormat="1" ht="30">
      <c r="A20" s="98" t="s">
        <v>12</v>
      </c>
      <c r="B20" s="98" t="s">
        <v>238</v>
      </c>
      <c r="C20" s="234"/>
      <c r="D20" s="38"/>
      <c r="E20" s="235"/>
    </row>
    <row r="21" spans="1:6" s="236" customFormat="1">
      <c r="A21" s="98" t="s">
        <v>13</v>
      </c>
      <c r="B21" s="98" t="s">
        <v>14</v>
      </c>
      <c r="C21" s="234"/>
      <c r="D21" s="39"/>
      <c r="E21" s="235"/>
    </row>
    <row r="22" spans="1:6" s="236" customFormat="1" ht="30">
      <c r="A22" s="98" t="s">
        <v>269</v>
      </c>
      <c r="B22" s="98" t="s">
        <v>22</v>
      </c>
      <c r="C22" s="234"/>
      <c r="D22" s="40"/>
      <c r="E22" s="235"/>
    </row>
    <row r="23" spans="1:6" s="236" customFormat="1" ht="16.5" customHeight="1">
      <c r="A23" s="98" t="s">
        <v>270</v>
      </c>
      <c r="B23" s="98" t="s">
        <v>15</v>
      </c>
      <c r="C23" s="234"/>
      <c r="D23" s="40"/>
      <c r="E23" s="235"/>
    </row>
    <row r="24" spans="1:6" s="236" customFormat="1" ht="16.5" customHeight="1">
      <c r="A24" s="98" t="s">
        <v>271</v>
      </c>
      <c r="B24" s="98" t="s">
        <v>16</v>
      </c>
      <c r="C24" s="234"/>
      <c r="D24" s="40"/>
      <c r="E24" s="235"/>
    </row>
    <row r="25" spans="1:6" s="236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35"/>
    </row>
    <row r="26" spans="1:6" s="236" customFormat="1" ht="16.5" customHeight="1">
      <c r="A26" s="237" t="s">
        <v>273</v>
      </c>
      <c r="B26" s="237" t="s">
        <v>18</v>
      </c>
      <c r="C26" s="234"/>
      <c r="D26" s="40"/>
      <c r="E26" s="235"/>
    </row>
    <row r="27" spans="1:6" s="236" customFormat="1" ht="16.5" customHeight="1">
      <c r="A27" s="237" t="s">
        <v>274</v>
      </c>
      <c r="B27" s="237" t="s">
        <v>19</v>
      </c>
      <c r="C27" s="234"/>
      <c r="D27" s="40"/>
      <c r="E27" s="235"/>
    </row>
    <row r="28" spans="1:6" s="236" customFormat="1" ht="16.5" customHeight="1">
      <c r="A28" s="237" t="s">
        <v>275</v>
      </c>
      <c r="B28" s="237" t="s">
        <v>20</v>
      </c>
      <c r="C28" s="234"/>
      <c r="D28" s="40"/>
      <c r="E28" s="235"/>
    </row>
    <row r="29" spans="1:6" s="236" customFormat="1" ht="16.5" customHeight="1">
      <c r="A29" s="237" t="s">
        <v>276</v>
      </c>
      <c r="B29" s="237" t="s">
        <v>23</v>
      </c>
      <c r="C29" s="234"/>
      <c r="D29" s="41"/>
      <c r="E29" s="235"/>
    </row>
    <row r="30" spans="1:6" s="236" customFormat="1" ht="16.5" customHeight="1">
      <c r="A30" s="98" t="s">
        <v>277</v>
      </c>
      <c r="B30" s="98" t="s">
        <v>21</v>
      </c>
      <c r="C30" s="234"/>
      <c r="D30" s="41"/>
      <c r="E30" s="235"/>
    </row>
    <row r="31" spans="1:6" s="3" customFormat="1" ht="16.5" customHeight="1">
      <c r="A31" s="89" t="s">
        <v>34</v>
      </c>
      <c r="B31" s="89" t="s">
        <v>3</v>
      </c>
      <c r="C31" s="4"/>
      <c r="D31" s="231"/>
      <c r="E31" s="232"/>
    </row>
    <row r="32" spans="1:6" s="3" customFormat="1" ht="16.5" customHeight="1">
      <c r="A32" s="89" t="s">
        <v>35</v>
      </c>
      <c r="B32" s="89" t="s">
        <v>4</v>
      </c>
      <c r="C32" s="4"/>
      <c r="D32" s="231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1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1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1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1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1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1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1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1"/>
      <c r="E42" s="96"/>
    </row>
    <row r="43" spans="1:5" s="3" customFormat="1" ht="16.5" customHeight="1">
      <c r="A43" s="17" t="s">
        <v>347</v>
      </c>
      <c r="B43" s="17" t="s">
        <v>460</v>
      </c>
      <c r="C43" s="4"/>
      <c r="D43" s="231"/>
      <c r="E43" s="96"/>
    </row>
    <row r="44" spans="1:5" s="3" customFormat="1" ht="16.5" customHeight="1">
      <c r="A44" s="17" t="s">
        <v>461</v>
      </c>
      <c r="B44" s="17" t="s">
        <v>343</v>
      </c>
      <c r="C44" s="4"/>
      <c r="D44" s="231"/>
      <c r="E44" s="96"/>
    </row>
    <row r="45" spans="1:5" s="3" customFormat="1" ht="30">
      <c r="A45" s="89" t="s">
        <v>40</v>
      </c>
      <c r="B45" s="89" t="s">
        <v>28</v>
      </c>
      <c r="C45" s="4"/>
      <c r="D45" s="231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31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1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1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1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1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1"/>
      <c r="E52" s="96"/>
    </row>
    <row r="53" spans="1:6" s="3" customFormat="1">
      <c r="A53" s="89" t="s">
        <v>45</v>
      </c>
      <c r="B53" s="89" t="s">
        <v>29</v>
      </c>
      <c r="C53" s="4"/>
      <c r="D53" s="231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1"/>
      <c r="E54" s="232"/>
      <c r="F54" s="233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2"/>
      <c r="F55" s="233"/>
    </row>
    <row r="56" spans="1:6" s="3" customFormat="1" ht="30">
      <c r="A56" s="89" t="s">
        <v>50</v>
      </c>
      <c r="B56" s="89" t="s">
        <v>48</v>
      </c>
      <c r="C56" s="4"/>
      <c r="D56" s="231"/>
      <c r="E56" s="232"/>
      <c r="F56" s="233"/>
    </row>
    <row r="57" spans="1:6" s="3" customFormat="1" ht="16.5" customHeight="1">
      <c r="A57" s="89" t="s">
        <v>51</v>
      </c>
      <c r="B57" s="89" t="s">
        <v>47</v>
      </c>
      <c r="C57" s="4"/>
      <c r="D57" s="231"/>
      <c r="E57" s="232"/>
      <c r="F57" s="233"/>
    </row>
    <row r="58" spans="1:6" s="3" customFormat="1">
      <c r="A58" s="88">
        <v>1.4</v>
      </c>
      <c r="B58" s="88" t="s">
        <v>393</v>
      </c>
      <c r="C58" s="4"/>
      <c r="D58" s="231"/>
      <c r="E58" s="232"/>
      <c r="F58" s="233"/>
    </row>
    <row r="59" spans="1:6" s="236" customFormat="1">
      <c r="A59" s="88">
        <v>1.5</v>
      </c>
      <c r="B59" s="88" t="s">
        <v>7</v>
      </c>
      <c r="C59" s="234"/>
      <c r="D59" s="40"/>
      <c r="E59" s="235"/>
    </row>
    <row r="60" spans="1:6" s="236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35"/>
    </row>
    <row r="61" spans="1:6" s="236" customFormat="1">
      <c r="A61" s="89" t="s">
        <v>285</v>
      </c>
      <c r="B61" s="46" t="s">
        <v>52</v>
      </c>
      <c r="C61" s="234"/>
      <c r="D61" s="40"/>
      <c r="E61" s="235"/>
    </row>
    <row r="62" spans="1:6" s="236" customFormat="1" ht="30">
      <c r="A62" s="89" t="s">
        <v>286</v>
      </c>
      <c r="B62" s="46" t="s">
        <v>54</v>
      </c>
      <c r="C62" s="234"/>
      <c r="D62" s="40"/>
      <c r="E62" s="235"/>
    </row>
    <row r="63" spans="1:6" s="236" customFormat="1">
      <c r="A63" s="89" t="s">
        <v>287</v>
      </c>
      <c r="B63" s="46" t="s">
        <v>53</v>
      </c>
      <c r="C63" s="40"/>
      <c r="D63" s="40"/>
      <c r="E63" s="235"/>
    </row>
    <row r="64" spans="1:6" s="236" customFormat="1">
      <c r="A64" s="89" t="s">
        <v>288</v>
      </c>
      <c r="B64" s="46" t="s">
        <v>27</v>
      </c>
      <c r="C64" s="234"/>
      <c r="D64" s="40"/>
      <c r="E64" s="235"/>
    </row>
    <row r="65" spans="1:5" s="236" customFormat="1">
      <c r="A65" s="89" t="s">
        <v>323</v>
      </c>
      <c r="B65" s="46" t="s">
        <v>324</v>
      </c>
      <c r="C65" s="234"/>
      <c r="D65" s="40"/>
      <c r="E65" s="235"/>
    </row>
    <row r="66" spans="1:5">
      <c r="A66" s="229">
        <v>2</v>
      </c>
      <c r="B66" s="229" t="s">
        <v>388</v>
      </c>
      <c r="C66" s="238"/>
      <c r="D66" s="86">
        <f>SUM(D67:D73)</f>
        <v>0</v>
      </c>
      <c r="E66" s="97"/>
    </row>
    <row r="67" spans="1:5">
      <c r="A67" s="99">
        <v>2.1</v>
      </c>
      <c r="B67" s="239" t="s">
        <v>89</v>
      </c>
      <c r="C67" s="240"/>
      <c r="D67" s="22"/>
      <c r="E67" s="97"/>
    </row>
    <row r="68" spans="1:5">
      <c r="A68" s="99">
        <v>2.2000000000000002</v>
      </c>
      <c r="B68" s="239" t="s">
        <v>389</v>
      </c>
      <c r="C68" s="240"/>
      <c r="D68" s="22"/>
      <c r="E68" s="97"/>
    </row>
    <row r="69" spans="1:5">
      <c r="A69" s="99">
        <v>2.2999999999999998</v>
      </c>
      <c r="B69" s="239" t="s">
        <v>93</v>
      </c>
      <c r="C69" s="240"/>
      <c r="D69" s="22"/>
      <c r="E69" s="97"/>
    </row>
    <row r="70" spans="1:5">
      <c r="A70" s="99">
        <v>2.4</v>
      </c>
      <c r="B70" s="239" t="s">
        <v>92</v>
      </c>
      <c r="C70" s="240"/>
      <c r="D70" s="22"/>
      <c r="E70" s="97"/>
    </row>
    <row r="71" spans="1:5">
      <c r="A71" s="99">
        <v>2.5</v>
      </c>
      <c r="B71" s="239" t="s">
        <v>390</v>
      </c>
      <c r="C71" s="240"/>
      <c r="D71" s="22"/>
      <c r="E71" s="97"/>
    </row>
    <row r="72" spans="1:5">
      <c r="A72" s="99">
        <v>2.6</v>
      </c>
      <c r="B72" s="239" t="s">
        <v>90</v>
      </c>
      <c r="C72" s="240"/>
      <c r="D72" s="22"/>
      <c r="E72" s="97"/>
    </row>
    <row r="73" spans="1:5">
      <c r="A73" s="99">
        <v>2.7</v>
      </c>
      <c r="B73" s="239" t="s">
        <v>91</v>
      </c>
      <c r="C73" s="241"/>
      <c r="D73" s="22"/>
      <c r="E73" s="97"/>
    </row>
    <row r="74" spans="1:5">
      <c r="A74" s="229">
        <v>3</v>
      </c>
      <c r="B74" s="229" t="s">
        <v>421</v>
      </c>
      <c r="C74" s="86"/>
      <c r="D74" s="22"/>
      <c r="E74" s="97"/>
    </row>
    <row r="75" spans="1:5">
      <c r="A75" s="229">
        <v>4</v>
      </c>
      <c r="B75" s="229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0"/>
      <c r="D76" s="8"/>
      <c r="E76" s="97"/>
    </row>
    <row r="77" spans="1:5">
      <c r="A77" s="99">
        <v>4.2</v>
      </c>
      <c r="B77" s="99" t="s">
        <v>242</v>
      </c>
      <c r="C77" s="241"/>
      <c r="D77" s="8"/>
      <c r="E77" s="97"/>
    </row>
    <row r="78" spans="1:5">
      <c r="A78" s="229">
        <v>5</v>
      </c>
      <c r="B78" s="229" t="s">
        <v>267</v>
      </c>
      <c r="C78" s="264"/>
      <c r="D78" s="241"/>
      <c r="E78" s="97"/>
    </row>
    <row r="79" spans="1:5">
      <c r="B79" s="44"/>
    </row>
    <row r="80" spans="1:5">
      <c r="A80" s="551" t="s">
        <v>462</v>
      </c>
      <c r="B80" s="551"/>
      <c r="C80" s="551"/>
      <c r="D80" s="551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8"/>
  <sheetViews>
    <sheetView showGridLines="0" view="pageBreakPreview" topLeftCell="A15" zoomScale="80" zoomScaleSheetLayoutView="80" workbookViewId="0">
      <selection activeCell="C52" sqref="C5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0" width="9.140625" style="21"/>
    <col min="11" max="11" width="9.85546875" style="21" bestFit="1" customWidth="1"/>
    <col min="12" max="16384" width="9.140625" style="21"/>
  </cols>
  <sheetData>
    <row r="1" spans="1:12">
      <c r="A1" s="75" t="s">
        <v>290</v>
      </c>
      <c r="B1" s="115"/>
      <c r="C1" s="550" t="s">
        <v>97</v>
      </c>
      <c r="D1" s="550"/>
      <c r="E1" s="153"/>
    </row>
    <row r="2" spans="1:12">
      <c r="A2" s="77" t="s">
        <v>128</v>
      </c>
      <c r="B2" s="115"/>
      <c r="C2" s="548" t="s">
        <v>1889</v>
      </c>
      <c r="D2" s="549"/>
      <c r="E2" s="153"/>
    </row>
    <row r="3" spans="1:12">
      <c r="A3" s="77"/>
      <c r="B3" s="115"/>
      <c r="C3" s="334"/>
      <c r="D3" s="334"/>
      <c r="E3" s="153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19" t="str">
        <f>'ფორმა N1'!D4</f>
        <v>მპგ თავისუფალი დემოკრატები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33"/>
      <c r="B7" s="333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358711.5</v>
      </c>
      <c r="D9" s="83">
        <f>SUM(D10,D13,D53,D56,D57,D58,D64,D71,D72)</f>
        <v>391685.5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42500</v>
      </c>
      <c r="D10" s="85">
        <f>SUM(D11:D12)</f>
        <v>42500</v>
      </c>
      <c r="E10" s="155"/>
    </row>
    <row r="11" spans="1:12" s="9" customFormat="1" ht="16.5" customHeight="1">
      <c r="A11" s="16" t="s">
        <v>30</v>
      </c>
      <c r="B11" s="16" t="s">
        <v>59</v>
      </c>
      <c r="C11" s="35">
        <v>42500</v>
      </c>
      <c r="D11" s="36">
        <v>42500</v>
      </c>
      <c r="E11" s="155"/>
    </row>
    <row r="12" spans="1:12" ht="16.5" customHeight="1">
      <c r="A12" s="16" t="s">
        <v>31</v>
      </c>
      <c r="B12" s="16" t="s">
        <v>0</v>
      </c>
      <c r="C12" s="35"/>
      <c r="D12" s="36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316125.5</v>
      </c>
      <c r="D13" s="85">
        <f>SUM(D14,D17,D29:D32,D35,D36,D43,D44,D45,D46,D47,D51,D52)</f>
        <v>349185.5</v>
      </c>
      <c r="E13" s="153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3"/>
    </row>
    <row r="15" spans="1:12" ht="17.25" customHeight="1">
      <c r="A15" s="17" t="s">
        <v>87</v>
      </c>
      <c r="B15" s="17" t="s">
        <v>61</v>
      </c>
      <c r="C15" s="35"/>
      <c r="D15" s="34"/>
      <c r="E15" s="153"/>
    </row>
    <row r="16" spans="1:12" ht="17.25" customHeight="1">
      <c r="A16" s="17" t="s">
        <v>88</v>
      </c>
      <c r="B16" s="17" t="s">
        <v>62</v>
      </c>
      <c r="C16" s="35"/>
      <c r="D16" s="34"/>
      <c r="E16" s="153"/>
    </row>
    <row r="17" spans="1:5">
      <c r="A17" s="16" t="s">
        <v>33</v>
      </c>
      <c r="B17" s="16" t="s">
        <v>2</v>
      </c>
      <c r="C17" s="85">
        <f>SUM(C18:C23,C28)</f>
        <v>44491</v>
      </c>
      <c r="D17" s="85">
        <f>SUM(D18:D23,D28)</f>
        <v>124218</v>
      </c>
      <c r="E17" s="153"/>
    </row>
    <row r="18" spans="1:5" ht="30">
      <c r="A18" s="17" t="s">
        <v>12</v>
      </c>
      <c r="B18" s="17" t="s">
        <v>238</v>
      </c>
      <c r="C18" s="37">
        <v>40592</v>
      </c>
      <c r="D18" s="37">
        <f>870+66+165+410+15855+102047+389</f>
        <v>119802</v>
      </c>
      <c r="E18" s="153"/>
    </row>
    <row r="19" spans="1:5">
      <c r="A19" s="17" t="s">
        <v>13</v>
      </c>
      <c r="B19" s="17" t="s">
        <v>14</v>
      </c>
      <c r="C19" s="37"/>
      <c r="D19" s="476"/>
      <c r="E19" s="153"/>
    </row>
    <row r="20" spans="1:5" ht="30">
      <c r="A20" s="17" t="s">
        <v>269</v>
      </c>
      <c r="B20" s="17" t="s">
        <v>22</v>
      </c>
      <c r="C20" s="37"/>
      <c r="D20" s="472"/>
      <c r="E20" s="153"/>
    </row>
    <row r="21" spans="1:5">
      <c r="A21" s="17" t="s">
        <v>270</v>
      </c>
      <c r="B21" s="17" t="s">
        <v>15</v>
      </c>
      <c r="C21" s="37">
        <v>2592</v>
      </c>
      <c r="D21" s="37">
        <f>120+131+2993</f>
        <v>3244</v>
      </c>
      <c r="E21" s="153"/>
    </row>
    <row r="22" spans="1:5">
      <c r="A22" s="17" t="s">
        <v>271</v>
      </c>
      <c r="B22" s="17" t="s">
        <v>16</v>
      </c>
      <c r="C22" s="37"/>
      <c r="D22" s="37"/>
      <c r="E22" s="153"/>
    </row>
    <row r="23" spans="1:5">
      <c r="A23" s="17" t="s">
        <v>272</v>
      </c>
      <c r="B23" s="17" t="s">
        <v>17</v>
      </c>
      <c r="C23" s="473">
        <f>SUM(C24:C27)</f>
        <v>1307</v>
      </c>
      <c r="D23" s="473">
        <f>SUM(D24:D27)</f>
        <v>1172</v>
      </c>
      <c r="E23" s="153"/>
    </row>
    <row r="24" spans="1:5" ht="16.5" customHeight="1">
      <c r="A24" s="18" t="s">
        <v>273</v>
      </c>
      <c r="B24" s="18" t="s">
        <v>18</v>
      </c>
      <c r="C24" s="37">
        <v>571</v>
      </c>
      <c r="D24" s="37">
        <v>571</v>
      </c>
      <c r="E24" s="153"/>
    </row>
    <row r="25" spans="1:5" ht="16.5" customHeight="1">
      <c r="A25" s="18" t="s">
        <v>274</v>
      </c>
      <c r="B25" s="18" t="s">
        <v>19</v>
      </c>
      <c r="C25" s="37">
        <v>707</v>
      </c>
      <c r="D25" s="37">
        <f>153+40+379</f>
        <v>572</v>
      </c>
      <c r="E25" s="153"/>
    </row>
    <row r="26" spans="1:5" ht="16.5" customHeight="1">
      <c r="A26" s="18" t="s">
        <v>275</v>
      </c>
      <c r="B26" s="18" t="s">
        <v>20</v>
      </c>
      <c r="C26" s="37">
        <v>2</v>
      </c>
      <c r="D26" s="37">
        <v>2</v>
      </c>
      <c r="E26" s="153"/>
    </row>
    <row r="27" spans="1:5" ht="16.5" customHeight="1">
      <c r="A27" s="18" t="s">
        <v>276</v>
      </c>
      <c r="B27" s="18" t="s">
        <v>23</v>
      </c>
      <c r="C27" s="37">
        <v>27</v>
      </c>
      <c r="D27" s="37">
        <v>27</v>
      </c>
      <c r="E27" s="153"/>
    </row>
    <row r="28" spans="1:5">
      <c r="A28" s="17" t="s">
        <v>277</v>
      </c>
      <c r="B28" s="17" t="s">
        <v>21</v>
      </c>
      <c r="C28" s="37"/>
      <c r="D28" s="37"/>
      <c r="E28" s="153"/>
    </row>
    <row r="29" spans="1:5">
      <c r="A29" s="16" t="s">
        <v>34</v>
      </c>
      <c r="B29" s="16" t="s">
        <v>3</v>
      </c>
      <c r="C29" s="33">
        <v>6966</v>
      </c>
      <c r="D29" s="33">
        <f>500+2100+135</f>
        <v>2735</v>
      </c>
      <c r="E29" s="153"/>
    </row>
    <row r="30" spans="1:5">
      <c r="A30" s="16" t="s">
        <v>35</v>
      </c>
      <c r="B30" s="16" t="s">
        <v>4</v>
      </c>
      <c r="C30" s="33"/>
      <c r="D30" s="472"/>
      <c r="E30" s="153"/>
    </row>
    <row r="31" spans="1:5">
      <c r="A31" s="16" t="s">
        <v>36</v>
      </c>
      <c r="B31" s="16" t="s">
        <v>5</v>
      </c>
      <c r="C31" s="33"/>
      <c r="D31" s="34"/>
      <c r="E31" s="153"/>
    </row>
    <row r="32" spans="1:5">
      <c r="A32" s="16" t="s">
        <v>37</v>
      </c>
      <c r="B32" s="16" t="s">
        <v>63</v>
      </c>
      <c r="C32" s="85">
        <f>SUM(C33:C34)</f>
        <v>4945</v>
      </c>
      <c r="D32" s="85">
        <f>SUM(D33:D34)</f>
        <v>6608</v>
      </c>
      <c r="E32" s="153"/>
    </row>
    <row r="33" spans="1:5">
      <c r="A33" s="17" t="s">
        <v>278</v>
      </c>
      <c r="B33" s="17" t="s">
        <v>56</v>
      </c>
      <c r="C33" s="35">
        <v>4410</v>
      </c>
      <c r="D33" s="36">
        <v>5920</v>
      </c>
      <c r="E33" s="153"/>
    </row>
    <row r="34" spans="1:5">
      <c r="A34" s="17" t="s">
        <v>279</v>
      </c>
      <c r="B34" s="17" t="s">
        <v>55</v>
      </c>
      <c r="C34" s="35">
        <v>535</v>
      </c>
      <c r="D34" s="36">
        <v>688</v>
      </c>
      <c r="E34" s="153"/>
    </row>
    <row r="35" spans="1:5">
      <c r="A35" s="16" t="s">
        <v>38</v>
      </c>
      <c r="B35" s="16" t="s">
        <v>49</v>
      </c>
      <c r="C35" s="35">
        <v>322</v>
      </c>
      <c r="D35" s="36">
        <v>322</v>
      </c>
      <c r="E35" s="153"/>
    </row>
    <row r="36" spans="1:5">
      <c r="A36" s="16" t="s">
        <v>39</v>
      </c>
      <c r="B36" s="16" t="s">
        <v>340</v>
      </c>
      <c r="C36" s="85">
        <f>SUM(C37:C42)</f>
        <v>97919</v>
      </c>
      <c r="D36" s="85">
        <f>SUM(D37:D42)</f>
        <v>107937</v>
      </c>
      <c r="E36" s="153"/>
    </row>
    <row r="37" spans="1:5">
      <c r="A37" s="17" t="s">
        <v>337</v>
      </c>
      <c r="B37" s="17" t="s">
        <v>341</v>
      </c>
      <c r="C37" s="35">
        <v>48738</v>
      </c>
      <c r="D37" s="35">
        <f>11960+2267</f>
        <v>14227</v>
      </c>
      <c r="E37" s="153"/>
    </row>
    <row r="38" spans="1:5">
      <c r="A38" s="17" t="s">
        <v>338</v>
      </c>
      <c r="B38" s="17" t="s">
        <v>342</v>
      </c>
      <c r="C38" s="35"/>
      <c r="D38" s="35">
        <f>4000+1100</f>
        <v>5100</v>
      </c>
      <c r="E38" s="153"/>
    </row>
    <row r="39" spans="1:5">
      <c r="A39" s="17" t="s">
        <v>339</v>
      </c>
      <c r="B39" s="17" t="s">
        <v>345</v>
      </c>
      <c r="C39" s="35"/>
      <c r="D39" s="36"/>
      <c r="E39" s="153"/>
    </row>
    <row r="40" spans="1:5">
      <c r="A40" s="17" t="s">
        <v>344</v>
      </c>
      <c r="B40" s="17" t="s">
        <v>346</v>
      </c>
      <c r="C40" s="35">
        <f>35+4301+1190</f>
        <v>5526</v>
      </c>
      <c r="D40" s="36">
        <f>35+1190</f>
        <v>1225</v>
      </c>
      <c r="E40" s="153"/>
    </row>
    <row r="41" spans="1:5">
      <c r="A41" s="17" t="s">
        <v>347</v>
      </c>
      <c r="B41" s="17" t="s">
        <v>460</v>
      </c>
      <c r="C41" s="35">
        <v>43655</v>
      </c>
      <c r="D41" s="36">
        <f>146+45401+1000+15900+375+5250</f>
        <v>68072</v>
      </c>
      <c r="E41" s="153"/>
    </row>
    <row r="42" spans="1:5">
      <c r="A42" s="17" t="s">
        <v>461</v>
      </c>
      <c r="B42" s="17" t="s">
        <v>343</v>
      </c>
      <c r="C42" s="35"/>
      <c r="D42" s="36">
        <f>5900+3300+800+1604+3809+3900</f>
        <v>19313</v>
      </c>
      <c r="E42" s="153"/>
    </row>
    <row r="43" spans="1:5" ht="30">
      <c r="A43" s="16" t="s">
        <v>40</v>
      </c>
      <c r="B43" s="16" t="s">
        <v>28</v>
      </c>
      <c r="C43" s="33">
        <v>3715</v>
      </c>
      <c r="D43" s="34">
        <v>2175</v>
      </c>
      <c r="E43" s="153"/>
    </row>
    <row r="44" spans="1:5">
      <c r="A44" s="16" t="s">
        <v>41</v>
      </c>
      <c r="B44" s="16" t="s">
        <v>24</v>
      </c>
      <c r="C44" s="33">
        <v>500</v>
      </c>
      <c r="D44" s="34">
        <v>500</v>
      </c>
      <c r="E44" s="153"/>
    </row>
    <row r="45" spans="1:5">
      <c r="A45" s="16" t="s">
        <v>42</v>
      </c>
      <c r="B45" s="16" t="s">
        <v>25</v>
      </c>
      <c r="C45" s="33">
        <v>1350</v>
      </c>
      <c r="D45" s="33">
        <f>700+1300</f>
        <v>2000</v>
      </c>
      <c r="E45" s="153"/>
    </row>
    <row r="46" spans="1:5">
      <c r="A46" s="16" t="s">
        <v>43</v>
      </c>
      <c r="B46" s="16" t="s">
        <v>26</v>
      </c>
      <c r="C46" s="33"/>
      <c r="D46" s="36"/>
      <c r="E46" s="153"/>
    </row>
    <row r="47" spans="1:5">
      <c r="A47" s="16" t="s">
        <v>44</v>
      </c>
      <c r="B47" s="16" t="s">
        <v>284</v>
      </c>
      <c r="C47" s="85">
        <f>SUM(C48:C50)</f>
        <v>65869</v>
      </c>
      <c r="D47" s="85">
        <f>SUM(D48:D50)</f>
        <v>26293</v>
      </c>
      <c r="E47" s="153"/>
    </row>
    <row r="48" spans="1:5">
      <c r="A48" s="98" t="s">
        <v>352</v>
      </c>
      <c r="B48" s="98" t="s">
        <v>355</v>
      </c>
      <c r="C48" s="35">
        <v>65869</v>
      </c>
      <c r="D48" s="36">
        <v>26293</v>
      </c>
      <c r="E48" s="153"/>
    </row>
    <row r="49" spans="1:5">
      <c r="A49" s="98" t="s">
        <v>353</v>
      </c>
      <c r="B49" s="98" t="s">
        <v>354</v>
      </c>
      <c r="C49" s="33"/>
      <c r="D49" s="36"/>
      <c r="E49" s="153"/>
    </row>
    <row r="50" spans="1:5">
      <c r="A50" s="98" t="s">
        <v>356</v>
      </c>
      <c r="B50" s="98" t="s">
        <v>357</v>
      </c>
      <c r="C50" s="33"/>
      <c r="D50" s="36"/>
      <c r="E50" s="153"/>
    </row>
    <row r="51" spans="1:5" ht="26.25" customHeight="1">
      <c r="A51" s="16" t="s">
        <v>45</v>
      </c>
      <c r="B51" s="16" t="s">
        <v>29</v>
      </c>
      <c r="C51" s="33"/>
      <c r="D51" s="36"/>
      <c r="E51" s="153"/>
    </row>
    <row r="52" spans="1:5">
      <c r="A52" s="16" t="s">
        <v>46</v>
      </c>
      <c r="B52" s="16" t="s">
        <v>6</v>
      </c>
      <c r="C52" s="33">
        <f>8440+62137.5+15478+1000+2993</f>
        <v>90048.5</v>
      </c>
      <c r="D52" s="33">
        <f>8440+62137.5+1000+1200+800+1416+1404</f>
        <v>76397.5</v>
      </c>
      <c r="E52" s="153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3"/>
    </row>
    <row r="54" spans="1:5" ht="30">
      <c r="A54" s="16" t="s">
        <v>50</v>
      </c>
      <c r="B54" s="16" t="s">
        <v>48</v>
      </c>
      <c r="C54" s="35"/>
      <c r="D54" s="36"/>
      <c r="E54" s="153"/>
    </row>
    <row r="55" spans="1:5">
      <c r="A55" s="16" t="s">
        <v>51</v>
      </c>
      <c r="B55" s="16" t="s">
        <v>47</v>
      </c>
      <c r="C55" s="35"/>
      <c r="D55" s="36"/>
      <c r="E55" s="153"/>
    </row>
    <row r="56" spans="1:5">
      <c r="A56" s="14">
        <v>1.4</v>
      </c>
      <c r="B56" s="14" t="s">
        <v>393</v>
      </c>
      <c r="C56" s="33"/>
      <c r="D56" s="34"/>
      <c r="E56" s="153"/>
    </row>
    <row r="57" spans="1:5">
      <c r="A57" s="14">
        <v>1.5</v>
      </c>
      <c r="B57" s="14" t="s">
        <v>7</v>
      </c>
      <c r="C57" s="37"/>
      <c r="D57" s="40"/>
      <c r="E57" s="153"/>
    </row>
    <row r="58" spans="1:5">
      <c r="A58" s="14">
        <v>1.6</v>
      </c>
      <c r="B58" s="45" t="s">
        <v>8</v>
      </c>
      <c r="C58" s="85">
        <f>SUM(C59:C64)</f>
        <v>86</v>
      </c>
      <c r="D58" s="85">
        <f>SUM(D59:D63)</f>
        <v>0</v>
      </c>
      <c r="E58" s="153"/>
    </row>
    <row r="59" spans="1:5">
      <c r="A59" s="16" t="s">
        <v>285</v>
      </c>
      <c r="B59" s="46" t="s">
        <v>52</v>
      </c>
      <c r="C59" s="37"/>
      <c r="D59" s="40"/>
      <c r="E59" s="153"/>
    </row>
    <row r="60" spans="1:5" ht="30">
      <c r="A60" s="16" t="s">
        <v>286</v>
      </c>
      <c r="B60" s="46" t="s">
        <v>54</v>
      </c>
      <c r="C60" s="37"/>
      <c r="D60" s="40"/>
      <c r="E60" s="153"/>
    </row>
    <row r="61" spans="1:5">
      <c r="A61" s="16" t="s">
        <v>287</v>
      </c>
      <c r="B61" s="46" t="s">
        <v>53</v>
      </c>
      <c r="C61" s="40"/>
      <c r="D61" s="40"/>
      <c r="E61" s="153"/>
    </row>
    <row r="62" spans="1:5">
      <c r="A62" s="16" t="s">
        <v>288</v>
      </c>
      <c r="B62" s="46" t="s">
        <v>27</v>
      </c>
      <c r="C62" s="37"/>
      <c r="D62" s="40"/>
      <c r="E62" s="153"/>
    </row>
    <row r="63" spans="1:5">
      <c r="A63" s="16" t="s">
        <v>323</v>
      </c>
      <c r="B63" s="211" t="s">
        <v>324</v>
      </c>
      <c r="C63" s="477">
        <v>86</v>
      </c>
      <c r="D63" s="212"/>
      <c r="E63" s="153"/>
    </row>
    <row r="64" spans="1:5">
      <c r="A64" s="13">
        <v>2</v>
      </c>
      <c r="B64" s="47" t="s">
        <v>95</v>
      </c>
      <c r="C64" s="37"/>
      <c r="D64" s="118">
        <f>SUM(D65:D70)</f>
        <v>0</v>
      </c>
      <c r="E64" s="153"/>
    </row>
    <row r="65" spans="1:5">
      <c r="A65" s="15">
        <v>2.1</v>
      </c>
      <c r="B65" s="48" t="s">
        <v>89</v>
      </c>
      <c r="C65" s="267"/>
      <c r="D65" s="42"/>
      <c r="E65" s="153"/>
    </row>
    <row r="66" spans="1:5">
      <c r="A66" s="15">
        <v>2.2000000000000002</v>
      </c>
      <c r="B66" s="48" t="s">
        <v>93</v>
      </c>
      <c r="C66" s="269"/>
      <c r="D66" s="43"/>
      <c r="E66" s="153"/>
    </row>
    <row r="67" spans="1:5">
      <c r="A67" s="15">
        <v>2.2999999999999998</v>
      </c>
      <c r="B67" s="48" t="s">
        <v>92</v>
      </c>
      <c r="C67" s="269"/>
      <c r="D67" s="43"/>
      <c r="E67" s="153"/>
    </row>
    <row r="68" spans="1:5">
      <c r="A68" s="15">
        <v>2.4</v>
      </c>
      <c r="B68" s="48" t="s">
        <v>94</v>
      </c>
      <c r="C68" s="269"/>
      <c r="D68" s="43"/>
      <c r="E68" s="153"/>
    </row>
    <row r="69" spans="1:5">
      <c r="A69" s="15">
        <v>2.5</v>
      </c>
      <c r="B69" s="48" t="s">
        <v>90</v>
      </c>
      <c r="C69" s="269"/>
      <c r="D69" s="43"/>
      <c r="E69" s="153"/>
    </row>
    <row r="70" spans="1:5">
      <c r="A70" s="15">
        <v>2.6</v>
      </c>
      <c r="B70" s="48" t="s">
        <v>91</v>
      </c>
      <c r="C70" s="269"/>
      <c r="D70" s="43"/>
      <c r="E70" s="153"/>
    </row>
    <row r="71" spans="1:5" s="2" customFormat="1">
      <c r="A71" s="13">
        <v>3</v>
      </c>
      <c r="B71" s="265" t="s">
        <v>421</v>
      </c>
      <c r="C71" s="268"/>
      <c r="D71" s="266"/>
      <c r="E71" s="106"/>
    </row>
    <row r="72" spans="1:5" s="2" customFormat="1">
      <c r="A72" s="13">
        <v>4</v>
      </c>
      <c r="B72" s="13" t="s">
        <v>240</v>
      </c>
      <c r="C72" s="268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63" t="s">
        <v>267</v>
      </c>
      <c r="C75" s="8"/>
      <c r="D75" s="86"/>
      <c r="E75" s="106"/>
    </row>
    <row r="76" spans="1:5" s="2" customFormat="1">
      <c r="A76" s="343"/>
      <c r="B76" s="343"/>
      <c r="C76" s="12"/>
      <c r="D76" s="12"/>
      <c r="E76" s="106"/>
    </row>
    <row r="77" spans="1:5" s="2" customFormat="1">
      <c r="A77" s="551" t="s">
        <v>462</v>
      </c>
      <c r="B77" s="551"/>
      <c r="C77" s="551"/>
      <c r="D77" s="551"/>
      <c r="E77" s="106"/>
    </row>
    <row r="78" spans="1:5" s="2" customFormat="1">
      <c r="A78" s="343"/>
      <c r="B78" s="343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463</v>
      </c>
      <c r="D83" s="12"/>
      <c r="E83"/>
      <c r="F83"/>
      <c r="G83"/>
      <c r="H83"/>
      <c r="I83"/>
    </row>
    <row r="84" spans="1:9" s="2" customFormat="1">
      <c r="A84"/>
      <c r="B84" s="552" t="s">
        <v>464</v>
      </c>
      <c r="C84" s="552"/>
      <c r="D84" s="552"/>
      <c r="E84"/>
      <c r="F84"/>
      <c r="G84"/>
      <c r="H84"/>
      <c r="I84"/>
    </row>
    <row r="85" spans="1:9" customFormat="1" ht="12.75">
      <c r="B85" s="66" t="s">
        <v>465</v>
      </c>
    </row>
    <row r="86" spans="1:9" s="2" customFormat="1">
      <c r="A86" s="11"/>
      <c r="B86" s="552" t="s">
        <v>466</v>
      </c>
      <c r="C86" s="552"/>
      <c r="D86" s="552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9"/>
  <sheetViews>
    <sheetView showGridLines="0" view="pageBreakPreview" zoomScale="80" zoomScaleSheetLayoutView="80" workbookViewId="0">
      <selection activeCell="J19" sqref="J19"/>
    </sheetView>
  </sheetViews>
  <sheetFormatPr defaultRowHeight="15"/>
  <cols>
    <col min="1" max="1" width="8.85546875" style="2" customWidth="1"/>
    <col min="2" max="2" width="84.85546875" style="2" customWidth="1"/>
    <col min="3" max="4" width="15.8554687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50" t="s">
        <v>97</v>
      </c>
      <c r="D1" s="550"/>
      <c r="E1" s="92"/>
    </row>
    <row r="2" spans="1:5" s="6" customFormat="1">
      <c r="A2" s="75" t="s">
        <v>315</v>
      </c>
      <c r="B2" s="78"/>
      <c r="C2" s="548" t="s">
        <v>1889</v>
      </c>
      <c r="D2" s="549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მპგ თავისუფალი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 t="s">
        <v>1703</v>
      </c>
      <c r="C17" s="4">
        <v>2993</v>
      </c>
      <c r="D17" s="4">
        <f>1200+800+1416+1404</f>
        <v>4820</v>
      </c>
      <c r="E17" s="95"/>
    </row>
    <row r="18" spans="1:5" s="10" customFormat="1" ht="18" customHeight="1">
      <c r="A18" s="99" t="s">
        <v>319</v>
      </c>
      <c r="B18" s="88" t="s">
        <v>1670</v>
      </c>
      <c r="C18" s="4">
        <v>8440</v>
      </c>
      <c r="D18" s="4">
        <v>8440</v>
      </c>
      <c r="E18" s="95"/>
    </row>
    <row r="19" spans="1:5" s="10" customFormat="1">
      <c r="A19" s="88" t="s">
        <v>266</v>
      </c>
      <c r="B19" s="88" t="s">
        <v>2569</v>
      </c>
      <c r="C19" s="4">
        <v>62137.5</v>
      </c>
      <c r="D19" s="4">
        <v>62137.5</v>
      </c>
      <c r="E19" s="95"/>
    </row>
    <row r="20" spans="1:5" s="10" customFormat="1">
      <c r="A20" s="88" t="s">
        <v>266</v>
      </c>
      <c r="B20" s="88" t="s">
        <v>2570</v>
      </c>
      <c r="C20" s="4">
        <v>1000</v>
      </c>
      <c r="D20" s="4">
        <v>1000</v>
      </c>
      <c r="E20" s="95"/>
    </row>
    <row r="21" spans="1:5" s="10" customFormat="1">
      <c r="A21" s="88" t="s">
        <v>266</v>
      </c>
      <c r="B21" s="88" t="s">
        <v>2571</v>
      </c>
      <c r="C21" s="4">
        <v>15478</v>
      </c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90048.5</v>
      </c>
      <c r="D25" s="87">
        <f>SUM(D10:D24)</f>
        <v>76397.5</v>
      </c>
      <c r="E25" s="97"/>
    </row>
    <row r="26" spans="1:5">
      <c r="A26" s="44"/>
      <c r="B26" s="44"/>
    </row>
    <row r="27" spans="1:5">
      <c r="A27" s="2" t="s">
        <v>409</v>
      </c>
      <c r="E27" s="5"/>
    </row>
    <row r="28" spans="1:5">
      <c r="A28" s="2" t="s">
        <v>395</v>
      </c>
    </row>
    <row r="29" spans="1:5">
      <c r="A29" s="210" t="s">
        <v>396</v>
      </c>
    </row>
    <row r="30" spans="1:5">
      <c r="A30" s="210"/>
    </row>
    <row r="31" spans="1:5">
      <c r="A31" s="210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154"/>
  <sheetViews>
    <sheetView view="pageBreakPreview" topLeftCell="A123" zoomScale="80" zoomScaleSheetLayoutView="80" workbookViewId="0">
      <selection activeCell="O154" sqref="O154"/>
    </sheetView>
  </sheetViews>
  <sheetFormatPr defaultRowHeight="12.75"/>
  <cols>
    <col min="1" max="1" width="6.140625" style="180" customWidth="1"/>
    <col min="2" max="2" width="20.85546875" style="180" customWidth="1"/>
    <col min="3" max="3" width="26" style="180" customWidth="1"/>
    <col min="4" max="4" width="17" style="180" customWidth="1"/>
    <col min="5" max="5" width="23.85546875" style="180" customWidth="1"/>
    <col min="6" max="6" width="14.7109375" style="180" customWidth="1"/>
    <col min="7" max="7" width="15.5703125" style="180" customWidth="1"/>
    <col min="8" max="8" width="14.7109375" style="180" customWidth="1"/>
    <col min="9" max="9" width="16" style="531" customWidth="1"/>
    <col min="10" max="10" width="0" style="180" hidden="1" customWidth="1"/>
    <col min="11" max="16384" width="9.140625" style="180"/>
  </cols>
  <sheetData>
    <row r="1" spans="1:10" ht="15">
      <c r="A1" s="75" t="s">
        <v>437</v>
      </c>
      <c r="B1" s="75"/>
      <c r="C1" s="78"/>
      <c r="D1" s="78"/>
      <c r="E1" s="78"/>
      <c r="F1" s="78"/>
      <c r="G1" s="273"/>
      <c r="H1" s="273"/>
      <c r="I1" s="550" t="s">
        <v>97</v>
      </c>
      <c r="J1" s="550"/>
    </row>
    <row r="2" spans="1:10" ht="15">
      <c r="A2" s="77" t="s">
        <v>128</v>
      </c>
      <c r="B2" s="75"/>
      <c r="C2" s="78"/>
      <c r="D2" s="78"/>
      <c r="E2" s="78"/>
      <c r="F2" s="78"/>
      <c r="G2" s="273"/>
      <c r="H2" s="273"/>
      <c r="I2" s="548" t="s">
        <v>1889</v>
      </c>
      <c r="J2" s="549"/>
    </row>
    <row r="3" spans="1:10" ht="15">
      <c r="A3" s="77"/>
      <c r="B3" s="77"/>
      <c r="C3" s="75"/>
      <c r="D3" s="75"/>
      <c r="E3" s="75"/>
      <c r="F3" s="75"/>
      <c r="G3" s="273"/>
      <c r="H3" s="273"/>
      <c r="I3" s="103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526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527"/>
    </row>
    <row r="6" spans="1:10" ht="15">
      <c r="A6" s="78"/>
      <c r="B6" s="78"/>
      <c r="C6" s="78"/>
      <c r="D6" s="78"/>
      <c r="E6" s="78"/>
      <c r="F6" s="78"/>
      <c r="G6" s="77"/>
      <c r="H6" s="77"/>
      <c r="I6" s="526"/>
    </row>
    <row r="7" spans="1:10" ht="15">
      <c r="A7" s="272"/>
      <c r="B7" s="272"/>
      <c r="C7" s="272"/>
      <c r="D7" s="272"/>
      <c r="E7" s="272"/>
      <c r="F7" s="272"/>
      <c r="G7" s="79"/>
      <c r="H7" s="79"/>
      <c r="I7" s="504"/>
    </row>
    <row r="8" spans="1:10" ht="7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5" t="s">
        <v>377</v>
      </c>
      <c r="J8" s="221" t="s">
        <v>333</v>
      </c>
    </row>
    <row r="9" spans="1:10" ht="15">
      <c r="A9" s="99">
        <v>1</v>
      </c>
      <c r="B9" s="522" t="s">
        <v>1749</v>
      </c>
      <c r="C9" s="522" t="s">
        <v>2077</v>
      </c>
      <c r="D9" s="515" t="s">
        <v>1974</v>
      </c>
      <c r="E9" s="523" t="s">
        <v>2278</v>
      </c>
      <c r="F9" s="523" t="s">
        <v>333</v>
      </c>
      <c r="G9" s="524">
        <f>H9/0.8</f>
        <v>300</v>
      </c>
      <c r="H9" s="524">
        <v>240</v>
      </c>
      <c r="I9" s="35">
        <f>H9/4</f>
        <v>60</v>
      </c>
      <c r="J9" s="221"/>
    </row>
    <row r="10" spans="1:10" ht="15">
      <c r="A10" s="99">
        <v>2</v>
      </c>
      <c r="B10" s="522" t="s">
        <v>2078</v>
      </c>
      <c r="C10" s="522" t="s">
        <v>2079</v>
      </c>
      <c r="D10" s="515" t="s">
        <v>1975</v>
      </c>
      <c r="E10" s="523" t="s">
        <v>2278</v>
      </c>
      <c r="F10" s="523" t="s">
        <v>333</v>
      </c>
      <c r="G10" s="524">
        <f t="shared" ref="G10:G73" si="0">H10/0.8</f>
        <v>300</v>
      </c>
      <c r="H10" s="524">
        <v>240</v>
      </c>
      <c r="I10" s="35">
        <f t="shared" ref="I10:I73" si="1">H10/4</f>
        <v>60</v>
      </c>
      <c r="J10" s="221"/>
    </row>
    <row r="11" spans="1:10" ht="14.25" customHeight="1">
      <c r="A11" s="99">
        <v>3</v>
      </c>
      <c r="B11" s="522" t="s">
        <v>2080</v>
      </c>
      <c r="C11" s="522" t="s">
        <v>2081</v>
      </c>
      <c r="D11" s="515" t="s">
        <v>1976</v>
      </c>
      <c r="E11" s="523" t="s">
        <v>2278</v>
      </c>
      <c r="F11" s="523" t="s">
        <v>333</v>
      </c>
      <c r="G11" s="524">
        <f t="shared" si="0"/>
        <v>300</v>
      </c>
      <c r="H11" s="524">
        <v>240</v>
      </c>
      <c r="I11" s="35">
        <f t="shared" si="1"/>
        <v>60</v>
      </c>
      <c r="J11" s="221"/>
    </row>
    <row r="12" spans="1:10" ht="14.25" customHeight="1">
      <c r="A12" s="99">
        <v>4</v>
      </c>
      <c r="B12" s="522" t="s">
        <v>514</v>
      </c>
      <c r="C12" s="522" t="s">
        <v>2082</v>
      </c>
      <c r="D12" s="515" t="s">
        <v>1977</v>
      </c>
      <c r="E12" s="523" t="s">
        <v>2278</v>
      </c>
      <c r="F12" s="523" t="s">
        <v>333</v>
      </c>
      <c r="G12" s="524">
        <f t="shared" si="0"/>
        <v>300</v>
      </c>
      <c r="H12" s="524">
        <v>240</v>
      </c>
      <c r="I12" s="35">
        <f t="shared" si="1"/>
        <v>60</v>
      </c>
      <c r="J12" s="221"/>
    </row>
    <row r="13" spans="1:10" ht="14.25" customHeight="1">
      <c r="A13" s="99">
        <v>5</v>
      </c>
      <c r="B13" s="522" t="s">
        <v>2083</v>
      </c>
      <c r="C13" s="522" t="s">
        <v>2084</v>
      </c>
      <c r="D13" s="515" t="s">
        <v>1978</v>
      </c>
      <c r="E13" s="523" t="s">
        <v>2278</v>
      </c>
      <c r="F13" s="523" t="s">
        <v>333</v>
      </c>
      <c r="G13" s="524">
        <f t="shared" si="0"/>
        <v>300</v>
      </c>
      <c r="H13" s="524">
        <v>240</v>
      </c>
      <c r="I13" s="35">
        <f t="shared" si="1"/>
        <v>60</v>
      </c>
      <c r="J13" s="221"/>
    </row>
    <row r="14" spans="1:10" ht="14.25" customHeight="1">
      <c r="A14" s="99">
        <v>6</v>
      </c>
      <c r="B14" s="522" t="s">
        <v>531</v>
      </c>
      <c r="C14" s="522" t="s">
        <v>2085</v>
      </c>
      <c r="D14" s="515" t="s">
        <v>1979</v>
      </c>
      <c r="E14" s="523" t="s">
        <v>2278</v>
      </c>
      <c r="F14" s="523" t="s">
        <v>333</v>
      </c>
      <c r="G14" s="524">
        <f t="shared" si="0"/>
        <v>300</v>
      </c>
      <c r="H14" s="524">
        <v>240</v>
      </c>
      <c r="I14" s="35">
        <f t="shared" si="1"/>
        <v>60</v>
      </c>
      <c r="J14" s="221"/>
    </row>
    <row r="15" spans="1:10" ht="14.25" customHeight="1">
      <c r="A15" s="99">
        <v>7</v>
      </c>
      <c r="B15" s="522" t="s">
        <v>2086</v>
      </c>
      <c r="C15" s="522" t="s">
        <v>2087</v>
      </c>
      <c r="D15" s="515" t="s">
        <v>1980</v>
      </c>
      <c r="E15" s="523" t="s">
        <v>2278</v>
      </c>
      <c r="F15" s="523" t="s">
        <v>333</v>
      </c>
      <c r="G15" s="524">
        <f t="shared" si="0"/>
        <v>300</v>
      </c>
      <c r="H15" s="524">
        <v>240</v>
      </c>
      <c r="I15" s="35">
        <f t="shared" si="1"/>
        <v>60</v>
      </c>
      <c r="J15" s="221"/>
    </row>
    <row r="16" spans="1:10" ht="14.25" customHeight="1">
      <c r="A16" s="99">
        <v>8</v>
      </c>
      <c r="B16" s="522" t="s">
        <v>2088</v>
      </c>
      <c r="C16" s="522" t="s">
        <v>2089</v>
      </c>
      <c r="D16" s="515" t="s">
        <v>1981</v>
      </c>
      <c r="E16" s="523" t="s">
        <v>2278</v>
      </c>
      <c r="F16" s="523" t="s">
        <v>333</v>
      </c>
      <c r="G16" s="524">
        <f t="shared" si="0"/>
        <v>300</v>
      </c>
      <c r="H16" s="524">
        <v>240</v>
      </c>
      <c r="I16" s="35">
        <f t="shared" si="1"/>
        <v>60</v>
      </c>
      <c r="J16" s="221"/>
    </row>
    <row r="17" spans="1:10" ht="14.25" customHeight="1">
      <c r="A17" s="99">
        <v>9</v>
      </c>
      <c r="B17" s="522" t="s">
        <v>2090</v>
      </c>
      <c r="C17" s="522" t="s">
        <v>2091</v>
      </c>
      <c r="D17" s="515" t="s">
        <v>1982</v>
      </c>
      <c r="E17" s="523" t="s">
        <v>2278</v>
      </c>
      <c r="F17" s="523" t="s">
        <v>333</v>
      </c>
      <c r="G17" s="524">
        <f t="shared" si="0"/>
        <v>300</v>
      </c>
      <c r="H17" s="524">
        <v>240</v>
      </c>
      <c r="I17" s="35">
        <f t="shared" si="1"/>
        <v>60</v>
      </c>
      <c r="J17" s="221"/>
    </row>
    <row r="18" spans="1:10" ht="14.25" customHeight="1">
      <c r="A18" s="99">
        <v>10</v>
      </c>
      <c r="B18" s="522" t="s">
        <v>2092</v>
      </c>
      <c r="C18" s="522" t="s">
        <v>2091</v>
      </c>
      <c r="D18" s="515" t="s">
        <v>1983</v>
      </c>
      <c r="E18" s="523" t="s">
        <v>2278</v>
      </c>
      <c r="F18" s="523" t="s">
        <v>333</v>
      </c>
      <c r="G18" s="524">
        <f t="shared" si="0"/>
        <v>300</v>
      </c>
      <c r="H18" s="524">
        <v>240</v>
      </c>
      <c r="I18" s="35">
        <f t="shared" si="1"/>
        <v>60</v>
      </c>
      <c r="J18" s="221"/>
    </row>
    <row r="19" spans="1:10" ht="14.25" customHeight="1">
      <c r="A19" s="99">
        <v>11</v>
      </c>
      <c r="B19" s="522" t="s">
        <v>2093</v>
      </c>
      <c r="C19" s="522" t="s">
        <v>2085</v>
      </c>
      <c r="D19" s="516">
        <v>60001083407</v>
      </c>
      <c r="E19" s="523" t="s">
        <v>2278</v>
      </c>
      <c r="F19" s="523" t="s">
        <v>333</v>
      </c>
      <c r="G19" s="524">
        <f t="shared" si="0"/>
        <v>300</v>
      </c>
      <c r="H19" s="524">
        <v>240</v>
      </c>
      <c r="I19" s="35">
        <f t="shared" si="1"/>
        <v>60</v>
      </c>
      <c r="J19" s="221"/>
    </row>
    <row r="20" spans="1:10" ht="14.25" customHeight="1">
      <c r="A20" s="99">
        <v>12</v>
      </c>
      <c r="B20" s="522" t="s">
        <v>2094</v>
      </c>
      <c r="C20" s="522" t="s">
        <v>2095</v>
      </c>
      <c r="D20" s="516">
        <v>29001035631</v>
      </c>
      <c r="E20" s="523" t="s">
        <v>2278</v>
      </c>
      <c r="F20" s="523" t="s">
        <v>333</v>
      </c>
      <c r="G20" s="524">
        <f t="shared" si="0"/>
        <v>300</v>
      </c>
      <c r="H20" s="524">
        <v>240</v>
      </c>
      <c r="I20" s="35">
        <f t="shared" si="1"/>
        <v>60</v>
      </c>
      <c r="J20" s="221"/>
    </row>
    <row r="21" spans="1:10" ht="14.25" customHeight="1">
      <c r="A21" s="99">
        <v>13</v>
      </c>
      <c r="B21" s="522" t="s">
        <v>2096</v>
      </c>
      <c r="C21" s="522" t="s">
        <v>2097</v>
      </c>
      <c r="D21" s="515" t="s">
        <v>1984</v>
      </c>
      <c r="E21" s="523" t="s">
        <v>2278</v>
      </c>
      <c r="F21" s="523" t="s">
        <v>333</v>
      </c>
      <c r="G21" s="524">
        <f t="shared" si="0"/>
        <v>300</v>
      </c>
      <c r="H21" s="524">
        <v>240</v>
      </c>
      <c r="I21" s="35">
        <f t="shared" si="1"/>
        <v>60</v>
      </c>
      <c r="J21" s="221"/>
    </row>
    <row r="22" spans="1:10" ht="14.25" customHeight="1">
      <c r="A22" s="99">
        <v>14</v>
      </c>
      <c r="B22" s="522" t="s">
        <v>1749</v>
      </c>
      <c r="C22" s="522" t="s">
        <v>2098</v>
      </c>
      <c r="D22" s="516">
        <v>24001043025</v>
      </c>
      <c r="E22" s="523" t="s">
        <v>2278</v>
      </c>
      <c r="F22" s="523" t="s">
        <v>333</v>
      </c>
      <c r="G22" s="524">
        <f t="shared" si="0"/>
        <v>300</v>
      </c>
      <c r="H22" s="524">
        <v>240</v>
      </c>
      <c r="I22" s="35">
        <f t="shared" si="1"/>
        <v>60</v>
      </c>
      <c r="J22" s="221"/>
    </row>
    <row r="23" spans="1:10" ht="14.25" customHeight="1">
      <c r="A23" s="99">
        <v>15</v>
      </c>
      <c r="B23" s="522" t="s">
        <v>1749</v>
      </c>
      <c r="C23" s="522" t="s">
        <v>2099</v>
      </c>
      <c r="D23" s="516">
        <v>12001032892</v>
      </c>
      <c r="E23" s="523" t="s">
        <v>2278</v>
      </c>
      <c r="F23" s="523" t="s">
        <v>333</v>
      </c>
      <c r="G23" s="524">
        <f t="shared" si="0"/>
        <v>300</v>
      </c>
      <c r="H23" s="524">
        <v>240</v>
      </c>
      <c r="I23" s="35">
        <f t="shared" si="1"/>
        <v>60</v>
      </c>
      <c r="J23" s="221"/>
    </row>
    <row r="24" spans="1:10" ht="14.25" customHeight="1">
      <c r="A24" s="99">
        <v>16</v>
      </c>
      <c r="B24" s="522" t="s">
        <v>2100</v>
      </c>
      <c r="C24" s="522" t="s">
        <v>2101</v>
      </c>
      <c r="D24" s="515" t="s">
        <v>1985</v>
      </c>
      <c r="E24" s="523" t="s">
        <v>2278</v>
      </c>
      <c r="F24" s="523" t="s">
        <v>333</v>
      </c>
      <c r="G24" s="524">
        <f t="shared" si="0"/>
        <v>300</v>
      </c>
      <c r="H24" s="524">
        <v>240</v>
      </c>
      <c r="I24" s="35">
        <f t="shared" si="1"/>
        <v>60</v>
      </c>
      <c r="J24" s="221"/>
    </row>
    <row r="25" spans="1:10" ht="14.25" customHeight="1">
      <c r="A25" s="99">
        <v>17</v>
      </c>
      <c r="B25" s="522" t="s">
        <v>2102</v>
      </c>
      <c r="C25" s="522" t="s">
        <v>2103</v>
      </c>
      <c r="D25" s="516">
        <v>33001007819</v>
      </c>
      <c r="E25" s="523" t="s">
        <v>2278</v>
      </c>
      <c r="F25" s="523" t="s">
        <v>333</v>
      </c>
      <c r="G25" s="524">
        <f t="shared" si="0"/>
        <v>300</v>
      </c>
      <c r="H25" s="524">
        <v>240</v>
      </c>
      <c r="I25" s="35">
        <f t="shared" si="1"/>
        <v>60</v>
      </c>
      <c r="J25" s="221"/>
    </row>
    <row r="26" spans="1:10" ht="14.25" customHeight="1">
      <c r="A26" s="99">
        <v>18</v>
      </c>
      <c r="B26" s="522" t="s">
        <v>2093</v>
      </c>
      <c r="C26" s="522" t="s">
        <v>2104</v>
      </c>
      <c r="D26" s="516">
        <v>29001003646</v>
      </c>
      <c r="E26" s="523" t="s">
        <v>2278</v>
      </c>
      <c r="F26" s="523" t="s">
        <v>333</v>
      </c>
      <c r="G26" s="524">
        <f t="shared" si="0"/>
        <v>300</v>
      </c>
      <c r="H26" s="524">
        <v>240</v>
      </c>
      <c r="I26" s="35">
        <f t="shared" si="1"/>
        <v>60</v>
      </c>
      <c r="J26" s="221"/>
    </row>
    <row r="27" spans="1:10" ht="14.25" customHeight="1">
      <c r="A27" s="99">
        <v>19</v>
      </c>
      <c r="B27" s="522" t="s">
        <v>2105</v>
      </c>
      <c r="C27" s="522" t="s">
        <v>2106</v>
      </c>
      <c r="D27" s="515" t="s">
        <v>1986</v>
      </c>
      <c r="E27" s="523" t="s">
        <v>2278</v>
      </c>
      <c r="F27" s="523" t="s">
        <v>333</v>
      </c>
      <c r="G27" s="524">
        <f t="shared" si="0"/>
        <v>300</v>
      </c>
      <c r="H27" s="524">
        <v>240</v>
      </c>
      <c r="I27" s="35">
        <f t="shared" si="1"/>
        <v>60</v>
      </c>
      <c r="J27" s="221"/>
    </row>
    <row r="28" spans="1:10" ht="14.25" customHeight="1">
      <c r="A28" s="99">
        <v>20</v>
      </c>
      <c r="B28" s="522" t="s">
        <v>1792</v>
      </c>
      <c r="C28" s="522" t="s">
        <v>2107</v>
      </c>
      <c r="D28" s="516">
        <v>12001062723</v>
      </c>
      <c r="E28" s="523" t="s">
        <v>2278</v>
      </c>
      <c r="F28" s="523" t="s">
        <v>333</v>
      </c>
      <c r="G28" s="524">
        <f t="shared" si="0"/>
        <v>300</v>
      </c>
      <c r="H28" s="524">
        <v>240</v>
      </c>
      <c r="I28" s="35">
        <f t="shared" si="1"/>
        <v>60</v>
      </c>
      <c r="J28" s="221"/>
    </row>
    <row r="29" spans="1:10" ht="14.25" customHeight="1">
      <c r="A29" s="99">
        <v>21</v>
      </c>
      <c r="B29" s="522" t="s">
        <v>2108</v>
      </c>
      <c r="C29" s="522" t="s">
        <v>2109</v>
      </c>
      <c r="D29" s="515" t="s">
        <v>1987</v>
      </c>
      <c r="E29" s="523" t="s">
        <v>2278</v>
      </c>
      <c r="F29" s="523" t="s">
        <v>333</v>
      </c>
      <c r="G29" s="524">
        <f t="shared" si="0"/>
        <v>300</v>
      </c>
      <c r="H29" s="524">
        <v>240</v>
      </c>
      <c r="I29" s="35">
        <f t="shared" si="1"/>
        <v>60</v>
      </c>
      <c r="J29" s="221"/>
    </row>
    <row r="30" spans="1:10" ht="14.25" customHeight="1">
      <c r="A30" s="99">
        <v>22</v>
      </c>
      <c r="B30" s="522" t="s">
        <v>2110</v>
      </c>
      <c r="C30" s="522" t="s">
        <v>2111</v>
      </c>
      <c r="D30" s="515" t="s">
        <v>1988</v>
      </c>
      <c r="E30" s="523" t="s">
        <v>2278</v>
      </c>
      <c r="F30" s="523" t="s">
        <v>333</v>
      </c>
      <c r="G30" s="524">
        <f t="shared" si="0"/>
        <v>300</v>
      </c>
      <c r="H30" s="524">
        <v>240</v>
      </c>
      <c r="I30" s="35">
        <f t="shared" si="1"/>
        <v>60</v>
      </c>
      <c r="J30" s="221"/>
    </row>
    <row r="31" spans="1:10" ht="14.25" customHeight="1">
      <c r="A31" s="99">
        <v>23</v>
      </c>
      <c r="B31" s="522" t="s">
        <v>2112</v>
      </c>
      <c r="C31" s="522" t="s">
        <v>2113</v>
      </c>
      <c r="D31" s="516">
        <v>12001058081</v>
      </c>
      <c r="E31" s="523" t="s">
        <v>2278</v>
      </c>
      <c r="F31" s="523" t="s">
        <v>333</v>
      </c>
      <c r="G31" s="524">
        <f t="shared" si="0"/>
        <v>300</v>
      </c>
      <c r="H31" s="524">
        <v>240</v>
      </c>
      <c r="I31" s="35">
        <f t="shared" si="1"/>
        <v>60</v>
      </c>
      <c r="J31" s="221"/>
    </row>
    <row r="32" spans="1:10" ht="14.25" customHeight="1">
      <c r="A32" s="99">
        <v>24</v>
      </c>
      <c r="B32" s="522" t="s">
        <v>2114</v>
      </c>
      <c r="C32" s="522" t="s">
        <v>2115</v>
      </c>
      <c r="D32" s="516">
        <v>12001078233</v>
      </c>
      <c r="E32" s="523" t="s">
        <v>2278</v>
      </c>
      <c r="F32" s="523" t="s">
        <v>333</v>
      </c>
      <c r="G32" s="524">
        <f t="shared" si="0"/>
        <v>300</v>
      </c>
      <c r="H32" s="524">
        <v>240</v>
      </c>
      <c r="I32" s="35">
        <f t="shared" si="1"/>
        <v>60</v>
      </c>
      <c r="J32" s="221"/>
    </row>
    <row r="33" spans="1:10" ht="14.25" customHeight="1">
      <c r="A33" s="99">
        <v>25</v>
      </c>
      <c r="B33" s="522" t="s">
        <v>2116</v>
      </c>
      <c r="C33" s="522" t="s">
        <v>2117</v>
      </c>
      <c r="D33" s="516">
        <v>49001000547</v>
      </c>
      <c r="E33" s="523" t="s">
        <v>2278</v>
      </c>
      <c r="F33" s="523" t="s">
        <v>333</v>
      </c>
      <c r="G33" s="524">
        <f t="shared" si="0"/>
        <v>300</v>
      </c>
      <c r="H33" s="524">
        <v>240</v>
      </c>
      <c r="I33" s="35">
        <f t="shared" si="1"/>
        <v>60</v>
      </c>
      <c r="J33" s="221"/>
    </row>
    <row r="34" spans="1:10" ht="14.25" customHeight="1">
      <c r="A34" s="99">
        <v>26</v>
      </c>
      <c r="B34" s="522" t="s">
        <v>2118</v>
      </c>
      <c r="C34" s="522" t="s">
        <v>552</v>
      </c>
      <c r="D34" s="515" t="s">
        <v>1989</v>
      </c>
      <c r="E34" s="523" t="s">
        <v>2278</v>
      </c>
      <c r="F34" s="523" t="s">
        <v>333</v>
      </c>
      <c r="G34" s="524">
        <f t="shared" si="0"/>
        <v>300</v>
      </c>
      <c r="H34" s="524">
        <v>240</v>
      </c>
      <c r="I34" s="35">
        <f t="shared" si="1"/>
        <v>60</v>
      </c>
      <c r="J34" s="221"/>
    </row>
    <row r="35" spans="1:10" ht="14.25" customHeight="1">
      <c r="A35" s="99">
        <v>27</v>
      </c>
      <c r="B35" s="522" t="s">
        <v>2119</v>
      </c>
      <c r="C35" s="522" t="s">
        <v>2120</v>
      </c>
      <c r="D35" s="516">
        <v>57001033708</v>
      </c>
      <c r="E35" s="523" t="s">
        <v>2278</v>
      </c>
      <c r="F35" s="523" t="s">
        <v>333</v>
      </c>
      <c r="G35" s="524">
        <f t="shared" si="0"/>
        <v>300</v>
      </c>
      <c r="H35" s="524">
        <v>240</v>
      </c>
      <c r="I35" s="35">
        <f t="shared" si="1"/>
        <v>60</v>
      </c>
      <c r="J35" s="221"/>
    </row>
    <row r="36" spans="1:10" ht="14.25" customHeight="1">
      <c r="A36" s="99">
        <v>28</v>
      </c>
      <c r="B36" s="522" t="s">
        <v>2121</v>
      </c>
      <c r="C36" s="522" t="s">
        <v>2122</v>
      </c>
      <c r="D36" s="515" t="s">
        <v>1990</v>
      </c>
      <c r="E36" s="523" t="s">
        <v>2278</v>
      </c>
      <c r="F36" s="523" t="s">
        <v>333</v>
      </c>
      <c r="G36" s="524">
        <f t="shared" si="0"/>
        <v>300</v>
      </c>
      <c r="H36" s="524">
        <v>240</v>
      </c>
      <c r="I36" s="35">
        <f t="shared" si="1"/>
        <v>60</v>
      </c>
      <c r="J36" s="221"/>
    </row>
    <row r="37" spans="1:10" ht="14.25" customHeight="1">
      <c r="A37" s="99">
        <v>29</v>
      </c>
      <c r="B37" s="522" t="s">
        <v>2123</v>
      </c>
      <c r="C37" s="522" t="s">
        <v>2124</v>
      </c>
      <c r="D37" s="515" t="s">
        <v>1991</v>
      </c>
      <c r="E37" s="523" t="s">
        <v>2278</v>
      </c>
      <c r="F37" s="523" t="s">
        <v>333</v>
      </c>
      <c r="G37" s="524">
        <f t="shared" si="0"/>
        <v>300</v>
      </c>
      <c r="H37" s="524">
        <v>240</v>
      </c>
      <c r="I37" s="35">
        <f t="shared" si="1"/>
        <v>60</v>
      </c>
      <c r="J37" s="221"/>
    </row>
    <row r="38" spans="1:10" ht="14.25" customHeight="1">
      <c r="A38" s="99">
        <v>30</v>
      </c>
      <c r="B38" s="522" t="s">
        <v>1792</v>
      </c>
      <c r="C38" s="522" t="s">
        <v>2125</v>
      </c>
      <c r="D38" s="515" t="s">
        <v>1992</v>
      </c>
      <c r="E38" s="523" t="s">
        <v>2278</v>
      </c>
      <c r="F38" s="523" t="s">
        <v>333</v>
      </c>
      <c r="G38" s="524">
        <f t="shared" si="0"/>
        <v>300</v>
      </c>
      <c r="H38" s="524">
        <v>240</v>
      </c>
      <c r="I38" s="35">
        <f t="shared" si="1"/>
        <v>60</v>
      </c>
      <c r="J38" s="221"/>
    </row>
    <row r="39" spans="1:10" ht="14.25" customHeight="1">
      <c r="A39" s="99">
        <v>31</v>
      </c>
      <c r="B39" s="522" t="s">
        <v>2126</v>
      </c>
      <c r="C39" s="522" t="s">
        <v>2127</v>
      </c>
      <c r="D39" s="515" t="s">
        <v>1993</v>
      </c>
      <c r="E39" s="523" t="s">
        <v>2278</v>
      </c>
      <c r="F39" s="523" t="s">
        <v>333</v>
      </c>
      <c r="G39" s="524">
        <f t="shared" si="0"/>
        <v>300</v>
      </c>
      <c r="H39" s="524">
        <v>240</v>
      </c>
      <c r="I39" s="35">
        <f t="shared" si="1"/>
        <v>60</v>
      </c>
      <c r="J39" s="221"/>
    </row>
    <row r="40" spans="1:10" ht="14.25" customHeight="1">
      <c r="A40" s="99">
        <v>32</v>
      </c>
      <c r="B40" s="522" t="s">
        <v>555</v>
      </c>
      <c r="C40" s="522" t="s">
        <v>2128</v>
      </c>
      <c r="D40" s="515" t="s">
        <v>1994</v>
      </c>
      <c r="E40" s="523" t="s">
        <v>2278</v>
      </c>
      <c r="F40" s="523" t="s">
        <v>333</v>
      </c>
      <c r="G40" s="524">
        <f t="shared" si="0"/>
        <v>200</v>
      </c>
      <c r="H40" s="524">
        <v>160</v>
      </c>
      <c r="I40" s="35">
        <f t="shared" si="1"/>
        <v>40</v>
      </c>
      <c r="J40" s="221"/>
    </row>
    <row r="41" spans="1:10" ht="14.25" customHeight="1">
      <c r="A41" s="99">
        <v>33</v>
      </c>
      <c r="B41" s="522" t="s">
        <v>2129</v>
      </c>
      <c r="C41" s="522" t="s">
        <v>2130</v>
      </c>
      <c r="D41" s="515" t="s">
        <v>1995</v>
      </c>
      <c r="E41" s="523" t="s">
        <v>2278</v>
      </c>
      <c r="F41" s="523" t="s">
        <v>333</v>
      </c>
      <c r="G41" s="524">
        <f t="shared" si="0"/>
        <v>300</v>
      </c>
      <c r="H41" s="524">
        <v>240</v>
      </c>
      <c r="I41" s="35">
        <f t="shared" si="1"/>
        <v>60</v>
      </c>
      <c r="J41" s="221"/>
    </row>
    <row r="42" spans="1:10" ht="14.25" customHeight="1">
      <c r="A42" s="99">
        <v>34</v>
      </c>
      <c r="B42" s="522" t="s">
        <v>555</v>
      </c>
      <c r="C42" s="522" t="s">
        <v>2131</v>
      </c>
      <c r="D42" s="515" t="s">
        <v>1996</v>
      </c>
      <c r="E42" s="523" t="s">
        <v>2278</v>
      </c>
      <c r="F42" s="523" t="s">
        <v>333</v>
      </c>
      <c r="G42" s="524">
        <f t="shared" si="0"/>
        <v>300</v>
      </c>
      <c r="H42" s="524">
        <v>240</v>
      </c>
      <c r="I42" s="35">
        <f t="shared" si="1"/>
        <v>60</v>
      </c>
      <c r="J42" s="221"/>
    </row>
    <row r="43" spans="1:10" ht="14.25" customHeight="1">
      <c r="A43" s="99">
        <v>35</v>
      </c>
      <c r="B43" s="522" t="s">
        <v>2132</v>
      </c>
      <c r="C43" s="522" t="s">
        <v>2133</v>
      </c>
      <c r="D43" s="515" t="s">
        <v>1997</v>
      </c>
      <c r="E43" s="523" t="s">
        <v>2278</v>
      </c>
      <c r="F43" s="523" t="s">
        <v>333</v>
      </c>
      <c r="G43" s="524">
        <f t="shared" si="0"/>
        <v>300</v>
      </c>
      <c r="H43" s="524">
        <v>240</v>
      </c>
      <c r="I43" s="35">
        <f t="shared" si="1"/>
        <v>60</v>
      </c>
      <c r="J43" s="221"/>
    </row>
    <row r="44" spans="1:10" ht="14.25" customHeight="1">
      <c r="A44" s="99">
        <v>36</v>
      </c>
      <c r="B44" s="522" t="s">
        <v>1792</v>
      </c>
      <c r="C44" s="522" t="s">
        <v>2134</v>
      </c>
      <c r="D44" s="516">
        <v>59001112302</v>
      </c>
      <c r="E44" s="523" t="s">
        <v>2278</v>
      </c>
      <c r="F44" s="523" t="s">
        <v>333</v>
      </c>
      <c r="G44" s="524">
        <f t="shared" si="0"/>
        <v>300</v>
      </c>
      <c r="H44" s="524">
        <v>240</v>
      </c>
      <c r="I44" s="35">
        <f t="shared" si="1"/>
        <v>60</v>
      </c>
      <c r="J44" s="221"/>
    </row>
    <row r="45" spans="1:10" ht="14.25" customHeight="1">
      <c r="A45" s="99">
        <v>37</v>
      </c>
      <c r="B45" s="522" t="s">
        <v>2135</v>
      </c>
      <c r="C45" s="522" t="s">
        <v>2136</v>
      </c>
      <c r="D45" s="515" t="s">
        <v>1998</v>
      </c>
      <c r="E45" s="523" t="s">
        <v>2278</v>
      </c>
      <c r="F45" s="523" t="s">
        <v>333</v>
      </c>
      <c r="G45" s="524">
        <f t="shared" si="0"/>
        <v>300</v>
      </c>
      <c r="H45" s="524">
        <v>240</v>
      </c>
      <c r="I45" s="35">
        <f t="shared" si="1"/>
        <v>60</v>
      </c>
      <c r="J45" s="221"/>
    </row>
    <row r="46" spans="1:10" ht="14.25" customHeight="1">
      <c r="A46" s="99">
        <v>38</v>
      </c>
      <c r="B46" s="522" t="s">
        <v>2137</v>
      </c>
      <c r="C46" s="522" t="s">
        <v>2138</v>
      </c>
      <c r="D46" s="515" t="s">
        <v>1999</v>
      </c>
      <c r="E46" s="523" t="s">
        <v>2278</v>
      </c>
      <c r="F46" s="523" t="s">
        <v>333</v>
      </c>
      <c r="G46" s="524">
        <f t="shared" si="0"/>
        <v>300</v>
      </c>
      <c r="H46" s="524">
        <v>240</v>
      </c>
      <c r="I46" s="35">
        <f t="shared" si="1"/>
        <v>60</v>
      </c>
      <c r="J46" s="221"/>
    </row>
    <row r="47" spans="1:10" ht="14.25" customHeight="1">
      <c r="A47" s="99">
        <v>39</v>
      </c>
      <c r="B47" s="522" t="s">
        <v>2139</v>
      </c>
      <c r="C47" s="522" t="s">
        <v>2140</v>
      </c>
      <c r="D47" s="515" t="s">
        <v>2000</v>
      </c>
      <c r="E47" s="523" t="s">
        <v>2278</v>
      </c>
      <c r="F47" s="523" t="s">
        <v>333</v>
      </c>
      <c r="G47" s="524">
        <f t="shared" si="0"/>
        <v>300</v>
      </c>
      <c r="H47" s="524">
        <v>240</v>
      </c>
      <c r="I47" s="35">
        <f t="shared" si="1"/>
        <v>60</v>
      </c>
      <c r="J47" s="221"/>
    </row>
    <row r="48" spans="1:10" ht="14.25" customHeight="1">
      <c r="A48" s="99">
        <v>40</v>
      </c>
      <c r="B48" s="522" t="s">
        <v>2141</v>
      </c>
      <c r="C48" s="522" t="s">
        <v>2142</v>
      </c>
      <c r="D48" s="516">
        <v>62001037111</v>
      </c>
      <c r="E48" s="523" t="s">
        <v>2278</v>
      </c>
      <c r="F48" s="523" t="s">
        <v>333</v>
      </c>
      <c r="G48" s="524">
        <f t="shared" si="0"/>
        <v>300</v>
      </c>
      <c r="H48" s="524">
        <v>240</v>
      </c>
      <c r="I48" s="35">
        <f t="shared" si="1"/>
        <v>60</v>
      </c>
      <c r="J48" s="221"/>
    </row>
    <row r="49" spans="1:10" ht="14.25" customHeight="1">
      <c r="A49" s="99">
        <v>41</v>
      </c>
      <c r="B49" s="522" t="s">
        <v>542</v>
      </c>
      <c r="C49" s="522" t="s">
        <v>2143</v>
      </c>
      <c r="D49" s="516">
        <v>18001007076</v>
      </c>
      <c r="E49" s="523" t="s">
        <v>2278</v>
      </c>
      <c r="F49" s="523" t="s">
        <v>333</v>
      </c>
      <c r="G49" s="524">
        <f t="shared" si="0"/>
        <v>300</v>
      </c>
      <c r="H49" s="524">
        <v>240</v>
      </c>
      <c r="I49" s="35">
        <f t="shared" si="1"/>
        <v>60</v>
      </c>
      <c r="J49" s="221"/>
    </row>
    <row r="50" spans="1:10" ht="14.25" customHeight="1">
      <c r="A50" s="99">
        <v>42</v>
      </c>
      <c r="B50" s="522" t="s">
        <v>2144</v>
      </c>
      <c r="C50" s="522" t="s">
        <v>2145</v>
      </c>
      <c r="D50" s="515" t="s">
        <v>2001</v>
      </c>
      <c r="E50" s="523" t="s">
        <v>2278</v>
      </c>
      <c r="F50" s="523" t="s">
        <v>333</v>
      </c>
      <c r="G50" s="524">
        <f t="shared" si="0"/>
        <v>300</v>
      </c>
      <c r="H50" s="524">
        <v>240</v>
      </c>
      <c r="I50" s="35">
        <f t="shared" si="1"/>
        <v>60</v>
      </c>
      <c r="J50" s="221"/>
    </row>
    <row r="51" spans="1:10" ht="14.25" customHeight="1">
      <c r="A51" s="99">
        <v>43</v>
      </c>
      <c r="B51" s="522" t="s">
        <v>2146</v>
      </c>
      <c r="C51" s="522" t="s">
        <v>2147</v>
      </c>
      <c r="D51" s="515" t="s">
        <v>2002</v>
      </c>
      <c r="E51" s="523" t="s">
        <v>2278</v>
      </c>
      <c r="F51" s="523" t="s">
        <v>333</v>
      </c>
      <c r="G51" s="524">
        <f t="shared" si="0"/>
        <v>300</v>
      </c>
      <c r="H51" s="524">
        <v>240</v>
      </c>
      <c r="I51" s="35">
        <f t="shared" si="1"/>
        <v>60</v>
      </c>
      <c r="J51" s="221"/>
    </row>
    <row r="52" spans="1:10" ht="14.25" customHeight="1">
      <c r="A52" s="99">
        <v>44</v>
      </c>
      <c r="B52" s="522" t="s">
        <v>2148</v>
      </c>
      <c r="C52" s="522" t="s">
        <v>2087</v>
      </c>
      <c r="D52" s="516">
        <v>33001041253</v>
      </c>
      <c r="E52" s="523" t="s">
        <v>2278</v>
      </c>
      <c r="F52" s="523" t="s">
        <v>333</v>
      </c>
      <c r="G52" s="524">
        <f t="shared" si="0"/>
        <v>300</v>
      </c>
      <c r="H52" s="524">
        <v>240</v>
      </c>
      <c r="I52" s="35">
        <f t="shared" si="1"/>
        <v>60</v>
      </c>
      <c r="J52" s="221"/>
    </row>
    <row r="53" spans="1:10" ht="14.25" customHeight="1">
      <c r="A53" s="99">
        <v>45</v>
      </c>
      <c r="B53" s="522" t="s">
        <v>2141</v>
      </c>
      <c r="C53" s="522" t="s">
        <v>2149</v>
      </c>
      <c r="D53" s="515" t="s">
        <v>2003</v>
      </c>
      <c r="E53" s="523" t="s">
        <v>2278</v>
      </c>
      <c r="F53" s="523" t="s">
        <v>333</v>
      </c>
      <c r="G53" s="524">
        <f t="shared" si="0"/>
        <v>200</v>
      </c>
      <c r="H53" s="524">
        <v>160</v>
      </c>
      <c r="I53" s="35">
        <f t="shared" si="1"/>
        <v>40</v>
      </c>
      <c r="J53" s="221"/>
    </row>
    <row r="54" spans="1:10" ht="14.25" customHeight="1">
      <c r="A54" s="99">
        <v>46</v>
      </c>
      <c r="B54" s="522" t="s">
        <v>2150</v>
      </c>
      <c r="C54" s="522" t="s">
        <v>2151</v>
      </c>
      <c r="D54" s="517" t="s">
        <v>2004</v>
      </c>
      <c r="E54" s="523" t="s">
        <v>2278</v>
      </c>
      <c r="F54" s="523" t="s">
        <v>333</v>
      </c>
      <c r="G54" s="524">
        <f t="shared" si="0"/>
        <v>300</v>
      </c>
      <c r="H54" s="524">
        <v>240</v>
      </c>
      <c r="I54" s="35">
        <f t="shared" si="1"/>
        <v>60</v>
      </c>
      <c r="J54" s="221"/>
    </row>
    <row r="55" spans="1:10" ht="14.25" customHeight="1">
      <c r="A55" s="99">
        <v>47</v>
      </c>
      <c r="B55" s="522" t="s">
        <v>2152</v>
      </c>
      <c r="C55" s="522" t="s">
        <v>2153</v>
      </c>
      <c r="D55" s="517" t="s">
        <v>2005</v>
      </c>
      <c r="E55" s="523" t="s">
        <v>2278</v>
      </c>
      <c r="F55" s="523" t="s">
        <v>333</v>
      </c>
      <c r="G55" s="524">
        <f t="shared" si="0"/>
        <v>300</v>
      </c>
      <c r="H55" s="524">
        <v>240</v>
      </c>
      <c r="I55" s="35">
        <f t="shared" si="1"/>
        <v>60</v>
      </c>
      <c r="J55" s="221"/>
    </row>
    <row r="56" spans="1:10" ht="14.25" customHeight="1">
      <c r="A56" s="99">
        <v>48</v>
      </c>
      <c r="B56" s="522" t="s">
        <v>2154</v>
      </c>
      <c r="C56" s="522" t="s">
        <v>2155</v>
      </c>
      <c r="D56" s="517" t="s">
        <v>2006</v>
      </c>
      <c r="E56" s="523" t="s">
        <v>2278</v>
      </c>
      <c r="F56" s="523" t="s">
        <v>333</v>
      </c>
      <c r="G56" s="524">
        <f t="shared" si="0"/>
        <v>300</v>
      </c>
      <c r="H56" s="524">
        <v>240</v>
      </c>
      <c r="I56" s="35">
        <f t="shared" si="1"/>
        <v>60</v>
      </c>
      <c r="J56" s="221"/>
    </row>
    <row r="57" spans="1:10" ht="14.25" customHeight="1">
      <c r="A57" s="99">
        <v>49</v>
      </c>
      <c r="B57" s="522" t="s">
        <v>2156</v>
      </c>
      <c r="C57" s="522" t="s">
        <v>2157</v>
      </c>
      <c r="D57" s="517" t="s">
        <v>2007</v>
      </c>
      <c r="E57" s="523" t="s">
        <v>2278</v>
      </c>
      <c r="F57" s="523" t="s">
        <v>333</v>
      </c>
      <c r="G57" s="524">
        <f t="shared" si="0"/>
        <v>300</v>
      </c>
      <c r="H57" s="524">
        <v>240</v>
      </c>
      <c r="I57" s="35">
        <f t="shared" si="1"/>
        <v>60</v>
      </c>
      <c r="J57" s="221"/>
    </row>
    <row r="58" spans="1:10" ht="14.25" customHeight="1">
      <c r="A58" s="99">
        <v>50</v>
      </c>
      <c r="B58" s="522" t="s">
        <v>514</v>
      </c>
      <c r="C58" s="522" t="s">
        <v>2158</v>
      </c>
      <c r="D58" s="517" t="s">
        <v>2008</v>
      </c>
      <c r="E58" s="523" t="s">
        <v>2278</v>
      </c>
      <c r="F58" s="523" t="s">
        <v>333</v>
      </c>
      <c r="G58" s="524">
        <f t="shared" si="0"/>
        <v>300</v>
      </c>
      <c r="H58" s="524">
        <v>240</v>
      </c>
      <c r="I58" s="35">
        <f t="shared" si="1"/>
        <v>60</v>
      </c>
      <c r="J58" s="221"/>
    </row>
    <row r="59" spans="1:10" ht="14.25" customHeight="1">
      <c r="A59" s="99">
        <v>51</v>
      </c>
      <c r="B59" s="522" t="s">
        <v>1792</v>
      </c>
      <c r="C59" s="522" t="s">
        <v>2159</v>
      </c>
      <c r="D59" s="517" t="s">
        <v>2009</v>
      </c>
      <c r="E59" s="523" t="s">
        <v>2278</v>
      </c>
      <c r="F59" s="523" t="s">
        <v>333</v>
      </c>
      <c r="G59" s="524">
        <f t="shared" si="0"/>
        <v>300</v>
      </c>
      <c r="H59" s="524">
        <v>240</v>
      </c>
      <c r="I59" s="35">
        <f t="shared" si="1"/>
        <v>60</v>
      </c>
      <c r="J59" s="221"/>
    </row>
    <row r="60" spans="1:10" ht="14.25" customHeight="1">
      <c r="A60" s="99">
        <v>52</v>
      </c>
      <c r="B60" s="522" t="s">
        <v>2160</v>
      </c>
      <c r="C60" s="522" t="s">
        <v>2161</v>
      </c>
      <c r="D60" s="517" t="s">
        <v>2010</v>
      </c>
      <c r="E60" s="523" t="s">
        <v>2278</v>
      </c>
      <c r="F60" s="523" t="s">
        <v>333</v>
      </c>
      <c r="G60" s="524">
        <f t="shared" si="0"/>
        <v>300</v>
      </c>
      <c r="H60" s="524">
        <v>240</v>
      </c>
      <c r="I60" s="35">
        <f t="shared" si="1"/>
        <v>60</v>
      </c>
      <c r="J60" s="221"/>
    </row>
    <row r="61" spans="1:10" ht="14.25" customHeight="1">
      <c r="A61" s="99">
        <v>53</v>
      </c>
      <c r="B61" s="522" t="s">
        <v>2162</v>
      </c>
      <c r="C61" s="522" t="s">
        <v>2163</v>
      </c>
      <c r="D61" s="517" t="s">
        <v>2011</v>
      </c>
      <c r="E61" s="523" t="s">
        <v>2278</v>
      </c>
      <c r="F61" s="523" t="s">
        <v>333</v>
      </c>
      <c r="G61" s="524">
        <f t="shared" si="0"/>
        <v>300</v>
      </c>
      <c r="H61" s="524">
        <v>240</v>
      </c>
      <c r="I61" s="35">
        <f t="shared" si="1"/>
        <v>60</v>
      </c>
      <c r="J61" s="221"/>
    </row>
    <row r="62" spans="1:10" ht="14.25" customHeight="1">
      <c r="A62" s="99">
        <v>54</v>
      </c>
      <c r="B62" s="522" t="s">
        <v>2164</v>
      </c>
      <c r="C62" s="522" t="s">
        <v>2165</v>
      </c>
      <c r="D62" s="517" t="s">
        <v>2012</v>
      </c>
      <c r="E62" s="523" t="s">
        <v>2278</v>
      </c>
      <c r="F62" s="523" t="s">
        <v>333</v>
      </c>
      <c r="G62" s="524">
        <f t="shared" si="0"/>
        <v>300</v>
      </c>
      <c r="H62" s="524">
        <v>240</v>
      </c>
      <c r="I62" s="35">
        <f t="shared" si="1"/>
        <v>60</v>
      </c>
      <c r="J62" s="221"/>
    </row>
    <row r="63" spans="1:10" ht="14.25" customHeight="1">
      <c r="A63" s="99">
        <v>55</v>
      </c>
      <c r="B63" s="522" t="s">
        <v>1749</v>
      </c>
      <c r="C63" s="522" t="s">
        <v>2166</v>
      </c>
      <c r="D63" s="517" t="s">
        <v>2013</v>
      </c>
      <c r="E63" s="523" t="s">
        <v>2278</v>
      </c>
      <c r="F63" s="523" t="s">
        <v>333</v>
      </c>
      <c r="G63" s="524">
        <f t="shared" si="0"/>
        <v>300</v>
      </c>
      <c r="H63" s="524">
        <v>240</v>
      </c>
      <c r="I63" s="35">
        <f t="shared" si="1"/>
        <v>60</v>
      </c>
      <c r="J63" s="221"/>
    </row>
    <row r="64" spans="1:10" ht="14.25" customHeight="1">
      <c r="A64" s="99">
        <v>56</v>
      </c>
      <c r="B64" s="522" t="s">
        <v>531</v>
      </c>
      <c r="C64" s="522" t="s">
        <v>2163</v>
      </c>
      <c r="D64" s="517" t="s">
        <v>2014</v>
      </c>
      <c r="E64" s="523" t="s">
        <v>2278</v>
      </c>
      <c r="F64" s="523" t="s">
        <v>333</v>
      </c>
      <c r="G64" s="524">
        <f t="shared" si="0"/>
        <v>300</v>
      </c>
      <c r="H64" s="524">
        <v>240</v>
      </c>
      <c r="I64" s="35">
        <f t="shared" si="1"/>
        <v>60</v>
      </c>
      <c r="J64" s="221"/>
    </row>
    <row r="65" spans="1:10" ht="14.25" customHeight="1">
      <c r="A65" s="99">
        <v>57</v>
      </c>
      <c r="B65" s="522" t="s">
        <v>2141</v>
      </c>
      <c r="C65" s="522" t="s">
        <v>2167</v>
      </c>
      <c r="D65" s="517" t="s">
        <v>2015</v>
      </c>
      <c r="E65" s="523" t="s">
        <v>2278</v>
      </c>
      <c r="F65" s="523" t="s">
        <v>333</v>
      </c>
      <c r="G65" s="524">
        <f t="shared" si="0"/>
        <v>300</v>
      </c>
      <c r="H65" s="524">
        <v>240</v>
      </c>
      <c r="I65" s="35">
        <f t="shared" si="1"/>
        <v>60</v>
      </c>
      <c r="J65" s="221"/>
    </row>
    <row r="66" spans="1:10" ht="14.25" customHeight="1">
      <c r="A66" s="99">
        <v>58</v>
      </c>
      <c r="B66" s="522" t="s">
        <v>2119</v>
      </c>
      <c r="C66" s="522" t="s">
        <v>2168</v>
      </c>
      <c r="D66" s="516">
        <v>56001003507</v>
      </c>
      <c r="E66" s="523" t="s">
        <v>2278</v>
      </c>
      <c r="F66" s="523" t="s">
        <v>333</v>
      </c>
      <c r="G66" s="524">
        <f t="shared" si="0"/>
        <v>300</v>
      </c>
      <c r="H66" s="524">
        <v>240</v>
      </c>
      <c r="I66" s="35">
        <f t="shared" si="1"/>
        <v>60</v>
      </c>
      <c r="J66" s="221"/>
    </row>
    <row r="67" spans="1:10" ht="14.25" customHeight="1">
      <c r="A67" s="99">
        <v>59</v>
      </c>
      <c r="B67" s="522" t="s">
        <v>2169</v>
      </c>
      <c r="C67" s="522" t="s">
        <v>2170</v>
      </c>
      <c r="D67" s="517" t="s">
        <v>2016</v>
      </c>
      <c r="E67" s="523" t="s">
        <v>2278</v>
      </c>
      <c r="F67" s="523" t="s">
        <v>333</v>
      </c>
      <c r="G67" s="524">
        <f t="shared" si="0"/>
        <v>300</v>
      </c>
      <c r="H67" s="524">
        <v>240</v>
      </c>
      <c r="I67" s="35">
        <f t="shared" si="1"/>
        <v>60</v>
      </c>
      <c r="J67" s="221"/>
    </row>
    <row r="68" spans="1:10" ht="14.25" customHeight="1">
      <c r="A68" s="99">
        <v>60</v>
      </c>
      <c r="B68" s="522" t="s">
        <v>2171</v>
      </c>
      <c r="C68" s="522" t="s">
        <v>2172</v>
      </c>
      <c r="D68" s="517" t="s">
        <v>2017</v>
      </c>
      <c r="E68" s="523" t="s">
        <v>2278</v>
      </c>
      <c r="F68" s="523" t="s">
        <v>333</v>
      </c>
      <c r="G68" s="524">
        <f t="shared" si="0"/>
        <v>300</v>
      </c>
      <c r="H68" s="524">
        <v>240</v>
      </c>
      <c r="I68" s="35">
        <f t="shared" si="1"/>
        <v>60</v>
      </c>
      <c r="J68" s="221"/>
    </row>
    <row r="69" spans="1:10" ht="14.25" customHeight="1">
      <c r="A69" s="99">
        <v>61</v>
      </c>
      <c r="B69" s="522" t="s">
        <v>2173</v>
      </c>
      <c r="C69" s="522" t="s">
        <v>2172</v>
      </c>
      <c r="D69" s="517" t="s">
        <v>2018</v>
      </c>
      <c r="E69" s="523" t="s">
        <v>2278</v>
      </c>
      <c r="F69" s="523" t="s">
        <v>333</v>
      </c>
      <c r="G69" s="524">
        <f t="shared" si="0"/>
        <v>300</v>
      </c>
      <c r="H69" s="524">
        <v>240</v>
      </c>
      <c r="I69" s="35">
        <f t="shared" si="1"/>
        <v>60</v>
      </c>
      <c r="J69" s="221"/>
    </row>
    <row r="70" spans="1:10" ht="14.25" customHeight="1">
      <c r="A70" s="99">
        <v>62</v>
      </c>
      <c r="B70" s="522" t="s">
        <v>2174</v>
      </c>
      <c r="C70" s="522" t="s">
        <v>2175</v>
      </c>
      <c r="D70" s="517" t="s">
        <v>2019</v>
      </c>
      <c r="E70" s="523" t="s">
        <v>2278</v>
      </c>
      <c r="F70" s="523" t="s">
        <v>333</v>
      </c>
      <c r="G70" s="524">
        <f t="shared" si="0"/>
        <v>100</v>
      </c>
      <c r="H70" s="524">
        <v>80</v>
      </c>
      <c r="I70" s="35">
        <f t="shared" si="1"/>
        <v>20</v>
      </c>
      <c r="J70" s="221"/>
    </row>
    <row r="71" spans="1:10" ht="14.25" customHeight="1">
      <c r="A71" s="99">
        <v>63</v>
      </c>
      <c r="B71" s="522" t="s">
        <v>2176</v>
      </c>
      <c r="C71" s="522" t="s">
        <v>2177</v>
      </c>
      <c r="D71" s="518">
        <v>11001028000</v>
      </c>
      <c r="E71" s="523" t="s">
        <v>2278</v>
      </c>
      <c r="F71" s="523" t="s">
        <v>333</v>
      </c>
      <c r="G71" s="524">
        <f t="shared" si="0"/>
        <v>300</v>
      </c>
      <c r="H71" s="524">
        <v>240</v>
      </c>
      <c r="I71" s="35">
        <f t="shared" si="1"/>
        <v>60</v>
      </c>
      <c r="J71" s="221"/>
    </row>
    <row r="72" spans="1:10" ht="14.25" customHeight="1">
      <c r="A72" s="99">
        <v>64</v>
      </c>
      <c r="B72" s="522" t="s">
        <v>555</v>
      </c>
      <c r="C72" s="522" t="s">
        <v>2178</v>
      </c>
      <c r="D72" s="519" t="s">
        <v>2020</v>
      </c>
      <c r="E72" s="523" t="s">
        <v>2278</v>
      </c>
      <c r="F72" s="523" t="s">
        <v>333</v>
      </c>
      <c r="G72" s="524">
        <f t="shared" si="0"/>
        <v>300</v>
      </c>
      <c r="H72" s="524">
        <v>240</v>
      </c>
      <c r="I72" s="35">
        <f t="shared" si="1"/>
        <v>60</v>
      </c>
      <c r="J72" s="221"/>
    </row>
    <row r="73" spans="1:10" ht="14.25" customHeight="1">
      <c r="A73" s="99">
        <v>65</v>
      </c>
      <c r="B73" s="522" t="s">
        <v>555</v>
      </c>
      <c r="C73" s="522" t="s">
        <v>2179</v>
      </c>
      <c r="D73" s="519" t="s">
        <v>2021</v>
      </c>
      <c r="E73" s="523" t="s">
        <v>2278</v>
      </c>
      <c r="F73" s="523" t="s">
        <v>333</v>
      </c>
      <c r="G73" s="524">
        <f t="shared" si="0"/>
        <v>300</v>
      </c>
      <c r="H73" s="524">
        <v>240</v>
      </c>
      <c r="I73" s="35">
        <f t="shared" si="1"/>
        <v>60</v>
      </c>
      <c r="J73" s="221"/>
    </row>
    <row r="74" spans="1:10" ht="14.25" customHeight="1">
      <c r="A74" s="99">
        <v>66</v>
      </c>
      <c r="B74" s="522" t="s">
        <v>2180</v>
      </c>
      <c r="C74" s="522" t="s">
        <v>2177</v>
      </c>
      <c r="D74" s="519" t="s">
        <v>2022</v>
      </c>
      <c r="E74" s="523" t="s">
        <v>2278</v>
      </c>
      <c r="F74" s="523" t="s">
        <v>333</v>
      </c>
      <c r="G74" s="524">
        <f t="shared" ref="G74:G137" si="2">H74/0.8</f>
        <v>300</v>
      </c>
      <c r="H74" s="524">
        <v>240</v>
      </c>
      <c r="I74" s="35">
        <f t="shared" ref="I74:I137" si="3">H74/4</f>
        <v>60</v>
      </c>
      <c r="J74" s="221"/>
    </row>
    <row r="75" spans="1:10" ht="14.25" customHeight="1">
      <c r="A75" s="99">
        <v>67</v>
      </c>
      <c r="B75" s="522" t="s">
        <v>2181</v>
      </c>
      <c r="C75" s="522" t="s">
        <v>2182</v>
      </c>
      <c r="D75" s="519" t="s">
        <v>2023</v>
      </c>
      <c r="E75" s="523" t="s">
        <v>2278</v>
      </c>
      <c r="F75" s="523" t="s">
        <v>333</v>
      </c>
      <c r="G75" s="524">
        <f t="shared" si="2"/>
        <v>300</v>
      </c>
      <c r="H75" s="524">
        <v>240</v>
      </c>
      <c r="I75" s="35">
        <f t="shared" si="3"/>
        <v>60</v>
      </c>
      <c r="J75" s="221"/>
    </row>
    <row r="76" spans="1:10" ht="14.25" customHeight="1">
      <c r="A76" s="99">
        <v>68</v>
      </c>
      <c r="B76" s="522" t="s">
        <v>2183</v>
      </c>
      <c r="C76" s="522" t="s">
        <v>2184</v>
      </c>
      <c r="D76" s="519" t="s">
        <v>2024</v>
      </c>
      <c r="E76" s="523" t="s">
        <v>2278</v>
      </c>
      <c r="F76" s="523" t="s">
        <v>333</v>
      </c>
      <c r="G76" s="524">
        <f t="shared" si="2"/>
        <v>300</v>
      </c>
      <c r="H76" s="524">
        <v>240</v>
      </c>
      <c r="I76" s="35">
        <f t="shared" si="3"/>
        <v>60</v>
      </c>
      <c r="J76" s="221"/>
    </row>
    <row r="77" spans="1:10" ht="14.25" customHeight="1">
      <c r="A77" s="99">
        <v>69</v>
      </c>
      <c r="B77" s="522" t="s">
        <v>2185</v>
      </c>
      <c r="C77" s="522" t="s">
        <v>2186</v>
      </c>
      <c r="D77" s="519" t="s">
        <v>2025</v>
      </c>
      <c r="E77" s="523" t="s">
        <v>2278</v>
      </c>
      <c r="F77" s="523" t="s">
        <v>333</v>
      </c>
      <c r="G77" s="524">
        <f t="shared" si="2"/>
        <v>300</v>
      </c>
      <c r="H77" s="524">
        <v>240</v>
      </c>
      <c r="I77" s="35">
        <f t="shared" si="3"/>
        <v>60</v>
      </c>
      <c r="J77" s="221"/>
    </row>
    <row r="78" spans="1:10" ht="14.25" customHeight="1">
      <c r="A78" s="99">
        <v>70</v>
      </c>
      <c r="B78" s="522" t="s">
        <v>1861</v>
      </c>
      <c r="C78" s="522" t="s">
        <v>2177</v>
      </c>
      <c r="D78" s="519" t="s">
        <v>2026</v>
      </c>
      <c r="E78" s="523" t="s">
        <v>2278</v>
      </c>
      <c r="F78" s="523" t="s">
        <v>333</v>
      </c>
      <c r="G78" s="524">
        <f t="shared" si="2"/>
        <v>300</v>
      </c>
      <c r="H78" s="524">
        <v>240</v>
      </c>
      <c r="I78" s="35">
        <f t="shared" si="3"/>
        <v>60</v>
      </c>
      <c r="J78" s="221"/>
    </row>
    <row r="79" spans="1:10" ht="14.25" customHeight="1">
      <c r="A79" s="99">
        <v>71</v>
      </c>
      <c r="B79" s="522" t="s">
        <v>2187</v>
      </c>
      <c r="C79" s="522" t="s">
        <v>2182</v>
      </c>
      <c r="D79" s="519" t="s">
        <v>2027</v>
      </c>
      <c r="E79" s="523" t="s">
        <v>2278</v>
      </c>
      <c r="F79" s="523" t="s">
        <v>333</v>
      </c>
      <c r="G79" s="524">
        <f t="shared" si="2"/>
        <v>300</v>
      </c>
      <c r="H79" s="524">
        <v>240</v>
      </c>
      <c r="I79" s="35">
        <f t="shared" si="3"/>
        <v>60</v>
      </c>
      <c r="J79" s="221"/>
    </row>
    <row r="80" spans="1:10" ht="14.25" customHeight="1">
      <c r="A80" s="99">
        <v>72</v>
      </c>
      <c r="B80" s="522" t="s">
        <v>555</v>
      </c>
      <c r="C80" s="522" t="s">
        <v>2188</v>
      </c>
      <c r="D80" s="519" t="s">
        <v>2028</v>
      </c>
      <c r="E80" s="523" t="s">
        <v>2278</v>
      </c>
      <c r="F80" s="523" t="s">
        <v>333</v>
      </c>
      <c r="G80" s="524">
        <f t="shared" si="2"/>
        <v>200</v>
      </c>
      <c r="H80" s="524">
        <v>160</v>
      </c>
      <c r="I80" s="35">
        <f t="shared" si="3"/>
        <v>40</v>
      </c>
      <c r="J80" s="221"/>
    </row>
    <row r="81" spans="1:10" ht="14.25" customHeight="1">
      <c r="A81" s="99">
        <v>73</v>
      </c>
      <c r="B81" s="522" t="s">
        <v>2189</v>
      </c>
      <c r="C81" s="522" t="s">
        <v>2190</v>
      </c>
      <c r="D81" s="519" t="s">
        <v>2029</v>
      </c>
      <c r="E81" s="523" t="s">
        <v>2278</v>
      </c>
      <c r="F81" s="523" t="s">
        <v>333</v>
      </c>
      <c r="G81" s="524">
        <f t="shared" si="2"/>
        <v>300</v>
      </c>
      <c r="H81" s="524">
        <v>240</v>
      </c>
      <c r="I81" s="35">
        <f t="shared" si="3"/>
        <v>60</v>
      </c>
      <c r="J81" s="221"/>
    </row>
    <row r="82" spans="1:10" ht="14.25" customHeight="1">
      <c r="A82" s="99">
        <v>74</v>
      </c>
      <c r="B82" s="522" t="s">
        <v>2100</v>
      </c>
      <c r="C82" s="522" t="s">
        <v>2191</v>
      </c>
      <c r="D82" s="520" t="s">
        <v>2030</v>
      </c>
      <c r="E82" s="523" t="s">
        <v>2278</v>
      </c>
      <c r="F82" s="523" t="s">
        <v>333</v>
      </c>
      <c r="G82" s="524">
        <f t="shared" si="2"/>
        <v>300</v>
      </c>
      <c r="H82" s="524">
        <v>240</v>
      </c>
      <c r="I82" s="35">
        <f t="shared" si="3"/>
        <v>60</v>
      </c>
      <c r="J82" s="221"/>
    </row>
    <row r="83" spans="1:10" ht="14.25" customHeight="1">
      <c r="A83" s="99">
        <v>75</v>
      </c>
      <c r="B83" s="522" t="s">
        <v>2192</v>
      </c>
      <c r="C83" s="522" t="s">
        <v>2193</v>
      </c>
      <c r="D83" s="520" t="s">
        <v>2031</v>
      </c>
      <c r="E83" s="523" t="s">
        <v>2278</v>
      </c>
      <c r="F83" s="523" t="s">
        <v>333</v>
      </c>
      <c r="G83" s="524">
        <f t="shared" si="2"/>
        <v>300</v>
      </c>
      <c r="H83" s="524">
        <v>240</v>
      </c>
      <c r="I83" s="35">
        <f t="shared" si="3"/>
        <v>60</v>
      </c>
      <c r="J83" s="221"/>
    </row>
    <row r="84" spans="1:10" ht="14.25" customHeight="1">
      <c r="A84" s="99">
        <v>76</v>
      </c>
      <c r="B84" s="522" t="s">
        <v>2194</v>
      </c>
      <c r="C84" s="522" t="s">
        <v>2195</v>
      </c>
      <c r="D84" s="520" t="s">
        <v>2032</v>
      </c>
      <c r="E84" s="523" t="s">
        <v>2278</v>
      </c>
      <c r="F84" s="523" t="s">
        <v>333</v>
      </c>
      <c r="G84" s="524">
        <f t="shared" si="2"/>
        <v>300</v>
      </c>
      <c r="H84" s="524">
        <v>240</v>
      </c>
      <c r="I84" s="35">
        <f t="shared" si="3"/>
        <v>60</v>
      </c>
      <c r="J84" s="221"/>
    </row>
    <row r="85" spans="1:10" ht="14.25" customHeight="1">
      <c r="A85" s="99">
        <v>77</v>
      </c>
      <c r="B85" s="522" t="s">
        <v>2196</v>
      </c>
      <c r="C85" s="522" t="s">
        <v>2195</v>
      </c>
      <c r="D85" s="520" t="s">
        <v>2033</v>
      </c>
      <c r="E85" s="523" t="s">
        <v>2278</v>
      </c>
      <c r="F85" s="523" t="s">
        <v>333</v>
      </c>
      <c r="G85" s="524">
        <f t="shared" si="2"/>
        <v>300</v>
      </c>
      <c r="H85" s="524">
        <v>240</v>
      </c>
      <c r="I85" s="35">
        <f t="shared" si="3"/>
        <v>60</v>
      </c>
      <c r="J85" s="221"/>
    </row>
    <row r="86" spans="1:10" ht="14.25" customHeight="1">
      <c r="A86" s="99">
        <v>78</v>
      </c>
      <c r="B86" s="522" t="s">
        <v>2197</v>
      </c>
      <c r="C86" s="522" t="s">
        <v>2198</v>
      </c>
      <c r="D86" s="520" t="s">
        <v>2034</v>
      </c>
      <c r="E86" s="523" t="s">
        <v>2278</v>
      </c>
      <c r="F86" s="523" t="s">
        <v>333</v>
      </c>
      <c r="G86" s="524">
        <f t="shared" si="2"/>
        <v>300</v>
      </c>
      <c r="H86" s="524">
        <v>240</v>
      </c>
      <c r="I86" s="35">
        <f t="shared" si="3"/>
        <v>60</v>
      </c>
      <c r="J86" s="221"/>
    </row>
    <row r="87" spans="1:10" ht="14.25" customHeight="1">
      <c r="A87" s="99">
        <v>79</v>
      </c>
      <c r="B87" s="522" t="s">
        <v>2100</v>
      </c>
      <c r="C87" s="522" t="s">
        <v>2199</v>
      </c>
      <c r="D87" s="520" t="s">
        <v>2035</v>
      </c>
      <c r="E87" s="523" t="s">
        <v>2278</v>
      </c>
      <c r="F87" s="523" t="s">
        <v>333</v>
      </c>
      <c r="G87" s="524">
        <f t="shared" si="2"/>
        <v>300</v>
      </c>
      <c r="H87" s="524">
        <v>240</v>
      </c>
      <c r="I87" s="35">
        <f t="shared" si="3"/>
        <v>60</v>
      </c>
      <c r="J87" s="221"/>
    </row>
    <row r="88" spans="1:10" ht="14.25" customHeight="1">
      <c r="A88" s="99">
        <v>80</v>
      </c>
      <c r="B88" s="522" t="s">
        <v>2200</v>
      </c>
      <c r="C88" s="522" t="s">
        <v>2201</v>
      </c>
      <c r="D88" s="515">
        <v>62001022187</v>
      </c>
      <c r="E88" s="523" t="s">
        <v>2278</v>
      </c>
      <c r="F88" s="523" t="s">
        <v>333</v>
      </c>
      <c r="G88" s="524">
        <f t="shared" si="2"/>
        <v>300</v>
      </c>
      <c r="H88" s="524">
        <v>240</v>
      </c>
      <c r="I88" s="35">
        <f t="shared" si="3"/>
        <v>60</v>
      </c>
      <c r="J88" s="221"/>
    </row>
    <row r="89" spans="1:10" ht="14.25" customHeight="1">
      <c r="A89" s="99">
        <v>81</v>
      </c>
      <c r="B89" s="522" t="s">
        <v>2202</v>
      </c>
      <c r="C89" s="522" t="s">
        <v>2203</v>
      </c>
      <c r="D89" s="515" t="s">
        <v>2036</v>
      </c>
      <c r="E89" s="523" t="s">
        <v>2278</v>
      </c>
      <c r="F89" s="523" t="s">
        <v>333</v>
      </c>
      <c r="G89" s="524">
        <f t="shared" si="2"/>
        <v>300</v>
      </c>
      <c r="H89" s="524">
        <v>240</v>
      </c>
      <c r="I89" s="35">
        <f t="shared" si="3"/>
        <v>60</v>
      </c>
      <c r="J89" s="221"/>
    </row>
    <row r="90" spans="1:10" ht="14.25" customHeight="1">
      <c r="A90" s="99">
        <v>82</v>
      </c>
      <c r="B90" s="522" t="s">
        <v>2119</v>
      </c>
      <c r="C90" s="522" t="s">
        <v>2204</v>
      </c>
      <c r="D90" s="515" t="s">
        <v>2037</v>
      </c>
      <c r="E90" s="523" t="s">
        <v>2278</v>
      </c>
      <c r="F90" s="523" t="s">
        <v>333</v>
      </c>
      <c r="G90" s="524">
        <f t="shared" si="2"/>
        <v>300</v>
      </c>
      <c r="H90" s="524">
        <v>240</v>
      </c>
      <c r="I90" s="35">
        <f t="shared" si="3"/>
        <v>60</v>
      </c>
      <c r="J90" s="221"/>
    </row>
    <row r="91" spans="1:10" ht="14.25" customHeight="1">
      <c r="A91" s="99">
        <v>83</v>
      </c>
      <c r="B91" s="522" t="s">
        <v>2132</v>
      </c>
      <c r="C91" s="522" t="s">
        <v>2205</v>
      </c>
      <c r="D91" s="515" t="s">
        <v>2038</v>
      </c>
      <c r="E91" s="523" t="s">
        <v>2278</v>
      </c>
      <c r="F91" s="523" t="s">
        <v>333</v>
      </c>
      <c r="G91" s="524">
        <f t="shared" si="2"/>
        <v>300</v>
      </c>
      <c r="H91" s="524">
        <v>240</v>
      </c>
      <c r="I91" s="35">
        <f t="shared" si="3"/>
        <v>60</v>
      </c>
      <c r="J91" s="221"/>
    </row>
    <row r="92" spans="1:10" ht="14.25" customHeight="1">
      <c r="A92" s="99">
        <v>84</v>
      </c>
      <c r="B92" s="522" t="s">
        <v>2206</v>
      </c>
      <c r="C92" s="522" t="s">
        <v>2207</v>
      </c>
      <c r="D92" s="515" t="s">
        <v>2039</v>
      </c>
      <c r="E92" s="523" t="s">
        <v>2278</v>
      </c>
      <c r="F92" s="523" t="s">
        <v>333</v>
      </c>
      <c r="G92" s="524">
        <f t="shared" si="2"/>
        <v>300</v>
      </c>
      <c r="H92" s="524">
        <v>240</v>
      </c>
      <c r="I92" s="35">
        <f t="shared" si="3"/>
        <v>60</v>
      </c>
      <c r="J92" s="221"/>
    </row>
    <row r="93" spans="1:10" ht="14.25" customHeight="1">
      <c r="A93" s="99">
        <v>85</v>
      </c>
      <c r="B93" s="522" t="s">
        <v>2208</v>
      </c>
      <c r="C93" s="522" t="s">
        <v>2209</v>
      </c>
      <c r="D93" s="515" t="s">
        <v>2040</v>
      </c>
      <c r="E93" s="523" t="s">
        <v>2278</v>
      </c>
      <c r="F93" s="523" t="s">
        <v>333</v>
      </c>
      <c r="G93" s="524">
        <f t="shared" si="2"/>
        <v>300</v>
      </c>
      <c r="H93" s="524">
        <v>240</v>
      </c>
      <c r="I93" s="35">
        <f t="shared" si="3"/>
        <v>60</v>
      </c>
      <c r="J93" s="221"/>
    </row>
    <row r="94" spans="1:10" ht="14.25" customHeight="1">
      <c r="A94" s="99">
        <v>86</v>
      </c>
      <c r="B94" s="522" t="s">
        <v>555</v>
      </c>
      <c r="C94" s="522" t="s">
        <v>2210</v>
      </c>
      <c r="D94" s="515" t="s">
        <v>2041</v>
      </c>
      <c r="E94" s="523" t="s">
        <v>2278</v>
      </c>
      <c r="F94" s="523" t="s">
        <v>333</v>
      </c>
      <c r="G94" s="524">
        <f t="shared" si="2"/>
        <v>300</v>
      </c>
      <c r="H94" s="524">
        <v>240</v>
      </c>
      <c r="I94" s="35">
        <f t="shared" si="3"/>
        <v>60</v>
      </c>
      <c r="J94" s="221"/>
    </row>
    <row r="95" spans="1:10" ht="14.25" customHeight="1">
      <c r="A95" s="99">
        <v>87</v>
      </c>
      <c r="B95" s="522" t="s">
        <v>2211</v>
      </c>
      <c r="C95" s="522" t="s">
        <v>2212</v>
      </c>
      <c r="D95" s="515" t="s">
        <v>2042</v>
      </c>
      <c r="E95" s="523" t="s">
        <v>2278</v>
      </c>
      <c r="F95" s="523" t="s">
        <v>333</v>
      </c>
      <c r="G95" s="524">
        <f t="shared" si="2"/>
        <v>300</v>
      </c>
      <c r="H95" s="524">
        <v>240</v>
      </c>
      <c r="I95" s="35">
        <f t="shared" si="3"/>
        <v>60</v>
      </c>
      <c r="J95" s="221"/>
    </row>
    <row r="96" spans="1:10" ht="14.25" customHeight="1">
      <c r="A96" s="99">
        <v>88</v>
      </c>
      <c r="B96" s="522" t="s">
        <v>2213</v>
      </c>
      <c r="C96" s="522" t="s">
        <v>2214</v>
      </c>
      <c r="D96" s="515" t="s">
        <v>2043</v>
      </c>
      <c r="E96" s="523" t="s">
        <v>2278</v>
      </c>
      <c r="F96" s="523" t="s">
        <v>333</v>
      </c>
      <c r="G96" s="524">
        <f t="shared" si="2"/>
        <v>300</v>
      </c>
      <c r="H96" s="524">
        <v>240</v>
      </c>
      <c r="I96" s="35">
        <f t="shared" si="3"/>
        <v>60</v>
      </c>
      <c r="J96" s="221"/>
    </row>
    <row r="97" spans="1:10" ht="14.25" customHeight="1">
      <c r="A97" s="99">
        <v>89</v>
      </c>
      <c r="B97" s="522" t="s">
        <v>2215</v>
      </c>
      <c r="C97" s="522" t="s">
        <v>2077</v>
      </c>
      <c r="D97" s="515" t="s">
        <v>2044</v>
      </c>
      <c r="E97" s="523" t="s">
        <v>2278</v>
      </c>
      <c r="F97" s="523" t="s">
        <v>333</v>
      </c>
      <c r="G97" s="524">
        <f t="shared" si="2"/>
        <v>300</v>
      </c>
      <c r="H97" s="524">
        <v>240</v>
      </c>
      <c r="I97" s="35">
        <f t="shared" si="3"/>
        <v>60</v>
      </c>
      <c r="J97" s="221"/>
    </row>
    <row r="98" spans="1:10" ht="14.25" customHeight="1">
      <c r="A98" s="99">
        <v>90</v>
      </c>
      <c r="B98" s="522" t="s">
        <v>2216</v>
      </c>
      <c r="C98" s="522" t="s">
        <v>2217</v>
      </c>
      <c r="D98" s="515" t="s">
        <v>2045</v>
      </c>
      <c r="E98" s="523" t="s">
        <v>2278</v>
      </c>
      <c r="F98" s="523" t="s">
        <v>333</v>
      </c>
      <c r="G98" s="524">
        <f t="shared" si="2"/>
        <v>300</v>
      </c>
      <c r="H98" s="524">
        <v>240</v>
      </c>
      <c r="I98" s="35">
        <f t="shared" si="3"/>
        <v>60</v>
      </c>
      <c r="J98" s="221"/>
    </row>
    <row r="99" spans="1:10" ht="14.25" customHeight="1">
      <c r="A99" s="99">
        <v>91</v>
      </c>
      <c r="B99" s="522" t="s">
        <v>2218</v>
      </c>
      <c r="C99" s="522" t="s">
        <v>2219</v>
      </c>
      <c r="D99" s="516">
        <v>54001027495</v>
      </c>
      <c r="E99" s="523" t="s">
        <v>2278</v>
      </c>
      <c r="F99" s="523" t="s">
        <v>333</v>
      </c>
      <c r="G99" s="524">
        <f t="shared" si="2"/>
        <v>300</v>
      </c>
      <c r="H99" s="524">
        <v>240</v>
      </c>
      <c r="I99" s="35">
        <f t="shared" si="3"/>
        <v>60</v>
      </c>
      <c r="J99" s="221"/>
    </row>
    <row r="100" spans="1:10" ht="14.25" customHeight="1">
      <c r="A100" s="99">
        <v>92</v>
      </c>
      <c r="B100" s="522" t="s">
        <v>506</v>
      </c>
      <c r="C100" s="522" t="s">
        <v>2220</v>
      </c>
      <c r="D100" s="516">
        <v>54001037714</v>
      </c>
      <c r="E100" s="523" t="s">
        <v>2278</v>
      </c>
      <c r="F100" s="523" t="s">
        <v>333</v>
      </c>
      <c r="G100" s="524">
        <f t="shared" si="2"/>
        <v>300</v>
      </c>
      <c r="H100" s="524">
        <v>240</v>
      </c>
      <c r="I100" s="35">
        <f t="shared" si="3"/>
        <v>60</v>
      </c>
      <c r="J100" s="221"/>
    </row>
    <row r="101" spans="1:10" ht="14.25" customHeight="1">
      <c r="A101" s="99">
        <v>93</v>
      </c>
      <c r="B101" s="522" t="s">
        <v>2221</v>
      </c>
      <c r="C101" s="522" t="s">
        <v>2222</v>
      </c>
      <c r="D101" s="516">
        <v>54001054128</v>
      </c>
      <c r="E101" s="523" t="s">
        <v>2278</v>
      </c>
      <c r="F101" s="523" t="s">
        <v>333</v>
      </c>
      <c r="G101" s="524">
        <f t="shared" si="2"/>
        <v>300</v>
      </c>
      <c r="H101" s="524">
        <v>240</v>
      </c>
      <c r="I101" s="35">
        <f t="shared" si="3"/>
        <v>60</v>
      </c>
      <c r="J101" s="221"/>
    </row>
    <row r="102" spans="1:10" ht="14.25" customHeight="1">
      <c r="A102" s="99">
        <v>94</v>
      </c>
      <c r="B102" s="522" t="s">
        <v>555</v>
      </c>
      <c r="C102" s="522" t="s">
        <v>2223</v>
      </c>
      <c r="D102" s="516">
        <v>54001058002</v>
      </c>
      <c r="E102" s="523" t="s">
        <v>2278</v>
      </c>
      <c r="F102" s="523" t="s">
        <v>333</v>
      </c>
      <c r="G102" s="524">
        <f t="shared" si="2"/>
        <v>300</v>
      </c>
      <c r="H102" s="524">
        <v>240</v>
      </c>
      <c r="I102" s="35">
        <f t="shared" si="3"/>
        <v>60</v>
      </c>
      <c r="J102" s="221"/>
    </row>
    <row r="103" spans="1:10" ht="14.25" customHeight="1">
      <c r="A103" s="99">
        <v>95</v>
      </c>
      <c r="B103" s="522" t="s">
        <v>2224</v>
      </c>
      <c r="C103" s="522" t="s">
        <v>2225</v>
      </c>
      <c r="D103" s="515" t="s">
        <v>2046</v>
      </c>
      <c r="E103" s="523" t="s">
        <v>2278</v>
      </c>
      <c r="F103" s="523" t="s">
        <v>333</v>
      </c>
      <c r="G103" s="524">
        <f t="shared" si="2"/>
        <v>300</v>
      </c>
      <c r="H103" s="524">
        <v>240</v>
      </c>
      <c r="I103" s="35">
        <f t="shared" si="3"/>
        <v>60</v>
      </c>
      <c r="J103" s="221"/>
    </row>
    <row r="104" spans="1:10" ht="14.25" customHeight="1">
      <c r="A104" s="99">
        <v>96</v>
      </c>
      <c r="B104" s="522" t="s">
        <v>2226</v>
      </c>
      <c r="C104" s="522" t="s">
        <v>2219</v>
      </c>
      <c r="D104" s="516">
        <v>54001058967</v>
      </c>
      <c r="E104" s="523" t="s">
        <v>2278</v>
      </c>
      <c r="F104" s="523" t="s">
        <v>333</v>
      </c>
      <c r="G104" s="524">
        <f t="shared" si="2"/>
        <v>300</v>
      </c>
      <c r="H104" s="524">
        <v>240</v>
      </c>
      <c r="I104" s="35">
        <f t="shared" si="3"/>
        <v>60</v>
      </c>
      <c r="J104" s="221"/>
    </row>
    <row r="105" spans="1:10" ht="14.25" customHeight="1">
      <c r="A105" s="99">
        <v>97</v>
      </c>
      <c r="B105" s="522" t="s">
        <v>2227</v>
      </c>
      <c r="C105" s="522" t="s">
        <v>2103</v>
      </c>
      <c r="D105" s="516">
        <v>54001034707</v>
      </c>
      <c r="E105" s="523" t="s">
        <v>2278</v>
      </c>
      <c r="F105" s="523" t="s">
        <v>333</v>
      </c>
      <c r="G105" s="524">
        <f t="shared" si="2"/>
        <v>300</v>
      </c>
      <c r="H105" s="524">
        <v>240</v>
      </c>
      <c r="I105" s="35">
        <f t="shared" si="3"/>
        <v>60</v>
      </c>
      <c r="J105" s="221"/>
    </row>
    <row r="106" spans="1:10" ht="14.25" customHeight="1">
      <c r="A106" s="99">
        <v>98</v>
      </c>
      <c r="B106" s="522" t="s">
        <v>2228</v>
      </c>
      <c r="C106" s="522" t="s">
        <v>1872</v>
      </c>
      <c r="D106" s="516">
        <v>38001010438</v>
      </c>
      <c r="E106" s="523" t="s">
        <v>2278</v>
      </c>
      <c r="F106" s="523" t="s">
        <v>333</v>
      </c>
      <c r="G106" s="524">
        <f t="shared" si="2"/>
        <v>300</v>
      </c>
      <c r="H106" s="524">
        <v>240</v>
      </c>
      <c r="I106" s="35">
        <f t="shared" si="3"/>
        <v>60</v>
      </c>
      <c r="J106" s="221"/>
    </row>
    <row r="107" spans="1:10" ht="14.25" customHeight="1">
      <c r="A107" s="99">
        <v>99</v>
      </c>
      <c r="B107" s="522" t="s">
        <v>2229</v>
      </c>
      <c r="C107" s="522" t="s">
        <v>2230</v>
      </c>
      <c r="D107" s="516">
        <v>54001043288</v>
      </c>
      <c r="E107" s="523" t="s">
        <v>2278</v>
      </c>
      <c r="F107" s="523" t="s">
        <v>333</v>
      </c>
      <c r="G107" s="524">
        <f t="shared" si="2"/>
        <v>300</v>
      </c>
      <c r="H107" s="524">
        <v>240</v>
      </c>
      <c r="I107" s="35">
        <f t="shared" si="3"/>
        <v>60</v>
      </c>
      <c r="J107" s="221"/>
    </row>
    <row r="108" spans="1:10" ht="14.25" customHeight="1">
      <c r="A108" s="99">
        <v>100</v>
      </c>
      <c r="B108" s="522" t="s">
        <v>2231</v>
      </c>
      <c r="C108" s="522" t="s">
        <v>2232</v>
      </c>
      <c r="D108" s="516">
        <v>54001002177</v>
      </c>
      <c r="E108" s="523" t="s">
        <v>2278</v>
      </c>
      <c r="F108" s="523" t="s">
        <v>333</v>
      </c>
      <c r="G108" s="524">
        <f t="shared" si="2"/>
        <v>300</v>
      </c>
      <c r="H108" s="524">
        <v>240</v>
      </c>
      <c r="I108" s="35">
        <f t="shared" si="3"/>
        <v>60</v>
      </c>
      <c r="J108" s="221"/>
    </row>
    <row r="109" spans="1:10" ht="14.25" customHeight="1">
      <c r="A109" s="99">
        <v>101</v>
      </c>
      <c r="B109" s="522" t="s">
        <v>531</v>
      </c>
      <c r="C109" s="522" t="s">
        <v>2233</v>
      </c>
      <c r="D109" s="515" t="s">
        <v>2047</v>
      </c>
      <c r="E109" s="523" t="s">
        <v>2278</v>
      </c>
      <c r="F109" s="523" t="s">
        <v>333</v>
      </c>
      <c r="G109" s="524">
        <f t="shared" si="2"/>
        <v>300</v>
      </c>
      <c r="H109" s="524">
        <v>240</v>
      </c>
      <c r="I109" s="35">
        <f t="shared" si="3"/>
        <v>60</v>
      </c>
      <c r="J109" s="221"/>
    </row>
    <row r="110" spans="1:10" ht="14.25" customHeight="1">
      <c r="A110" s="99">
        <v>102</v>
      </c>
      <c r="B110" s="522" t="s">
        <v>2194</v>
      </c>
      <c r="C110" s="522" t="s">
        <v>2234</v>
      </c>
      <c r="D110" s="516">
        <v>60001150790</v>
      </c>
      <c r="E110" s="523" t="s">
        <v>2278</v>
      </c>
      <c r="F110" s="523" t="s">
        <v>333</v>
      </c>
      <c r="G110" s="524">
        <f t="shared" si="2"/>
        <v>300</v>
      </c>
      <c r="H110" s="524">
        <v>240</v>
      </c>
      <c r="I110" s="35">
        <f t="shared" si="3"/>
        <v>60</v>
      </c>
      <c r="J110" s="221"/>
    </row>
    <row r="111" spans="1:10" ht="14.25" customHeight="1">
      <c r="A111" s="99">
        <v>103</v>
      </c>
      <c r="B111" s="522" t="s">
        <v>2228</v>
      </c>
      <c r="C111" s="522" t="s">
        <v>2235</v>
      </c>
      <c r="D111" s="515" t="s">
        <v>2048</v>
      </c>
      <c r="E111" s="523" t="s">
        <v>2278</v>
      </c>
      <c r="F111" s="523" t="s">
        <v>333</v>
      </c>
      <c r="G111" s="524">
        <f t="shared" si="2"/>
        <v>300</v>
      </c>
      <c r="H111" s="524">
        <v>240</v>
      </c>
      <c r="I111" s="35">
        <f t="shared" si="3"/>
        <v>60</v>
      </c>
      <c r="J111" s="221"/>
    </row>
    <row r="112" spans="1:10" ht="14.25" customHeight="1">
      <c r="A112" s="99">
        <v>104</v>
      </c>
      <c r="B112" s="522" t="s">
        <v>2236</v>
      </c>
      <c r="C112" s="522" t="s">
        <v>2237</v>
      </c>
      <c r="D112" s="519" t="s">
        <v>2049</v>
      </c>
      <c r="E112" s="523" t="s">
        <v>2278</v>
      </c>
      <c r="F112" s="523" t="s">
        <v>333</v>
      </c>
      <c r="G112" s="524">
        <f t="shared" si="2"/>
        <v>300</v>
      </c>
      <c r="H112" s="524">
        <v>240</v>
      </c>
      <c r="I112" s="35">
        <f t="shared" si="3"/>
        <v>60</v>
      </c>
      <c r="J112" s="221"/>
    </row>
    <row r="113" spans="1:10" ht="14.25" customHeight="1">
      <c r="A113" s="99">
        <v>105</v>
      </c>
      <c r="B113" s="522" t="s">
        <v>555</v>
      </c>
      <c r="C113" s="522" t="s">
        <v>2238</v>
      </c>
      <c r="D113" s="519" t="s">
        <v>2050</v>
      </c>
      <c r="E113" s="523" t="s">
        <v>2278</v>
      </c>
      <c r="F113" s="523" t="s">
        <v>333</v>
      </c>
      <c r="G113" s="524">
        <f t="shared" si="2"/>
        <v>300</v>
      </c>
      <c r="H113" s="524">
        <v>240</v>
      </c>
      <c r="I113" s="35">
        <f t="shared" si="3"/>
        <v>60</v>
      </c>
      <c r="J113" s="221"/>
    </row>
    <row r="114" spans="1:10" ht="14.25" customHeight="1">
      <c r="A114" s="99">
        <v>106</v>
      </c>
      <c r="B114" s="522" t="s">
        <v>2239</v>
      </c>
      <c r="C114" s="522" t="s">
        <v>2240</v>
      </c>
      <c r="D114" s="519" t="s">
        <v>2051</v>
      </c>
      <c r="E114" s="523" t="s">
        <v>2278</v>
      </c>
      <c r="F114" s="523" t="s">
        <v>333</v>
      </c>
      <c r="G114" s="524">
        <f t="shared" si="2"/>
        <v>300</v>
      </c>
      <c r="H114" s="524">
        <v>240</v>
      </c>
      <c r="I114" s="35">
        <f t="shared" si="3"/>
        <v>60</v>
      </c>
      <c r="J114" s="221"/>
    </row>
    <row r="115" spans="1:10" ht="14.25" customHeight="1">
      <c r="A115" s="99">
        <v>107</v>
      </c>
      <c r="B115" s="522" t="s">
        <v>531</v>
      </c>
      <c r="C115" s="522" t="s">
        <v>2241</v>
      </c>
      <c r="D115" s="519" t="s">
        <v>2052</v>
      </c>
      <c r="E115" s="523" t="s">
        <v>2278</v>
      </c>
      <c r="F115" s="523" t="s">
        <v>333</v>
      </c>
      <c r="G115" s="524">
        <f t="shared" si="2"/>
        <v>300</v>
      </c>
      <c r="H115" s="524">
        <v>240</v>
      </c>
      <c r="I115" s="35">
        <f t="shared" si="3"/>
        <v>60</v>
      </c>
      <c r="J115" s="221"/>
    </row>
    <row r="116" spans="1:10" ht="14.25" customHeight="1">
      <c r="A116" s="99">
        <v>108</v>
      </c>
      <c r="B116" s="522" t="s">
        <v>2242</v>
      </c>
      <c r="C116" s="522" t="s">
        <v>2214</v>
      </c>
      <c r="D116" s="519" t="s">
        <v>2053</v>
      </c>
      <c r="E116" s="523" t="s">
        <v>2278</v>
      </c>
      <c r="F116" s="523" t="s">
        <v>333</v>
      </c>
      <c r="G116" s="524">
        <f t="shared" si="2"/>
        <v>300</v>
      </c>
      <c r="H116" s="524">
        <v>240</v>
      </c>
      <c r="I116" s="35">
        <f t="shared" si="3"/>
        <v>60</v>
      </c>
      <c r="J116" s="221"/>
    </row>
    <row r="117" spans="1:10" ht="14.25" customHeight="1">
      <c r="A117" s="99">
        <v>109</v>
      </c>
      <c r="B117" s="522" t="s">
        <v>2139</v>
      </c>
      <c r="C117" s="522" t="s">
        <v>2243</v>
      </c>
      <c r="D117" s="519" t="s">
        <v>2054</v>
      </c>
      <c r="E117" s="523" t="s">
        <v>2278</v>
      </c>
      <c r="F117" s="523" t="s">
        <v>333</v>
      </c>
      <c r="G117" s="524">
        <f t="shared" si="2"/>
        <v>300</v>
      </c>
      <c r="H117" s="524">
        <v>240</v>
      </c>
      <c r="I117" s="35">
        <f t="shared" si="3"/>
        <v>60</v>
      </c>
      <c r="J117" s="221"/>
    </row>
    <row r="118" spans="1:10" ht="14.25" customHeight="1">
      <c r="A118" s="99">
        <v>110</v>
      </c>
      <c r="B118" s="522" t="s">
        <v>514</v>
      </c>
      <c r="C118" s="522" t="s">
        <v>2244</v>
      </c>
      <c r="D118" s="519" t="s">
        <v>2055</v>
      </c>
      <c r="E118" s="523" t="s">
        <v>2278</v>
      </c>
      <c r="F118" s="523" t="s">
        <v>333</v>
      </c>
      <c r="G118" s="524">
        <f t="shared" si="2"/>
        <v>300</v>
      </c>
      <c r="H118" s="524">
        <v>240</v>
      </c>
      <c r="I118" s="35">
        <f t="shared" si="3"/>
        <v>60</v>
      </c>
      <c r="J118" s="221"/>
    </row>
    <row r="119" spans="1:10" ht="14.25" customHeight="1">
      <c r="A119" s="99">
        <v>111</v>
      </c>
      <c r="B119" s="522" t="s">
        <v>514</v>
      </c>
      <c r="C119" s="522" t="s">
        <v>2245</v>
      </c>
      <c r="D119" s="519" t="s">
        <v>2056</v>
      </c>
      <c r="E119" s="523" t="s">
        <v>2278</v>
      </c>
      <c r="F119" s="523" t="s">
        <v>333</v>
      </c>
      <c r="G119" s="524">
        <f t="shared" si="2"/>
        <v>300</v>
      </c>
      <c r="H119" s="524">
        <v>240</v>
      </c>
      <c r="I119" s="35">
        <f t="shared" si="3"/>
        <v>60</v>
      </c>
      <c r="J119" s="221"/>
    </row>
    <row r="120" spans="1:10" ht="14.25" customHeight="1">
      <c r="A120" s="99">
        <v>112</v>
      </c>
      <c r="B120" s="522" t="s">
        <v>2154</v>
      </c>
      <c r="C120" s="522" t="s">
        <v>2246</v>
      </c>
      <c r="D120" s="519" t="s">
        <v>2057</v>
      </c>
      <c r="E120" s="523" t="s">
        <v>2278</v>
      </c>
      <c r="F120" s="523" t="s">
        <v>333</v>
      </c>
      <c r="G120" s="524">
        <f t="shared" si="2"/>
        <v>300</v>
      </c>
      <c r="H120" s="524">
        <v>240</v>
      </c>
      <c r="I120" s="35">
        <f t="shared" si="3"/>
        <v>60</v>
      </c>
    </row>
    <row r="121" spans="1:10" ht="14.25" customHeight="1">
      <c r="A121" s="99">
        <v>113</v>
      </c>
      <c r="B121" s="522" t="s">
        <v>1749</v>
      </c>
      <c r="C121" s="522" t="s">
        <v>2247</v>
      </c>
      <c r="D121" s="519" t="s">
        <v>2058</v>
      </c>
      <c r="E121" s="523" t="s">
        <v>2278</v>
      </c>
      <c r="F121" s="523" t="s">
        <v>333</v>
      </c>
      <c r="G121" s="524">
        <f t="shared" si="2"/>
        <v>300</v>
      </c>
      <c r="H121" s="524">
        <v>240</v>
      </c>
      <c r="I121" s="35">
        <f t="shared" si="3"/>
        <v>60</v>
      </c>
    </row>
    <row r="122" spans="1:10" ht="14.25" customHeight="1">
      <c r="A122" s="99">
        <v>114</v>
      </c>
      <c r="B122" s="522" t="s">
        <v>2248</v>
      </c>
      <c r="C122" s="522" t="s">
        <v>2249</v>
      </c>
      <c r="D122" s="518">
        <v>60001118157</v>
      </c>
      <c r="E122" s="523" t="s">
        <v>2278</v>
      </c>
      <c r="F122" s="523" t="s">
        <v>333</v>
      </c>
      <c r="G122" s="524">
        <f t="shared" si="2"/>
        <v>300</v>
      </c>
      <c r="H122" s="524">
        <v>240</v>
      </c>
      <c r="I122" s="35">
        <f t="shared" si="3"/>
        <v>60</v>
      </c>
    </row>
    <row r="123" spans="1:10" ht="14.25" customHeight="1">
      <c r="A123" s="99">
        <v>115</v>
      </c>
      <c r="B123" s="522" t="s">
        <v>2250</v>
      </c>
      <c r="C123" s="522" t="s">
        <v>2251</v>
      </c>
      <c r="D123" s="519" t="s">
        <v>2059</v>
      </c>
      <c r="E123" s="523" t="s">
        <v>2278</v>
      </c>
      <c r="F123" s="523" t="s">
        <v>333</v>
      </c>
      <c r="G123" s="524">
        <f t="shared" si="2"/>
        <v>300</v>
      </c>
      <c r="H123" s="524">
        <v>240</v>
      </c>
      <c r="I123" s="35">
        <f t="shared" si="3"/>
        <v>60</v>
      </c>
    </row>
    <row r="124" spans="1:10" ht="14.25" customHeight="1">
      <c r="A124" s="99">
        <v>116</v>
      </c>
      <c r="B124" s="522" t="s">
        <v>2252</v>
      </c>
      <c r="C124" s="522" t="s">
        <v>2253</v>
      </c>
      <c r="D124" s="520" t="s">
        <v>2060</v>
      </c>
      <c r="E124" s="523" t="s">
        <v>2278</v>
      </c>
      <c r="F124" s="523" t="s">
        <v>333</v>
      </c>
      <c r="G124" s="524">
        <f t="shared" si="2"/>
        <v>300</v>
      </c>
      <c r="H124" s="524">
        <v>240</v>
      </c>
      <c r="I124" s="35">
        <f t="shared" si="3"/>
        <v>60</v>
      </c>
    </row>
    <row r="125" spans="1:10" ht="14.25" customHeight="1">
      <c r="A125" s="99">
        <v>117</v>
      </c>
      <c r="B125" s="522" t="s">
        <v>514</v>
      </c>
      <c r="C125" s="522" t="s">
        <v>2254</v>
      </c>
      <c r="D125" s="520" t="s">
        <v>2061</v>
      </c>
      <c r="E125" s="523" t="s">
        <v>2278</v>
      </c>
      <c r="F125" s="523" t="s">
        <v>333</v>
      </c>
      <c r="G125" s="524">
        <f t="shared" si="2"/>
        <v>300</v>
      </c>
      <c r="H125" s="524">
        <v>240</v>
      </c>
      <c r="I125" s="35">
        <f t="shared" si="3"/>
        <v>60</v>
      </c>
    </row>
    <row r="126" spans="1:10" ht="14.25" customHeight="1">
      <c r="A126" s="99">
        <v>118</v>
      </c>
      <c r="B126" s="522" t="s">
        <v>514</v>
      </c>
      <c r="C126" s="522" t="s">
        <v>2255</v>
      </c>
      <c r="D126" s="520" t="s">
        <v>2062</v>
      </c>
      <c r="E126" s="523" t="s">
        <v>2278</v>
      </c>
      <c r="F126" s="523" t="s">
        <v>333</v>
      </c>
      <c r="G126" s="524">
        <f t="shared" si="2"/>
        <v>300</v>
      </c>
      <c r="H126" s="524">
        <v>240</v>
      </c>
      <c r="I126" s="35">
        <f t="shared" si="3"/>
        <v>60</v>
      </c>
    </row>
    <row r="127" spans="1:10" ht="14.25" customHeight="1">
      <c r="A127" s="99">
        <v>119</v>
      </c>
      <c r="B127" s="522" t="s">
        <v>2256</v>
      </c>
      <c r="C127" s="522" t="s">
        <v>2257</v>
      </c>
      <c r="D127" s="511" t="s">
        <v>2063</v>
      </c>
      <c r="E127" s="523" t="s">
        <v>2278</v>
      </c>
      <c r="F127" s="523" t="s">
        <v>333</v>
      </c>
      <c r="G127" s="524">
        <f t="shared" si="2"/>
        <v>300</v>
      </c>
      <c r="H127" s="524">
        <v>240</v>
      </c>
      <c r="I127" s="35">
        <f t="shared" si="3"/>
        <v>60</v>
      </c>
    </row>
    <row r="128" spans="1:10" ht="14.25" customHeight="1">
      <c r="A128" s="99">
        <v>120</v>
      </c>
      <c r="B128" s="522" t="s">
        <v>2216</v>
      </c>
      <c r="C128" s="522" t="s">
        <v>2155</v>
      </c>
      <c r="D128" s="511" t="s">
        <v>2064</v>
      </c>
      <c r="E128" s="523" t="s">
        <v>2278</v>
      </c>
      <c r="F128" s="523" t="s">
        <v>333</v>
      </c>
      <c r="G128" s="524">
        <f t="shared" si="2"/>
        <v>300</v>
      </c>
      <c r="H128" s="524">
        <v>240</v>
      </c>
      <c r="I128" s="35">
        <f t="shared" si="3"/>
        <v>60</v>
      </c>
    </row>
    <row r="129" spans="1:9" ht="14.25" customHeight="1">
      <c r="A129" s="99">
        <v>121</v>
      </c>
      <c r="B129" s="522" t="s">
        <v>2258</v>
      </c>
      <c r="C129" s="522" t="s">
        <v>2259</v>
      </c>
      <c r="D129" s="511" t="s">
        <v>2065</v>
      </c>
      <c r="E129" s="523" t="s">
        <v>2278</v>
      </c>
      <c r="F129" s="523" t="s">
        <v>333</v>
      </c>
      <c r="G129" s="524">
        <f t="shared" si="2"/>
        <v>300</v>
      </c>
      <c r="H129" s="524">
        <v>240</v>
      </c>
      <c r="I129" s="35">
        <f t="shared" si="3"/>
        <v>60</v>
      </c>
    </row>
    <row r="130" spans="1:9" ht="14.25" customHeight="1">
      <c r="A130" s="99">
        <v>122</v>
      </c>
      <c r="B130" s="522" t="s">
        <v>1891</v>
      </c>
      <c r="C130" s="522" t="s">
        <v>2260</v>
      </c>
      <c r="D130" s="511" t="s">
        <v>2066</v>
      </c>
      <c r="E130" s="523" t="s">
        <v>2278</v>
      </c>
      <c r="F130" s="523" t="s">
        <v>333</v>
      </c>
      <c r="G130" s="524">
        <f t="shared" si="2"/>
        <v>300</v>
      </c>
      <c r="H130" s="524">
        <v>240</v>
      </c>
      <c r="I130" s="35">
        <f t="shared" si="3"/>
        <v>60</v>
      </c>
    </row>
    <row r="131" spans="1:9" ht="14.25" customHeight="1">
      <c r="A131" s="99">
        <v>123</v>
      </c>
      <c r="B131" s="522" t="s">
        <v>2261</v>
      </c>
      <c r="C131" s="522" t="s">
        <v>2262</v>
      </c>
      <c r="D131" s="511" t="s">
        <v>2067</v>
      </c>
      <c r="E131" s="523" t="s">
        <v>2278</v>
      </c>
      <c r="F131" s="523" t="s">
        <v>333</v>
      </c>
      <c r="G131" s="524">
        <f t="shared" si="2"/>
        <v>300</v>
      </c>
      <c r="H131" s="524">
        <v>240</v>
      </c>
      <c r="I131" s="35">
        <f t="shared" si="3"/>
        <v>60</v>
      </c>
    </row>
    <row r="132" spans="1:9" ht="14.25" customHeight="1">
      <c r="A132" s="99">
        <v>124</v>
      </c>
      <c r="B132" s="522" t="s">
        <v>2263</v>
      </c>
      <c r="C132" s="522" t="s">
        <v>2264</v>
      </c>
      <c r="D132" s="511" t="s">
        <v>2068</v>
      </c>
      <c r="E132" s="523" t="s">
        <v>2278</v>
      </c>
      <c r="F132" s="523" t="s">
        <v>333</v>
      </c>
      <c r="G132" s="524">
        <f t="shared" si="2"/>
        <v>300</v>
      </c>
      <c r="H132" s="524">
        <v>240</v>
      </c>
      <c r="I132" s="35">
        <f t="shared" si="3"/>
        <v>60</v>
      </c>
    </row>
    <row r="133" spans="1:9" ht="14.25" customHeight="1">
      <c r="A133" s="99">
        <v>125</v>
      </c>
      <c r="B133" s="522" t="s">
        <v>2265</v>
      </c>
      <c r="C133" s="522" t="s">
        <v>2266</v>
      </c>
      <c r="D133" s="511" t="s">
        <v>2069</v>
      </c>
      <c r="E133" s="523" t="s">
        <v>2278</v>
      </c>
      <c r="F133" s="523" t="s">
        <v>333</v>
      </c>
      <c r="G133" s="524">
        <f t="shared" si="2"/>
        <v>300</v>
      </c>
      <c r="H133" s="524">
        <v>240</v>
      </c>
      <c r="I133" s="35">
        <f t="shared" si="3"/>
        <v>60</v>
      </c>
    </row>
    <row r="134" spans="1:9" ht="14.25" customHeight="1">
      <c r="A134" s="99">
        <v>126</v>
      </c>
      <c r="B134" s="522" t="s">
        <v>2267</v>
      </c>
      <c r="C134" s="522" t="s">
        <v>2268</v>
      </c>
      <c r="D134" s="511" t="s">
        <v>2070</v>
      </c>
      <c r="E134" s="523" t="s">
        <v>2278</v>
      </c>
      <c r="F134" s="523" t="s">
        <v>333</v>
      </c>
      <c r="G134" s="524">
        <f t="shared" si="2"/>
        <v>300</v>
      </c>
      <c r="H134" s="524">
        <v>240</v>
      </c>
      <c r="I134" s="35">
        <f t="shared" si="3"/>
        <v>60</v>
      </c>
    </row>
    <row r="135" spans="1:9" ht="14.25" customHeight="1">
      <c r="A135" s="99">
        <v>127</v>
      </c>
      <c r="B135" s="522" t="s">
        <v>531</v>
      </c>
      <c r="C135" s="522" t="s">
        <v>2269</v>
      </c>
      <c r="D135" s="512" t="s">
        <v>2071</v>
      </c>
      <c r="E135" s="523" t="s">
        <v>2278</v>
      </c>
      <c r="F135" s="523" t="s">
        <v>333</v>
      </c>
      <c r="G135" s="524">
        <f t="shared" si="2"/>
        <v>300</v>
      </c>
      <c r="H135" s="524">
        <v>240</v>
      </c>
      <c r="I135" s="35">
        <f t="shared" si="3"/>
        <v>60</v>
      </c>
    </row>
    <row r="136" spans="1:9" ht="14.25" customHeight="1">
      <c r="A136" s="99">
        <v>128</v>
      </c>
      <c r="B136" s="522" t="s">
        <v>2173</v>
      </c>
      <c r="C136" s="522" t="s">
        <v>2270</v>
      </c>
      <c r="D136" s="511" t="s">
        <v>2072</v>
      </c>
      <c r="E136" s="523" t="s">
        <v>2278</v>
      </c>
      <c r="F136" s="523" t="s">
        <v>333</v>
      </c>
      <c r="G136" s="524">
        <f t="shared" si="2"/>
        <v>300</v>
      </c>
      <c r="H136" s="524">
        <v>240</v>
      </c>
      <c r="I136" s="35">
        <f t="shared" si="3"/>
        <v>60</v>
      </c>
    </row>
    <row r="137" spans="1:9" ht="14.25" customHeight="1">
      <c r="A137" s="99">
        <v>129</v>
      </c>
      <c r="B137" s="522" t="s">
        <v>2271</v>
      </c>
      <c r="C137" s="522" t="s">
        <v>2235</v>
      </c>
      <c r="D137" s="511" t="s">
        <v>2073</v>
      </c>
      <c r="E137" s="523" t="s">
        <v>2278</v>
      </c>
      <c r="F137" s="523" t="s">
        <v>333</v>
      </c>
      <c r="G137" s="524">
        <f t="shared" si="2"/>
        <v>300</v>
      </c>
      <c r="H137" s="524">
        <v>240</v>
      </c>
      <c r="I137" s="35">
        <f t="shared" si="3"/>
        <v>60</v>
      </c>
    </row>
    <row r="138" spans="1:9" ht="14.25" customHeight="1">
      <c r="A138" s="99">
        <v>130</v>
      </c>
      <c r="B138" s="522" t="s">
        <v>2272</v>
      </c>
      <c r="C138" s="522" t="s">
        <v>2273</v>
      </c>
      <c r="D138" s="511">
        <v>53001010283</v>
      </c>
      <c r="E138" s="523" t="s">
        <v>2278</v>
      </c>
      <c r="F138" s="523" t="s">
        <v>333</v>
      </c>
      <c r="G138" s="524">
        <f t="shared" ref="G138:G143" si="4">H138/0.8</f>
        <v>300</v>
      </c>
      <c r="H138" s="524">
        <v>240</v>
      </c>
      <c r="I138" s="35">
        <f>H138/4</f>
        <v>60</v>
      </c>
    </row>
    <row r="139" spans="1:9" ht="14.25" customHeight="1">
      <c r="A139" s="99">
        <v>131</v>
      </c>
      <c r="B139" s="522" t="s">
        <v>1871</v>
      </c>
      <c r="C139" s="522" t="s">
        <v>2274</v>
      </c>
      <c r="D139" s="511" t="s">
        <v>2074</v>
      </c>
      <c r="E139" s="523" t="s">
        <v>2278</v>
      </c>
      <c r="F139" s="523" t="s">
        <v>333</v>
      </c>
      <c r="G139" s="524">
        <f t="shared" si="4"/>
        <v>300</v>
      </c>
      <c r="H139" s="524">
        <v>240</v>
      </c>
      <c r="I139" s="35">
        <f>H139/4</f>
        <v>60</v>
      </c>
    </row>
    <row r="140" spans="1:9" ht="14.25" customHeight="1">
      <c r="A140" s="99">
        <v>132</v>
      </c>
      <c r="B140" s="522" t="s">
        <v>2275</v>
      </c>
      <c r="C140" s="522" t="s">
        <v>2276</v>
      </c>
      <c r="D140" s="511">
        <v>53001009787</v>
      </c>
      <c r="E140" s="523" t="s">
        <v>2278</v>
      </c>
      <c r="F140" s="523" t="s">
        <v>333</v>
      </c>
      <c r="G140" s="524">
        <f t="shared" si="4"/>
        <v>300</v>
      </c>
      <c r="H140" s="524">
        <v>240</v>
      </c>
      <c r="I140" s="35">
        <f>H140/4</f>
        <v>60</v>
      </c>
    </row>
    <row r="141" spans="1:9" ht="14.25" customHeight="1">
      <c r="A141" s="99">
        <v>133</v>
      </c>
      <c r="B141" s="522" t="s">
        <v>555</v>
      </c>
      <c r="C141" s="522" t="s">
        <v>519</v>
      </c>
      <c r="D141" s="511" t="s">
        <v>2075</v>
      </c>
      <c r="E141" s="523" t="s">
        <v>2278</v>
      </c>
      <c r="F141" s="523" t="s">
        <v>333</v>
      </c>
      <c r="G141" s="524">
        <f t="shared" si="4"/>
        <v>300</v>
      </c>
      <c r="H141" s="524">
        <v>240</v>
      </c>
      <c r="I141" s="35">
        <f>H141/4</f>
        <v>60</v>
      </c>
    </row>
    <row r="142" spans="1:9" ht="14.25" customHeight="1">
      <c r="A142" s="99">
        <v>134</v>
      </c>
      <c r="B142" s="523" t="s">
        <v>2226</v>
      </c>
      <c r="C142" s="523" t="s">
        <v>2277</v>
      </c>
      <c r="D142" s="521" t="s">
        <v>2076</v>
      </c>
      <c r="E142" s="523" t="s">
        <v>2686</v>
      </c>
      <c r="F142" s="523" t="s">
        <v>333</v>
      </c>
      <c r="G142" s="524">
        <f t="shared" si="4"/>
        <v>600</v>
      </c>
      <c r="H142" s="524">
        <v>480</v>
      </c>
      <c r="I142" s="35">
        <f>H142/4</f>
        <v>120</v>
      </c>
    </row>
    <row r="143" spans="1:9" ht="15">
      <c r="A143" s="88"/>
      <c r="B143" s="100"/>
      <c r="C143" s="100"/>
      <c r="D143" s="100"/>
      <c r="E143" s="100"/>
      <c r="F143" s="88" t="s">
        <v>426</v>
      </c>
      <c r="G143" s="525">
        <f t="shared" si="4"/>
        <v>40000</v>
      </c>
      <c r="H143" s="87">
        <f>SUM(H9:H142)</f>
        <v>32000</v>
      </c>
      <c r="I143" s="528">
        <f>SUM(I9:I142)</f>
        <v>8000</v>
      </c>
    </row>
    <row r="144" spans="1:9" ht="15">
      <c r="A144" s="219"/>
      <c r="B144" s="219"/>
      <c r="C144" s="219"/>
      <c r="D144" s="219"/>
      <c r="E144" s="219"/>
      <c r="F144" s="219"/>
      <c r="G144" s="219"/>
      <c r="H144" s="179"/>
      <c r="I144" s="529"/>
    </row>
    <row r="145" spans="1:9" ht="15">
      <c r="A145" s="220" t="s">
        <v>438</v>
      </c>
      <c r="B145" s="220"/>
      <c r="C145" s="219"/>
      <c r="D145" s="219"/>
      <c r="E145" s="219"/>
      <c r="F145" s="219"/>
      <c r="G145" s="219"/>
      <c r="H145" s="179"/>
      <c r="I145" s="529"/>
    </row>
    <row r="146" spans="1:9" ht="15">
      <c r="A146" s="220"/>
      <c r="B146" s="220"/>
      <c r="C146" s="219"/>
      <c r="D146" s="219"/>
      <c r="E146" s="219"/>
      <c r="F146" s="219"/>
      <c r="G146" s="219"/>
      <c r="H146" s="179"/>
      <c r="I146" s="529"/>
    </row>
    <row r="147" spans="1:9" ht="15">
      <c r="A147" s="220"/>
      <c r="B147" s="220"/>
      <c r="C147" s="179"/>
      <c r="D147" s="179"/>
      <c r="E147" s="179"/>
      <c r="F147" s="179"/>
      <c r="G147" s="179"/>
      <c r="H147" s="179"/>
      <c r="I147" s="529"/>
    </row>
    <row r="148" spans="1:9" ht="15">
      <c r="A148" s="220"/>
      <c r="B148" s="220"/>
      <c r="C148" s="179"/>
      <c r="D148" s="179"/>
      <c r="E148" s="179"/>
      <c r="F148" s="179"/>
      <c r="G148" s="179"/>
      <c r="H148" s="179"/>
      <c r="I148" s="529"/>
    </row>
    <row r="149" spans="1:9" ht="15">
      <c r="A149" s="217"/>
      <c r="B149" s="217"/>
      <c r="C149" s="185" t="s">
        <v>376</v>
      </c>
      <c r="D149" s="185"/>
      <c r="E149" s="185"/>
      <c r="F149" s="185"/>
      <c r="G149" s="185"/>
      <c r="H149" s="217"/>
      <c r="I149" s="530"/>
    </row>
    <row r="150" spans="1:9" ht="15">
      <c r="A150" s="185" t="s">
        <v>96</v>
      </c>
      <c r="B150" s="185"/>
      <c r="C150" s="179" t="s">
        <v>375</v>
      </c>
      <c r="D150" s="179"/>
      <c r="E150" s="179"/>
      <c r="F150" s="179"/>
      <c r="G150" s="179"/>
      <c r="H150" s="179"/>
      <c r="I150" s="529"/>
    </row>
    <row r="151" spans="1:9" ht="15">
      <c r="A151" s="179"/>
      <c r="B151" s="179"/>
      <c r="C151" s="187" t="s">
        <v>127</v>
      </c>
      <c r="D151" s="187"/>
      <c r="E151" s="187"/>
      <c r="F151" s="187"/>
      <c r="G151" s="187"/>
      <c r="H151" s="179"/>
      <c r="I151" s="529"/>
    </row>
    <row r="152" spans="1:9" ht="15">
      <c r="A152" s="185"/>
      <c r="B152" s="185"/>
      <c r="C152" s="185"/>
      <c r="D152" s="185"/>
      <c r="E152" s="185"/>
      <c r="F152" s="185"/>
      <c r="G152" s="185"/>
      <c r="H152" s="179"/>
      <c r="I152" s="529"/>
    </row>
    <row r="153" spans="1:9" ht="15">
      <c r="A153" s="179"/>
      <c r="B153" s="179"/>
      <c r="C153" s="179" t="s">
        <v>375</v>
      </c>
      <c r="D153" s="179"/>
      <c r="E153" s="179"/>
      <c r="F153" s="179"/>
      <c r="G153" s="179"/>
      <c r="H153" s="179"/>
      <c r="I153" s="529"/>
    </row>
    <row r="154" spans="1:9">
      <c r="A154" s="187"/>
      <c r="B154" s="187"/>
      <c r="C154" s="187"/>
      <c r="D154" s="187"/>
      <c r="E154" s="187"/>
      <c r="F154" s="187"/>
      <c r="G154" s="187"/>
    </row>
  </sheetData>
  <mergeCells count="2">
    <mergeCell ref="I1:J1"/>
    <mergeCell ref="I2:J2"/>
  </mergeCells>
  <printOptions gridLines="1"/>
  <pageMargins left="0.25" right="0.25" top="0.75" bottom="0.75" header="0.3" footer="0.3"/>
  <pageSetup scale="88" fitToHeight="0" orientation="landscape" r:id="rId1"/>
  <rowBreaks count="1" manualBreakCount="1">
    <brk id="15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SheetLayoutView="80" workbookViewId="0">
      <selection activeCell="T23" sqref="T2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439</v>
      </c>
      <c r="B1" s="78"/>
      <c r="C1" s="78"/>
      <c r="D1" s="78"/>
      <c r="E1" s="78"/>
      <c r="F1" s="78"/>
      <c r="G1" s="550" t="s">
        <v>97</v>
      </c>
      <c r="H1" s="550"/>
      <c r="I1" s="348"/>
    </row>
    <row r="2" spans="1:9" ht="15">
      <c r="A2" s="77" t="s">
        <v>128</v>
      </c>
      <c r="B2" s="78"/>
      <c r="C2" s="78"/>
      <c r="D2" s="78"/>
      <c r="E2" s="78"/>
      <c r="F2" s="78"/>
      <c r="G2" s="548" t="s">
        <v>1889</v>
      </c>
      <c r="H2" s="549"/>
      <c r="I2" s="77"/>
    </row>
    <row r="3" spans="1:9" ht="15">
      <c r="A3" s="77"/>
      <c r="B3" s="77"/>
      <c r="C3" s="77"/>
      <c r="D3" s="77"/>
      <c r="E3" s="77"/>
      <c r="F3" s="77"/>
      <c r="G3" s="273"/>
      <c r="H3" s="273"/>
      <c r="I3" s="348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72"/>
      <c r="B7" s="272"/>
      <c r="C7" s="272"/>
      <c r="D7" s="272"/>
      <c r="E7" s="272"/>
      <c r="F7" s="272"/>
      <c r="G7" s="79"/>
      <c r="H7" s="79"/>
      <c r="I7" s="348"/>
    </row>
    <row r="8" spans="1:9" ht="45">
      <c r="A8" s="344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45"/>
      <c r="B9" s="346"/>
      <c r="C9" s="88"/>
      <c r="D9" s="88"/>
      <c r="E9" s="88"/>
      <c r="F9" s="88"/>
      <c r="G9" s="88"/>
      <c r="H9" s="4"/>
      <c r="I9" s="4"/>
    </row>
    <row r="10" spans="1:9" ht="15">
      <c r="A10" s="345"/>
      <c r="B10" s="346"/>
      <c r="C10" s="99"/>
      <c r="D10" s="99"/>
      <c r="E10" s="99"/>
      <c r="F10" s="99"/>
      <c r="G10" s="99"/>
      <c r="H10" s="4"/>
      <c r="I10" s="4"/>
    </row>
    <row r="11" spans="1:9" ht="15">
      <c r="A11" s="345"/>
      <c r="B11" s="346"/>
      <c r="C11" s="88"/>
      <c r="D11" s="88"/>
      <c r="E11" s="88"/>
      <c r="F11" s="88"/>
      <c r="G11" s="88"/>
      <c r="H11" s="4"/>
      <c r="I11" s="4"/>
    </row>
    <row r="12" spans="1:9" ht="15">
      <c r="A12" s="345"/>
      <c r="B12" s="346"/>
      <c r="C12" s="88"/>
      <c r="D12" s="88"/>
      <c r="E12" s="88"/>
      <c r="F12" s="88"/>
      <c r="G12" s="88"/>
      <c r="H12" s="4"/>
      <c r="I12" s="4"/>
    </row>
    <row r="13" spans="1:9" ht="15">
      <c r="A13" s="345"/>
      <c r="B13" s="346"/>
      <c r="C13" s="88"/>
      <c r="D13" s="88"/>
      <c r="E13" s="88"/>
      <c r="F13" s="88"/>
      <c r="G13" s="88"/>
      <c r="H13" s="4"/>
      <c r="I13" s="4"/>
    </row>
    <row r="14" spans="1:9" ht="15">
      <c r="A14" s="345"/>
      <c r="B14" s="346"/>
      <c r="C14" s="88"/>
      <c r="D14" s="88"/>
      <c r="E14" s="88"/>
      <c r="F14" s="88"/>
      <c r="G14" s="88"/>
      <c r="H14" s="4"/>
      <c r="I14" s="4"/>
    </row>
    <row r="15" spans="1:9" ht="15">
      <c r="A15" s="345"/>
      <c r="B15" s="346"/>
      <c r="C15" s="88"/>
      <c r="D15" s="88"/>
      <c r="E15" s="88"/>
      <c r="F15" s="88"/>
      <c r="G15" s="88"/>
      <c r="H15" s="4"/>
      <c r="I15" s="4"/>
    </row>
    <row r="16" spans="1:9" ht="15">
      <c r="A16" s="345"/>
      <c r="B16" s="346"/>
      <c r="C16" s="88"/>
      <c r="D16" s="88"/>
      <c r="E16" s="88"/>
      <c r="F16" s="88"/>
      <c r="G16" s="88"/>
      <c r="H16" s="4"/>
      <c r="I16" s="4"/>
    </row>
    <row r="17" spans="1:9" ht="15">
      <c r="A17" s="345"/>
      <c r="B17" s="346"/>
      <c r="C17" s="88"/>
      <c r="D17" s="88"/>
      <c r="E17" s="88"/>
      <c r="F17" s="88"/>
      <c r="G17" s="88"/>
      <c r="H17" s="4"/>
      <c r="I17" s="4"/>
    </row>
    <row r="18" spans="1:9" ht="15">
      <c r="A18" s="345"/>
      <c r="B18" s="346"/>
      <c r="C18" s="88"/>
      <c r="D18" s="88"/>
      <c r="E18" s="88"/>
      <c r="F18" s="88"/>
      <c r="G18" s="88"/>
      <c r="H18" s="4"/>
      <c r="I18" s="4"/>
    </row>
    <row r="19" spans="1:9" ht="15">
      <c r="A19" s="345"/>
      <c r="B19" s="346"/>
      <c r="C19" s="88"/>
      <c r="D19" s="88"/>
      <c r="E19" s="88"/>
      <c r="F19" s="88"/>
      <c r="G19" s="88"/>
      <c r="H19" s="4"/>
      <c r="I19" s="4"/>
    </row>
    <row r="20" spans="1:9" ht="15">
      <c r="A20" s="345"/>
      <c r="B20" s="346"/>
      <c r="C20" s="88"/>
      <c r="D20" s="88"/>
      <c r="E20" s="88"/>
      <c r="F20" s="88"/>
      <c r="G20" s="88"/>
      <c r="H20" s="4"/>
      <c r="I20" s="4"/>
    </row>
    <row r="21" spans="1:9" ht="15">
      <c r="A21" s="345"/>
      <c r="B21" s="346"/>
      <c r="C21" s="88"/>
      <c r="D21" s="88"/>
      <c r="E21" s="88"/>
      <c r="F21" s="88"/>
      <c r="G21" s="88"/>
      <c r="H21" s="4"/>
      <c r="I21" s="4"/>
    </row>
    <row r="22" spans="1:9" ht="15">
      <c r="A22" s="345"/>
      <c r="B22" s="346"/>
      <c r="C22" s="88"/>
      <c r="D22" s="88"/>
      <c r="E22" s="88"/>
      <c r="F22" s="88"/>
      <c r="G22" s="88"/>
      <c r="H22" s="4"/>
      <c r="I22" s="4"/>
    </row>
    <row r="23" spans="1:9" ht="15">
      <c r="A23" s="345"/>
      <c r="B23" s="346"/>
      <c r="C23" s="88"/>
      <c r="D23" s="88"/>
      <c r="E23" s="88"/>
      <c r="F23" s="88"/>
      <c r="G23" s="88"/>
      <c r="H23" s="4"/>
      <c r="I23" s="4"/>
    </row>
    <row r="24" spans="1:9" ht="15">
      <c r="A24" s="345"/>
      <c r="B24" s="346"/>
      <c r="C24" s="88"/>
      <c r="D24" s="88"/>
      <c r="E24" s="88"/>
      <c r="F24" s="88"/>
      <c r="G24" s="88"/>
      <c r="H24" s="4"/>
      <c r="I24" s="4"/>
    </row>
    <row r="25" spans="1:9" ht="15">
      <c r="A25" s="345"/>
      <c r="B25" s="346"/>
      <c r="C25" s="88"/>
      <c r="D25" s="88"/>
      <c r="E25" s="88"/>
      <c r="F25" s="88"/>
      <c r="G25" s="88"/>
      <c r="H25" s="4"/>
      <c r="I25" s="4"/>
    </row>
    <row r="26" spans="1:9" ht="15">
      <c r="A26" s="345"/>
      <c r="B26" s="346"/>
      <c r="C26" s="88"/>
      <c r="D26" s="88"/>
      <c r="E26" s="88"/>
      <c r="F26" s="88"/>
      <c r="G26" s="88"/>
      <c r="H26" s="4"/>
      <c r="I26" s="4"/>
    </row>
    <row r="27" spans="1:9" ht="15">
      <c r="A27" s="345"/>
      <c r="B27" s="346"/>
      <c r="C27" s="88"/>
      <c r="D27" s="88"/>
      <c r="E27" s="88"/>
      <c r="F27" s="88"/>
      <c r="G27" s="88"/>
      <c r="H27" s="4"/>
      <c r="I27" s="4"/>
    </row>
    <row r="28" spans="1:9" ht="15">
      <c r="A28" s="345"/>
      <c r="B28" s="346"/>
      <c r="C28" s="88"/>
      <c r="D28" s="88"/>
      <c r="E28" s="88"/>
      <c r="F28" s="88"/>
      <c r="G28" s="88"/>
      <c r="H28" s="4"/>
      <c r="I28" s="4"/>
    </row>
    <row r="29" spans="1:9" ht="15">
      <c r="A29" s="345"/>
      <c r="B29" s="346"/>
      <c r="C29" s="88"/>
      <c r="D29" s="88"/>
      <c r="E29" s="88"/>
      <c r="F29" s="88"/>
      <c r="G29" s="88"/>
      <c r="H29" s="4"/>
      <c r="I29" s="4"/>
    </row>
    <row r="30" spans="1:9" ht="15">
      <c r="A30" s="345"/>
      <c r="B30" s="346"/>
      <c r="C30" s="88"/>
      <c r="D30" s="88"/>
      <c r="E30" s="88"/>
      <c r="F30" s="88"/>
      <c r="G30" s="88"/>
      <c r="H30" s="4"/>
      <c r="I30" s="4"/>
    </row>
    <row r="31" spans="1:9" ht="15">
      <c r="A31" s="345"/>
      <c r="B31" s="346"/>
      <c r="C31" s="88"/>
      <c r="D31" s="88"/>
      <c r="E31" s="88"/>
      <c r="F31" s="88"/>
      <c r="G31" s="88"/>
      <c r="H31" s="4"/>
      <c r="I31" s="4"/>
    </row>
    <row r="32" spans="1:9" ht="15">
      <c r="A32" s="345"/>
      <c r="B32" s="346"/>
      <c r="C32" s="88"/>
      <c r="D32" s="88"/>
      <c r="E32" s="88"/>
      <c r="F32" s="88"/>
      <c r="G32" s="88"/>
      <c r="H32" s="4"/>
      <c r="I32" s="4"/>
    </row>
    <row r="33" spans="1:9" ht="15">
      <c r="A33" s="345"/>
      <c r="B33" s="346"/>
      <c r="C33" s="88"/>
      <c r="D33" s="88"/>
      <c r="E33" s="88"/>
      <c r="F33" s="88"/>
      <c r="G33" s="88"/>
      <c r="H33" s="4"/>
      <c r="I33" s="4"/>
    </row>
    <row r="34" spans="1:9" ht="15">
      <c r="A34" s="345"/>
      <c r="B34" s="347"/>
      <c r="C34" s="100"/>
      <c r="D34" s="100"/>
      <c r="E34" s="100"/>
      <c r="F34" s="100"/>
      <c r="G34" s="100" t="s">
        <v>325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0" t="s">
        <v>440</v>
      </c>
      <c r="B36" s="44"/>
      <c r="C36" s="44"/>
      <c r="D36" s="44"/>
      <c r="E36" s="44"/>
      <c r="F36" s="44"/>
      <c r="G36" s="2"/>
      <c r="H36" s="2"/>
    </row>
    <row r="37" spans="1:9" ht="15">
      <c r="A37" s="210"/>
      <c r="B37" s="44"/>
      <c r="C37" s="44"/>
      <c r="D37" s="44"/>
      <c r="E37" s="44"/>
      <c r="F37" s="44"/>
      <c r="G37" s="2"/>
      <c r="H37" s="2"/>
    </row>
    <row r="38" spans="1:9" ht="15">
      <c r="A38" s="210"/>
      <c r="B38" s="2"/>
      <c r="C38" s="2"/>
      <c r="D38" s="2"/>
      <c r="E38" s="2"/>
      <c r="F38" s="2"/>
      <c r="G38" s="2"/>
      <c r="H38" s="2"/>
    </row>
    <row r="39" spans="1:9" ht="15">
      <c r="A39" s="210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299"/>
  <sheetViews>
    <sheetView view="pageBreakPreview" zoomScale="80" zoomScaleSheetLayoutView="80" workbookViewId="0">
      <selection activeCell="K286" sqref="K286"/>
    </sheetView>
  </sheetViews>
  <sheetFormatPr defaultRowHeight="12.75"/>
  <cols>
    <col min="1" max="1" width="5.42578125" style="180" customWidth="1"/>
    <col min="2" max="2" width="13.140625" style="180" customWidth="1"/>
    <col min="3" max="3" width="16.42578125" style="180" customWidth="1"/>
    <col min="4" max="4" width="25.85546875" style="180" customWidth="1"/>
    <col min="5" max="5" width="20.5703125" style="180" customWidth="1"/>
    <col min="6" max="6" width="21.28515625" style="180" customWidth="1"/>
    <col min="7" max="7" width="15.140625" style="180" customWidth="1"/>
    <col min="8" max="8" width="15.5703125" style="180" customWidth="1"/>
    <col min="9" max="9" width="13.42578125" style="180" customWidth="1"/>
    <col min="10" max="10" width="0" style="180" hidden="1" customWidth="1"/>
    <col min="11" max="16384" width="9.140625" style="180"/>
  </cols>
  <sheetData>
    <row r="1" spans="1:10" ht="15">
      <c r="A1" s="75" t="s">
        <v>441</v>
      </c>
      <c r="B1" s="75"/>
      <c r="C1" s="78"/>
      <c r="D1" s="78"/>
      <c r="E1" s="78"/>
      <c r="F1" s="78"/>
      <c r="G1" s="550" t="s">
        <v>97</v>
      </c>
      <c r="H1" s="550"/>
    </row>
    <row r="2" spans="1:10" ht="15">
      <c r="A2" s="77" t="s">
        <v>128</v>
      </c>
      <c r="B2" s="75"/>
      <c r="C2" s="78"/>
      <c r="D2" s="78"/>
      <c r="E2" s="78"/>
      <c r="F2" s="78"/>
      <c r="G2" s="548" t="s">
        <v>1889</v>
      </c>
      <c r="H2" s="549"/>
    </row>
    <row r="3" spans="1:10" ht="15">
      <c r="A3" s="77"/>
      <c r="B3" s="77"/>
      <c r="C3" s="77"/>
      <c r="D3" s="77"/>
      <c r="E3" s="77"/>
      <c r="F3" s="77"/>
      <c r="G3" s="273"/>
      <c r="H3" s="273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72"/>
      <c r="B7" s="272"/>
      <c r="C7" s="272"/>
      <c r="D7" s="272"/>
      <c r="E7" s="272"/>
      <c r="F7" s="272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1" t="s">
        <v>333</v>
      </c>
    </row>
    <row r="9" spans="1:10" ht="15">
      <c r="A9" s="91">
        <v>1</v>
      </c>
      <c r="B9" s="511" t="s">
        <v>2280</v>
      </c>
      <c r="C9" s="511" t="s">
        <v>2281</v>
      </c>
      <c r="D9" s="510">
        <v>59001107653</v>
      </c>
      <c r="E9" s="523" t="s">
        <v>2565</v>
      </c>
      <c r="F9" s="533" t="s">
        <v>2566</v>
      </c>
      <c r="G9" s="534">
        <v>250</v>
      </c>
      <c r="H9" s="534">
        <v>250</v>
      </c>
      <c r="J9" s="221"/>
    </row>
    <row r="10" spans="1:10" ht="15">
      <c r="A10" s="91">
        <v>2</v>
      </c>
      <c r="B10" s="511" t="s">
        <v>2206</v>
      </c>
      <c r="C10" s="511" t="s">
        <v>2282</v>
      </c>
      <c r="D10" s="511">
        <v>59001002561</v>
      </c>
      <c r="E10" s="523" t="s">
        <v>2565</v>
      </c>
      <c r="F10" s="533" t="s">
        <v>2566</v>
      </c>
      <c r="G10" s="534">
        <v>187.5</v>
      </c>
      <c r="H10" s="534">
        <v>187.5</v>
      </c>
      <c r="J10" s="221"/>
    </row>
    <row r="11" spans="1:10" ht="15">
      <c r="A11" s="91">
        <v>3</v>
      </c>
      <c r="B11" s="511" t="s">
        <v>2283</v>
      </c>
      <c r="C11" s="511" t="s">
        <v>2284</v>
      </c>
      <c r="D11" s="511">
        <v>59001104469</v>
      </c>
      <c r="E11" s="523" t="s">
        <v>2565</v>
      </c>
      <c r="F11" s="533" t="s">
        <v>2566</v>
      </c>
      <c r="G11" s="534">
        <v>187.5</v>
      </c>
      <c r="H11" s="534">
        <v>187.5</v>
      </c>
      <c r="J11" s="221"/>
    </row>
    <row r="12" spans="1:10" ht="15">
      <c r="A12" s="91">
        <v>4</v>
      </c>
      <c r="B12" s="511" t="s">
        <v>2285</v>
      </c>
      <c r="C12" s="511" t="s">
        <v>2286</v>
      </c>
      <c r="D12" s="511">
        <v>59001117965</v>
      </c>
      <c r="E12" s="523" t="s">
        <v>2565</v>
      </c>
      <c r="F12" s="533" t="s">
        <v>2566</v>
      </c>
      <c r="G12" s="534">
        <v>187.5</v>
      </c>
      <c r="H12" s="534">
        <v>187.5</v>
      </c>
      <c r="J12" s="221"/>
    </row>
    <row r="13" spans="1:10" ht="15">
      <c r="A13" s="91">
        <v>5</v>
      </c>
      <c r="B13" s="511" t="s">
        <v>531</v>
      </c>
      <c r="C13" s="511" t="s">
        <v>2287</v>
      </c>
      <c r="D13" s="511">
        <v>59001012915</v>
      </c>
      <c r="E13" s="523" t="s">
        <v>2565</v>
      </c>
      <c r="F13" s="533" t="s">
        <v>2566</v>
      </c>
      <c r="G13" s="534">
        <v>187.5</v>
      </c>
      <c r="H13" s="534">
        <v>187.5</v>
      </c>
      <c r="J13" s="221"/>
    </row>
    <row r="14" spans="1:10" ht="15">
      <c r="A14" s="91">
        <v>6</v>
      </c>
      <c r="B14" s="511" t="s">
        <v>2110</v>
      </c>
      <c r="C14" s="511" t="s">
        <v>2287</v>
      </c>
      <c r="D14" s="511">
        <v>59001126128</v>
      </c>
      <c r="E14" s="523" t="s">
        <v>2565</v>
      </c>
      <c r="F14" s="533" t="s">
        <v>2566</v>
      </c>
      <c r="G14" s="534">
        <v>187.5</v>
      </c>
      <c r="H14" s="534">
        <v>187.5</v>
      </c>
      <c r="J14" s="221"/>
    </row>
    <row r="15" spans="1:10" ht="15">
      <c r="A15" s="91">
        <v>7</v>
      </c>
      <c r="B15" s="511" t="s">
        <v>2119</v>
      </c>
      <c r="C15" s="511" t="s">
        <v>2288</v>
      </c>
      <c r="D15" s="511">
        <v>59001108928</v>
      </c>
      <c r="E15" s="523" t="s">
        <v>2565</v>
      </c>
      <c r="F15" s="533" t="s">
        <v>2566</v>
      </c>
      <c r="G15" s="534">
        <v>187.5</v>
      </c>
      <c r="H15" s="534">
        <v>187.5</v>
      </c>
      <c r="J15" s="221"/>
    </row>
    <row r="16" spans="1:10" ht="15">
      <c r="A16" s="91">
        <v>8</v>
      </c>
      <c r="B16" s="511" t="s">
        <v>2289</v>
      </c>
      <c r="C16" s="511" t="s">
        <v>2290</v>
      </c>
      <c r="D16" s="511">
        <v>59001018368</v>
      </c>
      <c r="E16" s="523" t="s">
        <v>2565</v>
      </c>
      <c r="F16" s="533" t="s">
        <v>2566</v>
      </c>
      <c r="G16" s="534">
        <v>187.5</v>
      </c>
      <c r="H16" s="534">
        <v>187.5</v>
      </c>
      <c r="J16" s="221"/>
    </row>
    <row r="17" spans="1:10" ht="15">
      <c r="A17" s="91">
        <v>9</v>
      </c>
      <c r="B17" s="511" t="s">
        <v>1746</v>
      </c>
      <c r="C17" s="511" t="s">
        <v>2291</v>
      </c>
      <c r="D17" s="511">
        <v>24001023650</v>
      </c>
      <c r="E17" s="523" t="s">
        <v>2565</v>
      </c>
      <c r="F17" s="533" t="s">
        <v>2566</v>
      </c>
      <c r="G17" s="534">
        <v>187.5</v>
      </c>
      <c r="H17" s="534">
        <v>187.5</v>
      </c>
      <c r="J17" s="221"/>
    </row>
    <row r="18" spans="1:10" ht="15">
      <c r="A18" s="91">
        <v>10</v>
      </c>
      <c r="B18" s="511" t="s">
        <v>2292</v>
      </c>
      <c r="C18" s="511" t="s">
        <v>2293</v>
      </c>
      <c r="D18" s="511">
        <v>19001093829</v>
      </c>
      <c r="E18" s="523" t="s">
        <v>2565</v>
      </c>
      <c r="F18" s="533" t="s">
        <v>2566</v>
      </c>
      <c r="G18" s="534">
        <v>250</v>
      </c>
      <c r="H18" s="534">
        <v>250</v>
      </c>
      <c r="J18" s="221"/>
    </row>
    <row r="19" spans="1:10" ht="15">
      <c r="A19" s="91">
        <v>11</v>
      </c>
      <c r="B19" s="511" t="s">
        <v>2294</v>
      </c>
      <c r="C19" s="511" t="s">
        <v>2295</v>
      </c>
      <c r="D19" s="511">
        <v>59001118151</v>
      </c>
      <c r="E19" s="523" t="s">
        <v>2565</v>
      </c>
      <c r="F19" s="533" t="s">
        <v>2566</v>
      </c>
      <c r="G19" s="534">
        <v>187.5</v>
      </c>
      <c r="H19" s="534">
        <v>187.5</v>
      </c>
      <c r="J19" s="221"/>
    </row>
    <row r="20" spans="1:10" ht="15">
      <c r="A20" s="91">
        <v>12</v>
      </c>
      <c r="B20" s="511" t="s">
        <v>2296</v>
      </c>
      <c r="C20" s="511" t="s">
        <v>2297</v>
      </c>
      <c r="D20" s="511">
        <v>59001118137</v>
      </c>
      <c r="E20" s="523" t="s">
        <v>2565</v>
      </c>
      <c r="F20" s="533" t="s">
        <v>2566</v>
      </c>
      <c r="G20" s="534">
        <v>187.5</v>
      </c>
      <c r="H20" s="534">
        <v>187.5</v>
      </c>
      <c r="J20" s="221"/>
    </row>
    <row r="21" spans="1:10" ht="15">
      <c r="A21" s="91">
        <v>13</v>
      </c>
      <c r="B21" s="511" t="s">
        <v>2298</v>
      </c>
      <c r="C21" s="511" t="s">
        <v>2299</v>
      </c>
      <c r="D21" s="511">
        <v>59001068961</v>
      </c>
      <c r="E21" s="523" t="s">
        <v>2565</v>
      </c>
      <c r="F21" s="533" t="s">
        <v>2566</v>
      </c>
      <c r="G21" s="534">
        <v>250</v>
      </c>
      <c r="H21" s="534">
        <v>250</v>
      </c>
      <c r="J21" s="221"/>
    </row>
    <row r="22" spans="1:10" ht="15">
      <c r="A22" s="91">
        <v>14</v>
      </c>
      <c r="B22" s="511" t="s">
        <v>542</v>
      </c>
      <c r="C22" s="511" t="s">
        <v>2290</v>
      </c>
      <c r="D22" s="511">
        <v>59001003357</v>
      </c>
      <c r="E22" s="523" t="s">
        <v>2565</v>
      </c>
      <c r="F22" s="533" t="s">
        <v>2566</v>
      </c>
      <c r="G22" s="534">
        <v>187.5</v>
      </c>
      <c r="H22" s="534">
        <v>187.5</v>
      </c>
      <c r="J22" s="221"/>
    </row>
    <row r="23" spans="1:10" ht="15">
      <c r="A23" s="91">
        <v>15</v>
      </c>
      <c r="B23" s="511" t="s">
        <v>1749</v>
      </c>
      <c r="C23" s="511" t="s">
        <v>2300</v>
      </c>
      <c r="D23" s="511">
        <v>59001116552</v>
      </c>
      <c r="E23" s="523" t="s">
        <v>2565</v>
      </c>
      <c r="F23" s="533" t="s">
        <v>2566</v>
      </c>
      <c r="G23" s="534">
        <v>187.5</v>
      </c>
      <c r="H23" s="534">
        <v>187.5</v>
      </c>
      <c r="J23" s="221"/>
    </row>
    <row r="24" spans="1:10" ht="15">
      <c r="A24" s="91">
        <v>16</v>
      </c>
      <c r="B24" s="511" t="s">
        <v>1743</v>
      </c>
      <c r="C24" s="511" t="s">
        <v>2300</v>
      </c>
      <c r="D24" s="511">
        <v>59001112423</v>
      </c>
      <c r="E24" s="523" t="s">
        <v>2565</v>
      </c>
      <c r="F24" s="533" t="s">
        <v>2566</v>
      </c>
      <c r="G24" s="534">
        <v>187.5</v>
      </c>
      <c r="H24" s="534">
        <v>187.5</v>
      </c>
      <c r="J24" s="221"/>
    </row>
    <row r="25" spans="1:10" ht="15">
      <c r="A25" s="91">
        <v>17</v>
      </c>
      <c r="B25" s="511" t="s">
        <v>2169</v>
      </c>
      <c r="C25" s="511" t="s">
        <v>2301</v>
      </c>
      <c r="D25" s="511">
        <v>59001038378</v>
      </c>
      <c r="E25" s="523" t="s">
        <v>2565</v>
      </c>
      <c r="F25" s="533" t="s">
        <v>2566</v>
      </c>
      <c r="G25" s="534">
        <v>187.5</v>
      </c>
      <c r="H25" s="534">
        <v>187.5</v>
      </c>
      <c r="J25" s="221"/>
    </row>
    <row r="26" spans="1:10" ht="15">
      <c r="A26" s="91">
        <v>18</v>
      </c>
      <c r="B26" s="511" t="s">
        <v>2135</v>
      </c>
      <c r="C26" s="511" t="s">
        <v>2281</v>
      </c>
      <c r="D26" s="511">
        <v>59001104592</v>
      </c>
      <c r="E26" s="523" t="s">
        <v>2565</v>
      </c>
      <c r="F26" s="533" t="s">
        <v>2566</v>
      </c>
      <c r="G26" s="534">
        <v>187.5</v>
      </c>
      <c r="H26" s="534">
        <v>187.5</v>
      </c>
      <c r="J26" s="221"/>
    </row>
    <row r="27" spans="1:10" ht="15">
      <c r="A27" s="91">
        <v>19</v>
      </c>
      <c r="B27" s="511" t="s">
        <v>2197</v>
      </c>
      <c r="C27" s="511" t="s">
        <v>2302</v>
      </c>
      <c r="D27" s="511">
        <v>59001086427</v>
      </c>
      <c r="E27" s="523" t="s">
        <v>2565</v>
      </c>
      <c r="F27" s="533" t="s">
        <v>2566</v>
      </c>
      <c r="G27" s="534">
        <v>187.5</v>
      </c>
      <c r="H27" s="534">
        <v>187.5</v>
      </c>
      <c r="J27" s="221"/>
    </row>
    <row r="28" spans="1:10" ht="15">
      <c r="A28" s="91">
        <v>20</v>
      </c>
      <c r="B28" s="511" t="s">
        <v>1749</v>
      </c>
      <c r="C28" s="511" t="s">
        <v>2303</v>
      </c>
      <c r="D28" s="511">
        <v>62007001128</v>
      </c>
      <c r="E28" s="523" t="s">
        <v>2565</v>
      </c>
      <c r="F28" s="533" t="s">
        <v>2566</v>
      </c>
      <c r="G28" s="534">
        <v>187.5</v>
      </c>
      <c r="H28" s="534">
        <v>187.5</v>
      </c>
      <c r="J28" s="221"/>
    </row>
    <row r="29" spans="1:10" ht="15">
      <c r="A29" s="91">
        <v>21</v>
      </c>
      <c r="B29" s="511" t="s">
        <v>2304</v>
      </c>
      <c r="C29" s="511" t="s">
        <v>2305</v>
      </c>
      <c r="D29" s="511">
        <v>59001051982</v>
      </c>
      <c r="E29" s="523" t="s">
        <v>2565</v>
      </c>
      <c r="F29" s="533" t="s">
        <v>2566</v>
      </c>
      <c r="G29" s="534">
        <v>187.5</v>
      </c>
      <c r="H29" s="534">
        <v>187.5</v>
      </c>
      <c r="J29" s="221"/>
    </row>
    <row r="30" spans="1:10" ht="15">
      <c r="A30" s="91">
        <v>22</v>
      </c>
      <c r="B30" s="511" t="s">
        <v>555</v>
      </c>
      <c r="C30" s="511" t="s">
        <v>2306</v>
      </c>
      <c r="D30" s="511">
        <v>59001095953</v>
      </c>
      <c r="E30" s="523" t="s">
        <v>2565</v>
      </c>
      <c r="F30" s="533" t="s">
        <v>2566</v>
      </c>
      <c r="G30" s="534">
        <v>187.5</v>
      </c>
      <c r="H30" s="534">
        <v>187.5</v>
      </c>
      <c r="J30" s="221"/>
    </row>
    <row r="31" spans="1:10" ht="15">
      <c r="A31" s="91">
        <v>23</v>
      </c>
      <c r="B31" s="511" t="s">
        <v>514</v>
      </c>
      <c r="C31" s="511" t="s">
        <v>2307</v>
      </c>
      <c r="D31" s="511">
        <v>59002000746</v>
      </c>
      <c r="E31" s="523" t="s">
        <v>2565</v>
      </c>
      <c r="F31" s="533" t="s">
        <v>2566</v>
      </c>
      <c r="G31" s="534">
        <v>250</v>
      </c>
      <c r="H31" s="534">
        <v>250</v>
      </c>
      <c r="J31" s="221"/>
    </row>
    <row r="32" spans="1:10" ht="15">
      <c r="A32" s="91">
        <v>24</v>
      </c>
      <c r="B32" s="511" t="s">
        <v>514</v>
      </c>
      <c r="C32" s="511" t="s">
        <v>2308</v>
      </c>
      <c r="D32" s="511">
        <v>59001094193</v>
      </c>
      <c r="E32" s="523" t="s">
        <v>2565</v>
      </c>
      <c r="F32" s="533" t="s">
        <v>2566</v>
      </c>
      <c r="G32" s="534">
        <v>187.5</v>
      </c>
      <c r="H32" s="534">
        <v>187.5</v>
      </c>
      <c r="J32" s="221"/>
    </row>
    <row r="33" spans="1:10" ht="15">
      <c r="A33" s="91">
        <v>25</v>
      </c>
      <c r="B33" s="511" t="s">
        <v>1891</v>
      </c>
      <c r="C33" s="511" t="s">
        <v>2309</v>
      </c>
      <c r="D33" s="511">
        <v>59001034108</v>
      </c>
      <c r="E33" s="523" t="s">
        <v>2565</v>
      </c>
      <c r="F33" s="533" t="s">
        <v>2566</v>
      </c>
      <c r="G33" s="534">
        <v>250</v>
      </c>
      <c r="H33" s="534">
        <v>250</v>
      </c>
      <c r="J33" s="221"/>
    </row>
    <row r="34" spans="1:10" ht="15">
      <c r="A34" s="91">
        <v>26</v>
      </c>
      <c r="B34" s="511" t="s">
        <v>1792</v>
      </c>
      <c r="C34" s="511" t="s">
        <v>2310</v>
      </c>
      <c r="D34" s="511">
        <v>59001127958</v>
      </c>
      <c r="E34" s="523" t="s">
        <v>2565</v>
      </c>
      <c r="F34" s="533" t="s">
        <v>2566</v>
      </c>
      <c r="G34" s="534">
        <v>187.5</v>
      </c>
      <c r="H34" s="534">
        <v>187.5</v>
      </c>
      <c r="J34" s="221"/>
    </row>
    <row r="35" spans="1:10" ht="15">
      <c r="A35" s="91">
        <v>27</v>
      </c>
      <c r="B35" s="511" t="s">
        <v>2311</v>
      </c>
      <c r="C35" s="511" t="s">
        <v>2312</v>
      </c>
      <c r="D35" s="511">
        <v>24001011430</v>
      </c>
      <c r="E35" s="523" t="s">
        <v>2565</v>
      </c>
      <c r="F35" s="533" t="s">
        <v>2566</v>
      </c>
      <c r="G35" s="534">
        <v>187.5</v>
      </c>
      <c r="H35" s="534">
        <v>187.5</v>
      </c>
      <c r="J35" s="221"/>
    </row>
    <row r="36" spans="1:10" ht="15">
      <c r="A36" s="91">
        <v>28</v>
      </c>
      <c r="B36" s="511" t="s">
        <v>2083</v>
      </c>
      <c r="C36" s="511" t="s">
        <v>2293</v>
      </c>
      <c r="D36" s="511">
        <v>62302014236</v>
      </c>
      <c r="E36" s="523" t="s">
        <v>2565</v>
      </c>
      <c r="F36" s="533" t="s">
        <v>2566</v>
      </c>
      <c r="G36" s="534">
        <v>187.5</v>
      </c>
      <c r="H36" s="534">
        <v>187.5</v>
      </c>
      <c r="J36" s="221"/>
    </row>
    <row r="37" spans="1:10" ht="15">
      <c r="A37" s="91">
        <v>29</v>
      </c>
      <c r="B37" s="511" t="s">
        <v>2313</v>
      </c>
      <c r="C37" s="511" t="s">
        <v>2314</v>
      </c>
      <c r="D37" s="511">
        <v>59001025521</v>
      </c>
      <c r="E37" s="523" t="s">
        <v>2565</v>
      </c>
      <c r="F37" s="533" t="s">
        <v>2566</v>
      </c>
      <c r="G37" s="534">
        <v>187.5</v>
      </c>
      <c r="H37" s="534">
        <v>187.5</v>
      </c>
      <c r="J37" s="221"/>
    </row>
    <row r="38" spans="1:10" ht="15">
      <c r="A38" s="91">
        <v>30</v>
      </c>
      <c r="B38" s="511" t="s">
        <v>1749</v>
      </c>
      <c r="C38" s="511" t="s">
        <v>2315</v>
      </c>
      <c r="D38" s="511">
        <v>59001121845</v>
      </c>
      <c r="E38" s="523" t="s">
        <v>2565</v>
      </c>
      <c r="F38" s="533" t="s">
        <v>2566</v>
      </c>
      <c r="G38" s="534">
        <v>187.5</v>
      </c>
      <c r="H38" s="534">
        <v>187.5</v>
      </c>
      <c r="J38" s="221"/>
    </row>
    <row r="39" spans="1:10" ht="15">
      <c r="A39" s="91">
        <v>31</v>
      </c>
      <c r="B39" s="511" t="s">
        <v>2316</v>
      </c>
      <c r="C39" s="511" t="s">
        <v>2317</v>
      </c>
      <c r="D39" s="511">
        <v>59001002488</v>
      </c>
      <c r="E39" s="523" t="s">
        <v>2565</v>
      </c>
      <c r="F39" s="533" t="s">
        <v>2566</v>
      </c>
      <c r="G39" s="534">
        <v>250</v>
      </c>
      <c r="H39" s="534">
        <v>250</v>
      </c>
      <c r="J39" s="221"/>
    </row>
    <row r="40" spans="1:10" ht="15">
      <c r="A40" s="91">
        <v>32</v>
      </c>
      <c r="B40" s="511" t="s">
        <v>2135</v>
      </c>
      <c r="C40" s="511" t="s">
        <v>2318</v>
      </c>
      <c r="D40" s="511">
        <v>59001069965</v>
      </c>
      <c r="E40" s="523" t="s">
        <v>2565</v>
      </c>
      <c r="F40" s="533" t="s">
        <v>2566</v>
      </c>
      <c r="G40" s="534">
        <v>250</v>
      </c>
      <c r="H40" s="534">
        <v>250</v>
      </c>
      <c r="J40" s="221"/>
    </row>
    <row r="41" spans="1:10" ht="15">
      <c r="A41" s="91">
        <v>33</v>
      </c>
      <c r="B41" s="511" t="s">
        <v>2319</v>
      </c>
      <c r="C41" s="511" t="s">
        <v>519</v>
      </c>
      <c r="D41" s="511">
        <v>59001054247</v>
      </c>
      <c r="E41" s="523" t="s">
        <v>2565</v>
      </c>
      <c r="F41" s="533" t="s">
        <v>2566</v>
      </c>
      <c r="G41" s="534">
        <v>187.5</v>
      </c>
      <c r="H41" s="534">
        <v>187.5</v>
      </c>
      <c r="J41" s="221"/>
    </row>
    <row r="42" spans="1:10" ht="15">
      <c r="A42" s="91">
        <v>34</v>
      </c>
      <c r="B42" s="511" t="s">
        <v>1746</v>
      </c>
      <c r="C42" s="511" t="s">
        <v>2320</v>
      </c>
      <c r="D42" s="511">
        <v>59001095070</v>
      </c>
      <c r="E42" s="523" t="s">
        <v>2565</v>
      </c>
      <c r="F42" s="533" t="s">
        <v>2566</v>
      </c>
      <c r="G42" s="534">
        <v>187.5</v>
      </c>
      <c r="H42" s="534">
        <v>187.5</v>
      </c>
      <c r="J42" s="221"/>
    </row>
    <row r="43" spans="1:10" ht="15">
      <c r="A43" s="91">
        <v>35</v>
      </c>
      <c r="B43" s="511" t="s">
        <v>2105</v>
      </c>
      <c r="C43" s="511" t="s">
        <v>2309</v>
      </c>
      <c r="D43" s="511">
        <v>59001018259</v>
      </c>
      <c r="E43" s="523" t="s">
        <v>2565</v>
      </c>
      <c r="F43" s="533" t="s">
        <v>2566</v>
      </c>
      <c r="G43" s="534">
        <v>187.5</v>
      </c>
      <c r="H43" s="534">
        <v>187.5</v>
      </c>
      <c r="J43" s="221"/>
    </row>
    <row r="44" spans="1:10" ht="15">
      <c r="A44" s="91">
        <v>36</v>
      </c>
      <c r="B44" s="511" t="s">
        <v>531</v>
      </c>
      <c r="C44" s="511" t="s">
        <v>2321</v>
      </c>
      <c r="D44" s="512">
        <v>59001015784</v>
      </c>
      <c r="E44" s="523" t="s">
        <v>2565</v>
      </c>
      <c r="F44" s="533" t="s">
        <v>2566</v>
      </c>
      <c r="G44" s="534">
        <v>250</v>
      </c>
      <c r="H44" s="534">
        <v>250</v>
      </c>
      <c r="J44" s="221"/>
    </row>
    <row r="45" spans="1:10" ht="15">
      <c r="A45" s="91">
        <v>37</v>
      </c>
      <c r="B45" s="511" t="s">
        <v>2322</v>
      </c>
      <c r="C45" s="511" t="s">
        <v>2323</v>
      </c>
      <c r="D45" s="511">
        <v>59201129077</v>
      </c>
      <c r="E45" s="523" t="s">
        <v>2565</v>
      </c>
      <c r="F45" s="533" t="s">
        <v>2566</v>
      </c>
      <c r="G45" s="534">
        <v>187.5</v>
      </c>
      <c r="H45" s="534">
        <v>187.5</v>
      </c>
      <c r="J45" s="221"/>
    </row>
    <row r="46" spans="1:10" ht="15">
      <c r="A46" s="91">
        <v>38</v>
      </c>
      <c r="B46" s="511" t="s">
        <v>2164</v>
      </c>
      <c r="C46" s="511" t="s">
        <v>2324</v>
      </c>
      <c r="D46" s="511">
        <v>59001128342</v>
      </c>
      <c r="E46" s="523" t="s">
        <v>2565</v>
      </c>
      <c r="F46" s="533" t="s">
        <v>2566</v>
      </c>
      <c r="G46" s="534">
        <v>187.5</v>
      </c>
      <c r="H46" s="534">
        <v>187.5</v>
      </c>
      <c r="J46" s="221"/>
    </row>
    <row r="47" spans="1:10" ht="15">
      <c r="A47" s="91">
        <v>39</v>
      </c>
      <c r="B47" s="511" t="s">
        <v>2325</v>
      </c>
      <c r="C47" s="511" t="s">
        <v>2326</v>
      </c>
      <c r="D47" s="511">
        <v>59001127273</v>
      </c>
      <c r="E47" s="523" t="s">
        <v>2565</v>
      </c>
      <c r="F47" s="533" t="s">
        <v>2566</v>
      </c>
      <c r="G47" s="534">
        <v>187.5</v>
      </c>
      <c r="H47" s="534">
        <v>187.5</v>
      </c>
      <c r="J47" s="221"/>
    </row>
    <row r="48" spans="1:10" ht="15">
      <c r="A48" s="91">
        <v>40</v>
      </c>
      <c r="B48" s="511" t="s">
        <v>514</v>
      </c>
      <c r="C48" s="511" t="s">
        <v>2327</v>
      </c>
      <c r="D48" s="511">
        <v>59001116567</v>
      </c>
      <c r="E48" s="523" t="s">
        <v>2565</v>
      </c>
      <c r="F48" s="533" t="s">
        <v>2566</v>
      </c>
      <c r="G48" s="534">
        <v>187.5</v>
      </c>
      <c r="H48" s="534">
        <v>187.5</v>
      </c>
      <c r="J48" s="221"/>
    </row>
    <row r="49" spans="1:10" ht="15">
      <c r="A49" s="91">
        <v>41</v>
      </c>
      <c r="B49" s="511" t="s">
        <v>2160</v>
      </c>
      <c r="C49" s="511" t="s">
        <v>2301</v>
      </c>
      <c r="D49" s="511">
        <v>59001047047</v>
      </c>
      <c r="E49" s="523" t="s">
        <v>2565</v>
      </c>
      <c r="F49" s="533" t="s">
        <v>2566</v>
      </c>
      <c r="G49" s="534">
        <v>187.5</v>
      </c>
      <c r="H49" s="534">
        <v>187.5</v>
      </c>
      <c r="J49" s="221"/>
    </row>
    <row r="50" spans="1:10" ht="15">
      <c r="A50" s="91">
        <v>42</v>
      </c>
      <c r="B50" s="511" t="s">
        <v>2328</v>
      </c>
      <c r="C50" s="511" t="s">
        <v>2329</v>
      </c>
      <c r="D50" s="510">
        <v>59001122186</v>
      </c>
      <c r="E50" s="523" t="s">
        <v>2565</v>
      </c>
      <c r="F50" s="533" t="s">
        <v>2566</v>
      </c>
      <c r="G50" s="534">
        <v>187.5</v>
      </c>
      <c r="H50" s="534">
        <v>187.5</v>
      </c>
      <c r="J50" s="221"/>
    </row>
    <row r="51" spans="1:10" ht="15">
      <c r="A51" s="91">
        <v>43</v>
      </c>
      <c r="B51" s="511" t="s">
        <v>2330</v>
      </c>
      <c r="C51" s="511" t="s">
        <v>2331</v>
      </c>
      <c r="D51" s="511">
        <v>59001041684</v>
      </c>
      <c r="E51" s="523" t="s">
        <v>2565</v>
      </c>
      <c r="F51" s="533" t="s">
        <v>2566</v>
      </c>
      <c r="G51" s="534">
        <v>187.5</v>
      </c>
      <c r="H51" s="534">
        <v>187.5</v>
      </c>
      <c r="J51" s="221"/>
    </row>
    <row r="52" spans="1:10" ht="15">
      <c r="A52" s="91">
        <v>44</v>
      </c>
      <c r="B52" s="511" t="s">
        <v>2135</v>
      </c>
      <c r="C52" s="511" t="s">
        <v>2332</v>
      </c>
      <c r="D52" s="511">
        <v>59001042071</v>
      </c>
      <c r="E52" s="523" t="s">
        <v>2565</v>
      </c>
      <c r="F52" s="533" t="s">
        <v>2566</v>
      </c>
      <c r="G52" s="534">
        <v>250</v>
      </c>
      <c r="H52" s="534">
        <v>250</v>
      </c>
      <c r="J52" s="221"/>
    </row>
    <row r="53" spans="1:10" ht="15">
      <c r="A53" s="91">
        <v>45</v>
      </c>
      <c r="B53" s="511" t="s">
        <v>531</v>
      </c>
      <c r="C53" s="511" t="s">
        <v>2318</v>
      </c>
      <c r="D53" s="511">
        <v>59001031788</v>
      </c>
      <c r="E53" s="523" t="s">
        <v>2565</v>
      </c>
      <c r="F53" s="533" t="s">
        <v>2566</v>
      </c>
      <c r="G53" s="534">
        <v>187.5</v>
      </c>
      <c r="H53" s="534">
        <v>187.5</v>
      </c>
      <c r="J53" s="221"/>
    </row>
    <row r="54" spans="1:10" ht="15">
      <c r="A54" s="91">
        <v>46</v>
      </c>
      <c r="B54" s="511" t="s">
        <v>2283</v>
      </c>
      <c r="C54" s="511" t="s">
        <v>2318</v>
      </c>
      <c r="D54" s="511">
        <v>59001069266</v>
      </c>
      <c r="E54" s="523" t="s">
        <v>2565</v>
      </c>
      <c r="F54" s="533" t="s">
        <v>2566</v>
      </c>
      <c r="G54" s="534">
        <v>187.5</v>
      </c>
      <c r="H54" s="534">
        <v>187.5</v>
      </c>
      <c r="J54" s="221"/>
    </row>
    <row r="55" spans="1:10" ht="15">
      <c r="A55" s="91">
        <v>47</v>
      </c>
      <c r="B55" s="511" t="s">
        <v>2100</v>
      </c>
      <c r="C55" s="511" t="s">
        <v>2333</v>
      </c>
      <c r="D55" s="511">
        <v>59001041989</v>
      </c>
      <c r="E55" s="523" t="s">
        <v>2565</v>
      </c>
      <c r="F55" s="533" t="s">
        <v>2566</v>
      </c>
      <c r="G55" s="534">
        <v>187.5</v>
      </c>
      <c r="H55" s="534">
        <v>187.5</v>
      </c>
      <c r="J55" s="221"/>
    </row>
    <row r="56" spans="1:10" ht="15">
      <c r="A56" s="91">
        <v>48</v>
      </c>
      <c r="B56" s="511" t="s">
        <v>1746</v>
      </c>
      <c r="C56" s="511" t="s">
        <v>2334</v>
      </c>
      <c r="D56" s="511">
        <v>59001093600</v>
      </c>
      <c r="E56" s="523" t="s">
        <v>2565</v>
      </c>
      <c r="F56" s="533" t="s">
        <v>2566</v>
      </c>
      <c r="G56" s="534">
        <v>187.5</v>
      </c>
      <c r="H56" s="534">
        <v>187.5</v>
      </c>
      <c r="J56" s="221"/>
    </row>
    <row r="57" spans="1:10" ht="15">
      <c r="A57" s="91">
        <v>49</v>
      </c>
      <c r="B57" s="511" t="s">
        <v>1746</v>
      </c>
      <c r="C57" s="511" t="s">
        <v>2335</v>
      </c>
      <c r="D57" s="511">
        <v>59001122238</v>
      </c>
      <c r="E57" s="523" t="s">
        <v>2565</v>
      </c>
      <c r="F57" s="533" t="s">
        <v>2566</v>
      </c>
      <c r="G57" s="534">
        <v>187.5</v>
      </c>
      <c r="H57" s="534">
        <v>187.5</v>
      </c>
      <c r="J57" s="221"/>
    </row>
    <row r="58" spans="1:10" ht="15">
      <c r="A58" s="91">
        <v>50</v>
      </c>
      <c r="B58" s="511" t="s">
        <v>2336</v>
      </c>
      <c r="C58" s="511" t="s">
        <v>2337</v>
      </c>
      <c r="D58" s="511">
        <v>57001014405</v>
      </c>
      <c r="E58" s="523" t="s">
        <v>2565</v>
      </c>
      <c r="F58" s="533" t="s">
        <v>2566</v>
      </c>
      <c r="G58" s="534">
        <v>187.5</v>
      </c>
      <c r="H58" s="534">
        <v>187.5</v>
      </c>
      <c r="J58" s="221"/>
    </row>
    <row r="59" spans="1:10" ht="15">
      <c r="A59" s="91">
        <v>51</v>
      </c>
      <c r="B59" s="511" t="s">
        <v>2338</v>
      </c>
      <c r="C59" s="511" t="s">
        <v>2339</v>
      </c>
      <c r="D59" s="511">
        <v>59001064707</v>
      </c>
      <c r="E59" s="523" t="s">
        <v>2565</v>
      </c>
      <c r="F59" s="533" t="s">
        <v>2566</v>
      </c>
      <c r="G59" s="534">
        <v>250</v>
      </c>
      <c r="H59" s="534">
        <v>250</v>
      </c>
      <c r="J59" s="221"/>
    </row>
    <row r="60" spans="1:10" ht="15">
      <c r="A60" s="91">
        <v>52</v>
      </c>
      <c r="B60" s="511" t="s">
        <v>2340</v>
      </c>
      <c r="C60" s="511" t="s">
        <v>2341</v>
      </c>
      <c r="D60" s="511">
        <v>59001027936</v>
      </c>
      <c r="E60" s="523" t="s">
        <v>2565</v>
      </c>
      <c r="F60" s="533" t="s">
        <v>2566</v>
      </c>
      <c r="G60" s="534">
        <v>187.5</v>
      </c>
      <c r="H60" s="534">
        <v>187.5</v>
      </c>
      <c r="J60" s="221"/>
    </row>
    <row r="61" spans="1:10" ht="15">
      <c r="A61" s="91">
        <v>53</v>
      </c>
      <c r="B61" s="511" t="s">
        <v>531</v>
      </c>
      <c r="C61" s="511" t="s">
        <v>2342</v>
      </c>
      <c r="D61" s="511">
        <v>61006062884</v>
      </c>
      <c r="E61" s="523" t="s">
        <v>2565</v>
      </c>
      <c r="F61" s="533" t="s">
        <v>2566</v>
      </c>
      <c r="G61" s="534">
        <v>187.5</v>
      </c>
      <c r="H61" s="534">
        <v>187.5</v>
      </c>
      <c r="J61" s="221"/>
    </row>
    <row r="62" spans="1:10" ht="15">
      <c r="A62" s="91">
        <v>54</v>
      </c>
      <c r="B62" s="511" t="s">
        <v>2126</v>
      </c>
      <c r="C62" s="511" t="s">
        <v>2343</v>
      </c>
      <c r="D62" s="511">
        <v>59001073156</v>
      </c>
      <c r="E62" s="523" t="s">
        <v>2565</v>
      </c>
      <c r="F62" s="533" t="s">
        <v>2566</v>
      </c>
      <c r="G62" s="534">
        <v>250</v>
      </c>
      <c r="H62" s="534">
        <v>250</v>
      </c>
      <c r="J62" s="221"/>
    </row>
    <row r="63" spans="1:10" ht="15">
      <c r="A63" s="91">
        <v>55</v>
      </c>
      <c r="B63" s="511" t="s">
        <v>542</v>
      </c>
      <c r="C63" s="511" t="s">
        <v>2344</v>
      </c>
      <c r="D63" s="511">
        <v>62006014183</v>
      </c>
      <c r="E63" s="523" t="s">
        <v>2565</v>
      </c>
      <c r="F63" s="533" t="s">
        <v>2566</v>
      </c>
      <c r="G63" s="534">
        <v>187.5</v>
      </c>
      <c r="H63" s="534">
        <v>187.5</v>
      </c>
      <c r="J63" s="221"/>
    </row>
    <row r="64" spans="1:10" ht="15">
      <c r="A64" s="91">
        <v>56</v>
      </c>
      <c r="B64" s="511" t="s">
        <v>2345</v>
      </c>
      <c r="C64" s="511" t="s">
        <v>2081</v>
      </c>
      <c r="D64" s="511">
        <v>43001011866</v>
      </c>
      <c r="E64" s="523" t="s">
        <v>2565</v>
      </c>
      <c r="F64" s="533" t="s">
        <v>2566</v>
      </c>
      <c r="G64" s="534">
        <v>187.5</v>
      </c>
      <c r="H64" s="534">
        <v>187.5</v>
      </c>
      <c r="J64" s="221"/>
    </row>
    <row r="65" spans="1:10" ht="25.5">
      <c r="A65" s="91">
        <v>57</v>
      </c>
      <c r="B65" s="511" t="s">
        <v>2346</v>
      </c>
      <c r="C65" s="511" t="s">
        <v>2347</v>
      </c>
      <c r="D65" s="511">
        <v>59001030071</v>
      </c>
      <c r="E65" s="523" t="s">
        <v>2565</v>
      </c>
      <c r="F65" s="533" t="s">
        <v>2566</v>
      </c>
      <c r="G65" s="534">
        <v>187.5</v>
      </c>
      <c r="H65" s="534">
        <v>187.5</v>
      </c>
      <c r="J65" s="221"/>
    </row>
    <row r="66" spans="1:10" ht="15">
      <c r="A66" s="91">
        <v>58</v>
      </c>
      <c r="B66" s="511" t="s">
        <v>2348</v>
      </c>
      <c r="C66" s="511" t="s">
        <v>2349</v>
      </c>
      <c r="D66" s="511">
        <v>59001009287</v>
      </c>
      <c r="E66" s="523" t="s">
        <v>2565</v>
      </c>
      <c r="F66" s="533" t="s">
        <v>2566</v>
      </c>
      <c r="G66" s="534">
        <v>187.5</v>
      </c>
      <c r="H66" s="534">
        <v>187.5</v>
      </c>
      <c r="J66" s="221"/>
    </row>
    <row r="67" spans="1:10" ht="15">
      <c r="A67" s="91">
        <v>59</v>
      </c>
      <c r="B67" s="511" t="s">
        <v>2350</v>
      </c>
      <c r="C67" s="511" t="s">
        <v>2351</v>
      </c>
      <c r="D67" s="511">
        <v>59001038030</v>
      </c>
      <c r="E67" s="523" t="s">
        <v>2565</v>
      </c>
      <c r="F67" s="533" t="s">
        <v>2566</v>
      </c>
      <c r="G67" s="534">
        <v>187.5</v>
      </c>
      <c r="H67" s="534">
        <v>187.5</v>
      </c>
      <c r="J67" s="221"/>
    </row>
    <row r="68" spans="1:10" ht="15">
      <c r="A68" s="91">
        <v>60</v>
      </c>
      <c r="B68" s="511" t="s">
        <v>2352</v>
      </c>
      <c r="C68" s="511" t="s">
        <v>2353</v>
      </c>
      <c r="D68" s="511">
        <v>59001038031</v>
      </c>
      <c r="E68" s="523" t="s">
        <v>2565</v>
      </c>
      <c r="F68" s="533" t="s">
        <v>2566</v>
      </c>
      <c r="G68" s="534">
        <v>187.5</v>
      </c>
      <c r="H68" s="534">
        <v>187.5</v>
      </c>
      <c r="J68" s="221"/>
    </row>
    <row r="69" spans="1:10" ht="15">
      <c r="A69" s="91">
        <v>61</v>
      </c>
      <c r="B69" s="511" t="s">
        <v>2123</v>
      </c>
      <c r="C69" s="511" t="s">
        <v>2354</v>
      </c>
      <c r="D69" s="511">
        <v>59001002765</v>
      </c>
      <c r="E69" s="523" t="s">
        <v>2565</v>
      </c>
      <c r="F69" s="533" t="s">
        <v>2566</v>
      </c>
      <c r="G69" s="534">
        <v>187.5</v>
      </c>
      <c r="H69" s="534">
        <v>187.5</v>
      </c>
      <c r="J69" s="221"/>
    </row>
    <row r="70" spans="1:10" ht="15">
      <c r="A70" s="91">
        <v>62</v>
      </c>
      <c r="B70" s="511" t="s">
        <v>2141</v>
      </c>
      <c r="C70" s="511" t="s">
        <v>2355</v>
      </c>
      <c r="D70" s="511">
        <v>59001121256</v>
      </c>
      <c r="E70" s="523" t="s">
        <v>2565</v>
      </c>
      <c r="F70" s="533" t="s">
        <v>2566</v>
      </c>
      <c r="G70" s="534">
        <v>250</v>
      </c>
      <c r="H70" s="534">
        <v>250</v>
      </c>
      <c r="J70" s="221"/>
    </row>
    <row r="71" spans="1:10" ht="15">
      <c r="A71" s="91">
        <v>63</v>
      </c>
      <c r="B71" s="511" t="s">
        <v>2311</v>
      </c>
      <c r="C71" s="511" t="s">
        <v>2356</v>
      </c>
      <c r="D71" s="511">
        <v>59001072526</v>
      </c>
      <c r="E71" s="523" t="s">
        <v>2565</v>
      </c>
      <c r="F71" s="533" t="s">
        <v>2566</v>
      </c>
      <c r="G71" s="534">
        <v>187.5</v>
      </c>
      <c r="H71" s="534">
        <v>187.5</v>
      </c>
      <c r="J71" s="221"/>
    </row>
    <row r="72" spans="1:10" ht="15">
      <c r="A72" s="91">
        <v>64</v>
      </c>
      <c r="B72" s="511" t="s">
        <v>531</v>
      </c>
      <c r="C72" s="511" t="s">
        <v>1872</v>
      </c>
      <c r="D72" s="511">
        <v>62006024955</v>
      </c>
      <c r="E72" s="523" t="s">
        <v>2565</v>
      </c>
      <c r="F72" s="533" t="s">
        <v>2566</v>
      </c>
      <c r="G72" s="534">
        <v>187.5</v>
      </c>
      <c r="H72" s="534">
        <v>187.5</v>
      </c>
      <c r="J72" s="221"/>
    </row>
    <row r="73" spans="1:10" ht="15">
      <c r="A73" s="91">
        <v>65</v>
      </c>
      <c r="B73" s="511" t="s">
        <v>2357</v>
      </c>
      <c r="C73" s="511" t="s">
        <v>2358</v>
      </c>
      <c r="D73" s="511">
        <v>59001027035</v>
      </c>
      <c r="E73" s="523" t="s">
        <v>2565</v>
      </c>
      <c r="F73" s="533" t="s">
        <v>2566</v>
      </c>
      <c r="G73" s="534">
        <v>187.5</v>
      </c>
      <c r="H73" s="534">
        <v>187.5</v>
      </c>
      <c r="J73" s="221"/>
    </row>
    <row r="74" spans="1:10" ht="15">
      <c r="A74" s="91">
        <v>66</v>
      </c>
      <c r="B74" s="511" t="s">
        <v>1864</v>
      </c>
      <c r="C74" s="511" t="s">
        <v>2359</v>
      </c>
      <c r="D74" s="511">
        <v>59001002360</v>
      </c>
      <c r="E74" s="523" t="s">
        <v>2565</v>
      </c>
      <c r="F74" s="533" t="s">
        <v>2566</v>
      </c>
      <c r="G74" s="534">
        <v>250</v>
      </c>
      <c r="H74" s="534">
        <v>250</v>
      </c>
      <c r="J74" s="221"/>
    </row>
    <row r="75" spans="1:10" ht="15">
      <c r="A75" s="91">
        <v>67</v>
      </c>
      <c r="B75" s="511" t="s">
        <v>2146</v>
      </c>
      <c r="C75" s="511" t="s">
        <v>2360</v>
      </c>
      <c r="D75" s="511">
        <v>59001029765</v>
      </c>
      <c r="E75" s="523" t="s">
        <v>2565</v>
      </c>
      <c r="F75" s="533" t="s">
        <v>2566</v>
      </c>
      <c r="G75" s="534">
        <v>187.5</v>
      </c>
      <c r="H75" s="534">
        <v>187.5</v>
      </c>
      <c r="J75" s="221"/>
    </row>
    <row r="76" spans="1:10" ht="15">
      <c r="A76" s="91">
        <v>68</v>
      </c>
      <c r="B76" s="511" t="s">
        <v>1792</v>
      </c>
      <c r="C76" s="511" t="s">
        <v>2361</v>
      </c>
      <c r="D76" s="511">
        <v>59001025401</v>
      </c>
      <c r="E76" s="523" t="s">
        <v>2565</v>
      </c>
      <c r="F76" s="533" t="s">
        <v>2566</v>
      </c>
      <c r="G76" s="534">
        <v>250</v>
      </c>
      <c r="H76" s="534">
        <v>250</v>
      </c>
      <c r="J76" s="221"/>
    </row>
    <row r="77" spans="1:10" ht="15">
      <c r="A77" s="91">
        <v>69</v>
      </c>
      <c r="B77" s="511" t="s">
        <v>2135</v>
      </c>
      <c r="C77" s="511" t="s">
        <v>2362</v>
      </c>
      <c r="D77" s="513">
        <v>59001101731</v>
      </c>
      <c r="E77" s="523" t="s">
        <v>2565</v>
      </c>
      <c r="F77" s="533" t="s">
        <v>2566</v>
      </c>
      <c r="G77" s="534">
        <v>250</v>
      </c>
      <c r="H77" s="534">
        <v>250</v>
      </c>
      <c r="J77" s="221"/>
    </row>
    <row r="78" spans="1:10" ht="15">
      <c r="A78" s="91">
        <v>70</v>
      </c>
      <c r="B78" s="511" t="s">
        <v>2363</v>
      </c>
      <c r="C78" s="511" t="s">
        <v>2364</v>
      </c>
      <c r="D78" s="511">
        <v>59001056096</v>
      </c>
      <c r="E78" s="523" t="s">
        <v>2565</v>
      </c>
      <c r="F78" s="533" t="s">
        <v>2566</v>
      </c>
      <c r="G78" s="534">
        <v>187.5</v>
      </c>
      <c r="H78" s="534">
        <v>187.5</v>
      </c>
      <c r="J78" s="221"/>
    </row>
    <row r="79" spans="1:10" ht="15">
      <c r="A79" s="91">
        <v>71</v>
      </c>
      <c r="B79" s="511" t="s">
        <v>1749</v>
      </c>
      <c r="C79" s="511" t="s">
        <v>2362</v>
      </c>
      <c r="D79" s="511">
        <v>59001117710</v>
      </c>
      <c r="E79" s="523" t="s">
        <v>2565</v>
      </c>
      <c r="F79" s="533" t="s">
        <v>2566</v>
      </c>
      <c r="G79" s="534">
        <v>187.5</v>
      </c>
      <c r="H79" s="534">
        <v>187.5</v>
      </c>
      <c r="J79" s="221"/>
    </row>
    <row r="80" spans="1:10" ht="15">
      <c r="A80" s="91">
        <v>72</v>
      </c>
      <c r="B80" s="511" t="s">
        <v>2365</v>
      </c>
      <c r="C80" s="511" t="s">
        <v>2366</v>
      </c>
      <c r="D80" s="511">
        <v>59001117372</v>
      </c>
      <c r="E80" s="523" t="s">
        <v>2565</v>
      </c>
      <c r="F80" s="533" t="s">
        <v>2566</v>
      </c>
      <c r="G80" s="534">
        <v>187.5</v>
      </c>
      <c r="H80" s="534">
        <v>187.5</v>
      </c>
      <c r="J80" s="221"/>
    </row>
    <row r="81" spans="1:10" ht="15">
      <c r="A81" s="91">
        <v>73</v>
      </c>
      <c r="B81" s="511" t="s">
        <v>1891</v>
      </c>
      <c r="C81" s="511" t="s">
        <v>1787</v>
      </c>
      <c r="D81" s="511">
        <v>59001060469</v>
      </c>
      <c r="E81" s="523" t="s">
        <v>2565</v>
      </c>
      <c r="F81" s="533" t="s">
        <v>2566</v>
      </c>
      <c r="G81" s="534">
        <v>187.5</v>
      </c>
      <c r="H81" s="534">
        <v>187.5</v>
      </c>
      <c r="J81" s="221"/>
    </row>
    <row r="82" spans="1:10" ht="15">
      <c r="A82" s="91">
        <v>74</v>
      </c>
      <c r="B82" s="511" t="s">
        <v>2100</v>
      </c>
      <c r="C82" s="511" t="s">
        <v>2367</v>
      </c>
      <c r="D82" s="511">
        <v>59001060191</v>
      </c>
      <c r="E82" s="523" t="s">
        <v>2565</v>
      </c>
      <c r="F82" s="533" t="s">
        <v>2566</v>
      </c>
      <c r="G82" s="534">
        <v>187.5</v>
      </c>
      <c r="H82" s="534">
        <v>187.5</v>
      </c>
      <c r="J82" s="221"/>
    </row>
    <row r="83" spans="1:10" ht="15">
      <c r="A83" s="91">
        <v>75</v>
      </c>
      <c r="B83" s="511" t="s">
        <v>514</v>
      </c>
      <c r="C83" s="511" t="s">
        <v>2368</v>
      </c>
      <c r="D83" s="511">
        <v>59001126609</v>
      </c>
      <c r="E83" s="523" t="s">
        <v>2565</v>
      </c>
      <c r="F83" s="533" t="s">
        <v>2566</v>
      </c>
      <c r="G83" s="534">
        <v>187.5</v>
      </c>
      <c r="H83" s="534">
        <v>187.5</v>
      </c>
      <c r="J83" s="221"/>
    </row>
    <row r="84" spans="1:10" ht="15">
      <c r="A84" s="91">
        <v>76</v>
      </c>
      <c r="B84" s="511" t="s">
        <v>514</v>
      </c>
      <c r="C84" s="511" t="s">
        <v>2369</v>
      </c>
      <c r="D84" s="511">
        <v>59003002613</v>
      </c>
      <c r="E84" s="523" t="s">
        <v>2565</v>
      </c>
      <c r="F84" s="533" t="s">
        <v>2566</v>
      </c>
      <c r="G84" s="534">
        <v>187.5</v>
      </c>
      <c r="H84" s="534">
        <v>187.5</v>
      </c>
      <c r="J84" s="221"/>
    </row>
    <row r="85" spans="1:10" ht="15">
      <c r="A85" s="91">
        <v>77</v>
      </c>
      <c r="B85" s="511" t="s">
        <v>2370</v>
      </c>
      <c r="C85" s="511" t="s">
        <v>2371</v>
      </c>
      <c r="D85" s="511">
        <v>59001122715</v>
      </c>
      <c r="E85" s="523" t="s">
        <v>2565</v>
      </c>
      <c r="F85" s="533" t="s">
        <v>2566</v>
      </c>
      <c r="G85" s="534">
        <v>187.5</v>
      </c>
      <c r="H85" s="534">
        <v>187.5</v>
      </c>
      <c r="J85" s="221"/>
    </row>
    <row r="86" spans="1:10" ht="15">
      <c r="A86" s="91">
        <v>78</v>
      </c>
      <c r="B86" s="511" t="s">
        <v>2206</v>
      </c>
      <c r="C86" s="511" t="s">
        <v>2372</v>
      </c>
      <c r="D86" s="511">
        <v>59001064131</v>
      </c>
      <c r="E86" s="523" t="s">
        <v>2565</v>
      </c>
      <c r="F86" s="533" t="s">
        <v>2566</v>
      </c>
      <c r="G86" s="534">
        <v>187.5</v>
      </c>
      <c r="H86" s="534">
        <v>187.5</v>
      </c>
      <c r="J86" s="221"/>
    </row>
    <row r="87" spans="1:10" ht="15">
      <c r="A87" s="91">
        <v>79</v>
      </c>
      <c r="B87" s="511" t="s">
        <v>2373</v>
      </c>
      <c r="C87" s="511" t="s">
        <v>2343</v>
      </c>
      <c r="D87" s="511">
        <v>59001069800</v>
      </c>
      <c r="E87" s="523" t="s">
        <v>2565</v>
      </c>
      <c r="F87" s="533" t="s">
        <v>2566</v>
      </c>
      <c r="G87" s="534">
        <v>187.5</v>
      </c>
      <c r="H87" s="534">
        <v>187.5</v>
      </c>
      <c r="J87" s="221"/>
    </row>
    <row r="88" spans="1:10" ht="15">
      <c r="A88" s="91">
        <v>80</v>
      </c>
      <c r="B88" s="511" t="s">
        <v>2374</v>
      </c>
      <c r="C88" s="511" t="s">
        <v>2375</v>
      </c>
      <c r="D88" s="511">
        <v>59001004458</v>
      </c>
      <c r="E88" s="523" t="s">
        <v>2565</v>
      </c>
      <c r="F88" s="533" t="s">
        <v>2566</v>
      </c>
      <c r="G88" s="534">
        <v>250</v>
      </c>
      <c r="H88" s="534">
        <v>250</v>
      </c>
      <c r="J88" s="221"/>
    </row>
    <row r="89" spans="1:10" ht="15">
      <c r="A89" s="91">
        <v>81</v>
      </c>
      <c r="B89" s="511" t="s">
        <v>2206</v>
      </c>
      <c r="C89" s="511" t="s">
        <v>2376</v>
      </c>
      <c r="D89" s="511">
        <v>59001073302</v>
      </c>
      <c r="E89" s="523" t="s">
        <v>2565</v>
      </c>
      <c r="F89" s="533" t="s">
        <v>2566</v>
      </c>
      <c r="G89" s="534">
        <v>187.5</v>
      </c>
      <c r="H89" s="534">
        <v>187.5</v>
      </c>
      <c r="J89" s="221"/>
    </row>
    <row r="90" spans="1:10" ht="15">
      <c r="A90" s="91">
        <v>82</v>
      </c>
      <c r="B90" s="511" t="s">
        <v>2267</v>
      </c>
      <c r="C90" s="511" t="s">
        <v>2377</v>
      </c>
      <c r="D90" s="511">
        <v>59001012698</v>
      </c>
      <c r="E90" s="523" t="s">
        <v>2565</v>
      </c>
      <c r="F90" s="533" t="s">
        <v>2566</v>
      </c>
      <c r="G90" s="534">
        <v>187.5</v>
      </c>
      <c r="H90" s="534">
        <v>187.5</v>
      </c>
      <c r="J90" s="221"/>
    </row>
    <row r="91" spans="1:10" ht="15">
      <c r="A91" s="91">
        <v>83</v>
      </c>
      <c r="B91" s="511" t="s">
        <v>2378</v>
      </c>
      <c r="C91" s="511" t="s">
        <v>2379</v>
      </c>
      <c r="D91" s="511">
        <v>59001019506</v>
      </c>
      <c r="E91" s="523" t="s">
        <v>2565</v>
      </c>
      <c r="F91" s="533" t="s">
        <v>2566</v>
      </c>
      <c r="G91" s="534">
        <v>187.5</v>
      </c>
      <c r="H91" s="534">
        <v>187.5</v>
      </c>
      <c r="J91" s="221"/>
    </row>
    <row r="92" spans="1:10" ht="15">
      <c r="A92" s="91">
        <v>84</v>
      </c>
      <c r="B92" s="511" t="s">
        <v>1792</v>
      </c>
      <c r="C92" s="511" t="s">
        <v>2380</v>
      </c>
      <c r="D92" s="511">
        <v>59001003274</v>
      </c>
      <c r="E92" s="523" t="s">
        <v>2565</v>
      </c>
      <c r="F92" s="533" t="s">
        <v>2566</v>
      </c>
      <c r="G92" s="534">
        <v>187.5</v>
      </c>
      <c r="H92" s="534">
        <v>187.5</v>
      </c>
      <c r="J92" s="221"/>
    </row>
    <row r="93" spans="1:10" ht="15">
      <c r="A93" s="91">
        <v>85</v>
      </c>
      <c r="B93" s="511" t="s">
        <v>2381</v>
      </c>
      <c r="C93" s="511" t="s">
        <v>2382</v>
      </c>
      <c r="D93" s="511">
        <v>59001027063</v>
      </c>
      <c r="E93" s="523" t="s">
        <v>2565</v>
      </c>
      <c r="F93" s="533" t="s">
        <v>2566</v>
      </c>
      <c r="G93" s="534">
        <v>187.5</v>
      </c>
      <c r="H93" s="534">
        <v>187.5</v>
      </c>
      <c r="J93" s="221"/>
    </row>
    <row r="94" spans="1:10" ht="15">
      <c r="A94" s="91">
        <v>86</v>
      </c>
      <c r="B94" s="511" t="s">
        <v>2383</v>
      </c>
      <c r="C94" s="511" t="s">
        <v>2384</v>
      </c>
      <c r="D94" s="511">
        <v>59001047149</v>
      </c>
      <c r="E94" s="523" t="s">
        <v>2565</v>
      </c>
      <c r="F94" s="533" t="s">
        <v>2566</v>
      </c>
      <c r="G94" s="534">
        <v>250</v>
      </c>
      <c r="H94" s="534">
        <v>250</v>
      </c>
      <c r="J94" s="221"/>
    </row>
    <row r="95" spans="1:10" ht="15">
      <c r="A95" s="91">
        <v>87</v>
      </c>
      <c r="B95" s="511" t="s">
        <v>531</v>
      </c>
      <c r="C95" s="511" t="s">
        <v>2384</v>
      </c>
      <c r="D95" s="511">
        <v>59001009642</v>
      </c>
      <c r="E95" s="523" t="s">
        <v>2565</v>
      </c>
      <c r="F95" s="533" t="s">
        <v>2566</v>
      </c>
      <c r="G95" s="534">
        <v>187.5</v>
      </c>
      <c r="H95" s="534">
        <v>187.5</v>
      </c>
      <c r="J95" s="221"/>
    </row>
    <row r="96" spans="1:10" ht="15">
      <c r="A96" s="91">
        <v>88</v>
      </c>
      <c r="B96" s="511" t="s">
        <v>2385</v>
      </c>
      <c r="C96" s="511" t="s">
        <v>2332</v>
      </c>
      <c r="D96" s="511">
        <v>59001058004</v>
      </c>
      <c r="E96" s="523" t="s">
        <v>2565</v>
      </c>
      <c r="F96" s="533" t="s">
        <v>2566</v>
      </c>
      <c r="G96" s="534">
        <v>187.5</v>
      </c>
      <c r="H96" s="534">
        <v>187.5</v>
      </c>
      <c r="J96" s="221"/>
    </row>
    <row r="97" spans="1:10" ht="15">
      <c r="A97" s="91">
        <v>89</v>
      </c>
      <c r="B97" s="511" t="s">
        <v>2316</v>
      </c>
      <c r="C97" s="511" t="s">
        <v>2386</v>
      </c>
      <c r="D97" s="511">
        <v>23001003290</v>
      </c>
      <c r="E97" s="523" t="s">
        <v>2565</v>
      </c>
      <c r="F97" s="533" t="s">
        <v>2566</v>
      </c>
      <c r="G97" s="534">
        <v>187.5</v>
      </c>
      <c r="H97" s="534">
        <v>187.5</v>
      </c>
      <c r="J97" s="221"/>
    </row>
    <row r="98" spans="1:10" ht="15">
      <c r="A98" s="91">
        <v>90</v>
      </c>
      <c r="B98" s="511" t="s">
        <v>2387</v>
      </c>
      <c r="C98" s="511" t="s">
        <v>2388</v>
      </c>
      <c r="D98" s="512">
        <v>59001091642</v>
      </c>
      <c r="E98" s="523" t="s">
        <v>2565</v>
      </c>
      <c r="F98" s="533" t="s">
        <v>2566</v>
      </c>
      <c r="G98" s="534">
        <v>187.5</v>
      </c>
      <c r="H98" s="534">
        <v>187.5</v>
      </c>
      <c r="J98" s="221"/>
    </row>
    <row r="99" spans="1:10" ht="15">
      <c r="A99" s="91">
        <v>91</v>
      </c>
      <c r="B99" s="511" t="s">
        <v>2169</v>
      </c>
      <c r="C99" s="511" t="s">
        <v>2389</v>
      </c>
      <c r="D99" s="511">
        <v>59001005959</v>
      </c>
      <c r="E99" s="523" t="s">
        <v>2565</v>
      </c>
      <c r="F99" s="533" t="s">
        <v>2566</v>
      </c>
      <c r="G99" s="534">
        <v>187.5</v>
      </c>
      <c r="H99" s="534">
        <v>187.5</v>
      </c>
      <c r="J99" s="221"/>
    </row>
    <row r="100" spans="1:10" ht="15">
      <c r="A100" s="91">
        <v>92</v>
      </c>
      <c r="B100" s="511" t="s">
        <v>2390</v>
      </c>
      <c r="C100" s="511" t="s">
        <v>2391</v>
      </c>
      <c r="D100" s="511">
        <v>59001013575</v>
      </c>
      <c r="E100" s="523" t="s">
        <v>2565</v>
      </c>
      <c r="F100" s="533" t="s">
        <v>2566</v>
      </c>
      <c r="G100" s="534">
        <v>187.5</v>
      </c>
      <c r="H100" s="534">
        <v>187.5</v>
      </c>
      <c r="J100" s="221"/>
    </row>
    <row r="101" spans="1:10" ht="15">
      <c r="A101" s="91">
        <v>93</v>
      </c>
      <c r="B101" s="511" t="s">
        <v>2392</v>
      </c>
      <c r="C101" s="511" t="s">
        <v>2318</v>
      </c>
      <c r="D101" s="511">
        <v>59001082880</v>
      </c>
      <c r="E101" s="523" t="s">
        <v>2565</v>
      </c>
      <c r="F101" s="533" t="s">
        <v>2566</v>
      </c>
      <c r="G101" s="534">
        <v>187.5</v>
      </c>
      <c r="H101" s="534">
        <v>187.5</v>
      </c>
      <c r="J101" s="221"/>
    </row>
    <row r="102" spans="1:10" ht="15">
      <c r="A102" s="91">
        <v>94</v>
      </c>
      <c r="B102" s="511" t="s">
        <v>1792</v>
      </c>
      <c r="C102" s="511" t="s">
        <v>2393</v>
      </c>
      <c r="D102" s="510">
        <v>59001062572</v>
      </c>
      <c r="E102" s="523" t="s">
        <v>2565</v>
      </c>
      <c r="F102" s="533" t="s">
        <v>2566</v>
      </c>
      <c r="G102" s="534">
        <v>625</v>
      </c>
      <c r="H102" s="534">
        <v>625</v>
      </c>
      <c r="J102" s="221"/>
    </row>
    <row r="103" spans="1:10" ht="15">
      <c r="A103" s="91">
        <v>95</v>
      </c>
      <c r="B103" s="511" t="s">
        <v>555</v>
      </c>
      <c r="C103" s="511" t="s">
        <v>2394</v>
      </c>
      <c r="D103" s="511">
        <v>5900101944</v>
      </c>
      <c r="E103" s="523" t="s">
        <v>2565</v>
      </c>
      <c r="F103" s="533" t="s">
        <v>2566</v>
      </c>
      <c r="G103" s="534">
        <v>625</v>
      </c>
      <c r="H103" s="534">
        <v>625</v>
      </c>
      <c r="J103" s="221"/>
    </row>
    <row r="104" spans="1:10" ht="15">
      <c r="A104" s="91">
        <v>96</v>
      </c>
      <c r="B104" s="511" t="s">
        <v>2395</v>
      </c>
      <c r="C104" s="511" t="s">
        <v>2396</v>
      </c>
      <c r="D104" s="511">
        <v>59001006325</v>
      </c>
      <c r="E104" s="523" t="s">
        <v>2565</v>
      </c>
      <c r="F104" s="533" t="s">
        <v>2566</v>
      </c>
      <c r="G104" s="534">
        <v>625</v>
      </c>
      <c r="H104" s="534">
        <v>625</v>
      </c>
      <c r="J104" s="221"/>
    </row>
    <row r="105" spans="1:10" ht="15">
      <c r="A105" s="91">
        <v>97</v>
      </c>
      <c r="B105" s="511" t="s">
        <v>531</v>
      </c>
      <c r="C105" s="511" t="s">
        <v>2332</v>
      </c>
      <c r="D105" s="511">
        <v>59001019009</v>
      </c>
      <c r="E105" s="523" t="s">
        <v>2565</v>
      </c>
      <c r="F105" s="533" t="s">
        <v>2566</v>
      </c>
      <c r="G105" s="534">
        <v>625</v>
      </c>
      <c r="H105" s="534">
        <v>625</v>
      </c>
      <c r="J105" s="221"/>
    </row>
    <row r="106" spans="1:10" ht="15">
      <c r="A106" s="91">
        <v>98</v>
      </c>
      <c r="B106" s="511" t="s">
        <v>2346</v>
      </c>
      <c r="C106" s="511" t="s">
        <v>2077</v>
      </c>
      <c r="D106" s="511">
        <v>59001021852</v>
      </c>
      <c r="E106" s="523" t="s">
        <v>2565</v>
      </c>
      <c r="F106" s="533" t="s">
        <v>2566</v>
      </c>
      <c r="G106" s="534">
        <v>625</v>
      </c>
      <c r="H106" s="534">
        <v>625</v>
      </c>
      <c r="J106" s="221"/>
    </row>
    <row r="107" spans="1:10" ht="15">
      <c r="A107" s="91">
        <v>99</v>
      </c>
      <c r="B107" s="511" t="s">
        <v>531</v>
      </c>
      <c r="C107" s="511" t="s">
        <v>2397</v>
      </c>
      <c r="D107" s="514" t="s">
        <v>1969</v>
      </c>
      <c r="E107" s="523" t="s">
        <v>2565</v>
      </c>
      <c r="F107" s="533" t="s">
        <v>2566</v>
      </c>
      <c r="G107" s="534">
        <v>625</v>
      </c>
      <c r="H107" s="534">
        <v>625</v>
      </c>
      <c r="J107" s="221"/>
    </row>
    <row r="108" spans="1:10" ht="15">
      <c r="A108" s="91">
        <v>100</v>
      </c>
      <c r="B108" s="511" t="s">
        <v>2226</v>
      </c>
      <c r="C108" s="511" t="s">
        <v>2398</v>
      </c>
      <c r="D108" s="511">
        <v>59001025067</v>
      </c>
      <c r="E108" s="523" t="s">
        <v>2565</v>
      </c>
      <c r="F108" s="533" t="s">
        <v>2566</v>
      </c>
      <c r="G108" s="534">
        <v>625</v>
      </c>
      <c r="H108" s="534">
        <v>625</v>
      </c>
      <c r="J108" s="221"/>
    </row>
    <row r="109" spans="1:10" ht="15">
      <c r="A109" s="91">
        <v>101</v>
      </c>
      <c r="B109" s="511" t="s">
        <v>2100</v>
      </c>
      <c r="C109" s="511" t="s">
        <v>2332</v>
      </c>
      <c r="D109" s="511">
        <v>58001094453</v>
      </c>
      <c r="E109" s="523" t="s">
        <v>2565</v>
      </c>
      <c r="F109" s="533" t="s">
        <v>2566</v>
      </c>
      <c r="G109" s="534">
        <v>625</v>
      </c>
      <c r="H109" s="534">
        <v>625</v>
      </c>
      <c r="J109" s="221"/>
    </row>
    <row r="110" spans="1:10" ht="15">
      <c r="A110" s="91">
        <v>102</v>
      </c>
      <c r="B110" s="511" t="s">
        <v>2399</v>
      </c>
      <c r="C110" s="511" t="s">
        <v>2400</v>
      </c>
      <c r="D110" s="511">
        <v>59001041156</v>
      </c>
      <c r="E110" s="523" t="s">
        <v>2565</v>
      </c>
      <c r="F110" s="533" t="s">
        <v>2566</v>
      </c>
      <c r="G110" s="534">
        <v>625</v>
      </c>
      <c r="H110" s="534">
        <v>625</v>
      </c>
      <c r="J110" s="221"/>
    </row>
    <row r="111" spans="1:10" ht="15">
      <c r="A111" s="91">
        <v>103</v>
      </c>
      <c r="B111" s="511" t="s">
        <v>2401</v>
      </c>
      <c r="C111" s="511" t="s">
        <v>2402</v>
      </c>
      <c r="D111" s="511">
        <v>59001052553</v>
      </c>
      <c r="E111" s="523" t="s">
        <v>2565</v>
      </c>
      <c r="F111" s="533" t="s">
        <v>2566</v>
      </c>
      <c r="G111" s="534">
        <v>625</v>
      </c>
      <c r="H111" s="534">
        <v>625</v>
      </c>
      <c r="J111" s="221"/>
    </row>
    <row r="112" spans="1:10" ht="15">
      <c r="A112" s="91">
        <v>104</v>
      </c>
      <c r="B112" s="511" t="s">
        <v>2392</v>
      </c>
      <c r="C112" s="511" t="s">
        <v>2318</v>
      </c>
      <c r="D112" s="511">
        <v>59001034421</v>
      </c>
      <c r="E112" s="523" t="s">
        <v>2565</v>
      </c>
      <c r="F112" s="533" t="s">
        <v>2566</v>
      </c>
      <c r="G112" s="534">
        <v>625</v>
      </c>
      <c r="H112" s="534">
        <v>625</v>
      </c>
      <c r="J112" s="221"/>
    </row>
    <row r="113" spans="1:10" ht="15">
      <c r="A113" s="91">
        <v>105</v>
      </c>
      <c r="B113" s="511" t="s">
        <v>2403</v>
      </c>
      <c r="C113" s="511" t="s">
        <v>2404</v>
      </c>
      <c r="D113" s="514" t="s">
        <v>1970</v>
      </c>
      <c r="E113" s="523" t="s">
        <v>2565</v>
      </c>
      <c r="F113" s="533" t="s">
        <v>2566</v>
      </c>
      <c r="G113" s="534">
        <v>625</v>
      </c>
      <c r="H113" s="534">
        <v>625</v>
      </c>
      <c r="J113" s="221"/>
    </row>
    <row r="114" spans="1:10" ht="15">
      <c r="A114" s="91">
        <v>106</v>
      </c>
      <c r="B114" s="532" t="s">
        <v>2405</v>
      </c>
      <c r="C114" s="511" t="s">
        <v>2406</v>
      </c>
      <c r="D114" s="511">
        <v>59001009870</v>
      </c>
      <c r="E114" s="523" t="s">
        <v>2565</v>
      </c>
      <c r="F114" s="533" t="s">
        <v>2566</v>
      </c>
      <c r="G114" s="534">
        <v>625</v>
      </c>
      <c r="H114" s="534">
        <v>625</v>
      </c>
      <c r="J114" s="221"/>
    </row>
    <row r="115" spans="1:10" ht="15">
      <c r="A115" s="91">
        <v>107</v>
      </c>
      <c r="B115" s="511" t="s">
        <v>2096</v>
      </c>
      <c r="C115" s="511" t="s">
        <v>2407</v>
      </c>
      <c r="D115" s="511">
        <v>59001099045</v>
      </c>
      <c r="E115" s="523" t="s">
        <v>2565</v>
      </c>
      <c r="F115" s="533" t="s">
        <v>2566</v>
      </c>
      <c r="G115" s="534">
        <v>625</v>
      </c>
      <c r="H115" s="534">
        <v>625</v>
      </c>
      <c r="J115" s="221"/>
    </row>
    <row r="116" spans="1:10" ht="15">
      <c r="A116" s="91">
        <v>108</v>
      </c>
      <c r="B116" s="511" t="s">
        <v>2348</v>
      </c>
      <c r="C116" s="511" t="s">
        <v>2408</v>
      </c>
      <c r="D116" s="511">
        <v>59001037609</v>
      </c>
      <c r="E116" s="523" t="s">
        <v>2565</v>
      </c>
      <c r="F116" s="533" t="s">
        <v>2566</v>
      </c>
      <c r="G116" s="534">
        <v>1250</v>
      </c>
      <c r="H116" s="534">
        <v>1250</v>
      </c>
      <c r="J116" s="221"/>
    </row>
    <row r="117" spans="1:10" ht="15">
      <c r="A117" s="91">
        <v>109</v>
      </c>
      <c r="B117" s="511" t="s">
        <v>2409</v>
      </c>
      <c r="C117" s="511" t="s">
        <v>2410</v>
      </c>
      <c r="D117" s="511">
        <v>59001015140</v>
      </c>
      <c r="E117" s="523" t="s">
        <v>2565</v>
      </c>
      <c r="F117" s="533" t="s">
        <v>2566</v>
      </c>
      <c r="G117" s="534">
        <v>625</v>
      </c>
      <c r="H117" s="534">
        <v>625</v>
      </c>
      <c r="J117" s="221"/>
    </row>
    <row r="118" spans="1:10" ht="15">
      <c r="A118" s="91">
        <v>110</v>
      </c>
      <c r="B118" s="511" t="s">
        <v>1792</v>
      </c>
      <c r="C118" s="511" t="s">
        <v>2411</v>
      </c>
      <c r="D118" s="510">
        <v>59001107296</v>
      </c>
      <c r="E118" s="523" t="s">
        <v>2565</v>
      </c>
      <c r="F118" s="533" t="s">
        <v>2566</v>
      </c>
      <c r="G118" s="534">
        <v>187.5</v>
      </c>
      <c r="H118" s="534">
        <v>187.5</v>
      </c>
      <c r="J118" s="221"/>
    </row>
    <row r="119" spans="1:10" ht="15">
      <c r="A119" s="91">
        <v>111</v>
      </c>
      <c r="B119" s="511" t="s">
        <v>1746</v>
      </c>
      <c r="C119" s="511" t="s">
        <v>2412</v>
      </c>
      <c r="D119" s="511">
        <v>43001007726</v>
      </c>
      <c r="E119" s="523" t="s">
        <v>2565</v>
      </c>
      <c r="F119" s="533" t="s">
        <v>2566</v>
      </c>
      <c r="G119" s="534">
        <v>187.5</v>
      </c>
      <c r="H119" s="534">
        <v>187.5</v>
      </c>
      <c r="J119" s="221"/>
    </row>
    <row r="120" spans="1:10" ht="15">
      <c r="A120" s="91">
        <v>112</v>
      </c>
      <c r="B120" s="511" t="s">
        <v>2413</v>
      </c>
      <c r="C120" s="511" t="s">
        <v>2414</v>
      </c>
      <c r="D120" s="511">
        <v>59001032224</v>
      </c>
      <c r="E120" s="523" t="s">
        <v>2565</v>
      </c>
      <c r="F120" s="533" t="s">
        <v>2566</v>
      </c>
      <c r="G120" s="534">
        <v>250</v>
      </c>
      <c r="H120" s="534">
        <v>250</v>
      </c>
      <c r="J120" s="221"/>
    </row>
    <row r="121" spans="1:10" ht="15">
      <c r="A121" s="91">
        <v>113</v>
      </c>
      <c r="B121" s="511" t="s">
        <v>2415</v>
      </c>
      <c r="C121" s="511" t="s">
        <v>2416</v>
      </c>
      <c r="D121" s="511">
        <v>59001006375</v>
      </c>
      <c r="E121" s="523" t="s">
        <v>2565</v>
      </c>
      <c r="F121" s="533" t="s">
        <v>2566</v>
      </c>
      <c r="G121" s="534">
        <v>187.5</v>
      </c>
      <c r="H121" s="534">
        <v>187.5</v>
      </c>
      <c r="J121" s="221"/>
    </row>
    <row r="122" spans="1:10" ht="15">
      <c r="A122" s="91">
        <v>114</v>
      </c>
      <c r="B122" s="511" t="s">
        <v>2228</v>
      </c>
      <c r="C122" s="511" t="s">
        <v>2417</v>
      </c>
      <c r="D122" s="511">
        <v>59001102269</v>
      </c>
      <c r="E122" s="523" t="s">
        <v>2565</v>
      </c>
      <c r="F122" s="533" t="s">
        <v>2566</v>
      </c>
      <c r="G122" s="534">
        <v>187.5</v>
      </c>
      <c r="H122" s="534">
        <v>187.5</v>
      </c>
      <c r="J122" s="221"/>
    </row>
    <row r="123" spans="1:10" ht="15">
      <c r="A123" s="91">
        <v>115</v>
      </c>
      <c r="B123" s="511" t="s">
        <v>2093</v>
      </c>
      <c r="C123" s="511" t="s">
        <v>2418</v>
      </c>
      <c r="D123" s="511">
        <v>59001120775</v>
      </c>
      <c r="E123" s="523" t="s">
        <v>2565</v>
      </c>
      <c r="F123" s="533" t="s">
        <v>2566</v>
      </c>
      <c r="G123" s="534">
        <v>187.5</v>
      </c>
      <c r="H123" s="534">
        <v>187.5</v>
      </c>
      <c r="J123" s="221"/>
    </row>
    <row r="124" spans="1:10" ht="15">
      <c r="A124" s="91">
        <v>116</v>
      </c>
      <c r="B124" s="511" t="s">
        <v>1749</v>
      </c>
      <c r="C124" s="511" t="s">
        <v>2419</v>
      </c>
      <c r="D124" s="511">
        <v>59031005581</v>
      </c>
      <c r="E124" s="523" t="s">
        <v>2565</v>
      </c>
      <c r="F124" s="533" t="s">
        <v>2566</v>
      </c>
      <c r="G124" s="534">
        <v>187.5</v>
      </c>
      <c r="H124" s="534">
        <v>187.5</v>
      </c>
      <c r="J124" s="221"/>
    </row>
    <row r="125" spans="1:10" ht="15">
      <c r="A125" s="91">
        <v>117</v>
      </c>
      <c r="B125" s="511" t="s">
        <v>2420</v>
      </c>
      <c r="C125" s="511" t="s">
        <v>2421</v>
      </c>
      <c r="D125" s="514" t="s">
        <v>1971</v>
      </c>
      <c r="E125" s="523" t="s">
        <v>2565</v>
      </c>
      <c r="F125" s="533" t="s">
        <v>2566</v>
      </c>
      <c r="G125" s="534">
        <v>187.5</v>
      </c>
      <c r="H125" s="534">
        <v>187.5</v>
      </c>
      <c r="J125" s="221"/>
    </row>
    <row r="126" spans="1:10" ht="15">
      <c r="A126" s="91">
        <v>118</v>
      </c>
      <c r="B126" s="511" t="s">
        <v>2422</v>
      </c>
      <c r="C126" s="511" t="s">
        <v>2423</v>
      </c>
      <c r="D126" s="511">
        <v>50001002416</v>
      </c>
      <c r="E126" s="523" t="s">
        <v>2565</v>
      </c>
      <c r="F126" s="533" t="s">
        <v>2566</v>
      </c>
      <c r="G126" s="534">
        <v>187.5</v>
      </c>
      <c r="H126" s="534">
        <v>187.5</v>
      </c>
      <c r="J126" s="221"/>
    </row>
    <row r="127" spans="1:10" ht="15">
      <c r="A127" s="91">
        <v>119</v>
      </c>
      <c r="B127" s="511" t="s">
        <v>1792</v>
      </c>
      <c r="C127" s="511" t="s">
        <v>2424</v>
      </c>
      <c r="D127" s="511">
        <v>59001100070</v>
      </c>
      <c r="E127" s="523" t="s">
        <v>2565</v>
      </c>
      <c r="F127" s="533" t="s">
        <v>2566</v>
      </c>
      <c r="G127" s="534">
        <v>250</v>
      </c>
      <c r="H127" s="534">
        <v>250</v>
      </c>
      <c r="J127" s="221"/>
    </row>
    <row r="128" spans="1:10" ht="15">
      <c r="A128" s="91">
        <v>120</v>
      </c>
      <c r="B128" s="511" t="s">
        <v>2425</v>
      </c>
      <c r="C128" s="511" t="s">
        <v>2426</v>
      </c>
      <c r="D128" s="511">
        <v>59001100724</v>
      </c>
      <c r="E128" s="523" t="s">
        <v>2565</v>
      </c>
      <c r="F128" s="533" t="s">
        <v>2566</v>
      </c>
      <c r="G128" s="534">
        <v>187.5</v>
      </c>
      <c r="H128" s="534">
        <v>187.5</v>
      </c>
      <c r="J128" s="221"/>
    </row>
    <row r="129" spans="1:10" ht="15">
      <c r="A129" s="91">
        <v>121</v>
      </c>
      <c r="B129" s="511" t="s">
        <v>1749</v>
      </c>
      <c r="C129" s="511" t="s">
        <v>2427</v>
      </c>
      <c r="D129" s="511">
        <v>59001020568</v>
      </c>
      <c r="E129" s="523" t="s">
        <v>2565</v>
      </c>
      <c r="F129" s="533" t="s">
        <v>2566</v>
      </c>
      <c r="G129" s="534">
        <v>187.5</v>
      </c>
      <c r="H129" s="534">
        <v>187.5</v>
      </c>
      <c r="J129" s="221"/>
    </row>
    <row r="130" spans="1:10" ht="15">
      <c r="A130" s="91">
        <v>122</v>
      </c>
      <c r="B130" s="511" t="s">
        <v>1792</v>
      </c>
      <c r="C130" s="511" t="s">
        <v>2428</v>
      </c>
      <c r="D130" s="511">
        <v>59001046645</v>
      </c>
      <c r="E130" s="523" t="s">
        <v>2565</v>
      </c>
      <c r="F130" s="533" t="s">
        <v>2566</v>
      </c>
      <c r="G130" s="534">
        <v>187.5</v>
      </c>
      <c r="H130" s="534">
        <v>187.5</v>
      </c>
      <c r="J130" s="221"/>
    </row>
    <row r="131" spans="1:10" ht="15">
      <c r="A131" s="91">
        <v>123</v>
      </c>
      <c r="B131" s="511" t="s">
        <v>1891</v>
      </c>
      <c r="C131" s="511" t="s">
        <v>2429</v>
      </c>
      <c r="D131" s="511">
        <v>59001075442</v>
      </c>
      <c r="E131" s="523" t="s">
        <v>2565</v>
      </c>
      <c r="F131" s="533" t="s">
        <v>2566</v>
      </c>
      <c r="G131" s="534">
        <v>187.5</v>
      </c>
      <c r="H131" s="534">
        <v>187.5</v>
      </c>
      <c r="J131" s="221"/>
    </row>
    <row r="132" spans="1:10" ht="15">
      <c r="A132" s="91">
        <v>124</v>
      </c>
      <c r="B132" s="511" t="s">
        <v>531</v>
      </c>
      <c r="C132" s="511" t="s">
        <v>2430</v>
      </c>
      <c r="D132" s="511">
        <v>59001005431</v>
      </c>
      <c r="E132" s="523" t="s">
        <v>2565</v>
      </c>
      <c r="F132" s="533" t="s">
        <v>2566</v>
      </c>
      <c r="G132" s="534">
        <v>187.5</v>
      </c>
      <c r="H132" s="534">
        <v>187.5</v>
      </c>
      <c r="J132" s="221"/>
    </row>
    <row r="133" spans="1:10" ht="15">
      <c r="A133" s="91">
        <v>125</v>
      </c>
      <c r="B133" s="511" t="s">
        <v>1786</v>
      </c>
      <c r="C133" s="511" t="s">
        <v>2431</v>
      </c>
      <c r="D133" s="511">
        <v>59001128245</v>
      </c>
      <c r="E133" s="523" t="s">
        <v>2565</v>
      </c>
      <c r="F133" s="533" t="s">
        <v>2566</v>
      </c>
      <c r="G133" s="534">
        <v>187.5</v>
      </c>
      <c r="H133" s="534">
        <v>187.5</v>
      </c>
      <c r="J133" s="221"/>
    </row>
    <row r="134" spans="1:10" ht="15">
      <c r="A134" s="91">
        <v>126</v>
      </c>
      <c r="B134" s="511" t="s">
        <v>1749</v>
      </c>
      <c r="C134" s="511" t="s">
        <v>2432</v>
      </c>
      <c r="D134" s="511">
        <v>59001036109</v>
      </c>
      <c r="E134" s="523" t="s">
        <v>2565</v>
      </c>
      <c r="F134" s="533" t="s">
        <v>2566</v>
      </c>
      <c r="G134" s="534">
        <v>187.5</v>
      </c>
      <c r="H134" s="534">
        <v>187.5</v>
      </c>
      <c r="J134" s="221"/>
    </row>
    <row r="135" spans="1:10" ht="15">
      <c r="A135" s="91">
        <v>127</v>
      </c>
      <c r="B135" s="511" t="s">
        <v>2197</v>
      </c>
      <c r="C135" s="511" t="s">
        <v>2433</v>
      </c>
      <c r="D135" s="512">
        <v>59001078044</v>
      </c>
      <c r="E135" s="523" t="s">
        <v>2565</v>
      </c>
      <c r="F135" s="533" t="s">
        <v>2566</v>
      </c>
      <c r="G135" s="534">
        <v>187.5</v>
      </c>
      <c r="H135" s="534">
        <v>187.5</v>
      </c>
      <c r="J135" s="221"/>
    </row>
    <row r="136" spans="1:10" ht="15">
      <c r="A136" s="91">
        <v>128</v>
      </c>
      <c r="B136" s="511" t="s">
        <v>2434</v>
      </c>
      <c r="C136" s="511" t="s">
        <v>2400</v>
      </c>
      <c r="D136" s="511">
        <v>59001111686</v>
      </c>
      <c r="E136" s="523" t="s">
        <v>2565</v>
      </c>
      <c r="F136" s="533" t="s">
        <v>2566</v>
      </c>
      <c r="G136" s="534">
        <v>250</v>
      </c>
      <c r="H136" s="534">
        <v>250</v>
      </c>
      <c r="J136" s="221"/>
    </row>
    <row r="137" spans="1:10" ht="15">
      <c r="A137" s="91">
        <v>129</v>
      </c>
      <c r="B137" s="511" t="s">
        <v>514</v>
      </c>
      <c r="C137" s="511" t="s">
        <v>2435</v>
      </c>
      <c r="D137" s="511">
        <v>59001033600</v>
      </c>
      <c r="E137" s="523" t="s">
        <v>2565</v>
      </c>
      <c r="F137" s="533" t="s">
        <v>2566</v>
      </c>
      <c r="G137" s="534">
        <v>187.5</v>
      </c>
      <c r="H137" s="534">
        <v>187.5</v>
      </c>
      <c r="J137" s="221"/>
    </row>
    <row r="138" spans="1:10" ht="15">
      <c r="A138" s="91">
        <v>130</v>
      </c>
      <c r="B138" s="511" t="s">
        <v>531</v>
      </c>
      <c r="C138" s="511" t="s">
        <v>2436</v>
      </c>
      <c r="D138" s="511">
        <v>59001121763</v>
      </c>
      <c r="E138" s="523" t="s">
        <v>2565</v>
      </c>
      <c r="F138" s="533" t="s">
        <v>2566</v>
      </c>
      <c r="G138" s="534">
        <v>187.5</v>
      </c>
      <c r="H138" s="534">
        <v>187.5</v>
      </c>
      <c r="J138" s="221"/>
    </row>
    <row r="139" spans="1:10" ht="15">
      <c r="A139" s="91">
        <v>131</v>
      </c>
      <c r="B139" s="511" t="s">
        <v>514</v>
      </c>
      <c r="C139" s="511" t="s">
        <v>2437</v>
      </c>
      <c r="D139" s="511">
        <v>59001069890</v>
      </c>
      <c r="E139" s="523" t="s">
        <v>2565</v>
      </c>
      <c r="F139" s="533" t="s">
        <v>2566</v>
      </c>
      <c r="G139" s="534">
        <v>250</v>
      </c>
      <c r="H139" s="534">
        <v>250</v>
      </c>
      <c r="J139" s="221"/>
    </row>
    <row r="140" spans="1:10" ht="15">
      <c r="A140" s="91">
        <v>132</v>
      </c>
      <c r="B140" s="511" t="s">
        <v>2206</v>
      </c>
      <c r="C140" s="511" t="s">
        <v>2438</v>
      </c>
      <c r="D140" s="511">
        <v>59001010308</v>
      </c>
      <c r="E140" s="523" t="s">
        <v>2565</v>
      </c>
      <c r="F140" s="533" t="s">
        <v>2566</v>
      </c>
      <c r="G140" s="534">
        <v>187.5</v>
      </c>
      <c r="H140" s="534">
        <v>187.5</v>
      </c>
      <c r="J140" s="221"/>
    </row>
    <row r="141" spans="1:10" ht="15">
      <c r="A141" s="91">
        <v>133</v>
      </c>
      <c r="B141" s="511" t="s">
        <v>2112</v>
      </c>
      <c r="C141" s="511" t="s">
        <v>2439</v>
      </c>
      <c r="D141" s="511">
        <v>59001046196</v>
      </c>
      <c r="E141" s="523" t="s">
        <v>2565</v>
      </c>
      <c r="F141" s="533" t="s">
        <v>2566</v>
      </c>
      <c r="G141" s="534">
        <v>187.5</v>
      </c>
      <c r="H141" s="534">
        <v>187.5</v>
      </c>
      <c r="J141" s="221"/>
    </row>
    <row r="142" spans="1:10" ht="15">
      <c r="A142" s="91">
        <v>134</v>
      </c>
      <c r="B142" s="511" t="s">
        <v>2169</v>
      </c>
      <c r="C142" s="511" t="s">
        <v>2440</v>
      </c>
      <c r="D142" s="511">
        <v>59001123585</v>
      </c>
      <c r="E142" s="523" t="s">
        <v>2565</v>
      </c>
      <c r="F142" s="533" t="s">
        <v>2566</v>
      </c>
      <c r="G142" s="534">
        <v>250</v>
      </c>
      <c r="H142" s="534">
        <v>250</v>
      </c>
      <c r="J142" s="221"/>
    </row>
    <row r="143" spans="1:10" ht="15">
      <c r="A143" s="91">
        <v>135</v>
      </c>
      <c r="B143" s="511" t="s">
        <v>2094</v>
      </c>
      <c r="C143" s="511" t="s">
        <v>2441</v>
      </c>
      <c r="D143" s="511">
        <v>59001092607</v>
      </c>
      <c r="E143" s="523" t="s">
        <v>2565</v>
      </c>
      <c r="F143" s="533" t="s">
        <v>2566</v>
      </c>
      <c r="G143" s="534">
        <v>187.5</v>
      </c>
      <c r="H143" s="534">
        <v>187.5</v>
      </c>
      <c r="J143" s="221"/>
    </row>
    <row r="144" spans="1:10" ht="15">
      <c r="A144" s="91">
        <v>136</v>
      </c>
      <c r="B144" s="511" t="s">
        <v>2206</v>
      </c>
      <c r="C144" s="511" t="s">
        <v>2442</v>
      </c>
      <c r="D144" s="511">
        <v>59001029248</v>
      </c>
      <c r="E144" s="523" t="s">
        <v>2565</v>
      </c>
      <c r="F144" s="533" t="s">
        <v>2566</v>
      </c>
      <c r="G144" s="534">
        <v>187.5</v>
      </c>
      <c r="H144" s="534">
        <v>187.5</v>
      </c>
      <c r="J144" s="221"/>
    </row>
    <row r="145" spans="1:10" ht="15">
      <c r="A145" s="91">
        <v>137</v>
      </c>
      <c r="B145" s="511" t="s">
        <v>2141</v>
      </c>
      <c r="C145" s="511" t="s">
        <v>2443</v>
      </c>
      <c r="D145" s="511">
        <v>59001019078</v>
      </c>
      <c r="E145" s="523" t="s">
        <v>2565</v>
      </c>
      <c r="F145" s="533" t="s">
        <v>2566</v>
      </c>
      <c r="G145" s="534">
        <v>187.5</v>
      </c>
      <c r="H145" s="534">
        <v>187.5</v>
      </c>
      <c r="J145" s="221"/>
    </row>
    <row r="146" spans="1:10" ht="15">
      <c r="A146" s="91">
        <v>138</v>
      </c>
      <c r="B146" s="511" t="s">
        <v>1749</v>
      </c>
      <c r="C146" s="511" t="s">
        <v>2444</v>
      </c>
      <c r="D146" s="511">
        <v>59001113121</v>
      </c>
      <c r="E146" s="523" t="s">
        <v>2565</v>
      </c>
      <c r="F146" s="533" t="s">
        <v>2566</v>
      </c>
      <c r="G146" s="534">
        <v>187.5</v>
      </c>
      <c r="H146" s="534">
        <v>187.5</v>
      </c>
      <c r="J146" s="221"/>
    </row>
    <row r="147" spans="1:10" ht="15">
      <c r="A147" s="91">
        <v>139</v>
      </c>
      <c r="B147" s="511" t="s">
        <v>2350</v>
      </c>
      <c r="C147" s="511" t="s">
        <v>2445</v>
      </c>
      <c r="D147" s="511">
        <v>59001002586</v>
      </c>
      <c r="E147" s="523" t="s">
        <v>2565</v>
      </c>
      <c r="F147" s="533" t="s">
        <v>2566</v>
      </c>
      <c r="G147" s="534">
        <v>187.5</v>
      </c>
      <c r="H147" s="534">
        <v>187.5</v>
      </c>
      <c r="J147" s="221"/>
    </row>
    <row r="148" spans="1:10" ht="15">
      <c r="A148" s="91">
        <v>140</v>
      </c>
      <c r="B148" s="511" t="s">
        <v>2108</v>
      </c>
      <c r="C148" s="511" t="s">
        <v>2429</v>
      </c>
      <c r="D148" s="511">
        <v>59001070949</v>
      </c>
      <c r="E148" s="523" t="s">
        <v>2565</v>
      </c>
      <c r="F148" s="533" t="s">
        <v>2566</v>
      </c>
      <c r="G148" s="534">
        <v>250</v>
      </c>
      <c r="H148" s="534">
        <v>250</v>
      </c>
      <c r="J148" s="221"/>
    </row>
    <row r="149" spans="1:10" ht="15">
      <c r="A149" s="91">
        <v>141</v>
      </c>
      <c r="B149" s="511" t="s">
        <v>2135</v>
      </c>
      <c r="C149" s="511" t="s">
        <v>2446</v>
      </c>
      <c r="D149" s="511">
        <v>59001118153</v>
      </c>
      <c r="E149" s="523" t="s">
        <v>2565</v>
      </c>
      <c r="F149" s="533" t="s">
        <v>2566</v>
      </c>
      <c r="G149" s="534">
        <v>187.5</v>
      </c>
      <c r="H149" s="534">
        <v>187.5</v>
      </c>
      <c r="J149" s="221"/>
    </row>
    <row r="150" spans="1:10" ht="15">
      <c r="A150" s="91">
        <v>142</v>
      </c>
      <c r="B150" s="511" t="s">
        <v>2285</v>
      </c>
      <c r="C150" s="511" t="s">
        <v>2447</v>
      </c>
      <c r="D150" s="511">
        <v>50001002203</v>
      </c>
      <c r="E150" s="523" t="s">
        <v>2565</v>
      </c>
      <c r="F150" s="533" t="s">
        <v>2566</v>
      </c>
      <c r="G150" s="534">
        <v>187.5</v>
      </c>
      <c r="H150" s="534">
        <v>187.5</v>
      </c>
      <c r="J150" s="221"/>
    </row>
    <row r="151" spans="1:10" ht="15">
      <c r="A151" s="91">
        <v>143</v>
      </c>
      <c r="B151" s="511" t="s">
        <v>2316</v>
      </c>
      <c r="C151" s="511" t="s">
        <v>2448</v>
      </c>
      <c r="D151" s="511">
        <v>59001031669</v>
      </c>
      <c r="E151" s="523" t="s">
        <v>2565</v>
      </c>
      <c r="F151" s="533" t="s">
        <v>2566</v>
      </c>
      <c r="G151" s="534">
        <v>187.5</v>
      </c>
      <c r="H151" s="534">
        <v>187.5</v>
      </c>
      <c r="J151" s="221"/>
    </row>
    <row r="152" spans="1:10" ht="15">
      <c r="A152" s="91">
        <v>144</v>
      </c>
      <c r="B152" s="511" t="s">
        <v>1792</v>
      </c>
      <c r="C152" s="511" t="s">
        <v>2449</v>
      </c>
      <c r="D152" s="511">
        <v>50001001838</v>
      </c>
      <c r="E152" s="523" t="s">
        <v>2565</v>
      </c>
      <c r="F152" s="533" t="s">
        <v>2566</v>
      </c>
      <c r="G152" s="534">
        <v>187.5</v>
      </c>
      <c r="H152" s="534">
        <v>187.5</v>
      </c>
      <c r="J152" s="221"/>
    </row>
    <row r="153" spans="1:10" ht="15">
      <c r="A153" s="91">
        <v>145</v>
      </c>
      <c r="B153" s="511" t="s">
        <v>531</v>
      </c>
      <c r="C153" s="511" t="s">
        <v>2450</v>
      </c>
      <c r="D153" s="511">
        <v>59001009843</v>
      </c>
      <c r="E153" s="523" t="s">
        <v>2565</v>
      </c>
      <c r="F153" s="533" t="s">
        <v>2566</v>
      </c>
      <c r="G153" s="534">
        <v>187.5</v>
      </c>
      <c r="H153" s="534">
        <v>187.5</v>
      </c>
      <c r="J153" s="221"/>
    </row>
    <row r="154" spans="1:10" ht="15">
      <c r="A154" s="91">
        <v>146</v>
      </c>
      <c r="B154" s="511" t="s">
        <v>2451</v>
      </c>
      <c r="C154" s="511" t="s">
        <v>2240</v>
      </c>
      <c r="D154" s="511">
        <v>59001119931</v>
      </c>
      <c r="E154" s="523" t="s">
        <v>2565</v>
      </c>
      <c r="F154" s="533" t="s">
        <v>2566</v>
      </c>
      <c r="G154" s="534">
        <v>187.5</v>
      </c>
      <c r="H154" s="534">
        <v>187.5</v>
      </c>
      <c r="J154" s="221"/>
    </row>
    <row r="155" spans="1:10" ht="15">
      <c r="A155" s="91">
        <v>147</v>
      </c>
      <c r="B155" s="511" t="s">
        <v>2452</v>
      </c>
      <c r="C155" s="511" t="s">
        <v>2394</v>
      </c>
      <c r="D155" s="511">
        <v>43001042613</v>
      </c>
      <c r="E155" s="523" t="s">
        <v>2565</v>
      </c>
      <c r="F155" s="533" t="s">
        <v>2566</v>
      </c>
      <c r="G155" s="534">
        <v>187.5</v>
      </c>
      <c r="H155" s="534">
        <v>187.5</v>
      </c>
      <c r="J155" s="221"/>
    </row>
    <row r="156" spans="1:10" ht="15">
      <c r="A156" s="91">
        <v>148</v>
      </c>
      <c r="B156" s="511" t="s">
        <v>531</v>
      </c>
      <c r="C156" s="511" t="s">
        <v>2453</v>
      </c>
      <c r="D156" s="511">
        <v>59001025672</v>
      </c>
      <c r="E156" s="523" t="s">
        <v>2565</v>
      </c>
      <c r="F156" s="533" t="s">
        <v>2566</v>
      </c>
      <c r="G156" s="534">
        <v>187.5</v>
      </c>
      <c r="H156" s="534">
        <v>187.5</v>
      </c>
      <c r="J156" s="221"/>
    </row>
    <row r="157" spans="1:10" ht="15">
      <c r="A157" s="91">
        <v>149</v>
      </c>
      <c r="B157" s="511" t="s">
        <v>2454</v>
      </c>
      <c r="C157" s="511" t="s">
        <v>2455</v>
      </c>
      <c r="D157" s="510">
        <v>59001096329</v>
      </c>
      <c r="E157" s="523" t="s">
        <v>2565</v>
      </c>
      <c r="F157" s="533" t="s">
        <v>2566</v>
      </c>
      <c r="G157" s="534">
        <v>250</v>
      </c>
      <c r="H157" s="534">
        <v>250</v>
      </c>
      <c r="J157" s="221"/>
    </row>
    <row r="158" spans="1:10" ht="15">
      <c r="A158" s="91">
        <v>150</v>
      </c>
      <c r="B158" s="511" t="s">
        <v>2395</v>
      </c>
      <c r="C158" s="511" t="s">
        <v>2456</v>
      </c>
      <c r="D158" s="511">
        <v>50001001660</v>
      </c>
      <c r="E158" s="523" t="s">
        <v>2565</v>
      </c>
      <c r="F158" s="533" t="s">
        <v>2566</v>
      </c>
      <c r="G158" s="534">
        <v>187.5</v>
      </c>
      <c r="H158" s="534">
        <v>187.5</v>
      </c>
      <c r="J158" s="221"/>
    </row>
    <row r="159" spans="1:10" ht="15">
      <c r="A159" s="91">
        <v>151</v>
      </c>
      <c r="B159" s="511" t="s">
        <v>2457</v>
      </c>
      <c r="C159" s="511" t="s">
        <v>2458</v>
      </c>
      <c r="D159" s="511">
        <v>59001112867</v>
      </c>
      <c r="E159" s="523" t="s">
        <v>2565</v>
      </c>
      <c r="F159" s="533" t="s">
        <v>2566</v>
      </c>
      <c r="G159" s="534">
        <v>187.5</v>
      </c>
      <c r="H159" s="534">
        <v>187.5</v>
      </c>
      <c r="J159" s="221"/>
    </row>
    <row r="160" spans="1:10" ht="15">
      <c r="A160" s="91">
        <v>152</v>
      </c>
      <c r="B160" s="511" t="s">
        <v>2129</v>
      </c>
      <c r="C160" s="511" t="s">
        <v>2459</v>
      </c>
      <c r="D160" s="511">
        <v>59001117656</v>
      </c>
      <c r="E160" s="523" t="s">
        <v>2565</v>
      </c>
      <c r="F160" s="533" t="s">
        <v>2566</v>
      </c>
      <c r="G160" s="534">
        <v>187.5</v>
      </c>
      <c r="H160" s="534">
        <v>187.5</v>
      </c>
      <c r="J160" s="221"/>
    </row>
    <row r="161" spans="1:10" ht="15">
      <c r="A161" s="91">
        <v>153</v>
      </c>
      <c r="B161" s="511" t="s">
        <v>2224</v>
      </c>
      <c r="C161" s="511" t="s">
        <v>2460</v>
      </c>
      <c r="D161" s="511">
        <v>59001111388</v>
      </c>
      <c r="E161" s="523" t="s">
        <v>2565</v>
      </c>
      <c r="F161" s="533" t="s">
        <v>2566</v>
      </c>
      <c r="G161" s="534">
        <v>187.5</v>
      </c>
      <c r="H161" s="534">
        <v>187.5</v>
      </c>
      <c r="J161" s="221"/>
    </row>
    <row r="162" spans="1:10" ht="15">
      <c r="A162" s="91">
        <v>154</v>
      </c>
      <c r="B162" s="511" t="s">
        <v>2405</v>
      </c>
      <c r="C162" s="511" t="s">
        <v>2461</v>
      </c>
      <c r="D162" s="511">
        <v>59001052692</v>
      </c>
      <c r="E162" s="523" t="s">
        <v>2565</v>
      </c>
      <c r="F162" s="533" t="s">
        <v>2566</v>
      </c>
      <c r="G162" s="534">
        <v>187.5</v>
      </c>
      <c r="H162" s="534">
        <v>187.5</v>
      </c>
      <c r="J162" s="221"/>
    </row>
    <row r="163" spans="1:10" ht="15">
      <c r="A163" s="91">
        <v>155</v>
      </c>
      <c r="B163" s="511" t="s">
        <v>2462</v>
      </c>
      <c r="C163" s="511" t="s">
        <v>2463</v>
      </c>
      <c r="D163" s="511">
        <v>50001002546</v>
      </c>
      <c r="E163" s="523" t="s">
        <v>2565</v>
      </c>
      <c r="F163" s="533" t="s">
        <v>2566</v>
      </c>
      <c r="G163" s="534">
        <v>187.5</v>
      </c>
      <c r="H163" s="534">
        <v>187.5</v>
      </c>
      <c r="J163" s="221"/>
    </row>
    <row r="164" spans="1:10" ht="15">
      <c r="A164" s="91">
        <v>156</v>
      </c>
      <c r="B164" s="511" t="s">
        <v>2409</v>
      </c>
      <c r="C164" s="511" t="s">
        <v>2464</v>
      </c>
      <c r="D164" s="511">
        <v>59101129315</v>
      </c>
      <c r="E164" s="523" t="s">
        <v>2565</v>
      </c>
      <c r="F164" s="533" t="s">
        <v>2566</v>
      </c>
      <c r="G164" s="534">
        <v>250</v>
      </c>
      <c r="H164" s="534">
        <v>250</v>
      </c>
      <c r="J164" s="221"/>
    </row>
    <row r="165" spans="1:10" ht="15">
      <c r="A165" s="91">
        <v>157</v>
      </c>
      <c r="B165" s="511" t="s">
        <v>2465</v>
      </c>
      <c r="C165" s="511" t="s">
        <v>2332</v>
      </c>
      <c r="D165" s="511">
        <v>59001017202</v>
      </c>
      <c r="E165" s="523" t="s">
        <v>2565</v>
      </c>
      <c r="F165" s="533" t="s">
        <v>2566</v>
      </c>
      <c r="G165" s="534">
        <v>187.5</v>
      </c>
      <c r="H165" s="534">
        <v>187.5</v>
      </c>
      <c r="J165" s="221"/>
    </row>
    <row r="166" spans="1:10" ht="15">
      <c r="A166" s="91">
        <v>158</v>
      </c>
      <c r="B166" s="511" t="s">
        <v>2216</v>
      </c>
      <c r="C166" s="511" t="s">
        <v>1791</v>
      </c>
      <c r="D166" s="511">
        <v>59001121112</v>
      </c>
      <c r="E166" s="523" t="s">
        <v>2565</v>
      </c>
      <c r="F166" s="533" t="s">
        <v>2566</v>
      </c>
      <c r="G166" s="534">
        <v>187.5</v>
      </c>
      <c r="H166" s="534">
        <v>187.5</v>
      </c>
      <c r="J166" s="221"/>
    </row>
    <row r="167" spans="1:10" ht="15">
      <c r="A167" s="91">
        <v>159</v>
      </c>
      <c r="B167" s="511" t="s">
        <v>2267</v>
      </c>
      <c r="C167" s="511" t="s">
        <v>2466</v>
      </c>
      <c r="D167" s="511">
        <v>59001083060</v>
      </c>
      <c r="E167" s="523" t="s">
        <v>2565</v>
      </c>
      <c r="F167" s="533" t="s">
        <v>2566</v>
      </c>
      <c r="G167" s="534">
        <v>187.5</v>
      </c>
      <c r="H167" s="534">
        <v>187.5</v>
      </c>
      <c r="J167" s="221"/>
    </row>
    <row r="168" spans="1:10" ht="15">
      <c r="A168" s="91">
        <v>160</v>
      </c>
      <c r="B168" s="511" t="s">
        <v>2467</v>
      </c>
      <c r="C168" s="511" t="s">
        <v>2464</v>
      </c>
      <c r="D168" s="511">
        <v>59001100745</v>
      </c>
      <c r="E168" s="523" t="s">
        <v>2565</v>
      </c>
      <c r="F168" s="533" t="s">
        <v>2566</v>
      </c>
      <c r="G168" s="534">
        <v>187.5</v>
      </c>
      <c r="H168" s="534">
        <v>187.5</v>
      </c>
      <c r="J168" s="221"/>
    </row>
    <row r="169" spans="1:10" ht="15">
      <c r="A169" s="91">
        <v>161</v>
      </c>
      <c r="B169" s="511" t="s">
        <v>2399</v>
      </c>
      <c r="C169" s="511" t="s">
        <v>2468</v>
      </c>
      <c r="D169" s="511">
        <v>59001021802</v>
      </c>
      <c r="E169" s="523" t="s">
        <v>2565</v>
      </c>
      <c r="F169" s="533" t="s">
        <v>2566</v>
      </c>
      <c r="G169" s="534">
        <v>187.5</v>
      </c>
      <c r="H169" s="534">
        <v>187.5</v>
      </c>
      <c r="J169" s="221"/>
    </row>
    <row r="170" spans="1:10" ht="15">
      <c r="A170" s="91">
        <v>162</v>
      </c>
      <c r="B170" s="511" t="s">
        <v>2469</v>
      </c>
      <c r="C170" s="511" t="s">
        <v>2470</v>
      </c>
      <c r="D170" s="511">
        <v>43001022555</v>
      </c>
      <c r="E170" s="523" t="s">
        <v>2565</v>
      </c>
      <c r="F170" s="533" t="s">
        <v>2566</v>
      </c>
      <c r="G170" s="534">
        <v>187.5</v>
      </c>
      <c r="H170" s="534">
        <v>187.5</v>
      </c>
      <c r="J170" s="221"/>
    </row>
    <row r="171" spans="1:10" ht="15">
      <c r="A171" s="91">
        <v>163</v>
      </c>
      <c r="B171" s="511" t="s">
        <v>2471</v>
      </c>
      <c r="C171" s="511" t="s">
        <v>2470</v>
      </c>
      <c r="D171" s="511">
        <v>43301046160</v>
      </c>
      <c r="E171" s="523" t="s">
        <v>2565</v>
      </c>
      <c r="F171" s="533" t="s">
        <v>2566</v>
      </c>
      <c r="G171" s="534">
        <v>187.5</v>
      </c>
      <c r="H171" s="534">
        <v>187.5</v>
      </c>
      <c r="J171" s="221"/>
    </row>
    <row r="172" spans="1:10" ht="15">
      <c r="A172" s="91">
        <v>164</v>
      </c>
      <c r="B172" s="511" t="s">
        <v>2472</v>
      </c>
      <c r="C172" s="511" t="s">
        <v>2473</v>
      </c>
      <c r="D172" s="511">
        <v>50001001287</v>
      </c>
      <c r="E172" s="523" t="s">
        <v>2565</v>
      </c>
      <c r="F172" s="533" t="s">
        <v>2566</v>
      </c>
      <c r="G172" s="534">
        <v>187.5</v>
      </c>
      <c r="H172" s="534">
        <v>187.5</v>
      </c>
      <c r="J172" s="221"/>
    </row>
    <row r="173" spans="1:10" ht="15">
      <c r="A173" s="91">
        <v>165</v>
      </c>
      <c r="B173" s="511" t="s">
        <v>2474</v>
      </c>
      <c r="C173" s="511" t="s">
        <v>2475</v>
      </c>
      <c r="D173" s="511">
        <v>59001118192</v>
      </c>
      <c r="E173" s="523" t="s">
        <v>2565</v>
      </c>
      <c r="F173" s="533" t="s">
        <v>2566</v>
      </c>
      <c r="G173" s="534">
        <v>187.5</v>
      </c>
      <c r="H173" s="534">
        <v>187.5</v>
      </c>
      <c r="J173" s="221"/>
    </row>
    <row r="174" spans="1:10" ht="15">
      <c r="A174" s="91">
        <v>166</v>
      </c>
      <c r="B174" s="511" t="s">
        <v>514</v>
      </c>
      <c r="C174" s="511" t="s">
        <v>2476</v>
      </c>
      <c r="D174" s="512">
        <v>59001075293</v>
      </c>
      <c r="E174" s="523" t="s">
        <v>2565</v>
      </c>
      <c r="F174" s="533" t="s">
        <v>2566</v>
      </c>
      <c r="G174" s="534">
        <v>187.5</v>
      </c>
      <c r="H174" s="534">
        <v>187.5</v>
      </c>
      <c r="J174" s="221"/>
    </row>
    <row r="175" spans="1:10" ht="15">
      <c r="A175" s="91">
        <v>167</v>
      </c>
      <c r="B175" s="511" t="s">
        <v>2169</v>
      </c>
      <c r="C175" s="511" t="s">
        <v>2477</v>
      </c>
      <c r="D175" s="511">
        <v>59001024240</v>
      </c>
      <c r="E175" s="523" t="s">
        <v>2565</v>
      </c>
      <c r="F175" s="533" t="s">
        <v>2566</v>
      </c>
      <c r="G175" s="534">
        <v>187.5</v>
      </c>
      <c r="H175" s="534">
        <v>187.5</v>
      </c>
      <c r="J175" s="221"/>
    </row>
    <row r="176" spans="1:10" ht="15">
      <c r="A176" s="91">
        <v>168</v>
      </c>
      <c r="B176" s="511" t="s">
        <v>1864</v>
      </c>
      <c r="C176" s="511" t="s">
        <v>2478</v>
      </c>
      <c r="D176" s="511">
        <v>59001114176</v>
      </c>
      <c r="E176" s="523" t="s">
        <v>2565</v>
      </c>
      <c r="F176" s="533" t="s">
        <v>2566</v>
      </c>
      <c r="G176" s="534">
        <v>187.5</v>
      </c>
      <c r="H176" s="534">
        <v>187.5</v>
      </c>
      <c r="J176" s="221"/>
    </row>
    <row r="177" spans="1:10" ht="15">
      <c r="A177" s="91">
        <v>169</v>
      </c>
      <c r="B177" s="511" t="s">
        <v>531</v>
      </c>
      <c r="C177" s="511" t="s">
        <v>2335</v>
      </c>
      <c r="D177" s="511">
        <v>59001111798</v>
      </c>
      <c r="E177" s="523" t="s">
        <v>2565</v>
      </c>
      <c r="F177" s="533" t="s">
        <v>2566</v>
      </c>
      <c r="G177" s="534">
        <v>187.5</v>
      </c>
      <c r="H177" s="534">
        <v>187.5</v>
      </c>
      <c r="J177" s="221"/>
    </row>
    <row r="178" spans="1:10" ht="15">
      <c r="A178" s="91">
        <v>170</v>
      </c>
      <c r="B178" s="511" t="s">
        <v>2202</v>
      </c>
      <c r="C178" s="511" t="s">
        <v>2479</v>
      </c>
      <c r="D178" s="511">
        <v>59001020908</v>
      </c>
      <c r="E178" s="523" t="s">
        <v>2565</v>
      </c>
      <c r="F178" s="533" t="s">
        <v>2566</v>
      </c>
      <c r="G178" s="534">
        <v>187.5</v>
      </c>
      <c r="H178" s="534">
        <v>187.5</v>
      </c>
      <c r="J178" s="221"/>
    </row>
    <row r="179" spans="1:10" ht="15">
      <c r="A179" s="91">
        <v>171</v>
      </c>
      <c r="B179" s="511" t="s">
        <v>2119</v>
      </c>
      <c r="C179" s="511" t="s">
        <v>2400</v>
      </c>
      <c r="D179" s="511">
        <v>59001039399</v>
      </c>
      <c r="E179" s="523" t="s">
        <v>2565</v>
      </c>
      <c r="F179" s="533" t="s">
        <v>2566</v>
      </c>
      <c r="G179" s="534">
        <v>187.5</v>
      </c>
      <c r="H179" s="534">
        <v>187.5</v>
      </c>
      <c r="J179" s="221"/>
    </row>
    <row r="180" spans="1:10" ht="15">
      <c r="A180" s="91">
        <v>172</v>
      </c>
      <c r="B180" s="511" t="s">
        <v>2363</v>
      </c>
      <c r="C180" s="511" t="s">
        <v>2480</v>
      </c>
      <c r="D180" s="511">
        <v>59001012839</v>
      </c>
      <c r="E180" s="523" t="s">
        <v>2565</v>
      </c>
      <c r="F180" s="533" t="s">
        <v>2566</v>
      </c>
      <c r="G180" s="534">
        <v>187.5</v>
      </c>
      <c r="H180" s="534">
        <v>187.5</v>
      </c>
      <c r="J180" s="221"/>
    </row>
    <row r="181" spans="1:10" ht="15">
      <c r="A181" s="91">
        <v>173</v>
      </c>
      <c r="B181" s="511" t="s">
        <v>2267</v>
      </c>
      <c r="C181" s="511" t="s">
        <v>2220</v>
      </c>
      <c r="D181" s="511">
        <v>59001007994</v>
      </c>
      <c r="E181" s="523" t="s">
        <v>2565</v>
      </c>
      <c r="F181" s="533" t="s">
        <v>2566</v>
      </c>
      <c r="G181" s="534">
        <v>250</v>
      </c>
      <c r="H181" s="534">
        <v>250</v>
      </c>
      <c r="J181" s="221"/>
    </row>
    <row r="182" spans="1:10" ht="15">
      <c r="A182" s="91">
        <v>174</v>
      </c>
      <c r="B182" s="511" t="s">
        <v>2481</v>
      </c>
      <c r="C182" s="511" t="s">
        <v>2389</v>
      </c>
      <c r="D182" s="511">
        <v>59001075605</v>
      </c>
      <c r="E182" s="523" t="s">
        <v>2565</v>
      </c>
      <c r="F182" s="533" t="s">
        <v>2566</v>
      </c>
      <c r="G182" s="534">
        <v>187.5</v>
      </c>
      <c r="H182" s="534">
        <v>187.5</v>
      </c>
      <c r="J182" s="221"/>
    </row>
    <row r="183" spans="1:10" ht="15">
      <c r="A183" s="91">
        <v>175</v>
      </c>
      <c r="B183" s="511" t="s">
        <v>2119</v>
      </c>
      <c r="C183" s="511" t="s">
        <v>2482</v>
      </c>
      <c r="D183" s="511">
        <v>59001094444</v>
      </c>
      <c r="E183" s="523" t="s">
        <v>2565</v>
      </c>
      <c r="F183" s="533" t="s">
        <v>2566</v>
      </c>
      <c r="G183" s="534">
        <v>187.5</v>
      </c>
      <c r="H183" s="534">
        <v>187.5</v>
      </c>
      <c r="J183" s="221"/>
    </row>
    <row r="184" spans="1:10" ht="15">
      <c r="A184" s="91">
        <v>176</v>
      </c>
      <c r="B184" s="511" t="s">
        <v>2483</v>
      </c>
      <c r="C184" s="511" t="s">
        <v>2484</v>
      </c>
      <c r="D184" s="511">
        <v>59001121948</v>
      </c>
      <c r="E184" s="523" t="s">
        <v>2565</v>
      </c>
      <c r="F184" s="533" t="s">
        <v>2566</v>
      </c>
      <c r="G184" s="534">
        <v>187.5</v>
      </c>
      <c r="H184" s="534">
        <v>187.5</v>
      </c>
      <c r="J184" s="221"/>
    </row>
    <row r="185" spans="1:10" ht="15">
      <c r="A185" s="91">
        <v>177</v>
      </c>
      <c r="B185" s="511" t="s">
        <v>2422</v>
      </c>
      <c r="C185" s="511" t="s">
        <v>2485</v>
      </c>
      <c r="D185" s="511">
        <v>61003008452</v>
      </c>
      <c r="E185" s="523" t="s">
        <v>2565</v>
      </c>
      <c r="F185" s="533" t="s">
        <v>2566</v>
      </c>
      <c r="G185" s="534">
        <v>187.5</v>
      </c>
      <c r="H185" s="534">
        <v>187.5</v>
      </c>
      <c r="J185" s="221"/>
    </row>
    <row r="186" spans="1:10" ht="25.5">
      <c r="A186" s="91">
        <v>178</v>
      </c>
      <c r="B186" s="511" t="s">
        <v>531</v>
      </c>
      <c r="C186" s="511" t="s">
        <v>2486</v>
      </c>
      <c r="D186" s="511">
        <v>59001069085</v>
      </c>
      <c r="E186" s="523" t="s">
        <v>2565</v>
      </c>
      <c r="F186" s="533" t="s">
        <v>2566</v>
      </c>
      <c r="G186" s="534">
        <v>187.5</v>
      </c>
      <c r="H186" s="534">
        <v>187.5</v>
      </c>
      <c r="J186" s="221"/>
    </row>
    <row r="187" spans="1:10" ht="15">
      <c r="A187" s="91">
        <v>179</v>
      </c>
      <c r="B187" s="511" t="s">
        <v>2487</v>
      </c>
      <c r="C187" s="511" t="s">
        <v>2488</v>
      </c>
      <c r="D187" s="511">
        <v>59001040816</v>
      </c>
      <c r="E187" s="523" t="s">
        <v>2565</v>
      </c>
      <c r="F187" s="533" t="s">
        <v>2566</v>
      </c>
      <c r="G187" s="534">
        <v>250</v>
      </c>
      <c r="H187" s="534">
        <v>250</v>
      </c>
      <c r="J187" s="221"/>
    </row>
    <row r="188" spans="1:10" ht="15">
      <c r="A188" s="91">
        <v>180</v>
      </c>
      <c r="B188" s="511" t="s">
        <v>2489</v>
      </c>
      <c r="C188" s="511" t="s">
        <v>2426</v>
      </c>
      <c r="D188" s="511">
        <v>59001021416</v>
      </c>
      <c r="E188" s="523" t="s">
        <v>2565</v>
      </c>
      <c r="F188" s="533" t="s">
        <v>2566</v>
      </c>
      <c r="G188" s="534">
        <v>187.5</v>
      </c>
      <c r="H188" s="534">
        <v>187.5</v>
      </c>
      <c r="J188" s="221"/>
    </row>
    <row r="189" spans="1:10" ht="15">
      <c r="A189" s="91">
        <v>181</v>
      </c>
      <c r="B189" s="511" t="s">
        <v>2226</v>
      </c>
      <c r="C189" s="511" t="s">
        <v>2490</v>
      </c>
      <c r="D189" s="511">
        <v>59001103417</v>
      </c>
      <c r="E189" s="523" t="s">
        <v>2565</v>
      </c>
      <c r="F189" s="533" t="s">
        <v>2566</v>
      </c>
      <c r="G189" s="534">
        <v>187.5</v>
      </c>
      <c r="H189" s="534">
        <v>187.5</v>
      </c>
      <c r="J189" s="221"/>
    </row>
    <row r="190" spans="1:10" ht="15">
      <c r="A190" s="91">
        <v>182</v>
      </c>
      <c r="B190" s="511" t="s">
        <v>2112</v>
      </c>
      <c r="C190" s="511" t="s">
        <v>2491</v>
      </c>
      <c r="D190" s="511">
        <v>59001028261</v>
      </c>
      <c r="E190" s="523" t="s">
        <v>2565</v>
      </c>
      <c r="F190" s="533" t="s">
        <v>2566</v>
      </c>
      <c r="G190" s="534">
        <v>250</v>
      </c>
      <c r="H190" s="534">
        <v>250</v>
      </c>
      <c r="J190" s="221"/>
    </row>
    <row r="191" spans="1:10" ht="15">
      <c r="A191" s="91">
        <v>183</v>
      </c>
      <c r="B191" s="511" t="s">
        <v>2267</v>
      </c>
      <c r="C191" s="511" t="s">
        <v>2492</v>
      </c>
      <c r="D191" s="511">
        <v>59001104265</v>
      </c>
      <c r="E191" s="523" t="s">
        <v>2565</v>
      </c>
      <c r="F191" s="533" t="s">
        <v>2566</v>
      </c>
      <c r="G191" s="534">
        <v>187.5</v>
      </c>
      <c r="H191" s="534">
        <v>187.5</v>
      </c>
      <c r="J191" s="221"/>
    </row>
    <row r="192" spans="1:10" ht="15">
      <c r="A192" s="91">
        <v>184</v>
      </c>
      <c r="B192" s="511" t="s">
        <v>2493</v>
      </c>
      <c r="C192" s="511" t="s">
        <v>2494</v>
      </c>
      <c r="D192" s="511">
        <v>59001014670</v>
      </c>
      <c r="E192" s="523" t="s">
        <v>2565</v>
      </c>
      <c r="F192" s="533" t="s">
        <v>2566</v>
      </c>
      <c r="G192" s="534">
        <v>250</v>
      </c>
      <c r="H192" s="534">
        <v>250</v>
      </c>
      <c r="J192" s="221"/>
    </row>
    <row r="193" spans="1:10" ht="15">
      <c r="A193" s="91">
        <v>185</v>
      </c>
      <c r="B193" s="511" t="s">
        <v>531</v>
      </c>
      <c r="C193" s="511" t="s">
        <v>570</v>
      </c>
      <c r="D193" s="511">
        <v>59001020426</v>
      </c>
      <c r="E193" s="523" t="s">
        <v>2565</v>
      </c>
      <c r="F193" s="533" t="s">
        <v>2566</v>
      </c>
      <c r="G193" s="534">
        <v>187.5</v>
      </c>
      <c r="H193" s="534">
        <v>187.5</v>
      </c>
      <c r="J193" s="221"/>
    </row>
    <row r="194" spans="1:10" ht="15">
      <c r="A194" s="91">
        <v>186</v>
      </c>
      <c r="B194" s="511" t="s">
        <v>2213</v>
      </c>
      <c r="C194" s="511" t="s">
        <v>2495</v>
      </c>
      <c r="D194" s="510">
        <v>59001123199</v>
      </c>
      <c r="E194" s="523" t="s">
        <v>2565</v>
      </c>
      <c r="F194" s="533" t="s">
        <v>2566</v>
      </c>
      <c r="G194" s="534">
        <v>187.5</v>
      </c>
      <c r="H194" s="534">
        <v>187.5</v>
      </c>
      <c r="J194" s="221"/>
    </row>
    <row r="195" spans="1:10" ht="15">
      <c r="A195" s="91">
        <v>187</v>
      </c>
      <c r="B195" s="511" t="s">
        <v>1752</v>
      </c>
      <c r="C195" s="511" t="s">
        <v>2109</v>
      </c>
      <c r="D195" s="511">
        <v>56001000328</v>
      </c>
      <c r="E195" s="523" t="s">
        <v>2565</v>
      </c>
      <c r="F195" s="533" t="s">
        <v>2566</v>
      </c>
      <c r="G195" s="534">
        <v>187.5</v>
      </c>
      <c r="H195" s="534">
        <v>187.5</v>
      </c>
      <c r="J195" s="221"/>
    </row>
    <row r="196" spans="1:10" ht="15">
      <c r="A196" s="91">
        <v>188</v>
      </c>
      <c r="B196" s="511" t="s">
        <v>2152</v>
      </c>
      <c r="C196" s="511" t="s">
        <v>2496</v>
      </c>
      <c r="D196" s="511">
        <v>59001086312</v>
      </c>
      <c r="E196" s="523" t="s">
        <v>2565</v>
      </c>
      <c r="F196" s="533" t="s">
        <v>2566</v>
      </c>
      <c r="G196" s="534">
        <v>187.5</v>
      </c>
      <c r="H196" s="534">
        <v>187.5</v>
      </c>
      <c r="J196" s="221"/>
    </row>
    <row r="197" spans="1:10" ht="15">
      <c r="A197" s="91">
        <v>189</v>
      </c>
      <c r="B197" s="511" t="s">
        <v>2119</v>
      </c>
      <c r="C197" s="511" t="s">
        <v>2497</v>
      </c>
      <c r="D197" s="511">
        <v>59001117922</v>
      </c>
      <c r="E197" s="523" t="s">
        <v>2565</v>
      </c>
      <c r="F197" s="533" t="s">
        <v>2566</v>
      </c>
      <c r="G197" s="534">
        <v>187.5</v>
      </c>
      <c r="H197" s="534">
        <v>187.5</v>
      </c>
      <c r="J197" s="221"/>
    </row>
    <row r="198" spans="1:10" ht="15">
      <c r="A198" s="91">
        <v>190</v>
      </c>
      <c r="B198" s="511" t="s">
        <v>2169</v>
      </c>
      <c r="C198" s="511" t="s">
        <v>2246</v>
      </c>
      <c r="D198" s="511">
        <v>59001119852</v>
      </c>
      <c r="E198" s="523" t="s">
        <v>2565</v>
      </c>
      <c r="F198" s="533" t="s">
        <v>2566</v>
      </c>
      <c r="G198" s="534">
        <v>187.5</v>
      </c>
      <c r="H198" s="534">
        <v>187.5</v>
      </c>
      <c r="J198" s="221"/>
    </row>
    <row r="199" spans="1:10" ht="15">
      <c r="A199" s="91">
        <v>191</v>
      </c>
      <c r="B199" s="511" t="s">
        <v>2080</v>
      </c>
      <c r="C199" s="511" t="s">
        <v>2498</v>
      </c>
      <c r="D199" s="511">
        <v>59001086798</v>
      </c>
      <c r="E199" s="523" t="s">
        <v>2565</v>
      </c>
      <c r="F199" s="533" t="s">
        <v>2566</v>
      </c>
      <c r="G199" s="534">
        <v>187.5</v>
      </c>
      <c r="H199" s="534">
        <v>187.5</v>
      </c>
      <c r="J199" s="221"/>
    </row>
    <row r="200" spans="1:10" ht="15">
      <c r="A200" s="91">
        <v>192</v>
      </c>
      <c r="B200" s="511" t="s">
        <v>2169</v>
      </c>
      <c r="C200" s="511" t="s">
        <v>2499</v>
      </c>
      <c r="D200" s="511">
        <v>59001056465</v>
      </c>
      <c r="E200" s="523" t="s">
        <v>2565</v>
      </c>
      <c r="F200" s="533" t="s">
        <v>2566</v>
      </c>
      <c r="G200" s="534">
        <v>187.5</v>
      </c>
      <c r="H200" s="534">
        <v>187.5</v>
      </c>
      <c r="J200" s="221"/>
    </row>
    <row r="201" spans="1:10" ht="15">
      <c r="A201" s="91">
        <v>193</v>
      </c>
      <c r="B201" s="511" t="s">
        <v>2500</v>
      </c>
      <c r="C201" s="511" t="s">
        <v>2501</v>
      </c>
      <c r="D201" s="511">
        <v>59001086715</v>
      </c>
      <c r="E201" s="523" t="s">
        <v>2565</v>
      </c>
      <c r="F201" s="533" t="s">
        <v>2566</v>
      </c>
      <c r="G201" s="534">
        <v>187.5</v>
      </c>
      <c r="H201" s="534">
        <v>187.5</v>
      </c>
      <c r="J201" s="221"/>
    </row>
    <row r="202" spans="1:10" ht="15">
      <c r="A202" s="91">
        <v>194</v>
      </c>
      <c r="B202" s="511" t="s">
        <v>2169</v>
      </c>
      <c r="C202" s="511" t="s">
        <v>2502</v>
      </c>
      <c r="D202" s="511">
        <v>59001025740</v>
      </c>
      <c r="E202" s="523" t="s">
        <v>2565</v>
      </c>
      <c r="F202" s="533" t="s">
        <v>2566</v>
      </c>
      <c r="G202" s="534">
        <v>187.5</v>
      </c>
      <c r="H202" s="534">
        <v>187.5</v>
      </c>
      <c r="J202" s="221"/>
    </row>
    <row r="203" spans="1:10" ht="15">
      <c r="A203" s="91">
        <v>195</v>
      </c>
      <c r="B203" s="511" t="s">
        <v>531</v>
      </c>
      <c r="C203" s="511" t="s">
        <v>2498</v>
      </c>
      <c r="D203" s="511">
        <v>59001021254</v>
      </c>
      <c r="E203" s="523" t="s">
        <v>2565</v>
      </c>
      <c r="F203" s="533" t="s">
        <v>2566</v>
      </c>
      <c r="G203" s="534">
        <v>250</v>
      </c>
      <c r="H203" s="534">
        <v>250</v>
      </c>
      <c r="J203" s="221"/>
    </row>
    <row r="204" spans="1:10" ht="15">
      <c r="A204" s="91">
        <v>196</v>
      </c>
      <c r="B204" s="511" t="s">
        <v>2503</v>
      </c>
      <c r="C204" s="511" t="s">
        <v>2504</v>
      </c>
      <c r="D204" s="511">
        <v>59001029167</v>
      </c>
      <c r="E204" s="523" t="s">
        <v>2565</v>
      </c>
      <c r="F204" s="533" t="s">
        <v>2566</v>
      </c>
      <c r="G204" s="534">
        <v>187.5</v>
      </c>
      <c r="H204" s="534">
        <v>187.5</v>
      </c>
      <c r="J204" s="221"/>
    </row>
    <row r="205" spans="1:10" ht="15">
      <c r="A205" s="91">
        <v>197</v>
      </c>
      <c r="B205" s="511" t="s">
        <v>555</v>
      </c>
      <c r="C205" s="511" t="s">
        <v>2505</v>
      </c>
      <c r="D205" s="511">
        <v>59001095480</v>
      </c>
      <c r="E205" s="523" t="s">
        <v>2565</v>
      </c>
      <c r="F205" s="533" t="s">
        <v>2566</v>
      </c>
      <c r="G205" s="534">
        <v>187.5</v>
      </c>
      <c r="H205" s="534">
        <v>187.5</v>
      </c>
      <c r="J205" s="221"/>
    </row>
    <row r="206" spans="1:10" ht="15">
      <c r="A206" s="91">
        <v>198</v>
      </c>
      <c r="B206" s="511" t="s">
        <v>2378</v>
      </c>
      <c r="C206" s="511" t="s">
        <v>2505</v>
      </c>
      <c r="D206" s="511">
        <v>59001023946</v>
      </c>
      <c r="E206" s="523" t="s">
        <v>2565</v>
      </c>
      <c r="F206" s="533" t="s">
        <v>2566</v>
      </c>
      <c r="G206" s="534">
        <v>187.5</v>
      </c>
      <c r="H206" s="534">
        <v>187.5</v>
      </c>
      <c r="J206" s="221"/>
    </row>
    <row r="207" spans="1:10" ht="15">
      <c r="A207" s="91">
        <v>199</v>
      </c>
      <c r="B207" s="511" t="s">
        <v>2146</v>
      </c>
      <c r="C207" s="511" t="s">
        <v>2506</v>
      </c>
      <c r="D207" s="511">
        <v>59001123787</v>
      </c>
      <c r="E207" s="523" t="s">
        <v>2565</v>
      </c>
      <c r="F207" s="533" t="s">
        <v>2566</v>
      </c>
      <c r="G207" s="534">
        <v>187.5</v>
      </c>
      <c r="H207" s="534">
        <v>187.5</v>
      </c>
      <c r="J207" s="221"/>
    </row>
    <row r="208" spans="1:10" ht="15">
      <c r="A208" s="91">
        <v>200</v>
      </c>
      <c r="B208" s="511" t="s">
        <v>2116</v>
      </c>
      <c r="C208" s="511" t="s">
        <v>2507</v>
      </c>
      <c r="D208" s="511">
        <v>59001025065</v>
      </c>
      <c r="E208" s="523" t="s">
        <v>2565</v>
      </c>
      <c r="F208" s="533" t="s">
        <v>2566</v>
      </c>
      <c r="G208" s="534">
        <v>187.5</v>
      </c>
      <c r="H208" s="534">
        <v>187.5</v>
      </c>
      <c r="J208" s="221"/>
    </row>
    <row r="209" spans="1:10" ht="15">
      <c r="A209" s="91">
        <v>201</v>
      </c>
      <c r="B209" s="511" t="s">
        <v>2378</v>
      </c>
      <c r="C209" s="511" t="s">
        <v>2508</v>
      </c>
      <c r="D209" s="511">
        <v>59001044910</v>
      </c>
      <c r="E209" s="523" t="s">
        <v>2565</v>
      </c>
      <c r="F209" s="533" t="s">
        <v>2566</v>
      </c>
      <c r="G209" s="534">
        <v>187.5</v>
      </c>
      <c r="H209" s="534">
        <v>187.5</v>
      </c>
      <c r="J209" s="221"/>
    </row>
    <row r="210" spans="1:10" ht="15">
      <c r="A210" s="91">
        <v>202</v>
      </c>
      <c r="B210" s="511" t="s">
        <v>2108</v>
      </c>
      <c r="C210" s="511" t="s">
        <v>2509</v>
      </c>
      <c r="D210" s="511">
        <v>59001020448</v>
      </c>
      <c r="E210" s="523" t="s">
        <v>2565</v>
      </c>
      <c r="F210" s="533" t="s">
        <v>2566</v>
      </c>
      <c r="G210" s="534">
        <v>250</v>
      </c>
      <c r="H210" s="534">
        <v>250</v>
      </c>
      <c r="J210" s="221"/>
    </row>
    <row r="211" spans="1:10" ht="15">
      <c r="A211" s="91">
        <v>203</v>
      </c>
      <c r="B211" s="511" t="s">
        <v>514</v>
      </c>
      <c r="C211" s="511" t="s">
        <v>2318</v>
      </c>
      <c r="D211" s="512">
        <v>59001077981</v>
      </c>
      <c r="E211" s="523" t="s">
        <v>2565</v>
      </c>
      <c r="F211" s="533" t="s">
        <v>2566</v>
      </c>
      <c r="G211" s="534">
        <v>187.5</v>
      </c>
      <c r="H211" s="534">
        <v>187.5</v>
      </c>
      <c r="J211" s="221"/>
    </row>
    <row r="212" spans="1:10" ht="15">
      <c r="A212" s="91">
        <v>204</v>
      </c>
      <c r="B212" s="511" t="s">
        <v>1752</v>
      </c>
      <c r="C212" s="511" t="s">
        <v>2318</v>
      </c>
      <c r="D212" s="511">
        <v>59001080796</v>
      </c>
      <c r="E212" s="523" t="s">
        <v>2565</v>
      </c>
      <c r="F212" s="533" t="s">
        <v>2566</v>
      </c>
      <c r="G212" s="534">
        <v>250</v>
      </c>
      <c r="H212" s="534">
        <v>250</v>
      </c>
      <c r="J212" s="221"/>
    </row>
    <row r="213" spans="1:10" ht="15">
      <c r="A213" s="91">
        <v>205</v>
      </c>
      <c r="B213" s="511" t="s">
        <v>2350</v>
      </c>
      <c r="C213" s="511" t="s">
        <v>2510</v>
      </c>
      <c r="D213" s="511">
        <v>59001012828</v>
      </c>
      <c r="E213" s="523" t="s">
        <v>2565</v>
      </c>
      <c r="F213" s="533" t="s">
        <v>2566</v>
      </c>
      <c r="G213" s="534">
        <v>187.5</v>
      </c>
      <c r="H213" s="534">
        <v>187.5</v>
      </c>
      <c r="J213" s="221"/>
    </row>
    <row r="214" spans="1:10" ht="15">
      <c r="A214" s="91">
        <v>206</v>
      </c>
      <c r="B214" s="511" t="s">
        <v>2511</v>
      </c>
      <c r="C214" s="511" t="s">
        <v>2512</v>
      </c>
      <c r="D214" s="511">
        <v>59001004006</v>
      </c>
      <c r="E214" s="523" t="s">
        <v>2565</v>
      </c>
      <c r="F214" s="533" t="s">
        <v>2566</v>
      </c>
      <c r="G214" s="534">
        <v>250</v>
      </c>
      <c r="H214" s="534">
        <v>250</v>
      </c>
      <c r="J214" s="221"/>
    </row>
    <row r="215" spans="1:10" ht="15">
      <c r="A215" s="91">
        <v>207</v>
      </c>
      <c r="B215" s="511" t="s">
        <v>514</v>
      </c>
      <c r="C215" s="511" t="s">
        <v>1755</v>
      </c>
      <c r="D215" s="511">
        <v>59001087022</v>
      </c>
      <c r="E215" s="523" t="s">
        <v>2565</v>
      </c>
      <c r="F215" s="533" t="s">
        <v>2566</v>
      </c>
      <c r="G215" s="534">
        <v>187.5</v>
      </c>
      <c r="H215" s="534">
        <v>187.5</v>
      </c>
      <c r="J215" s="221"/>
    </row>
    <row r="216" spans="1:10" ht="15">
      <c r="A216" s="91">
        <v>208</v>
      </c>
      <c r="B216" s="511" t="s">
        <v>1746</v>
      </c>
      <c r="C216" s="511" t="s">
        <v>2364</v>
      </c>
      <c r="D216" s="511">
        <v>59001069126</v>
      </c>
      <c r="E216" s="523" t="s">
        <v>2565</v>
      </c>
      <c r="F216" s="533" t="s">
        <v>2566</v>
      </c>
      <c r="G216" s="534">
        <v>187.5</v>
      </c>
      <c r="H216" s="534">
        <v>187.5</v>
      </c>
      <c r="J216" s="221"/>
    </row>
    <row r="217" spans="1:10" ht="15">
      <c r="A217" s="91">
        <v>209</v>
      </c>
      <c r="B217" s="511" t="s">
        <v>2513</v>
      </c>
      <c r="C217" s="511" t="s">
        <v>2514</v>
      </c>
      <c r="D217" s="511">
        <v>62009003735</v>
      </c>
      <c r="E217" s="523" t="s">
        <v>2565</v>
      </c>
      <c r="F217" s="533" t="s">
        <v>2566</v>
      </c>
      <c r="G217" s="534">
        <v>187.5</v>
      </c>
      <c r="H217" s="534">
        <v>187.5</v>
      </c>
      <c r="J217" s="221"/>
    </row>
    <row r="218" spans="1:10" ht="15">
      <c r="A218" s="91">
        <v>210</v>
      </c>
      <c r="B218" s="511" t="s">
        <v>2135</v>
      </c>
      <c r="C218" s="511" t="s">
        <v>2515</v>
      </c>
      <c r="D218" s="511">
        <v>59001107664</v>
      </c>
      <c r="E218" s="523" t="s">
        <v>2565</v>
      </c>
      <c r="F218" s="533" t="s">
        <v>2566</v>
      </c>
      <c r="G218" s="534">
        <v>187.5</v>
      </c>
      <c r="H218" s="534">
        <v>187.5</v>
      </c>
      <c r="J218" s="221"/>
    </row>
    <row r="219" spans="1:10" ht="15">
      <c r="A219" s="91">
        <v>211</v>
      </c>
      <c r="B219" s="511" t="s">
        <v>2516</v>
      </c>
      <c r="C219" s="511" t="s">
        <v>2517</v>
      </c>
      <c r="D219" s="511">
        <v>57001018789</v>
      </c>
      <c r="E219" s="523" t="s">
        <v>2565</v>
      </c>
      <c r="F219" s="533" t="s">
        <v>2566</v>
      </c>
      <c r="G219" s="534">
        <v>187.5</v>
      </c>
      <c r="H219" s="534">
        <v>187.5</v>
      </c>
      <c r="J219" s="221"/>
    </row>
    <row r="220" spans="1:10" ht="15">
      <c r="A220" s="91">
        <v>212</v>
      </c>
      <c r="B220" s="511" t="s">
        <v>2405</v>
      </c>
      <c r="C220" s="511" t="s">
        <v>2445</v>
      </c>
      <c r="D220" s="511">
        <v>59001007559</v>
      </c>
      <c r="E220" s="523" t="s">
        <v>2565</v>
      </c>
      <c r="F220" s="533" t="s">
        <v>2566</v>
      </c>
      <c r="G220" s="534">
        <v>187.5</v>
      </c>
      <c r="H220" s="534">
        <v>187.5</v>
      </c>
      <c r="J220" s="221"/>
    </row>
    <row r="221" spans="1:10" ht="15">
      <c r="A221" s="91">
        <v>213</v>
      </c>
      <c r="B221" s="511" t="s">
        <v>2094</v>
      </c>
      <c r="C221" s="511" t="s">
        <v>2518</v>
      </c>
      <c r="D221" s="511">
        <v>59001060037</v>
      </c>
      <c r="E221" s="523" t="s">
        <v>2565</v>
      </c>
      <c r="F221" s="533" t="s">
        <v>2566</v>
      </c>
      <c r="G221" s="534">
        <v>187.5</v>
      </c>
      <c r="H221" s="534">
        <v>187.5</v>
      </c>
      <c r="J221" s="221"/>
    </row>
    <row r="222" spans="1:10" ht="15">
      <c r="A222" s="91">
        <v>214</v>
      </c>
      <c r="B222" s="511" t="s">
        <v>2119</v>
      </c>
      <c r="C222" s="511" t="s">
        <v>2519</v>
      </c>
      <c r="D222" s="511">
        <v>59001086240</v>
      </c>
      <c r="E222" s="523" t="s">
        <v>2565</v>
      </c>
      <c r="F222" s="533" t="s">
        <v>2566</v>
      </c>
      <c r="G222" s="534">
        <v>187.5</v>
      </c>
      <c r="H222" s="534">
        <v>187.5</v>
      </c>
      <c r="J222" s="221"/>
    </row>
    <row r="223" spans="1:10" ht="15">
      <c r="A223" s="91">
        <v>215</v>
      </c>
      <c r="B223" s="511" t="s">
        <v>531</v>
      </c>
      <c r="C223" s="511" t="s">
        <v>2520</v>
      </c>
      <c r="D223" s="511">
        <v>43001006674</v>
      </c>
      <c r="E223" s="523" t="s">
        <v>2565</v>
      </c>
      <c r="F223" s="533" t="s">
        <v>2566</v>
      </c>
      <c r="G223" s="534">
        <v>187.5</v>
      </c>
      <c r="H223" s="534">
        <v>187.5</v>
      </c>
      <c r="J223" s="221"/>
    </row>
    <row r="224" spans="1:10" ht="15">
      <c r="A224" s="91">
        <v>216</v>
      </c>
      <c r="B224" s="511" t="s">
        <v>2316</v>
      </c>
      <c r="C224" s="511" t="s">
        <v>2521</v>
      </c>
      <c r="D224" s="511">
        <v>59001077678</v>
      </c>
      <c r="E224" s="523" t="s">
        <v>2565</v>
      </c>
      <c r="F224" s="533" t="s">
        <v>2566</v>
      </c>
      <c r="G224" s="534">
        <v>187.5</v>
      </c>
      <c r="H224" s="534">
        <v>187.5</v>
      </c>
      <c r="J224" s="221"/>
    </row>
    <row r="225" spans="1:10" ht="15">
      <c r="A225" s="91">
        <v>217</v>
      </c>
      <c r="B225" s="511" t="s">
        <v>1891</v>
      </c>
      <c r="C225" s="511" t="s">
        <v>2496</v>
      </c>
      <c r="D225" s="511">
        <v>59001011197</v>
      </c>
      <c r="E225" s="523" t="s">
        <v>2565</v>
      </c>
      <c r="F225" s="533" t="s">
        <v>2566</v>
      </c>
      <c r="G225" s="534">
        <v>250</v>
      </c>
      <c r="H225" s="534">
        <v>250</v>
      </c>
      <c r="J225" s="221"/>
    </row>
    <row r="226" spans="1:10" ht="15">
      <c r="A226" s="91">
        <v>218</v>
      </c>
      <c r="B226" s="511" t="s">
        <v>2176</v>
      </c>
      <c r="C226" s="511" t="s">
        <v>2522</v>
      </c>
      <c r="D226" s="511">
        <v>59001104729</v>
      </c>
      <c r="E226" s="523" t="s">
        <v>2565</v>
      </c>
      <c r="F226" s="533" t="s">
        <v>2566</v>
      </c>
      <c r="G226" s="534">
        <v>187.5</v>
      </c>
      <c r="H226" s="534">
        <v>187.5</v>
      </c>
      <c r="J226" s="221"/>
    </row>
    <row r="227" spans="1:10" ht="15">
      <c r="A227" s="91">
        <v>219</v>
      </c>
      <c r="B227" s="511" t="s">
        <v>531</v>
      </c>
      <c r="C227" s="511" t="s">
        <v>2505</v>
      </c>
      <c r="D227" s="511">
        <v>59001095475</v>
      </c>
      <c r="E227" s="523" t="s">
        <v>2565</v>
      </c>
      <c r="F227" s="533" t="s">
        <v>2566</v>
      </c>
      <c r="G227" s="534">
        <v>187.5</v>
      </c>
      <c r="H227" s="534">
        <v>187.5</v>
      </c>
      <c r="J227" s="221"/>
    </row>
    <row r="228" spans="1:10" ht="15">
      <c r="A228" s="91">
        <v>220</v>
      </c>
      <c r="B228" s="511" t="s">
        <v>2213</v>
      </c>
      <c r="C228" s="511" t="s">
        <v>2523</v>
      </c>
      <c r="D228" s="510">
        <v>59001114170</v>
      </c>
      <c r="E228" s="523" t="s">
        <v>2565</v>
      </c>
      <c r="F228" s="533" t="s">
        <v>2566</v>
      </c>
      <c r="G228" s="534">
        <v>187.5</v>
      </c>
      <c r="H228" s="534">
        <v>187.5</v>
      </c>
      <c r="J228" s="221"/>
    </row>
    <row r="229" spans="1:10" ht="15">
      <c r="A229" s="91">
        <v>221</v>
      </c>
      <c r="B229" s="511" t="s">
        <v>2169</v>
      </c>
      <c r="C229" s="511" t="s">
        <v>2455</v>
      </c>
      <c r="D229" s="511">
        <v>59001062350</v>
      </c>
      <c r="E229" s="523" t="s">
        <v>2565</v>
      </c>
      <c r="F229" s="533" t="s">
        <v>2566</v>
      </c>
      <c r="G229" s="534">
        <v>187.5</v>
      </c>
      <c r="H229" s="534">
        <v>187.5</v>
      </c>
      <c r="J229" s="221"/>
    </row>
    <row r="230" spans="1:10" ht="15">
      <c r="A230" s="91">
        <v>222</v>
      </c>
      <c r="B230" s="511" t="s">
        <v>2383</v>
      </c>
      <c r="C230" s="511" t="s">
        <v>2524</v>
      </c>
      <c r="D230" s="511">
        <v>59001026927</v>
      </c>
      <c r="E230" s="523" t="s">
        <v>2565</v>
      </c>
      <c r="F230" s="533" t="s">
        <v>2566</v>
      </c>
      <c r="G230" s="534">
        <v>250</v>
      </c>
      <c r="H230" s="534">
        <v>250</v>
      </c>
      <c r="J230" s="221"/>
    </row>
    <row r="231" spans="1:10" ht="15">
      <c r="A231" s="91">
        <v>223</v>
      </c>
      <c r="B231" s="511" t="s">
        <v>2132</v>
      </c>
      <c r="C231" s="511" t="s">
        <v>2525</v>
      </c>
      <c r="D231" s="511">
        <v>59001018812</v>
      </c>
      <c r="E231" s="523" t="s">
        <v>2565</v>
      </c>
      <c r="F231" s="533" t="s">
        <v>2566</v>
      </c>
      <c r="G231" s="534">
        <v>187.5</v>
      </c>
      <c r="H231" s="534">
        <v>187.5</v>
      </c>
      <c r="J231" s="221"/>
    </row>
    <row r="232" spans="1:10" ht="15">
      <c r="A232" s="91">
        <v>224</v>
      </c>
      <c r="B232" s="511" t="s">
        <v>1792</v>
      </c>
      <c r="C232" s="511" t="s">
        <v>2524</v>
      </c>
      <c r="D232" s="511">
        <v>59001113792</v>
      </c>
      <c r="E232" s="523" t="s">
        <v>2565</v>
      </c>
      <c r="F232" s="533" t="s">
        <v>2566</v>
      </c>
      <c r="G232" s="534">
        <v>187.5</v>
      </c>
      <c r="H232" s="534">
        <v>187.5</v>
      </c>
      <c r="J232" s="221"/>
    </row>
    <row r="233" spans="1:10" ht="15">
      <c r="A233" s="91">
        <v>225</v>
      </c>
      <c r="B233" s="511" t="s">
        <v>2526</v>
      </c>
      <c r="C233" s="511" t="s">
        <v>2527</v>
      </c>
      <c r="D233" s="511">
        <v>59001042590</v>
      </c>
      <c r="E233" s="523" t="s">
        <v>2565</v>
      </c>
      <c r="F233" s="533" t="s">
        <v>2566</v>
      </c>
      <c r="G233" s="534">
        <v>187.5</v>
      </c>
      <c r="H233" s="534">
        <v>187.5</v>
      </c>
      <c r="J233" s="221"/>
    </row>
    <row r="234" spans="1:10" ht="15">
      <c r="A234" s="91">
        <v>226</v>
      </c>
      <c r="B234" s="511" t="s">
        <v>1792</v>
      </c>
      <c r="C234" s="511" t="s">
        <v>2527</v>
      </c>
      <c r="D234" s="511">
        <v>59001114039</v>
      </c>
      <c r="E234" s="523" t="s">
        <v>2565</v>
      </c>
      <c r="F234" s="533" t="s">
        <v>2566</v>
      </c>
      <c r="G234" s="534">
        <v>187.5</v>
      </c>
      <c r="H234" s="534">
        <v>187.5</v>
      </c>
      <c r="J234" s="221"/>
    </row>
    <row r="235" spans="1:10" ht="15">
      <c r="A235" s="91">
        <v>227</v>
      </c>
      <c r="B235" s="511" t="s">
        <v>555</v>
      </c>
      <c r="C235" s="511" t="s">
        <v>2323</v>
      </c>
      <c r="D235" s="511">
        <v>59001093048</v>
      </c>
      <c r="E235" s="523" t="s">
        <v>2565</v>
      </c>
      <c r="F235" s="533" t="s">
        <v>2566</v>
      </c>
      <c r="G235" s="534">
        <v>187.5</v>
      </c>
      <c r="H235" s="534">
        <v>187.5</v>
      </c>
      <c r="J235" s="221"/>
    </row>
    <row r="236" spans="1:10" ht="15">
      <c r="A236" s="91">
        <v>228</v>
      </c>
      <c r="B236" s="511" t="s">
        <v>2500</v>
      </c>
      <c r="C236" s="511" t="s">
        <v>2323</v>
      </c>
      <c r="D236" s="511">
        <v>59001114877</v>
      </c>
      <c r="E236" s="523" t="s">
        <v>2565</v>
      </c>
      <c r="F236" s="533" t="s">
        <v>2566</v>
      </c>
      <c r="G236" s="534">
        <v>187.5</v>
      </c>
      <c r="H236" s="534">
        <v>187.5</v>
      </c>
      <c r="J236" s="221"/>
    </row>
    <row r="237" spans="1:10" ht="15">
      <c r="A237" s="91">
        <v>229</v>
      </c>
      <c r="B237" s="511" t="s">
        <v>2457</v>
      </c>
      <c r="C237" s="511" t="s">
        <v>2479</v>
      </c>
      <c r="D237" s="511">
        <v>59001119899</v>
      </c>
      <c r="E237" s="523" t="s">
        <v>2565</v>
      </c>
      <c r="F237" s="533" t="s">
        <v>2566</v>
      </c>
      <c r="G237" s="534">
        <v>250</v>
      </c>
      <c r="H237" s="534">
        <v>250</v>
      </c>
      <c r="J237" s="221"/>
    </row>
    <row r="238" spans="1:10" ht="15">
      <c r="A238" s="91">
        <v>230</v>
      </c>
      <c r="B238" s="511" t="s">
        <v>2528</v>
      </c>
      <c r="C238" s="511" t="s">
        <v>2529</v>
      </c>
      <c r="D238" s="511">
        <v>59001112872</v>
      </c>
      <c r="E238" s="523" t="s">
        <v>2565</v>
      </c>
      <c r="F238" s="533" t="s">
        <v>2566</v>
      </c>
      <c r="G238" s="534">
        <v>187.5</v>
      </c>
      <c r="H238" s="534">
        <v>187.5</v>
      </c>
      <c r="J238" s="221"/>
    </row>
    <row r="239" spans="1:10" ht="15">
      <c r="A239" s="91">
        <v>231</v>
      </c>
      <c r="B239" s="511" t="s">
        <v>2252</v>
      </c>
      <c r="C239" s="511" t="s">
        <v>2529</v>
      </c>
      <c r="D239" s="514" t="s">
        <v>1972</v>
      </c>
      <c r="E239" s="523" t="s">
        <v>2565</v>
      </c>
      <c r="F239" s="533" t="s">
        <v>2566</v>
      </c>
      <c r="G239" s="534">
        <v>187.5</v>
      </c>
      <c r="H239" s="534">
        <v>187.5</v>
      </c>
      <c r="J239" s="221"/>
    </row>
    <row r="240" spans="1:10" ht="15">
      <c r="A240" s="91">
        <v>232</v>
      </c>
      <c r="B240" s="511" t="s">
        <v>2530</v>
      </c>
      <c r="C240" s="511" t="s">
        <v>2081</v>
      </c>
      <c r="D240" s="511">
        <v>59001101920</v>
      </c>
      <c r="E240" s="523" t="s">
        <v>2565</v>
      </c>
      <c r="F240" s="533" t="s">
        <v>2566</v>
      </c>
      <c r="G240" s="534">
        <v>187.5</v>
      </c>
      <c r="H240" s="534">
        <v>187.5</v>
      </c>
      <c r="J240" s="221"/>
    </row>
    <row r="241" spans="1:10" ht="15">
      <c r="A241" s="91">
        <v>233</v>
      </c>
      <c r="B241" s="511" t="s">
        <v>2197</v>
      </c>
      <c r="C241" s="511" t="s">
        <v>1748</v>
      </c>
      <c r="D241" s="511">
        <v>59001112887</v>
      </c>
      <c r="E241" s="523" t="s">
        <v>2565</v>
      </c>
      <c r="F241" s="533" t="s">
        <v>2566</v>
      </c>
      <c r="G241" s="534">
        <v>187.5</v>
      </c>
      <c r="H241" s="534">
        <v>187.5</v>
      </c>
      <c r="J241" s="221" t="s">
        <v>0</v>
      </c>
    </row>
    <row r="242" spans="1:10" ht="15">
      <c r="A242" s="91">
        <v>234</v>
      </c>
      <c r="B242" s="511" t="s">
        <v>2383</v>
      </c>
      <c r="C242" s="511" t="s">
        <v>2529</v>
      </c>
      <c r="D242" s="511">
        <v>59001105819</v>
      </c>
      <c r="E242" s="523" t="s">
        <v>2565</v>
      </c>
      <c r="F242" s="533" t="s">
        <v>2566</v>
      </c>
      <c r="G242" s="534">
        <v>187.5</v>
      </c>
      <c r="H242" s="534">
        <v>187.5</v>
      </c>
    </row>
    <row r="243" spans="1:10" ht="15">
      <c r="A243" s="91">
        <v>235</v>
      </c>
      <c r="B243" s="511" t="s">
        <v>1864</v>
      </c>
      <c r="C243" s="511" t="s">
        <v>2529</v>
      </c>
      <c r="D243" s="511">
        <v>59001104944</v>
      </c>
      <c r="E243" s="523" t="s">
        <v>2565</v>
      </c>
      <c r="F243" s="533" t="s">
        <v>2566</v>
      </c>
      <c r="G243" s="534">
        <v>187.5</v>
      </c>
      <c r="H243" s="534">
        <v>187.5</v>
      </c>
    </row>
    <row r="244" spans="1:10" ht="15">
      <c r="A244" s="91">
        <v>236</v>
      </c>
      <c r="B244" s="511" t="s">
        <v>2531</v>
      </c>
      <c r="C244" s="511" t="s">
        <v>2529</v>
      </c>
      <c r="D244" s="511">
        <v>59001113357</v>
      </c>
      <c r="E244" s="523" t="s">
        <v>2565</v>
      </c>
      <c r="F244" s="533" t="s">
        <v>2566</v>
      </c>
      <c r="G244" s="534">
        <v>187.5</v>
      </c>
      <c r="H244" s="534">
        <v>187.5</v>
      </c>
    </row>
    <row r="245" spans="1:10" ht="15">
      <c r="A245" s="91">
        <v>237</v>
      </c>
      <c r="B245" s="511" t="s">
        <v>2236</v>
      </c>
      <c r="C245" s="511" t="s">
        <v>2529</v>
      </c>
      <c r="D245" s="514">
        <v>59001036628</v>
      </c>
      <c r="E245" s="523" t="s">
        <v>2565</v>
      </c>
      <c r="F245" s="533" t="s">
        <v>2566</v>
      </c>
      <c r="G245" s="534">
        <v>250</v>
      </c>
      <c r="H245" s="534">
        <v>250</v>
      </c>
    </row>
    <row r="246" spans="1:10" ht="15">
      <c r="A246" s="91">
        <v>238</v>
      </c>
      <c r="B246" s="511" t="s">
        <v>2171</v>
      </c>
      <c r="C246" s="511" t="s">
        <v>2532</v>
      </c>
      <c r="D246" s="511">
        <v>59001045147</v>
      </c>
      <c r="E246" s="523" t="s">
        <v>2565</v>
      </c>
      <c r="F246" s="533" t="s">
        <v>2566</v>
      </c>
      <c r="G246" s="534">
        <v>187.5</v>
      </c>
      <c r="H246" s="534">
        <v>187.5</v>
      </c>
    </row>
    <row r="247" spans="1:10" ht="15">
      <c r="A247" s="91">
        <v>239</v>
      </c>
      <c r="B247" s="511" t="s">
        <v>2313</v>
      </c>
      <c r="C247" s="511" t="s">
        <v>2529</v>
      </c>
      <c r="D247" s="514" t="s">
        <v>1973</v>
      </c>
      <c r="E247" s="523" t="s">
        <v>2565</v>
      </c>
      <c r="F247" s="533" t="s">
        <v>2566</v>
      </c>
      <c r="G247" s="534">
        <v>250</v>
      </c>
      <c r="H247" s="534">
        <v>250</v>
      </c>
    </row>
    <row r="248" spans="1:10" ht="15">
      <c r="A248" s="91">
        <v>240</v>
      </c>
      <c r="B248" s="511" t="s">
        <v>555</v>
      </c>
      <c r="C248" s="511" t="s">
        <v>2533</v>
      </c>
      <c r="D248" s="511">
        <v>59001013500</v>
      </c>
      <c r="E248" s="523" t="s">
        <v>2565</v>
      </c>
      <c r="F248" s="533" t="s">
        <v>2566</v>
      </c>
      <c r="G248" s="534">
        <v>187.5</v>
      </c>
      <c r="H248" s="534">
        <v>187.5</v>
      </c>
    </row>
    <row r="249" spans="1:10" ht="15">
      <c r="A249" s="91">
        <v>241</v>
      </c>
      <c r="B249" s="511" t="s">
        <v>2083</v>
      </c>
      <c r="C249" s="511" t="s">
        <v>2529</v>
      </c>
      <c r="D249" s="511">
        <v>59001113202</v>
      </c>
      <c r="E249" s="523" t="s">
        <v>2565</v>
      </c>
      <c r="F249" s="533" t="s">
        <v>2566</v>
      </c>
      <c r="G249" s="534">
        <v>187.5</v>
      </c>
      <c r="H249" s="534">
        <v>187.5</v>
      </c>
    </row>
    <row r="250" spans="1:10" ht="15">
      <c r="A250" s="91">
        <v>242</v>
      </c>
      <c r="B250" s="511" t="s">
        <v>2534</v>
      </c>
      <c r="C250" s="511" t="s">
        <v>2529</v>
      </c>
      <c r="D250" s="511">
        <v>59001111517</v>
      </c>
      <c r="E250" s="523" t="s">
        <v>2565</v>
      </c>
      <c r="F250" s="533" t="s">
        <v>2566</v>
      </c>
      <c r="G250" s="534">
        <v>187.5</v>
      </c>
      <c r="H250" s="534">
        <v>187.5</v>
      </c>
    </row>
    <row r="251" spans="1:10" ht="15">
      <c r="A251" s="91">
        <v>243</v>
      </c>
      <c r="B251" s="511" t="s">
        <v>2174</v>
      </c>
      <c r="C251" s="511" t="s">
        <v>2535</v>
      </c>
      <c r="D251" s="511">
        <v>59001086717</v>
      </c>
      <c r="E251" s="523" t="s">
        <v>2565</v>
      </c>
      <c r="F251" s="533" t="s">
        <v>2566</v>
      </c>
      <c r="G251" s="534">
        <v>187.5</v>
      </c>
      <c r="H251" s="534">
        <v>187.5</v>
      </c>
    </row>
    <row r="252" spans="1:10" ht="15">
      <c r="A252" s="91">
        <v>244</v>
      </c>
      <c r="B252" s="511" t="s">
        <v>2536</v>
      </c>
      <c r="C252" s="511" t="s">
        <v>2535</v>
      </c>
      <c r="D252" s="511">
        <v>59001094950</v>
      </c>
      <c r="E252" s="523" t="s">
        <v>2565</v>
      </c>
      <c r="F252" s="533" t="s">
        <v>2566</v>
      </c>
      <c r="G252" s="534">
        <v>187.5</v>
      </c>
      <c r="H252" s="534">
        <v>187.5</v>
      </c>
    </row>
    <row r="253" spans="1:10" ht="15">
      <c r="A253" s="91">
        <v>245</v>
      </c>
      <c r="B253" s="511" t="s">
        <v>2537</v>
      </c>
      <c r="C253" s="511" t="s">
        <v>2538</v>
      </c>
      <c r="D253" s="511">
        <v>59001060165</v>
      </c>
      <c r="E253" s="523" t="s">
        <v>2565</v>
      </c>
      <c r="F253" s="533" t="s">
        <v>2566</v>
      </c>
      <c r="G253" s="534">
        <v>250</v>
      </c>
      <c r="H253" s="534">
        <v>250</v>
      </c>
    </row>
    <row r="254" spans="1:10" ht="15">
      <c r="A254" s="91">
        <v>246</v>
      </c>
      <c r="B254" s="511" t="s">
        <v>2231</v>
      </c>
      <c r="C254" s="511" t="s">
        <v>2479</v>
      </c>
      <c r="D254" s="511">
        <v>59001123312</v>
      </c>
      <c r="E254" s="523" t="s">
        <v>2565</v>
      </c>
      <c r="F254" s="533" t="s">
        <v>2566</v>
      </c>
      <c r="G254" s="534">
        <v>187.5</v>
      </c>
      <c r="H254" s="534">
        <v>187.5</v>
      </c>
    </row>
    <row r="255" spans="1:10" ht="15">
      <c r="A255" s="91">
        <v>247</v>
      </c>
      <c r="B255" s="511" t="s">
        <v>1792</v>
      </c>
      <c r="C255" s="511" t="s">
        <v>2538</v>
      </c>
      <c r="D255" s="511">
        <v>59001114047</v>
      </c>
      <c r="E255" s="523" t="s">
        <v>2565</v>
      </c>
      <c r="F255" s="533" t="s">
        <v>2566</v>
      </c>
      <c r="G255" s="534">
        <v>187.5</v>
      </c>
      <c r="H255" s="534">
        <v>187.5</v>
      </c>
    </row>
    <row r="256" spans="1:10" ht="15">
      <c r="A256" s="91">
        <v>248</v>
      </c>
      <c r="B256" s="511" t="s">
        <v>2493</v>
      </c>
      <c r="C256" s="511" t="s">
        <v>2539</v>
      </c>
      <c r="D256" s="511">
        <v>31001021071</v>
      </c>
      <c r="E256" s="523" t="s">
        <v>2565</v>
      </c>
      <c r="F256" s="533" t="s">
        <v>2566</v>
      </c>
      <c r="G256" s="534">
        <v>250</v>
      </c>
      <c r="H256" s="534">
        <v>250</v>
      </c>
    </row>
    <row r="257" spans="1:8" ht="15">
      <c r="A257" s="91">
        <v>249</v>
      </c>
      <c r="B257" s="511" t="s">
        <v>2285</v>
      </c>
      <c r="C257" s="511" t="s">
        <v>2540</v>
      </c>
      <c r="D257" s="511">
        <v>59004005844</v>
      </c>
      <c r="E257" s="523" t="s">
        <v>2565</v>
      </c>
      <c r="F257" s="533" t="s">
        <v>2566</v>
      </c>
      <c r="G257" s="534">
        <v>250</v>
      </c>
      <c r="H257" s="534">
        <v>250</v>
      </c>
    </row>
    <row r="258" spans="1:8" ht="15">
      <c r="A258" s="91">
        <v>250</v>
      </c>
      <c r="B258" s="511" t="s">
        <v>2383</v>
      </c>
      <c r="C258" s="511" t="s">
        <v>2541</v>
      </c>
      <c r="D258" s="511">
        <v>59004005469</v>
      </c>
      <c r="E258" s="523" t="s">
        <v>2565</v>
      </c>
      <c r="F258" s="533" t="s">
        <v>2566</v>
      </c>
      <c r="G258" s="534">
        <v>187.5</v>
      </c>
      <c r="H258" s="534">
        <v>187.5</v>
      </c>
    </row>
    <row r="259" spans="1:8" ht="15">
      <c r="A259" s="91">
        <v>251</v>
      </c>
      <c r="B259" s="511" t="s">
        <v>2176</v>
      </c>
      <c r="C259" s="511" t="s">
        <v>2527</v>
      </c>
      <c r="D259" s="514">
        <v>59001114876</v>
      </c>
      <c r="E259" s="523" t="s">
        <v>2565</v>
      </c>
      <c r="F259" s="533" t="s">
        <v>2566</v>
      </c>
      <c r="G259" s="534">
        <v>187.5</v>
      </c>
      <c r="H259" s="534">
        <v>187.5</v>
      </c>
    </row>
    <row r="260" spans="1:8" ht="15">
      <c r="A260" s="91">
        <v>252</v>
      </c>
      <c r="B260" s="532" t="s">
        <v>1861</v>
      </c>
      <c r="C260" s="511" t="s">
        <v>2535</v>
      </c>
      <c r="D260" s="511">
        <v>59001070702</v>
      </c>
      <c r="E260" s="523" t="s">
        <v>2565</v>
      </c>
      <c r="F260" s="533" t="s">
        <v>2566</v>
      </c>
      <c r="G260" s="534">
        <v>250</v>
      </c>
      <c r="H260" s="534">
        <v>250</v>
      </c>
    </row>
    <row r="261" spans="1:8" ht="15">
      <c r="A261" s="91">
        <v>253</v>
      </c>
      <c r="B261" s="511" t="s">
        <v>555</v>
      </c>
      <c r="C261" s="511" t="s">
        <v>2535</v>
      </c>
      <c r="D261" s="511">
        <v>59001086719</v>
      </c>
      <c r="E261" s="523" t="s">
        <v>2565</v>
      </c>
      <c r="F261" s="533" t="s">
        <v>2566</v>
      </c>
      <c r="G261" s="534">
        <v>187.5</v>
      </c>
      <c r="H261" s="534">
        <v>187.5</v>
      </c>
    </row>
    <row r="262" spans="1:8" ht="15">
      <c r="A262" s="91">
        <v>254</v>
      </c>
      <c r="B262" s="511" t="s">
        <v>2183</v>
      </c>
      <c r="C262" s="511" t="s">
        <v>2535</v>
      </c>
      <c r="D262" s="511">
        <v>59001015236</v>
      </c>
      <c r="E262" s="523" t="s">
        <v>2565</v>
      </c>
      <c r="F262" s="533" t="s">
        <v>2566</v>
      </c>
      <c r="G262" s="534">
        <v>250</v>
      </c>
      <c r="H262" s="534">
        <v>250</v>
      </c>
    </row>
    <row r="263" spans="1:8" ht="15">
      <c r="A263" s="91">
        <v>255</v>
      </c>
      <c r="B263" s="511" t="s">
        <v>2489</v>
      </c>
      <c r="C263" s="511" t="s">
        <v>2542</v>
      </c>
      <c r="D263" s="510">
        <v>59001004004</v>
      </c>
      <c r="E263" s="523" t="s">
        <v>2565</v>
      </c>
      <c r="F263" s="533" t="s">
        <v>2566</v>
      </c>
      <c r="G263" s="534">
        <v>93.75</v>
      </c>
      <c r="H263" s="534">
        <v>93.75</v>
      </c>
    </row>
    <row r="264" spans="1:8" ht="15">
      <c r="A264" s="91">
        <v>256</v>
      </c>
      <c r="B264" s="511" t="s">
        <v>2094</v>
      </c>
      <c r="C264" s="511" t="s">
        <v>2375</v>
      </c>
      <c r="D264" s="511">
        <v>59001001540</v>
      </c>
      <c r="E264" s="523" t="s">
        <v>2565</v>
      </c>
      <c r="F264" s="533" t="s">
        <v>2566</v>
      </c>
      <c r="G264" s="534">
        <v>93.75</v>
      </c>
      <c r="H264" s="534">
        <v>93.75</v>
      </c>
    </row>
    <row r="265" spans="1:8" ht="15">
      <c r="A265" s="91">
        <v>257</v>
      </c>
      <c r="B265" s="511" t="s">
        <v>2116</v>
      </c>
      <c r="C265" s="511" t="s">
        <v>2496</v>
      </c>
      <c r="D265" s="511">
        <v>59001090661</v>
      </c>
      <c r="E265" s="523" t="s">
        <v>2565</v>
      </c>
      <c r="F265" s="533" t="s">
        <v>2566</v>
      </c>
      <c r="G265" s="534">
        <v>93.75</v>
      </c>
      <c r="H265" s="534">
        <v>93.75</v>
      </c>
    </row>
    <row r="266" spans="1:8" ht="15">
      <c r="A266" s="91">
        <v>258</v>
      </c>
      <c r="B266" s="511" t="s">
        <v>2462</v>
      </c>
      <c r="C266" s="511" t="s">
        <v>2543</v>
      </c>
      <c r="D266" s="511">
        <v>59001027781</v>
      </c>
      <c r="E266" s="523" t="s">
        <v>2565</v>
      </c>
      <c r="F266" s="533" t="s">
        <v>2566</v>
      </c>
      <c r="G266" s="534">
        <v>400</v>
      </c>
      <c r="H266" s="534">
        <v>400</v>
      </c>
    </row>
    <row r="267" spans="1:8" ht="15">
      <c r="A267" s="91">
        <v>259</v>
      </c>
      <c r="B267" s="511" t="s">
        <v>2544</v>
      </c>
      <c r="C267" s="511" t="s">
        <v>2545</v>
      </c>
      <c r="D267" s="511">
        <v>59001036758</v>
      </c>
      <c r="E267" s="523" t="s">
        <v>2565</v>
      </c>
      <c r="F267" s="533" t="s">
        <v>2566</v>
      </c>
      <c r="G267" s="534">
        <v>187.5</v>
      </c>
      <c r="H267" s="534">
        <v>187.5</v>
      </c>
    </row>
    <row r="268" spans="1:8" ht="15">
      <c r="A268" s="91">
        <v>260</v>
      </c>
      <c r="B268" s="511" t="s">
        <v>514</v>
      </c>
      <c r="C268" s="511" t="s">
        <v>2245</v>
      </c>
      <c r="D268" s="511">
        <v>59001027580</v>
      </c>
      <c r="E268" s="523" t="s">
        <v>2565</v>
      </c>
      <c r="F268" s="533" t="s">
        <v>2566</v>
      </c>
      <c r="G268" s="534">
        <v>187.5</v>
      </c>
      <c r="H268" s="534">
        <v>187.5</v>
      </c>
    </row>
    <row r="269" spans="1:8" ht="15">
      <c r="A269" s="91">
        <v>261</v>
      </c>
      <c r="B269" s="511" t="s">
        <v>2487</v>
      </c>
      <c r="C269" s="511" t="s">
        <v>2546</v>
      </c>
      <c r="D269" s="511">
        <v>59001024561</v>
      </c>
      <c r="E269" s="523" t="s">
        <v>2565</v>
      </c>
      <c r="F269" s="533" t="s">
        <v>2566</v>
      </c>
      <c r="G269" s="534">
        <v>187.5</v>
      </c>
      <c r="H269" s="534">
        <v>187.5</v>
      </c>
    </row>
    <row r="270" spans="1:8" ht="15">
      <c r="A270" s="91">
        <v>262</v>
      </c>
      <c r="B270" s="511" t="s">
        <v>2350</v>
      </c>
      <c r="C270" s="511" t="s">
        <v>519</v>
      </c>
      <c r="D270" s="511">
        <v>59001071350</v>
      </c>
      <c r="E270" s="523" t="s">
        <v>2565</v>
      </c>
      <c r="F270" s="533" t="s">
        <v>2566</v>
      </c>
      <c r="G270" s="534">
        <v>375</v>
      </c>
      <c r="H270" s="534">
        <v>375</v>
      </c>
    </row>
    <row r="271" spans="1:8" ht="15">
      <c r="A271" s="91">
        <v>263</v>
      </c>
      <c r="B271" s="511" t="s">
        <v>555</v>
      </c>
      <c r="C271" s="511" t="s">
        <v>2547</v>
      </c>
      <c r="D271" s="511">
        <v>59001085788</v>
      </c>
      <c r="E271" s="523" t="s">
        <v>2565</v>
      </c>
      <c r="F271" s="533" t="s">
        <v>2566</v>
      </c>
      <c r="G271" s="534">
        <v>187.5</v>
      </c>
      <c r="H271" s="534">
        <v>187.5</v>
      </c>
    </row>
    <row r="272" spans="1:8" ht="15">
      <c r="A272" s="91">
        <v>264</v>
      </c>
      <c r="B272" s="511" t="s">
        <v>2481</v>
      </c>
      <c r="C272" s="511" t="s">
        <v>2548</v>
      </c>
      <c r="D272" s="511">
        <v>59001025695</v>
      </c>
      <c r="E272" s="523" t="s">
        <v>2565</v>
      </c>
      <c r="F272" s="533" t="s">
        <v>2566</v>
      </c>
      <c r="G272" s="534">
        <v>187.5</v>
      </c>
      <c r="H272" s="534">
        <v>187.5</v>
      </c>
    </row>
    <row r="273" spans="1:9" ht="15">
      <c r="A273" s="91">
        <v>265</v>
      </c>
      <c r="B273" s="511" t="s">
        <v>2226</v>
      </c>
      <c r="C273" s="511" t="s">
        <v>2549</v>
      </c>
      <c r="D273" s="511">
        <v>59001069380</v>
      </c>
      <c r="E273" s="523" t="s">
        <v>2565</v>
      </c>
      <c r="F273" s="533" t="s">
        <v>2566</v>
      </c>
      <c r="G273" s="534">
        <v>187.5</v>
      </c>
      <c r="H273" s="534">
        <v>187.5</v>
      </c>
    </row>
    <row r="274" spans="1:9" ht="15">
      <c r="A274" s="91">
        <v>266</v>
      </c>
      <c r="B274" s="511" t="s">
        <v>2236</v>
      </c>
      <c r="C274" s="511" t="s">
        <v>2549</v>
      </c>
      <c r="D274" s="511">
        <v>59001020195</v>
      </c>
      <c r="E274" s="523" t="s">
        <v>2565</v>
      </c>
      <c r="F274" s="533" t="s">
        <v>2566</v>
      </c>
      <c r="G274" s="534">
        <v>187.5</v>
      </c>
      <c r="H274" s="534">
        <v>187.5</v>
      </c>
    </row>
    <row r="275" spans="1:9" ht="15">
      <c r="A275" s="91">
        <v>267</v>
      </c>
      <c r="B275" s="511" t="s">
        <v>2267</v>
      </c>
      <c r="C275" s="511" t="s">
        <v>2550</v>
      </c>
      <c r="D275" s="511">
        <v>59001069417</v>
      </c>
      <c r="E275" s="523" t="s">
        <v>2565</v>
      </c>
      <c r="F275" s="533" t="s">
        <v>2566</v>
      </c>
      <c r="G275" s="534">
        <v>187.5</v>
      </c>
      <c r="H275" s="534">
        <v>187.5</v>
      </c>
    </row>
    <row r="276" spans="1:9" ht="15">
      <c r="A276" s="91">
        <v>268</v>
      </c>
      <c r="B276" s="511" t="s">
        <v>2383</v>
      </c>
      <c r="C276" s="511" t="s">
        <v>2551</v>
      </c>
      <c r="D276" s="511">
        <v>59001038453</v>
      </c>
      <c r="E276" s="523" t="s">
        <v>2565</v>
      </c>
      <c r="F276" s="533" t="s">
        <v>2566</v>
      </c>
      <c r="G276" s="534">
        <v>187.5</v>
      </c>
      <c r="H276" s="534">
        <v>187.5</v>
      </c>
    </row>
    <row r="277" spans="1:9" ht="15">
      <c r="A277" s="91">
        <v>269</v>
      </c>
      <c r="B277" s="511" t="s">
        <v>2227</v>
      </c>
      <c r="C277" s="511" t="s">
        <v>2552</v>
      </c>
      <c r="D277" s="511">
        <v>59001074809</v>
      </c>
      <c r="E277" s="523" t="s">
        <v>2565</v>
      </c>
      <c r="F277" s="533" t="s">
        <v>2566</v>
      </c>
      <c r="G277" s="534">
        <v>250</v>
      </c>
      <c r="H277" s="534">
        <v>250</v>
      </c>
    </row>
    <row r="278" spans="1:9" ht="15">
      <c r="A278" s="91">
        <v>270</v>
      </c>
      <c r="B278" s="511" t="s">
        <v>2553</v>
      </c>
      <c r="C278" s="511" t="s">
        <v>2177</v>
      </c>
      <c r="D278" s="521" t="s">
        <v>2279</v>
      </c>
      <c r="E278" s="523" t="s">
        <v>2565</v>
      </c>
      <c r="F278" s="533" t="s">
        <v>2566</v>
      </c>
      <c r="G278" s="534">
        <v>168.75</v>
      </c>
      <c r="H278" s="534">
        <v>168.75</v>
      </c>
    </row>
    <row r="279" spans="1:9" ht="15">
      <c r="A279" s="91">
        <v>271</v>
      </c>
      <c r="B279" s="511" t="s">
        <v>2554</v>
      </c>
      <c r="C279" s="511" t="s">
        <v>2555</v>
      </c>
      <c r="D279" s="511">
        <v>59701135082</v>
      </c>
      <c r="E279" s="523" t="s">
        <v>2565</v>
      </c>
      <c r="F279" s="533" t="s">
        <v>2566</v>
      </c>
      <c r="G279" s="534">
        <v>187.5</v>
      </c>
      <c r="H279" s="534">
        <v>187.5</v>
      </c>
    </row>
    <row r="280" spans="1:9" ht="15">
      <c r="A280" s="91">
        <v>272</v>
      </c>
      <c r="B280" s="511" t="s">
        <v>2311</v>
      </c>
      <c r="C280" s="511" t="s">
        <v>2556</v>
      </c>
      <c r="D280" s="512">
        <v>59001072435</v>
      </c>
      <c r="E280" s="523" t="s">
        <v>2565</v>
      </c>
      <c r="F280" s="533" t="s">
        <v>2566</v>
      </c>
      <c r="G280" s="534">
        <v>93.75</v>
      </c>
      <c r="H280" s="534">
        <v>93.75</v>
      </c>
    </row>
    <row r="281" spans="1:9" ht="15">
      <c r="A281" s="91">
        <v>273</v>
      </c>
      <c r="B281" s="511" t="s">
        <v>514</v>
      </c>
      <c r="C281" s="511" t="s">
        <v>2557</v>
      </c>
      <c r="D281" s="511">
        <v>59001037372</v>
      </c>
      <c r="E281" s="523" t="s">
        <v>2565</v>
      </c>
      <c r="F281" s="533" t="s">
        <v>2566</v>
      </c>
      <c r="G281" s="534">
        <v>93.75</v>
      </c>
      <c r="H281" s="534">
        <v>93.75</v>
      </c>
    </row>
    <row r="282" spans="1:9" ht="15">
      <c r="A282" s="91">
        <v>274</v>
      </c>
      <c r="B282" s="511" t="s">
        <v>2267</v>
      </c>
      <c r="C282" s="511" t="s">
        <v>2558</v>
      </c>
      <c r="D282" s="511">
        <v>59001072069</v>
      </c>
      <c r="E282" s="523" t="s">
        <v>2565</v>
      </c>
      <c r="F282" s="533" t="s">
        <v>2566</v>
      </c>
      <c r="G282" s="534">
        <v>93.75</v>
      </c>
      <c r="H282" s="534">
        <v>93.75</v>
      </c>
    </row>
    <row r="283" spans="1:9" ht="15">
      <c r="A283" s="91">
        <v>275</v>
      </c>
      <c r="B283" s="511" t="s">
        <v>2559</v>
      </c>
      <c r="C283" s="511" t="s">
        <v>2560</v>
      </c>
      <c r="D283" s="511">
        <v>59001116644</v>
      </c>
      <c r="E283" s="523" t="s">
        <v>2565</v>
      </c>
      <c r="F283" s="533" t="s">
        <v>2566</v>
      </c>
      <c r="G283" s="534">
        <v>231.25</v>
      </c>
      <c r="H283" s="534">
        <v>231.25</v>
      </c>
    </row>
    <row r="284" spans="1:9" ht="15">
      <c r="A284" s="91">
        <v>276</v>
      </c>
      <c r="B284" s="511" t="s">
        <v>2561</v>
      </c>
      <c r="C284" s="511" t="s">
        <v>2562</v>
      </c>
      <c r="D284" s="511">
        <v>59001002616</v>
      </c>
      <c r="E284" s="523" t="s">
        <v>2565</v>
      </c>
      <c r="F284" s="533" t="s">
        <v>2566</v>
      </c>
      <c r="G284" s="534">
        <v>187.5</v>
      </c>
      <c r="H284" s="534">
        <v>187.5</v>
      </c>
    </row>
    <row r="285" spans="1:9" ht="15">
      <c r="A285" s="91">
        <v>277</v>
      </c>
      <c r="B285" s="511" t="s">
        <v>2563</v>
      </c>
      <c r="C285" s="511" t="s">
        <v>2564</v>
      </c>
      <c r="D285" s="511">
        <v>59001029140</v>
      </c>
      <c r="E285" s="523" t="s">
        <v>2565</v>
      </c>
      <c r="F285" s="533" t="s">
        <v>2566</v>
      </c>
      <c r="G285" s="534">
        <v>150</v>
      </c>
      <c r="H285" s="534">
        <v>150</v>
      </c>
    </row>
    <row r="286" spans="1:9" ht="15">
      <c r="A286" s="91">
        <v>278</v>
      </c>
      <c r="B286" s="511" t="s">
        <v>2202</v>
      </c>
      <c r="C286" s="511" t="s">
        <v>552</v>
      </c>
      <c r="D286" s="511">
        <v>59001012709</v>
      </c>
      <c r="E286" s="510" t="s">
        <v>2572</v>
      </c>
      <c r="F286" s="533" t="s">
        <v>2566</v>
      </c>
      <c r="G286" s="534">
        <v>1000</v>
      </c>
      <c r="H286" s="534">
        <v>1000</v>
      </c>
    </row>
    <row r="287" spans="1:9" ht="15">
      <c r="A287" s="88"/>
      <c r="B287" s="100"/>
      <c r="C287" s="100"/>
      <c r="D287" s="100"/>
      <c r="E287" s="100"/>
      <c r="F287" s="100" t="s">
        <v>332</v>
      </c>
      <c r="G287" s="535">
        <f>SUM(G9:G286)</f>
        <v>63137.5</v>
      </c>
      <c r="H287" s="535">
        <f>SUM(H9:H286)</f>
        <v>63137.5</v>
      </c>
    </row>
    <row r="288" spans="1:9" ht="15">
      <c r="A288" s="219"/>
      <c r="B288" s="219"/>
      <c r="C288" s="219"/>
      <c r="D288" s="219"/>
      <c r="E288" s="219"/>
      <c r="F288" s="219"/>
      <c r="G288" s="219"/>
      <c r="H288" s="179"/>
      <c r="I288" s="179"/>
    </row>
    <row r="289" spans="1:9" ht="15">
      <c r="A289" s="220" t="s">
        <v>442</v>
      </c>
      <c r="B289" s="220"/>
      <c r="C289" s="219"/>
      <c r="D289" s="219"/>
      <c r="E289" s="219"/>
      <c r="F289" s="219"/>
      <c r="G289" s="219"/>
      <c r="H289" s="179"/>
      <c r="I289" s="179"/>
    </row>
    <row r="290" spans="1:9" ht="15">
      <c r="A290" s="220"/>
      <c r="B290" s="220"/>
      <c r="C290" s="219"/>
      <c r="D290" s="219"/>
      <c r="E290" s="219"/>
      <c r="F290" s="219"/>
      <c r="G290" s="219"/>
      <c r="H290" s="179"/>
      <c r="I290" s="179"/>
    </row>
    <row r="291" spans="1:9" ht="15">
      <c r="A291" s="220"/>
      <c r="B291" s="220"/>
      <c r="C291" s="179"/>
      <c r="D291" s="179"/>
      <c r="E291" s="179"/>
      <c r="F291" s="179"/>
      <c r="G291" s="179"/>
      <c r="H291" s="179"/>
      <c r="I291" s="179"/>
    </row>
    <row r="292" spans="1:9" ht="15">
      <c r="A292" s="220"/>
      <c r="B292" s="220"/>
      <c r="C292" s="179"/>
      <c r="D292" s="179"/>
      <c r="E292" s="179"/>
      <c r="F292" s="179"/>
      <c r="G292" s="179"/>
      <c r="H292" s="179"/>
      <c r="I292" s="179"/>
    </row>
    <row r="293" spans="1:9">
      <c r="A293" s="217"/>
      <c r="B293" s="217"/>
      <c r="C293" s="217"/>
      <c r="D293" s="217"/>
      <c r="E293" s="217"/>
      <c r="F293" s="217"/>
      <c r="G293" s="217"/>
      <c r="H293" s="217"/>
      <c r="I293" s="217"/>
    </row>
    <row r="294" spans="1:9" ht="15">
      <c r="A294" s="185" t="s">
        <v>96</v>
      </c>
      <c r="B294" s="185"/>
      <c r="C294" s="179"/>
      <c r="D294" s="179"/>
      <c r="E294" s="179"/>
      <c r="F294" s="179"/>
      <c r="G294" s="179"/>
      <c r="H294" s="179"/>
      <c r="I294" s="179"/>
    </row>
    <row r="295" spans="1:9" ht="15">
      <c r="A295" s="179"/>
      <c r="B295" s="179"/>
      <c r="C295" s="179"/>
      <c r="D295" s="179"/>
      <c r="E295" s="179"/>
      <c r="F295" s="179"/>
      <c r="G295" s="179"/>
      <c r="H295" s="179"/>
      <c r="I295" s="179"/>
    </row>
    <row r="296" spans="1:9" ht="15">
      <c r="A296" s="179"/>
      <c r="B296" s="179"/>
      <c r="C296" s="179"/>
      <c r="D296" s="179"/>
      <c r="E296" s="179"/>
      <c r="F296" s="179"/>
      <c r="G296" s="179"/>
      <c r="H296" s="179"/>
      <c r="I296" s="186"/>
    </row>
    <row r="297" spans="1:9" ht="15">
      <c r="A297" s="185"/>
      <c r="B297" s="185"/>
      <c r="C297" s="185" t="s">
        <v>408</v>
      </c>
      <c r="D297" s="185"/>
      <c r="E297" s="219"/>
      <c r="F297" s="185"/>
      <c r="G297" s="185"/>
      <c r="H297" s="179"/>
      <c r="I297" s="186"/>
    </row>
    <row r="298" spans="1:9" ht="15">
      <c r="A298" s="179"/>
      <c r="B298" s="179"/>
      <c r="C298" s="179" t="s">
        <v>258</v>
      </c>
      <c r="D298" s="179"/>
      <c r="E298" s="179"/>
      <c r="F298" s="179"/>
      <c r="G298" s="179"/>
      <c r="H298" s="179"/>
      <c r="I298" s="186"/>
    </row>
    <row r="299" spans="1:9">
      <c r="A299" s="187"/>
      <c r="B299" s="187"/>
      <c r="C299" s="187" t="s">
        <v>127</v>
      </c>
      <c r="D299" s="187"/>
      <c r="E299" s="187"/>
      <c r="F299" s="187"/>
      <c r="G299" s="187"/>
    </row>
  </sheetData>
  <autoFilter ref="A8:J285"/>
  <mergeCells count="2">
    <mergeCell ref="G1:H1"/>
    <mergeCell ref="G2:H2"/>
  </mergeCells>
  <printOptions gridLines="1"/>
  <pageMargins left="0.25" right="0.25" top="0.75" bottom="0.75" header="0.3" footer="0.3"/>
  <pageSetup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2016-10-12T11:52:09Z</cp:lastPrinted>
  <dcterms:created xsi:type="dcterms:W3CDTF">2011-12-27T13:20:18Z</dcterms:created>
  <dcterms:modified xsi:type="dcterms:W3CDTF">2017-01-17T11:05:29Z</dcterms:modified>
</cp:coreProperties>
</file>