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120" windowWidth="20730" windowHeight="11640" tabRatio="954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5.2'!$A$1:$I$43</definedName>
    <definedName name="_xlnm.Print_Area" localSheetId="8">'ფორმა 5.4'!$A$1:$H$30</definedName>
    <definedName name="_xlnm.Print_Area" localSheetId="9">'ფორმა 5.5'!$A$1:$M$885</definedName>
    <definedName name="_xlnm.Print_Area" localSheetId="14">'ფორმა 9.1'!$A$1:$I$539</definedName>
    <definedName name="_xlnm.Print_Area" localSheetId="15">'ფორმა 9.2'!$A$1:$K$536</definedName>
    <definedName name="_xlnm.Print_Area" localSheetId="16">'ფორმა 9.6'!$A$1:$I$67</definedName>
    <definedName name="_xlnm.Print_Area" localSheetId="12">'ფორმა N 8.1'!$A$1:$H$37</definedName>
    <definedName name="_xlnm.Print_Area" localSheetId="17">'ფორმა N 9.7'!$A$1:$I$171</definedName>
    <definedName name="_xlnm.Print_Area" localSheetId="0">'ფორმა N1'!$A$1:$L$112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N8'!$A$1:$J$26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5621"/>
</workbook>
</file>

<file path=xl/calcChain.xml><?xml version="1.0" encoding="utf-8"?>
<calcChain xmlns="http://schemas.openxmlformats.org/spreadsheetml/2006/main">
  <c r="D47" i="12" l="1"/>
  <c r="D28" i="12" l="1"/>
  <c r="D27" i="12"/>
  <c r="C35" i="7"/>
  <c r="C17" i="27"/>
  <c r="C53" i="47"/>
  <c r="C19" i="47"/>
  <c r="C43" i="47"/>
  <c r="C50" i="47" l="1"/>
  <c r="D43" i="47" l="1"/>
  <c r="D36" i="47" l="1"/>
  <c r="D17" i="47" l="1"/>
  <c r="C21" i="12" l="1"/>
  <c r="D21" i="12"/>
  <c r="D19" i="47"/>
  <c r="C26" i="7" l="1"/>
  <c r="D12" i="7"/>
  <c r="C12" i="7"/>
  <c r="C10" i="7" s="1"/>
  <c r="I15" i="9" l="1"/>
  <c r="I14" i="9"/>
  <c r="I12" i="9"/>
  <c r="I10" i="9"/>
  <c r="G47" i="12"/>
  <c r="I10" i="12" s="1"/>
  <c r="C28" i="12"/>
  <c r="C27" i="12"/>
  <c r="I16" i="10"/>
  <c r="I21" i="10"/>
  <c r="J31" i="10"/>
  <c r="I31" i="10"/>
  <c r="J21" i="10"/>
  <c r="J16" i="10"/>
  <c r="J15" i="10"/>
  <c r="I15" i="10"/>
  <c r="A5" i="42" l="1"/>
  <c r="C25" i="50" l="1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161" i="35" l="1"/>
  <c r="I21" i="44" l="1"/>
  <c r="H21" i="44"/>
  <c r="D31" i="7" l="1"/>
  <c r="C31" i="7"/>
  <c r="C24" i="50" s="1"/>
  <c r="D27" i="7"/>
  <c r="C27" i="7"/>
  <c r="D26" i="7"/>
  <c r="D19" i="7"/>
  <c r="C19" i="7"/>
  <c r="D16" i="7"/>
  <c r="C16" i="7"/>
  <c r="D10" i="7"/>
  <c r="D31" i="3"/>
  <c r="C31" i="3"/>
  <c r="D9" i="7" l="1"/>
  <c r="C22" i="50"/>
  <c r="C20" i="50" s="1"/>
  <c r="C9" i="7"/>
  <c r="D73" i="47"/>
  <c r="C73" i="47"/>
  <c r="D65" i="47"/>
  <c r="D59" i="47"/>
  <c r="C59" i="47"/>
  <c r="D54" i="47"/>
  <c r="C54" i="47"/>
  <c r="D48" i="47"/>
  <c r="C48" i="47"/>
  <c r="D37" i="47"/>
  <c r="C11" i="50" s="1"/>
  <c r="C37" i="47"/>
  <c r="D33" i="47"/>
  <c r="C33" i="47"/>
  <c r="D24" i="47"/>
  <c r="D18" i="47" s="1"/>
  <c r="C24" i="47"/>
  <c r="C18" i="47" s="1"/>
  <c r="D15" i="47"/>
  <c r="C14" i="50" s="1"/>
  <c r="C15" i="47"/>
  <c r="D10" i="47"/>
  <c r="C13" i="50" s="1"/>
  <c r="C10" i="47"/>
  <c r="C14" i="47" l="1"/>
  <c r="C9" i="47" s="1"/>
  <c r="D14" i="47"/>
  <c r="D9" i="47" s="1"/>
  <c r="L871" i="46"/>
  <c r="H18" i="45"/>
  <c r="G18" i="45"/>
  <c r="I29" i="43"/>
  <c r="H29" i="43"/>
  <c r="G29" i="43"/>
  <c r="C10" i="50" l="1"/>
  <c r="H13" i="12"/>
  <c r="H14" i="12" s="1"/>
  <c r="D27" i="3"/>
  <c r="C27" i="3"/>
  <c r="C12" i="3" l="1"/>
  <c r="D76" i="40" l="1"/>
  <c r="D67" i="40"/>
  <c r="D61" i="40"/>
  <c r="C61" i="40"/>
  <c r="D56" i="40"/>
  <c r="C56" i="40"/>
  <c r="D50" i="40"/>
  <c r="C50" i="40"/>
  <c r="D39" i="40"/>
  <c r="C39" i="40"/>
  <c r="D35" i="40"/>
  <c r="C35" i="40"/>
  <c r="D26" i="40"/>
  <c r="D20" i="40" s="1"/>
  <c r="C26" i="40"/>
  <c r="C20" i="40" s="1"/>
  <c r="D17" i="40"/>
  <c r="C17" i="40"/>
  <c r="D12" i="40"/>
  <c r="C12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25" i="18" l="1"/>
  <c r="G26" i="18" s="1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H10" i="12" s="1"/>
  <c r="C44" i="12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<sst xmlns="http://schemas.openxmlformats.org/spreadsheetml/2006/main" count="14273" uniqueCount="5125">
  <si>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</si>
  <si>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</si>
  <si>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</si>
  <si>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</si>
  <si>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</si>
  <si>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</si>
  <si>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</si>
  <si>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</si>
  <si>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</si>
  <si>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</si>
  <si>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</si>
  <si>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</si>
  <si>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</si>
  <si>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</si>
  <si>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</si>
  <si>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</si>
  <si>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</si>
  <si>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</si>
  <si>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</si>
  <si>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</si>
  <si>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</si>
  <si>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</si>
  <si>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</si>
  <si>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</si>
  <si>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</si>
  <si>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</si>
  <si>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</si>
  <si>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</si>
  <si>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</si>
  <si>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</si>
  <si>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</si>
  <si>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</si>
  <si>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</si>
  <si>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</si>
  <si>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</si>
  <si>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</si>
  <si>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</si>
  <si>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</si>
  <si>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</si>
  <si>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</si>
  <si>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</si>
  <si>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</si>
  <si>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</si>
  <si>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</si>
  <si>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</si>
  <si>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</si>
  <si>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</si>
  <si>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</si>
  <si>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</si>
  <si>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</si>
  <si>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</si>
  <si>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</si>
  <si>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</si>
  <si>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</si>
  <si>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</si>
  <si>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</si>
  <si>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</si>
  <si>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</si>
  <si>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</si>
  <si>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</si>
  <si>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</si>
  <si>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</si>
  <si>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</si>
  <si>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</si>
  <si>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</si>
  <si>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</si>
  <si>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</si>
  <si>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</si>
  <si>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</si>
  <si>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</si>
  <si>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</si>
  <si>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</si>
  <si>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</si>
  <si>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</si>
  <si>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</si>
  <si>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</si>
  <si>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</si>
  <si>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</si>
  <si>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</si>
  <si>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</si>
  <si>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</si>
  <si>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</si>
  <si>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</si>
  <si>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</si>
  <si>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</si>
  <si>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</si>
  <si>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</si>
  <si>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</si>
  <si>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</si>
  <si>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</si>
  <si>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</si>
  <si>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</si>
  <si>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</si>
  <si>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</si>
  <si>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</si>
  <si>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</si>
  <si>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</si>
  <si>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</si>
  <si>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</si>
  <si>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</si>
  <si>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</si>
  <si>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</si>
  <si>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</si>
  <si>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</si>
  <si>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</si>
  <si>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</si>
  <si>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</si>
  <si>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</si>
  <si>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</si>
  <si>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</si>
  <si>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</si>
  <si>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</si>
  <si>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</si>
  <si>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</si>
  <si>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</si>
  <si>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</si>
  <si>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</si>
  <si>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</si>
  <si>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</si>
  <si>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</si>
  <si>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</si>
  <si>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</si>
  <si>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</si>
  <si>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</si>
  <si>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</si>
  <si>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</si>
  <si>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</si>
  <si>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</si>
  <si>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</si>
  <si>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</si>
  <si>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</si>
  <si>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</si>
  <si>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</si>
  <si>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</si>
  <si>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</si>
  <si>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</si>
  <si>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</si>
  <si>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</si>
  <si>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</si>
  <si>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</si>
  <si>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</si>
  <si>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</si>
  <si>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</si>
  <si>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</si>
  <si>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</si>
  <si>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</si>
  <si>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</si>
  <si>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</si>
  <si>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</si>
  <si>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</si>
  <si>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</si>
  <si>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</si>
  <si>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</si>
  <si>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</si>
  <si>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</si>
  <si>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</si>
  <si>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</si>
  <si>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</si>
  <si>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</si>
  <si>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</si>
  <si>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</si>
  <si>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</si>
  <si>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</si>
  <si>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</si>
  <si>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</si>
  <si>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</si>
  <si>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</si>
  <si>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</si>
  <si>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</si>
  <si>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</si>
  <si>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</si>
  <si>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</si>
  <si>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</si>
  <si>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</si>
  <si>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</si>
  <si>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</si>
  <si>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</si>
  <si>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</si>
  <si>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</si>
  <si>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</si>
  <si>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</si>
  <si>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</si>
  <si>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</si>
  <si>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</si>
  <si>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</si>
  <si>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</si>
  <si>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</si>
  <si>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</si>
  <si>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</si>
  <si>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</si>
  <si>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</si>
  <si>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</si>
  <si>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</si>
  <si>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</si>
  <si>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</si>
  <si>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</si>
  <si>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</si>
  <si>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</si>
  <si>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</si>
  <si>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</si>
  <si>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</si>
  <si>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</si>
  <si>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</si>
  <si>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</si>
  <si>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</si>
  <si>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</si>
  <si>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</si>
  <si>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</si>
  <si>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</si>
  <si>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</si>
  <si>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</si>
  <si>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</si>
  <si>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</si>
  <si>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</si>
  <si>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</si>
  <si>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</si>
  <si>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</si>
  <si>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</si>
  <si>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</si>
  <si>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</si>
  <si>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</si>
  <si>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</si>
  <si>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</si>
  <si>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</si>
  <si>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</si>
  <si>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</si>
  <si>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</si>
  <si>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</si>
  <si>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</si>
  <si>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</si>
  <si>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</si>
  <si>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</si>
  <si>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</si>
  <si>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</si>
  <si>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</si>
  <si>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</si>
  <si>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</si>
  <si>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</si>
  <si>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</si>
  <si>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</si>
  <si>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</si>
  <si>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</si>
  <si>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</si>
  <si>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</si>
  <si>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</si>
  <si>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</si>
  <si>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</si>
  <si>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</si>
  <si>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</si>
  <si>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</si>
  <si>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</si>
  <si>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</si>
  <si>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</si>
  <si>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</si>
  <si>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</si>
  <si>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</si>
  <si>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</si>
  <si>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</si>
  <si>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</si>
  <si>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</si>
  <si>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</si>
  <si>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</si>
  <si>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</si>
  <si>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</si>
  <si>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</si>
  <si>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</si>
  <si>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</si>
  <si>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</si>
  <si>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</si>
  <si>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</si>
  <si>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</si>
  <si>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</si>
  <si>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</si>
  <si>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</si>
  <si>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</si>
  <si>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</si>
  <si>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</si>
  <si>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</si>
  <si>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</si>
  <si>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</si>
  <si>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</si>
  <si>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</si>
  <si>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</si>
  <si>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</si>
  <si>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</si>
  <si>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</si>
  <si>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</si>
  <si>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</si>
  <si>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</si>
  <si>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</si>
  <si>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</si>
  <si>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</si>
  <si>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</si>
  <si>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</si>
  <si>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</si>
  <si>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</si>
  <si>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</si>
  <si>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</si>
  <si>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</si>
  <si>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</si>
  <si>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</si>
  <si>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</si>
  <si>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</si>
  <si>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</si>
  <si>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</si>
  <si>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</si>
  <si>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</si>
  <si>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</si>
  <si>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</si>
  <si>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</si>
  <si>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</si>
  <si>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</si>
  <si>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</si>
  <si>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</si>
  <si>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</si>
  <si>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</si>
  <si>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</si>
  <si>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</si>
  <si>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</si>
  <si>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</si>
  <si>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</si>
  <si>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</si>
  <si>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</si>
  <si>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</si>
  <si>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</si>
  <si>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</si>
  <si>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</si>
  <si>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</si>
  <si>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</si>
  <si>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</si>
  <si>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</si>
  <si>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</si>
  <si>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</si>
  <si>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</si>
  <si>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</si>
  <si>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</si>
  <si>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</si>
  <si>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</si>
  <si>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</si>
  <si>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</si>
  <si>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</si>
  <si>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</si>
  <si>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</si>
  <si>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</si>
  <si>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</si>
  <si>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</si>
  <si>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</si>
  <si>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</si>
  <si>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</si>
  <si>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</si>
  <si>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</si>
  <si>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</si>
  <si>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</si>
  <si>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</si>
  <si>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</si>
  <si>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</si>
  <si>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</si>
  <si>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</si>
  <si>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</si>
  <si>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</si>
  <si>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</si>
  <si>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</si>
  <si>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</si>
  <si>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</si>
  <si>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</si>
  <si>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</si>
  <si>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</si>
  <si>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</si>
  <si>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</si>
  <si>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</si>
  <si>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</si>
  <si>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</si>
  <si>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</si>
  <si>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</si>
  <si>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</si>
  <si>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</si>
  <si>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</si>
  <si>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</si>
  <si>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</si>
  <si>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</si>
  <si>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</si>
  <si>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</si>
  <si>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</si>
  <si>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</si>
  <si>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</si>
  <si>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</si>
  <si>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</si>
  <si>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</si>
  <si>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</si>
  <si>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</si>
  <si>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</si>
  <si>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</si>
  <si>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</si>
  <si>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</si>
  <si>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</si>
  <si>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</si>
  <si>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</si>
  <si>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</si>
  <si>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</si>
  <si>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</si>
  <si>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</si>
  <si>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</si>
  <si>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</si>
  <si>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</si>
  <si>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</si>
  <si>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</si>
  <si>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</si>
  <si>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</si>
  <si>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</si>
  <si>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</si>
  <si>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</si>
  <si>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</si>
  <si>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</si>
  <si>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</si>
  <si>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</si>
  <si>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</si>
  <si>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</si>
  <si>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</si>
  <si>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</si>
  <si>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</si>
  <si>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</si>
  <si>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</si>
  <si>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</si>
  <si>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</si>
  <si>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</si>
  <si>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</si>
  <si>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</si>
  <si>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</si>
  <si>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</si>
  <si>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</si>
  <si>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</si>
  <si>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</si>
  <si>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</si>
  <si>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</si>
  <si>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</si>
  <si>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</si>
  <si>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</si>
  <si>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</si>
  <si>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</si>
  <si>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</si>
  <si>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</si>
  <si>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</si>
  <si>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</si>
  <si>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</si>
  <si>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</si>
  <si>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</si>
  <si>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</si>
  <si>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</si>
  <si>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</si>
  <si>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</si>
  <si>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</si>
  <si>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</si>
  <si>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</si>
  <si>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</si>
  <si>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</si>
  <si>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</si>
  <si>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</si>
  <si>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</si>
  <si>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</si>
  <si>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</si>
  <si>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</si>
  <si>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</si>
  <si>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</si>
  <si>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</si>
  <si>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</si>
  <si>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</si>
  <si>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</si>
  <si>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</si>
  <si>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</si>
  <si>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</si>
  <si>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</si>
  <si>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</si>
  <si>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</si>
  <si>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</si>
  <si>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</si>
  <si>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</si>
  <si>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</si>
  <si>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12,09,-02,10,2017</t>
  </si>
  <si>
    <t>ბანკი ქართუ</t>
  </si>
  <si>
    <t>GE51CR0000000004933608</t>
  </si>
  <si>
    <t>GEL</t>
  </si>
  <si>
    <t>5/16/2012</t>
  </si>
  <si>
    <t>GE72CR0000000004933618</t>
  </si>
  <si>
    <t>USD</t>
  </si>
  <si>
    <t>EURO</t>
  </si>
  <si>
    <t>GE09CR0000002049644506</t>
  </si>
  <si>
    <t>08/24/2016</t>
  </si>
  <si>
    <t>GE78CR0000002049654516</t>
  </si>
  <si>
    <t>GE29CR0000002049664516</t>
  </si>
  <si>
    <t>საკუთრება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</si>
  <si>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</si>
  <si>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</si>
  <si>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</si>
  <si>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</si>
  <si>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</si>
  <si>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</si>
  <si>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</si>
  <si>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</si>
  <si>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</si>
  <si>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</si>
  <si>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</si>
  <si>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</si>
  <si>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</si>
  <si>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</si>
  <si>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</si>
  <si>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</si>
  <si>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</si>
  <si>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</si>
  <si>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ქ. თბილისი, ერეკლე II-ეს მოედანი #3</t>
  </si>
  <si>
    <t>205283637</t>
  </si>
  <si>
    <t>შპს ახალი კაპიტალი</t>
  </si>
  <si>
    <t>202055122</t>
  </si>
  <si>
    <t>შპს ძველი უბანი</t>
  </si>
  <si>
    <t>ქ. თბილისი, მ. კოსტავას ქ. #14</t>
  </si>
  <si>
    <t>404909934</t>
  </si>
  <si>
    <t>შპს სითი ლოფტი</t>
  </si>
  <si>
    <t>ქ. თბილისი, რუსთაველის გამზირი #37</t>
  </si>
  <si>
    <t>404453113</t>
  </si>
  <si>
    <t>შპს ივერია ცენტრი</t>
  </si>
  <si>
    <t>431433219</t>
  </si>
  <si>
    <t>შპს ძველი თელავი</t>
  </si>
  <si>
    <t>ქ. თბილისი, ალ. ყაზბეგის გამზირი #14 ბ. 2</t>
  </si>
  <si>
    <t>01024044857</t>
  </si>
  <si>
    <t>ანდღულაძე მადონა ი/მ</t>
  </si>
  <si>
    <t>ქ. თბილისი, ქეთევან წამებულის ქ. #64-66</t>
  </si>
  <si>
    <t>01027012281</t>
  </si>
  <si>
    <t>ბადალიანი ალექსანდრე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</si>
  <si>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</si>
  <si>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</si>
  <si>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</si>
  <si>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</si>
  <si>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</si>
  <si>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თბილისი, ც. დადიანის ქ. #142</t>
  </si>
  <si>
    <t>204378869</t>
  </si>
  <si>
    <t>ქ. თბილისი, ფორე მოსულიშვილის ქ. #1</t>
  </si>
  <si>
    <t>54001007223</t>
  </si>
  <si>
    <t>ქემერტელიძე კახაბერ ი/მ</t>
  </si>
  <si>
    <t>ქ. გურჯაანი, სანაპიროს ქ. #10</t>
  </si>
  <si>
    <t>13001007430</t>
  </si>
  <si>
    <t>მექერიშვილი ლევან ი/მ</t>
  </si>
  <si>
    <t>ქ. ლაგოდეხი, ქიზიყის ქ. #27</t>
  </si>
  <si>
    <t>ჭუჭულაშვილი გიორგი ი/მ</t>
  </si>
  <si>
    <t>ქ. ყვარელი, შ. რუსთაველის ქ. #4</t>
  </si>
  <si>
    <t>241582373</t>
  </si>
  <si>
    <t>შპს კახეთის ღვინის მარანი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</si>
  <si>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</si>
  <si>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</si>
  <si>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</si>
  <si>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</si>
  <si>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</si>
  <si>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თეთრიწყარო, დიდგორის ქ. #15</t>
  </si>
  <si>
    <t>22001005181</t>
  </si>
  <si>
    <t>ბექაური ამური ი/მ</t>
  </si>
  <si>
    <t>ქ. მცხეთა, დ. აღმაშენებლის ქ.</t>
  </si>
  <si>
    <t>236052515</t>
  </si>
  <si>
    <t>შპს მცხეთის წყალი</t>
  </si>
  <si>
    <t>ქ. ბორჯომი, შ. რუსთაველის ქ. #147</t>
  </si>
  <si>
    <t>01001000813</t>
  </si>
  <si>
    <t>სამსონიძე ვალიდა ი/მ</t>
  </si>
  <si>
    <t>ქ. ახალციხე, შ. რუსთაველის ქ. #44-44ა</t>
  </si>
  <si>
    <t>წაღიკიან პარკევ ი/მ</t>
  </si>
  <si>
    <t>დ. ადიგენი, თამარ მეფის ქ. #2</t>
  </si>
  <si>
    <t>01004000999</t>
  </si>
  <si>
    <t>ზედგინიძე ზურაბ ი/მ</t>
  </si>
  <si>
    <t>ქ. ახალქალაქი, ჩარენცის ქ. #11/1</t>
  </si>
  <si>
    <t>07001022059</t>
  </si>
  <si>
    <t>მურადიანი ლუსაბერ ი/მ</t>
  </si>
  <si>
    <t>ქ. ნინოწმინდა, თავისუფლების ქ. #25</t>
  </si>
  <si>
    <t>32001016304</t>
  </si>
  <si>
    <t>მზიკიან მამბრე ი/მ</t>
  </si>
  <si>
    <t>ქ. ამბროლაური, კოსტავას ქ. #7</t>
  </si>
  <si>
    <t>04001002980</t>
  </si>
  <si>
    <t>გოცირიძე ომარი ი/მ</t>
  </si>
  <si>
    <t>ქ. თერჯოლა, რუსთაველის ქ. #105</t>
  </si>
  <si>
    <t>21001015020</t>
  </si>
  <si>
    <t>ჩუბინიძე დარეჯანი ი/მ</t>
  </si>
  <si>
    <t>ქ. ზესტაფონი, დ. აღმაშენებლის ქ. #19</t>
  </si>
  <si>
    <t>405117136</t>
  </si>
  <si>
    <t>შპს 7 ლიდო</t>
  </si>
  <si>
    <t>ქ. ბაღდათი, შ. რუსთაველის ქ. #22</t>
  </si>
  <si>
    <t>შპს ავა-მარიამი</t>
  </si>
  <si>
    <t>ქ. წყალტუბო, შ. რუსთაველის ქ. #4</t>
  </si>
  <si>
    <t>კუხალეიშვილი ნინო ი/მ</t>
  </si>
  <si>
    <t>ქ. ლანჩხუთი, მდინარაძის ქ. #3</t>
  </si>
  <si>
    <t>ორმოცაძე გიორგი ი/მ</t>
  </si>
  <si>
    <t>ქ. აბაშა, თავისუფლების ქ. #81</t>
  </si>
  <si>
    <t>გაბელაია დავითი ი/მ</t>
  </si>
  <si>
    <t>შუბლაძე ბესიკ ი/მ</t>
  </si>
  <si>
    <t>ქ. სენაკი, რუსთაველის ქ. #164</t>
  </si>
  <si>
    <t>საქ. სამომხ. კოოპერაციის სენაკის რ-ნ სამომხ. კოოპერატივი</t>
  </si>
  <si>
    <t>ქ. მარტვილი, თავისუფლების ქ. #14</t>
  </si>
  <si>
    <t>გეგია არველოდ ი/მ</t>
  </si>
  <si>
    <t>ქ. ხობი, 9 აპრილის ქ. #3</t>
  </si>
  <si>
    <t>შპს ლასარი</t>
  </si>
  <si>
    <t>ქ. ზუგდიდი, კ. გამსახურდიას ქ. #35</t>
  </si>
  <si>
    <t>შპს გრანდი</t>
  </si>
  <si>
    <t>დ. ჩხოროწყუ დ. აღმაშენებლის ქ. #13</t>
  </si>
  <si>
    <t>ესართია ლაშა ი/მ</t>
  </si>
  <si>
    <t>ქ. ფოთი, დ. აღმაშენებლის ქ. #10</t>
  </si>
  <si>
    <t>ხორავა მარიკა ი/მ</t>
  </si>
  <si>
    <t>ქ. ბათუმი, მარაჯნიშვილისა და ასათიანის კვეთა</t>
  </si>
  <si>
    <t>შპს სახლი ძველ ბათუმში</t>
  </si>
  <si>
    <t>ქედა, აბუსერიძის ქ. #11</t>
  </si>
  <si>
    <t>დიასამიძე ამირან ი/მ</t>
  </si>
  <si>
    <t>ქ. ქობულეთი, დ. აღმაშენებლის გამზირი #130</t>
  </si>
  <si>
    <t>ძუბენკო თამარა ი/მ</t>
  </si>
  <si>
    <t>შუახევი, დაბა შუახევი, რუსთაველის ქ. #22</t>
  </si>
  <si>
    <t>შაინიძე ნესტან ი/მ</t>
  </si>
  <si>
    <t>ქ. თბილისი, ი. ჭვჭავაძის გამზ. #20 ბ. 3</t>
  </si>
  <si>
    <t>ქ. თბილისი, მოედანი გულია, გვარდიის სამმართველოს მიმდებარედ</t>
  </si>
  <si>
    <t>ქ. თბილისი, ჩიტაიას ქ. #3 ბ. 2</t>
  </si>
  <si>
    <t>ქ. თბილისი, სოხუმის ქ. #4-6ა</t>
  </si>
  <si>
    <t>ქ. თბილისი, აკაკი წერეთლის გამზირი #61 ბ. #3</t>
  </si>
  <si>
    <t>საგარეჯო, რუსთაველის ქ. #175</t>
  </si>
  <si>
    <t>ქ. წნორი, თავისუფლების ქ. #37</t>
  </si>
  <si>
    <t>ქ. დედოფლისწყარო, ჰერეთის ქ. #74</t>
  </si>
  <si>
    <t>ქ. ახმეტა, ვაჟა-ფშაველას ქ.</t>
  </si>
  <si>
    <t>ქ. რუსთავი, კოსტავას ქ. #14  ბ. #48</t>
  </si>
  <si>
    <t>ქ. გარდაბანი, დ. აღმაშენებლის ქ. კორპუსი 17 ბ. #2-3</t>
  </si>
  <si>
    <t>ქ. ბოლნისი, აღმაშენებლის ქ. #54</t>
  </si>
  <si>
    <t>ქ. დმანისი, 9 აპრილის ქ. #67</t>
  </si>
  <si>
    <t>ქ. წალკა, მ. კოსტავას ქ. სახლი #75</t>
  </si>
  <si>
    <t>ქ. თიანეთი რუსთაველის ქ. #38</t>
  </si>
  <si>
    <t>ქ. დუშეთი, რუსთაველის ქ. #46</t>
  </si>
  <si>
    <t>ქ. ყაზბეგი, ალ. ყაზბეგის ქ. #32</t>
  </si>
  <si>
    <t>ქ. კასპი მ. კოსტავას ქ. #5</t>
  </si>
  <si>
    <t>ქ. გორი, წერეთლის ქ. #29</t>
  </si>
  <si>
    <t xml:space="preserve">ქ. ქარელი სტალინის ქ. #49 </t>
  </si>
  <si>
    <t>ქ. ხაშური, სააკაძის ქ. #94</t>
  </si>
  <si>
    <t>დ. ასპინძა, გორგასლის ქ. #2</t>
  </si>
  <si>
    <t>ქ. ონი, დავით აღმაშენებლის ქ. #51</t>
  </si>
  <si>
    <t>ქ. ცაგერი, მ. კოსტავას ქ. #13 ბ. 3</t>
  </si>
  <si>
    <t>ლენტეხი, დაბა ლენტეხი, სტალინის ქ. #8</t>
  </si>
  <si>
    <t>ხარაგაული, დ. ხარაგაული, სოლომონ მეფის # 21</t>
  </si>
  <si>
    <t>ქ. საჩხერე მერაბ კოსტავას ქ. #65</t>
  </si>
  <si>
    <t>ქ. ვანი, ჯორჯიაშვილის ქ. #2</t>
  </si>
  <si>
    <t>ქ. ხონი, მოსე ხონელის ქ. #5</t>
  </si>
  <si>
    <t>ქ. ჭიათურა ეგ. ნინოშვილის ქ. #12 ბ. 9</t>
  </si>
  <si>
    <t>ქ. ტყიბული, შ. რუსთაველის ქ. #1 ბ. 27</t>
  </si>
  <si>
    <t>ქ. ქუთაისი, გრიშაშვილის ქ. მე-4 შესახვევი #9/ რუსთაველის გამზირი #27</t>
  </si>
  <si>
    <t>ქ. ოზურგეთი, ი. ჭავჭავაძის ქ. #12</t>
  </si>
  <si>
    <t>ქ. ჩოხატაური, დუმბაძის ქ. #3</t>
  </si>
  <si>
    <t>ქ. წალენჯიხა, გ. მებონიას ქ. #2</t>
  </si>
  <si>
    <t>დ. მესტია, თამარ მეფის ქ. #14</t>
  </si>
  <si>
    <t>ქ. ბათუმი, ფრიდონ ხალვაშის გამზირი #346 ბ</t>
  </si>
  <si>
    <t>ხულო, დ. ხულო ტბელ აბუსერიძის ქ. #7</t>
  </si>
  <si>
    <t>იჯარა</t>
  </si>
  <si>
    <t>სხვადასხვა ხარჯები (ჯარიმა პარკირება)</t>
  </si>
  <si>
    <t>ღონისძიებების მოწყობის ხარჯები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</si>
  <si>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</si>
  <si>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</si>
  <si>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</si>
  <si>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</si>
  <si>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</si>
  <si>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</si>
  <si>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</si>
  <si>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</si>
  <si>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გოჩა</t>
  </si>
  <si>
    <t>სიხარულიძე</t>
  </si>
  <si>
    <t>01003008139</t>
  </si>
  <si>
    <t>პროგრამული უზრუნველყოფის სპეციალისტი</t>
  </si>
  <si>
    <t>ნუგზარ</t>
  </si>
  <si>
    <t>ხუციშვილი</t>
  </si>
  <si>
    <t xml:space="preserve">ზურაბ </t>
  </si>
  <si>
    <t>ხაჩიძე</t>
  </si>
  <si>
    <t>მაია</t>
  </si>
  <si>
    <t>ჯოხაძე</t>
  </si>
  <si>
    <t xml:space="preserve">ქეთევან </t>
  </si>
  <si>
    <t>ჩარკვიანი</t>
  </si>
  <si>
    <t>ანა</t>
  </si>
  <si>
    <t>ლაშხი</t>
  </si>
  <si>
    <t>ნათია</t>
  </si>
  <si>
    <t>ციმაკურიძე</t>
  </si>
  <si>
    <t xml:space="preserve">ნათია </t>
  </si>
  <si>
    <t>მოდებაძე</t>
  </si>
  <si>
    <t>მიხეილ</t>
  </si>
  <si>
    <t>ხონელიძე</t>
  </si>
  <si>
    <t>კახაბერ</t>
  </si>
  <si>
    <t>ბარათაშვილი</t>
  </si>
  <si>
    <t>ქრისტინა</t>
  </si>
  <si>
    <t>ასლანიდი</t>
  </si>
  <si>
    <t>დავით</t>
  </si>
  <si>
    <t>ბერია</t>
  </si>
  <si>
    <t>რამაზ</t>
  </si>
  <si>
    <t>კიკნაველიძე</t>
  </si>
  <si>
    <t>ნონა</t>
  </si>
  <si>
    <t>ჯორბენაძე</t>
  </si>
  <si>
    <t>მანანა</t>
  </si>
  <si>
    <t>მურღულაია</t>
  </si>
  <si>
    <t>ამირან</t>
  </si>
  <si>
    <t>კამლაძე</t>
  </si>
  <si>
    <t>თოქმაჯიშვილი</t>
  </si>
  <si>
    <t>ნოდარ</t>
  </si>
  <si>
    <t>ხადური</t>
  </si>
  <si>
    <t>01019005628</t>
  </si>
  <si>
    <t>სამსახურეობრივი</t>
  </si>
  <si>
    <t>ჩინეთის სახალხო რესპუბლიკა</t>
  </si>
  <si>
    <t>გივი</t>
  </si>
  <si>
    <t>ჭიჭინაძე</t>
  </si>
  <si>
    <t>01009002077</t>
  </si>
  <si>
    <t>კამერა DS-T100 2,8 mm, DC12V, 4W max (სამი ერთეული)</t>
  </si>
  <si>
    <t>შპს მაგისტრი</t>
  </si>
  <si>
    <t>კამერა DS-T103 2,8 mm, DC12V, 4W max (ორი ერთეული)</t>
  </si>
  <si>
    <t>ვიდეო ჩამწერი DVR DS-H108G I/p: 12v-2A Max 24W (ერთი ერთეული)</t>
  </si>
  <si>
    <t>ST100DM010, Seagate Barracuda 1 TB, SATA 3,5 7200rpm64MB 6GB/s (ერთი ერთეული)</t>
  </si>
  <si>
    <t>კამერა DS-T200_3.6 (ერთი ერთეული)</t>
  </si>
  <si>
    <t>კამერა DS-T200_2.8 (ერთი ერთეული)</t>
  </si>
  <si>
    <t>ჩამწერი DS-H104Q (ერთი ერთეული)</t>
  </si>
  <si>
    <t>კვების ბლოკი (მეორადი) (ერთი ერთეული)</t>
  </si>
  <si>
    <t>კაბელი CCTV-AL 1 COAX+2x0.22 (ერთი ერთეული)</t>
  </si>
  <si>
    <t>ST1000DM010, Seagate Barracuda 1TB, SATA 3.5 7200rpm 64MB 6GB/s (ერთი ერთეული)</t>
  </si>
  <si>
    <t>ტელევიზორი SANYO- 24K50 საკიდით SUREFIX142</t>
  </si>
  <si>
    <t>შ.პ.ს. მენეჯმენტ სერვისი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</si>
  <si>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</si>
  <si>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</si>
  <si>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</si>
  <si>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</si>
  <si>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</si>
  <si>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</si>
  <si>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</si>
  <si>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</si>
  <si>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</si>
  <si>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</si>
  <si>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</si>
  <si>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</si>
  <si>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</si>
  <si>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</si>
  <si>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</si>
  <si>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</si>
  <si>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</si>
  <si>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</si>
  <si>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</si>
  <si>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</si>
  <si>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</si>
  <si>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</si>
  <si>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</si>
  <si>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</si>
  <si>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</si>
  <si>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</si>
  <si>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</si>
  <si>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</si>
  <si>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</si>
  <si>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</si>
  <si>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</si>
  <si>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</si>
  <si>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</si>
  <si>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ფულადი შემოწირულობა</t>
  </si>
  <si>
    <t>იოსებ სონღულაშვილი</t>
  </si>
  <si>
    <t>მინდია საბანაძე</t>
  </si>
  <si>
    <t>ნოდარ საბანაძე</t>
  </si>
  <si>
    <t>ზვიადი მამალაძე</t>
  </si>
  <si>
    <t>დავით ჟღენტი</t>
  </si>
  <si>
    <t>პაატა სირაძე</t>
  </si>
  <si>
    <t>დიმიტრი რამიშვილი</t>
  </si>
  <si>
    <t>სოფიო ლაჩაშვილი</t>
  </si>
  <si>
    <t xml:space="preserve">
    01027021511
</t>
  </si>
  <si>
    <t xml:space="preserve">
    01023002458
</t>
  </si>
  <si>
    <t xml:space="preserve">
    01024036045
</t>
  </si>
  <si>
    <t xml:space="preserve">
    46001001478
</t>
  </si>
  <si>
    <t xml:space="preserve">
    01023009955
</t>
  </si>
  <si>
    <t xml:space="preserve">
    61001014683
</t>
  </si>
  <si>
    <t xml:space="preserve">
    01030034300
</t>
  </si>
  <si>
    <t xml:space="preserve">
    20001011032
</t>
  </si>
  <si>
    <t>GE81CR0000009426813601</t>
  </si>
  <si>
    <t>GE70CR0000000053923601</t>
  </si>
  <si>
    <t>GE97CR0000009432313601</t>
  </si>
  <si>
    <t>GE78TB7078945068100001</t>
  </si>
  <si>
    <t>GE45TB7280945068100001</t>
  </si>
  <si>
    <t>GE75CR0000009450213601</t>
  </si>
  <si>
    <t>GE08BG0000000304039600</t>
  </si>
  <si>
    <t>GE47CR0160009450183601</t>
  </si>
  <si>
    <t xml:space="preserve">
    ბანკი ქართუ
</t>
  </si>
  <si>
    <t xml:space="preserve">
    თიბისი
</t>
  </si>
  <si>
    <t xml:space="preserve">
    საქართველოს ბანკი
</t>
  </si>
  <si>
    <t>LION</t>
  </si>
  <si>
    <t>404430914</t>
  </si>
  <si>
    <t>GE13CR0000000014753602</t>
  </si>
  <si>
    <t>დავით პაიჭაძე</t>
  </si>
  <si>
    <t>მამუკა ფოთოლაშვილი</t>
  </si>
  <si>
    <t>ლაშა ჭელიძე</t>
  </si>
  <si>
    <t>ტარიელ ჩხარტიშვილი</t>
  </si>
  <si>
    <t>თამაზ დემინაშვილი</t>
  </si>
  <si>
    <t xml:space="preserve">
    01019003713
</t>
  </si>
  <si>
    <t xml:space="preserve">
    45001001274
</t>
  </si>
  <si>
    <t xml:space="preserve">
    01024037863
</t>
  </si>
  <si>
    <t xml:space="preserve">
    33001008840
</t>
  </si>
  <si>
    <t xml:space="preserve">
    01014002767
</t>
  </si>
  <si>
    <t>GE70CR0050009450553601</t>
  </si>
  <si>
    <t>GE61CR0000009450493601</t>
  </si>
  <si>
    <t>GE06BG0000000724225400</t>
  </si>
  <si>
    <t>GE40TB7497445061100028</t>
  </si>
  <si>
    <t>GE42CR0000009417893601</t>
  </si>
  <si>
    <t>Geo Sand</t>
  </si>
  <si>
    <t>ელ სი თბილისი</t>
  </si>
  <si>
    <t>თეგეტა მოტორსი</t>
  </si>
  <si>
    <t>439393443</t>
  </si>
  <si>
    <t>404934032</t>
  </si>
  <si>
    <t>202177205</t>
  </si>
  <si>
    <t>GE75PC0133600100064257</t>
  </si>
  <si>
    <t>GE09CR0000000015803602</t>
  </si>
  <si>
    <t>GE80TB0600000024467853</t>
  </si>
  <si>
    <t xml:space="preserve">
    პროკრედიტ ბანკი
</t>
  </si>
  <si>
    <t>დიმიტრი ჩქარეული</t>
  </si>
  <si>
    <t xml:space="preserve">
    62004015293
</t>
  </si>
  <si>
    <t>GE62BG0000000854055400</t>
  </si>
  <si>
    <t>არაფულადი შემოწირულობა</t>
  </si>
  <si>
    <t>მიკროსაფინანსო ორგანიზაცია ალფა ექსპრესი</t>
  </si>
  <si>
    <t>202340984</t>
  </si>
  <si>
    <t xml:space="preserve">ქ. თბილისი სარაჯიშვილის გამზირი 3  ფართი 176,42 კვ.მ საკად. კოდი 01,11,05,036,012,01,509  უსასყიდლო სარგებლობა 50 დღით. </t>
  </si>
  <si>
    <t>კახური ტრადიციული მეღვინეობა</t>
  </si>
  <si>
    <t>200075113</t>
  </si>
  <si>
    <t>GE56BG0000000827888400</t>
  </si>
  <si>
    <t>კახა კალაძე</t>
  </si>
  <si>
    <t xml:space="preserve">
    01010001112
</t>
  </si>
  <si>
    <t>ქ. სამტრედია რუსთაველის ქ. 23, სართ.1   93.9კვმ ფართი საკად.კოდი. 34.08.19.121.01.506 უსასყიდლოდ სარგებლობა 62 დღით</t>
  </si>
  <si>
    <t>თენგიზ გავაშელი</t>
  </si>
  <si>
    <t>გიორგი გაგუა</t>
  </si>
  <si>
    <t>შორენა ჭანკვეტაძე</t>
  </si>
  <si>
    <t>ილია შონია</t>
  </si>
  <si>
    <t>გია ანდღულაძე</t>
  </si>
  <si>
    <t>ვაჟა უსანეთაშვილი</t>
  </si>
  <si>
    <t>რევაზ კლდიაშვილი</t>
  </si>
  <si>
    <t>დავით ჩიქოვანი</t>
  </si>
  <si>
    <t>შორენა კიკვაძე</t>
  </si>
  <si>
    <t>ნიკოლოზ კინტრაია</t>
  </si>
  <si>
    <t>პალიკო კინტრაია</t>
  </si>
  <si>
    <t>ილია დეკანოიძე</t>
  </si>
  <si>
    <t>კონსტანტინე კაპანაძე</t>
  </si>
  <si>
    <t>ბეჟანი ანუაშვილი</t>
  </si>
  <si>
    <t>ვაჟა ციგროშვილი</t>
  </si>
  <si>
    <t>ირაკლი გვენეტაძე</t>
  </si>
  <si>
    <t>გოჩა ალექსიძე</t>
  </si>
  <si>
    <t>ივანე ბაქრაძე</t>
  </si>
  <si>
    <t>ვაჟა ლეკიშვილი</t>
  </si>
  <si>
    <t xml:space="preserve">
    01003002124
</t>
  </si>
  <si>
    <t xml:space="preserve">
    01006001848
</t>
  </si>
  <si>
    <t xml:space="preserve">
    01015003084
</t>
  </si>
  <si>
    <t xml:space="preserve">
    01024012981
</t>
  </si>
  <si>
    <t xml:space="preserve">
    01030006793
</t>
  </si>
  <si>
    <t xml:space="preserve">
    01019006353
</t>
  </si>
  <si>
    <t xml:space="preserve">
    01008006158
</t>
  </si>
  <si>
    <t xml:space="preserve">
    01008001159
</t>
  </si>
  <si>
    <t xml:space="preserve">
    01029004658
</t>
  </si>
  <si>
    <t xml:space="preserve">
    01024001500
</t>
  </si>
  <si>
    <t xml:space="preserve">
    01024017530
</t>
  </si>
  <si>
    <t xml:space="preserve">
    38001042674
</t>
  </si>
  <si>
    <t xml:space="preserve">
    01022001711
</t>
  </si>
  <si>
    <t xml:space="preserve">
    01017003114
</t>
  </si>
  <si>
    <t xml:space="preserve">
    36001040181
</t>
  </si>
  <si>
    <t xml:space="preserve">
    01024066420
</t>
  </si>
  <si>
    <t xml:space="preserve">
    01024020741
</t>
  </si>
  <si>
    <t xml:space="preserve">
    01016001933
</t>
  </si>
  <si>
    <t xml:space="preserve">
    01017004834
</t>
  </si>
  <si>
    <t>GE07VT1000000399264506</t>
  </si>
  <si>
    <t>GE09VT1000000776554506</t>
  </si>
  <si>
    <t>GE72CR0000009419233601</t>
  </si>
  <si>
    <t>GE09VT1000000400194506</t>
  </si>
  <si>
    <t>GE22VT6600000037663601</t>
  </si>
  <si>
    <t>GE72VT1000000433854506</t>
  </si>
  <si>
    <t>GE84CR0140050003883601</t>
  </si>
  <si>
    <t>GE42CR0000009450873601</t>
  </si>
  <si>
    <t>GE59CR0000009419493601</t>
  </si>
  <si>
    <t>GE17CR0000009425183601</t>
  </si>
  <si>
    <t>GE66CR0000009425173601</t>
  </si>
  <si>
    <t>GE28TB7478045063600031</t>
  </si>
  <si>
    <t>GE60VT1000000423424506</t>
  </si>
  <si>
    <t>GE33CR0000009421953601</t>
  </si>
  <si>
    <t>GE32CR0000009421973601</t>
  </si>
  <si>
    <t>GE48CR0000009450753601</t>
  </si>
  <si>
    <t>GE50CR0000009450713601</t>
  </si>
  <si>
    <t>GE93CR0000002007043601</t>
  </si>
  <si>
    <t>GE02CR0000009450703601</t>
  </si>
  <si>
    <t xml:space="preserve">
    ვითიბი
</t>
  </si>
  <si>
    <t>ერეკლე უღრელიძე</t>
  </si>
  <si>
    <t>გიორგი გაბაძე</t>
  </si>
  <si>
    <t>ქეთევან სიხარულიძე</t>
  </si>
  <si>
    <t>რევაზ სოხაძე</t>
  </si>
  <si>
    <t>ილია ბატიაშვილი</t>
  </si>
  <si>
    <t>დავით ინაური</t>
  </si>
  <si>
    <t>ლევან თადუმაძე</t>
  </si>
  <si>
    <t xml:space="preserve">
    61004014830
</t>
  </si>
  <si>
    <t xml:space="preserve">
    01027066501
</t>
  </si>
  <si>
    <t xml:space="preserve">
    46001000274
</t>
  </si>
  <si>
    <t xml:space="preserve">
    01026008236
</t>
  </si>
  <si>
    <t xml:space="preserve">
    20001006120
</t>
  </si>
  <si>
    <t xml:space="preserve">
    01024024600
</t>
  </si>
  <si>
    <t xml:space="preserve">
    01010004657
</t>
  </si>
  <si>
    <t>GE50LB0027245010427141</t>
  </si>
  <si>
    <t>GE40TB7927845063600023</t>
  </si>
  <si>
    <t>GE97TB7182736010100027</t>
  </si>
  <si>
    <t>GE56CR0130009451023601</t>
  </si>
  <si>
    <t>GE25CR0000000194503601</t>
  </si>
  <si>
    <t>GE80CR0000000915083601</t>
  </si>
  <si>
    <t>GE13CR0000009425263601</t>
  </si>
  <si>
    <t xml:space="preserve">
    ლიბერთი
</t>
  </si>
  <si>
    <t>ახალი ბიზნეს ჯგუფი</t>
  </si>
  <si>
    <t>ენგადი</t>
  </si>
  <si>
    <t>ჯეო კვარცი</t>
  </si>
  <si>
    <t>446965053</t>
  </si>
  <si>
    <t>242005888</t>
  </si>
  <si>
    <t>239406380</t>
  </si>
  <si>
    <t>GE92PC0133600100063757</t>
  </si>
  <si>
    <t>GE48BG0000000113653100</t>
  </si>
  <si>
    <t>GE03BG0000000332609100</t>
  </si>
  <si>
    <t>პაატა ეზიეშვილი</t>
  </si>
  <si>
    <t>დავით ბაინდურაშვილი</t>
  </si>
  <si>
    <t>გრიგოლ ლეკვეიშვილი</t>
  </si>
  <si>
    <t>თემურ ლეკვეიშვილი</t>
  </si>
  <si>
    <t>ზაზა გამეზარდაშვილი</t>
  </si>
  <si>
    <t>ნოდარი ბუღაძე</t>
  </si>
  <si>
    <t>გიორგი ერბოწონაშვილი</t>
  </si>
  <si>
    <t>ამინადარ მაჩაიძე</t>
  </si>
  <si>
    <t>ოთარ გოგავა</t>
  </si>
  <si>
    <t>ავთანდილი კოჩაძე</t>
  </si>
  <si>
    <t xml:space="preserve">
    35001007755
</t>
  </si>
  <si>
    <t xml:space="preserve">
    01008003400
</t>
  </si>
  <si>
    <t xml:space="preserve">
    01001010845
</t>
  </si>
  <si>
    <t xml:space="preserve">
    01001003053
</t>
  </si>
  <si>
    <t xml:space="preserve">
    60001019350
</t>
  </si>
  <si>
    <t xml:space="preserve">
    38001000504
</t>
  </si>
  <si>
    <t xml:space="preserve">
    01017002723
</t>
  </si>
  <si>
    <t xml:space="preserve">
    01026001992
</t>
  </si>
  <si>
    <t xml:space="preserve">
    01006006692
</t>
  </si>
  <si>
    <t xml:space="preserve">
    21001003059
</t>
  </si>
  <si>
    <t>GE10CR0000009451513601</t>
  </si>
  <si>
    <t>GE12CR0000009451473601</t>
  </si>
  <si>
    <t>GE66CR0000009451363601</t>
  </si>
  <si>
    <t>GE17CR0000009451373601</t>
  </si>
  <si>
    <t>GE77CR0050009451383601</t>
  </si>
  <si>
    <t>GE02BG0000000906403500</t>
  </si>
  <si>
    <t>GE68CR0000009451323601</t>
  </si>
  <si>
    <t>GE22CR0000009451273601</t>
  </si>
  <si>
    <t>GE71CR0000009451263601</t>
  </si>
  <si>
    <t>GE61TB7678645068100004</t>
  </si>
  <si>
    <t>ფრეგო</t>
  </si>
  <si>
    <t>დეტი</t>
  </si>
  <si>
    <t>404440084</t>
  </si>
  <si>
    <t>205134638</t>
  </si>
  <si>
    <t>GE03BG0000000899360700</t>
  </si>
  <si>
    <t>GE96BT0360000166910001</t>
  </si>
  <si>
    <t xml:space="preserve">
    ბითიეი
</t>
  </si>
  <si>
    <t>ბესიკ თოდუა</t>
  </si>
  <si>
    <t>01010005245</t>
  </si>
  <si>
    <t>GE39CR0000000058423601</t>
  </si>
  <si>
    <t>ირაკლი ჭკადუა</t>
  </si>
  <si>
    <t>30001001538</t>
  </si>
  <si>
    <t>GE14TB7013245064300001</t>
  </si>
  <si>
    <t>საარჩევნო ფონდის მმართველი</t>
  </si>
  <si>
    <t>01030025947</t>
  </si>
  <si>
    <t>01006018789</t>
  </si>
  <si>
    <t>კოორდინატორი</t>
  </si>
  <si>
    <t>01005007881</t>
  </si>
  <si>
    <t>საარჩევნო მიმართულების ოფის მენეჯერი</t>
  </si>
  <si>
    <t>01011002284</t>
  </si>
  <si>
    <t>01008038633</t>
  </si>
  <si>
    <t>ლოჯისტიკის მენეჯერი</t>
  </si>
  <si>
    <t>01011064794</t>
  </si>
  <si>
    <t>01005000168</t>
  </si>
  <si>
    <t>47001025081</t>
  </si>
  <si>
    <t>01010012232</t>
  </si>
  <si>
    <t>01007004885</t>
  </si>
  <si>
    <t>01008047242</t>
  </si>
  <si>
    <t>62003014845</t>
  </si>
  <si>
    <t>მძღოლი</t>
  </si>
  <si>
    <t>01017006030</t>
  </si>
  <si>
    <t>01030047678</t>
  </si>
  <si>
    <t>01024079276</t>
  </si>
  <si>
    <t>მედიასთან ურთიერთობის მენეჯერი</t>
  </si>
  <si>
    <t>01004001534</t>
  </si>
  <si>
    <t>ტრეინინგის კოორდინატორი</t>
  </si>
  <si>
    <t>პრესსამსახურის რეგიონების მიმართულების კოორდინატორი</t>
  </si>
  <si>
    <t>პრესსამსახურის უფროსი</t>
  </si>
  <si>
    <t>კახური</t>
  </si>
  <si>
    <t>GE59BS0000000001536357</t>
  </si>
  <si>
    <t>ბაზის ბანკი</t>
  </si>
  <si>
    <t>კობა ბერიანიძე</t>
  </si>
  <si>
    <t>კახაბერ ტაბატაძე</t>
  </si>
  <si>
    <t>ივანე ნონიკაშვილი</t>
  </si>
  <si>
    <t>ნიკოლოზ სულთანიშვილი</t>
  </si>
  <si>
    <t>ირაკლი ჯალაბაძე</t>
  </si>
  <si>
    <t>ივანე კეკუტია</t>
  </si>
  <si>
    <t>მანუჩარ ლაფაჩი</t>
  </si>
  <si>
    <t>ონისე უგრეხელიძე</t>
  </si>
  <si>
    <t>ილია ედიშერაშვილი</t>
  </si>
  <si>
    <t>ნიკოლოზ ბერკაცაშვილი</t>
  </si>
  <si>
    <t>სვეტლანა ჩოჩიშვილი</t>
  </si>
  <si>
    <t>შოთა ვანიშვილი</t>
  </si>
  <si>
    <t>გიორგი კალხიტაშვილი</t>
  </si>
  <si>
    <t>ავთანდილ შოშიაშვილი</t>
  </si>
  <si>
    <t>ივანე კორინთელი</t>
  </si>
  <si>
    <t>მალხაზ ბაიაძე</t>
  </si>
  <si>
    <t>მამუკა ხელაია</t>
  </si>
  <si>
    <t>მერაბ მელანაშვილი</t>
  </si>
  <si>
    <t xml:space="preserve">
    59001029782
</t>
  </si>
  <si>
    <t xml:space="preserve">
    57001019430
</t>
  </si>
  <si>
    <t xml:space="preserve">
    59001025456
</t>
  </si>
  <si>
    <t xml:space="preserve">
    59001035573
</t>
  </si>
  <si>
    <t xml:space="preserve">
    59001099218
</t>
  </si>
  <si>
    <t xml:space="preserve">
    62007016123
</t>
  </si>
  <si>
    <t xml:space="preserve">
    59001021677
</t>
  </si>
  <si>
    <t xml:space="preserve">
    60003000129
</t>
  </si>
  <si>
    <t xml:space="preserve">
    59002007135
</t>
  </si>
  <si>
    <t xml:space="preserve">
    59001032614
</t>
  </si>
  <si>
    <t xml:space="preserve">
    43001005173
</t>
  </si>
  <si>
    <t xml:space="preserve">
    59001037530
</t>
  </si>
  <si>
    <t xml:space="preserve">
    59001087557
</t>
  </si>
  <si>
    <t xml:space="preserve">
    59001000642
</t>
  </si>
  <si>
    <t xml:space="preserve">
    59001008234
</t>
  </si>
  <si>
    <t xml:space="preserve">
    59001083767
</t>
  </si>
  <si>
    <t xml:space="preserve">
    35001019060
</t>
  </si>
  <si>
    <t xml:space="preserve">
    59001021870
</t>
  </si>
  <si>
    <t>GE97CR0110009451853601</t>
  </si>
  <si>
    <t>GE49CR0110009451843601</t>
  </si>
  <si>
    <t>GE50CR0110009451823601</t>
  </si>
  <si>
    <t>GE02CR0110009451813601</t>
  </si>
  <si>
    <t>GE51CR0110009451803601</t>
  </si>
  <si>
    <t>GE66CR0130009451793601</t>
  </si>
  <si>
    <t>GE05CR0110009451753601</t>
  </si>
  <si>
    <t>GE96CR0000009451733601</t>
  </si>
  <si>
    <t>GE55CR0110009451723601</t>
  </si>
  <si>
    <t>GE63CR0140000501323601</t>
  </si>
  <si>
    <t>GE56CR0110009451703601</t>
  </si>
  <si>
    <t>GE08CR0110009451693601</t>
  </si>
  <si>
    <t>GE57CR0110009451683601</t>
  </si>
  <si>
    <t>GE09CR0110009451673601</t>
  </si>
  <si>
    <t>GE58CR0110009451663601</t>
  </si>
  <si>
    <t>GE10CR0110009451653601</t>
  </si>
  <si>
    <t>GE52CR0000009451643601</t>
  </si>
  <si>
    <t>GE11CR0110009451633601</t>
  </si>
  <si>
    <t>სატელევიზიო რეკლამის ხარჯი</t>
  </si>
  <si>
    <t>შპს ტელეიმედი</t>
  </si>
  <si>
    <t>მპგ ქართული ოცნება</t>
  </si>
  <si>
    <t>წმ</t>
  </si>
  <si>
    <t>პოლიტიკური რეკლამის ეთერში განთავსება</t>
  </si>
  <si>
    <t>შპს ჯი-დი-ეს თი-ვი</t>
  </si>
  <si>
    <t>ინტერნეტ-რეკლამს ხრჯი</t>
  </si>
  <si>
    <t>შპს გურია ნიუსი</t>
  </si>
  <si>
    <t>15.09.2017 - 14.11.2017</t>
  </si>
  <si>
    <t>წთ</t>
  </si>
  <si>
    <t>ვებ-გვერდი - www.gurianews.com/site/categories/g-news-tv ინტერნეტ გადაცემებსა და სიუჟეტებში სარეკლამო ვიდეო რგოლის განთავსება</t>
  </si>
  <si>
    <t>შპს "ტელეკომპანია პირველი"</t>
  </si>
  <si>
    <t>შპს "პალიტრა TV"</t>
  </si>
  <si>
    <t>შპს "იბერია TV"</t>
  </si>
  <si>
    <t>შპს სტუდია მაესტრო</t>
  </si>
  <si>
    <t>ბილბორდი</t>
  </si>
  <si>
    <t>შპს შარა-გზამშენი პირველი</t>
  </si>
  <si>
    <t>22.09.2017-27.10.2017</t>
  </si>
  <si>
    <t>კვ/მ</t>
  </si>
  <si>
    <t>სარეკლამო ზედაპირების განთავსების მომსახურება/ქ. ხობი, ცოტნე დადიანისა და სახოკიას კვეთა</t>
  </si>
  <si>
    <t>შპს სამაჩაბლო 2016</t>
  </si>
  <si>
    <t>20.09.2017-27.10.2017</t>
  </si>
  <si>
    <t>სარეკლამო ზედაპირების განთავსების მომსახურება/ მცხეთა, სოფელი მუხრანი, ცენტრი</t>
  </si>
  <si>
    <t>სარეკლამო ზედაპირების განთავსების მომსახურება/ მცხეთა, სოფელი საგურამო, ცენტრი</t>
  </si>
  <si>
    <t>სარეკლამო ზედაპირების განთავსების მომსახურება/ მცხეთა, სოფელი წეროვანი, ცენტრი</t>
  </si>
  <si>
    <t>შპს პალიტრა TV</t>
  </si>
  <si>
    <t>პოლიტიკური რეკლამა</t>
  </si>
  <si>
    <t>შპს ტელეკომპანია პირველი</t>
  </si>
  <si>
    <t>შპს იბერია TV</t>
  </si>
  <si>
    <t>ქუჩაში დამონტაჟებული ეკრანი</t>
  </si>
  <si>
    <t>შპს ალმა</t>
  </si>
  <si>
    <t>16.09.2017 (16:00-დან - 17:30-მდე)</t>
  </si>
  <si>
    <t>სარეკლამო რგოლის განთავსება/მონიტორი ზუგდიდის ცენტრალურ მოედანზე</t>
  </si>
  <si>
    <t>შპს ტოპნიუსი</t>
  </si>
  <si>
    <t>20.09.2017 - 19.11.2017</t>
  </si>
  <si>
    <t>600*200</t>
  </si>
  <si>
    <t>პიქსელი</t>
  </si>
  <si>
    <t>სარეკლამო ადგილი პოლიტიკური რეკლამისათვის ვებ-გვერდზე www.topnews.com.ge - H1 ბანერი</t>
  </si>
  <si>
    <t>1200*200</t>
  </si>
  <si>
    <t>სარეკლამო ადგილი პოლიტიკური რეკლამისათვის ვებ-გვერდზე www.topnews.com.ge - D1 ბანერი</t>
  </si>
  <si>
    <t>საინფორმაციო მომსახურება ვებ გვერდზე www.topnews.com.ge  (შეუზღუდავი რაოდენობით, 
მასალა: ფოტო+ვიდეო+ტექსტი</t>
  </si>
  <si>
    <t>ბეჭდური რეკლამი ხარჯი</t>
  </si>
  <si>
    <t>შპს გაზეთი "ალიონი"</t>
  </si>
  <si>
    <t>18.09.2017 - 19.10.2017</t>
  </si>
  <si>
    <t>კვ/სმ</t>
  </si>
  <si>
    <t>ბეჭდური ვერსია - 3 ერთეული პირველი გვერდის მეოთხედი</t>
  </si>
  <si>
    <t>ბეჭდური ვერსია - 3 ერთეული მერვე გვერდის მეოთხედი</t>
  </si>
  <si>
    <t>შპს "ვიზარდ ივენთი"</t>
  </si>
  <si>
    <t>18.09.2017 (20:00-20:30)</t>
  </si>
  <si>
    <t>ეკრანის იჯარა/ ფილარმონიის გარე ტერიტორია</t>
  </si>
  <si>
    <t>რადიო რეკლამა</t>
  </si>
  <si>
    <t>შპს "მომხმარებელთა საყურადღებოდ"</t>
  </si>
  <si>
    <t>პოლიტიკური რადიო რეკლამა</t>
  </si>
  <si>
    <t>შპს  საინფორმაციო ცენტრების ქსელი</t>
  </si>
  <si>
    <t>შპს "რადიოცენტრი პლუსი"</t>
  </si>
  <si>
    <t>შპს "რადიო უცნობი"</t>
  </si>
  <si>
    <t>შპს სამაუწყებო კომპანია ჰერეთი</t>
  </si>
  <si>
    <t>შპს "მედია ჯგუფი"</t>
  </si>
  <si>
    <t>შპს "ქართული რადიო"</t>
  </si>
  <si>
    <t>შპს "მომავლის რეკლამა"</t>
  </si>
  <si>
    <t>29.09.2017 - 10.10.2017</t>
  </si>
  <si>
    <t>შპს ტელე-რადიო კორპორაცია "ინფორმკავშირი" ტელევიზია "არგო"</t>
  </si>
  <si>
    <t>შპს "რადიო იმედი"</t>
  </si>
  <si>
    <t>შპს "რადიო ჰოლდინგი ფორტუნა"</t>
  </si>
  <si>
    <t>პოლიტიკური რადიო რეკლამა (სარეკლამო მომსახურება - ფორტუნა)</t>
  </si>
  <si>
    <t>პოლიტიკური რადიო რეკლამა (სარეკლამო მომსახურება - ავტორადიო)</t>
  </si>
  <si>
    <t>პოლიტიკური რადიო რეკლამა (სარეკლამო მომსახურება - არ დაიდარდო)</t>
  </si>
  <si>
    <t>ასოციაცია "ათინათი"</t>
  </si>
  <si>
    <t>შპს "ძველი ქალაქი"</t>
  </si>
  <si>
    <t>ი/მ მარი ხუციშვილი</t>
  </si>
  <si>
    <t>22.09.2017 - 23.10.2017</t>
  </si>
  <si>
    <t>სარეკლამო კონსტრუქციების იჯარა, მონტაჟი/დემონტაჟი   / ვარკეთილი, მესამე მასივი, თრიალეთის ქ.#8</t>
  </si>
  <si>
    <t>შპს ჯი ეი სი</t>
  </si>
  <si>
    <t>26.09.2017 - 25.10.2017</t>
  </si>
  <si>
    <t>ქ.თელავი, თბილისის გზატკეცილი (ავტოგასამართ სადგურთან)</t>
  </si>
  <si>
    <t>ქ.თელავი, ქართული უნივერსიტეტის ქუჩა</t>
  </si>
  <si>
    <t>ქ.თელავი, ალაზნის გამზირზე, ავტოსადგურისა და ბაზრის მიმდებარედ</t>
  </si>
  <si>
    <t> შპს BLACK and White</t>
  </si>
  <si>
    <t>28.09.2017 - 21.10.2017</t>
  </si>
  <si>
    <t>20-30</t>
  </si>
  <si>
    <t>ქ.ქუთაისი, რუსთაველის და ფალიაშვილის ქუჩების კვეთა (გალერეის შენობაზე, გარე მონიტორი)</t>
  </si>
  <si>
    <t>ქ.ქუთაისი, გამსახურდიას და ჭავჭავაძის ქუჩების კვეთა (გზაგამტარ ხიდთან, გარე მონიტორი)</t>
  </si>
  <si>
    <t>ქ.ქუთაისი, წმინდა ნინოს და ფალიაშვილის ქუჩების კვეთა (ბავშვთა სამყაროსთან, გარე მონიტორი)</t>
  </si>
  <si>
    <t>სამარშუტო ტაქსი (სახელმ. ნომერი GCC948, წრიული) LED მონიტორი</t>
  </si>
  <si>
    <t>სამარშუტო ტაქსი (სახელმ. ნომერი HH877NN, წრიული) LED მონიტორი</t>
  </si>
  <si>
    <t>სამარშუტო ტაქსი (სახელმ. ნომერი RSS715, წრიული) LED მონიტორი</t>
  </si>
  <si>
    <t>სამარშუტო ტაქსი (სახელმ. ნომერი EME887, წრიული) LED მონიტორი</t>
  </si>
  <si>
    <t>სამარშუტო ტაქსი (სახელმ. ნომერი QN823NQ, წრიული) LED მონიტორი</t>
  </si>
  <si>
    <t>სამარშუტო ტაქსი (სახელმ. ნომერი MMH380, წრიული) LED მონიტორი</t>
  </si>
  <si>
    <t>შპს ინფო რუსთავი</t>
  </si>
  <si>
    <t>სარეკლამო ადგილი პოლიტიკური რეკლამისათვის,  ინფორმაციის განთავსება ახალი ამბების ფორმატში www.inforustavi.ge- ზე მასალა: ფოტო+ვიდეო+ტექსტი</t>
  </si>
  <si>
    <t>სარეკლამო ბანერის განთავსება ქავერის პოზიციაზე Facebook გვერდზე www.facebook.com/inforustavi</t>
  </si>
  <si>
    <t>შპს ჩხორბიზნეს ცენტრი</t>
  </si>
  <si>
    <t>დაბა ჩხოროწყუ, მშვიდობის ქ. N 2</t>
  </si>
  <si>
    <t>შპს ლანჩხუთის მოამბე</t>
  </si>
  <si>
    <t>გაზეთი „ლანჩხუთის მოამბე“ - გაზეთი - ბეჭდური ვერსია - 5 ერთეული შიდა გვერდი </t>
  </si>
  <si>
    <t>შპს გაზეთი ლანჩხუთი Plus</t>
  </si>
  <si>
    <t>გაზეთი „ლანჩხუთი plus“ - გაზეთი - ბეჭდური ვერსია - 7 ერთეული შიდა გვერდის ნახევარი </t>
  </si>
  <si>
    <t>შპს რედბერი</t>
  </si>
  <si>
    <t>29.09.2017 - 21.10.2017</t>
  </si>
  <si>
    <t>სარეკლამო ადგილი პოლიტიკური რეკლამისთვის სოციალურ ქსელში www.facebook.com-ზე</t>
  </si>
  <si>
    <t>შპს ვოლ-ი</t>
  </si>
  <si>
    <t>ცალი</t>
  </si>
  <si>
    <t>ბანერის ბეჭდვა და მონტაჟი</t>
  </si>
  <si>
    <t>შპს სამაჩაბლო2016</t>
  </si>
  <si>
    <t>კასპი / სააკაძის ქ.7</t>
  </si>
  <si>
    <t>კასპი / აღმაშენებლის ქ. 2</t>
  </si>
  <si>
    <t>შპს აუთდორ.ჯი</t>
  </si>
  <si>
    <t>25.09.2017 - 10.10.2017</t>
  </si>
  <si>
    <t>სარეკლამო მონიტორის საიჯარო მომსახურება/თამარაშვილი</t>
  </si>
  <si>
    <t>სარეკლამო მონიტორის საიჯარო მომსახურება/ვახუშტის ხიდის შემდეგ ელიავას ბაზრობის მიმდებარედ</t>
  </si>
  <si>
    <t>სარეკლამო მონიტორის საიჯარო მომსახურება/ვაჟა-ფშაველას და ქავთარაძის კუთხე სითი მოლთან</t>
  </si>
  <si>
    <t>სარეკლამო მონიტორის საიჯარო მომსახურება/პეკინის ქ. ბუკიას ბაღთან</t>
  </si>
  <si>
    <t>სარეკლამო მონიტორის საიჯარო მომსახურება/კოსტავას ქუჩა</t>
  </si>
  <si>
    <t>თბილისი/ჭავჭავაძის გამზირი 3, (სახელმწიფო უნივერსიტეტის მე-2 კორპუსის პირდაპირ)</t>
  </si>
  <si>
    <t>თბილისი/ჭავჭავაძის გამზირი 21 (მე-5 კორპუსის პირდაპირ)</t>
  </si>
  <si>
    <t>თბილისი/ჭავჭავაძის გამზირი 35</t>
  </si>
  <si>
    <t>თბილისი/სამების ეკლესიის მიმდებარედ</t>
  </si>
  <si>
    <t>თბილისი/ჭავჭავაძის და ყიფშიძის გადაკვეთა</t>
  </si>
  <si>
    <t>თბილისი/ჭავჭავაძის გამზირი 41 (ვაკის პარკის პირდაპირ)</t>
  </si>
  <si>
    <t>თბილისი/სპორტის აკადემია</t>
  </si>
  <si>
    <t>თბილისი/უცხო ენების ინსტიტუტი (ილიას უნივერსიტეტი)</t>
  </si>
  <si>
    <t>თბილისი/ჭავჭავაძის გამზირი 55</t>
  </si>
  <si>
    <t>თბილისი/კუს ტბის ასახვევთან</t>
  </si>
  <si>
    <t>თბილისი/ვაკის პარკის ცენტრალური შესასვლელი</t>
  </si>
  <si>
    <t>თბილისი/ჭავჭავაძის გამზირი 72</t>
  </si>
  <si>
    <t>თბილისი/ჭავჭავაძის 54 (მე-9 საავადმყოფოს პირდაპირ)</t>
  </si>
  <si>
    <t>თბილისი/ჭავჭავაძის გამზირი 44</t>
  </si>
  <si>
    <t>თბილისი/ჭავჭავაძის გამზირი 20</t>
  </si>
  <si>
    <t>თბილისი/ჭავჭავაძის 2 (სახ. უნივერსიტეტის პირდაპირ)</t>
  </si>
  <si>
    <t>თბილისი/მეცნიერებათა აკადემიის მიმდებარედ</t>
  </si>
  <si>
    <t>თბილისი/რუსთაველის გამზირი 26</t>
  </si>
  <si>
    <t>თბილისი/1 სკოლის მიმდებარედ</t>
  </si>
  <si>
    <t>თბილისი/მ/ს თავისუფლების მოედანი</t>
  </si>
  <si>
    <t>თბილისი/თავისუფლების მოედანი (პუშკინის სკვერთან)</t>
  </si>
  <si>
    <t>თბილისი/ქაშვეთის ეკლესია (რუსთაველის გამზირი)</t>
  </si>
  <si>
    <t>თბილისი/რუსთაველის გამზირი 37</t>
  </si>
  <si>
    <t>თბილისი/მელიქიშვილის 14 (სასტუმრო საქართველო)</t>
  </si>
  <si>
    <t>თბილისი/მელიქიშვილის გამზირი, 51-ე სკოლის მიმდებარედ</t>
  </si>
  <si>
    <t>თბილისი/სპორტის სასახლე</t>
  </si>
  <si>
    <t>თბილისი/თტ უნივერსიტეტის IV კორპ.</t>
  </si>
  <si>
    <t>თბილისი/ბარათაშვილის ქუჩა #2 - ის მოპირდაპირედ ("კონკის" მხარეს)</t>
  </si>
  <si>
    <t>თბილისი/ბარათაშვილის ქუჩა #2</t>
  </si>
  <si>
    <t>თბილისი/ქეთევან წამებულის გამზ. #12</t>
  </si>
  <si>
    <t>თბილისი/ქეთევან წამებულის გამზ. #65 (#120-ე პროფ. სასწავლებელი)</t>
  </si>
  <si>
    <t>თბილისი/მ/ს ისანის მოპირდაპირედ (ნავთლუღის ქუჩის გადაკვეთასთან)</t>
  </si>
  <si>
    <t>თბილისი/მ/ს ისანი</t>
  </si>
  <si>
    <t>თბილისი/ქეთევან წამებულის გამზ. #92 (#87-ე საშ. სკოლა)</t>
  </si>
  <si>
    <t>თბილისი/ქეთევან წამებულის გამზ. #84 (შავი ზღვის ქ-ის გადაკვეთა)</t>
  </si>
  <si>
    <t>თბილისი/მ/ს ,,300 არაგველი"-ის მიმდებარედ (ქეთევან წამებულის გამზირი)</t>
  </si>
  <si>
    <t>თბილისი/ქეთევან წამებულის გამზ. #43-ის მოპირდაპირედ (#89-ე საჯარო სკოლა)</t>
  </si>
  <si>
    <t>თბილისი/მ/ს ,,ავლაბარი"-ს მიმდებარედ (ავლაბრის მოედანი )</t>
  </si>
  <si>
    <t>თბილისი/ვაჟა ფშაველას გამზირი #7</t>
  </si>
  <si>
    <t>თბილისი/რესპუბლიკური საავადმყოფო</t>
  </si>
  <si>
    <t>თბილისი/სამედიცინო ინსტიტუტი (ვაჟა ფშაველას გამზირი #28-ის მოპირდაპირედ)</t>
  </si>
  <si>
    <t>თბილისი/მ/ს დელისი</t>
  </si>
  <si>
    <t>თბილისი/ვაჟა ფშაველას გამზირი #83/81</t>
  </si>
  <si>
    <t>თბილისი/ვაჟა ფშაველას გამზირი #87</t>
  </si>
  <si>
    <t>თბილისი/ვაჟა ფშაველას გამზირი #93/91</t>
  </si>
  <si>
    <t>თბილისი/ვაჟა ფშაველას გამზირი #97</t>
  </si>
  <si>
    <t>თბილისი/ვაჟა ფშაველას გამზ. #104-ის მიმდებარედ (5ა კორპუსი)</t>
  </si>
  <si>
    <t>თბილისი/ვაჟა ფშაველას გამზირი #90-ის მიმდებარედ</t>
  </si>
  <si>
    <t>თბილისი/ვაჟა ფშაველას გამზირი #78-ის მიმდებარედ (80)</t>
  </si>
  <si>
    <t>თბილისი/მ/ს “ვაჟა ფშაველას გამზირი” (საქართველოს ბავშვთა ფედერაციასთან)</t>
  </si>
  <si>
    <t>თბილისი/ყაზბეგის გამზ. #36-ის მიმდებარედ</t>
  </si>
  <si>
    <t>თბილისი/ყაზბეგის გამზ. #28-ის მიმდებარედ</t>
  </si>
  <si>
    <t>თბილისი/ყაზბეგის გამზ. #24გ-ის მიმდებარედ</t>
  </si>
  <si>
    <t>თბილისი/ყაზბეგის გამზ. #20-ის მიმდებარედ</t>
  </si>
  <si>
    <t>თბილისი/ინფექციური საავადმყოფოს მიმდებარედ</t>
  </si>
  <si>
    <t>თბილისი/ყაზბეგის გამზ. #10-ის მიმდებარედ</t>
  </si>
  <si>
    <t>თბილისი/ყაზბეგის გამზირი 2-ის მიმდებარედ</t>
  </si>
  <si>
    <t>თბილისი/ქავთარაძის ქ. #1</t>
  </si>
  <si>
    <t>თბილისი/ქავთარაძის ქ. #19 (პურის საცხობი)</t>
  </si>
  <si>
    <t>თბილისი/ქავთარაძის ქ. #14-ის პირდაპირ (#22 კორპუსის პირდაპირ)</t>
  </si>
  <si>
    <t>თბილისი/#122-ე საჯარო სკოლა (ქავთარაძის ქ. #21-23)</t>
  </si>
  <si>
    <t>თბილისი/ქავთარაძის ქ. #27 (დიაბეტის სასწავლო ცენტრი)</t>
  </si>
  <si>
    <t>თბილისი/ქავთარაძის 5 (ვისოლის პირდაპირ)</t>
  </si>
  <si>
    <t>თბილისი/ქავთარაძის ქ. #27-ის პირდაპირ</t>
  </si>
  <si>
    <t>თბილისი/ხუნდაძის სამედიცინო ცენტრი შპს ,,სხივი" (ქავთარაძის ქ. #18)</t>
  </si>
  <si>
    <t>თბილისი/#35-ე საფეხბურთო სკოლა (ქავთარაძის ქ.#16ა)</t>
  </si>
  <si>
    <t>თბილისი/ქავთარაძის ქ. #10</t>
  </si>
  <si>
    <t>თბილისი/ქავთარაძის ქ. #2</t>
  </si>
  <si>
    <t>თბილისი/გურამიშვილის გამზირი 34</t>
  </si>
  <si>
    <t>თბილისი/ნუცუბიძის ქ. #221</t>
  </si>
  <si>
    <t>თბილისი/ნუცუბიძის ქ. #106</t>
  </si>
  <si>
    <t>თბილისი/ნუცუბიძის ქ. #70</t>
  </si>
  <si>
    <t>თბილისი/ნუცუბიძის ქ. #77-79-ის პირდაპირ</t>
  </si>
  <si>
    <t>თბილისი/ნუცუბიძის ქ. #22</t>
  </si>
  <si>
    <t>თბილისი/პეკინის 23</t>
  </si>
  <si>
    <t>თბილისი/პეკინის 7 (ბუკიას ბაღის მოპირდაპირედ)</t>
  </si>
  <si>
    <t>თბილისი/პეკინის 24ა</t>
  </si>
  <si>
    <t>თბილისი/ბუკიას ბაღი (მ/ს პოლიტექნიკური)</t>
  </si>
  <si>
    <t>თბილისი/თამარაშვილის ქ. #12 (თამარაშვილის ქუჩისა და ყაზბეგის გამზირის გადაკვეთის მიმდებარედ)</t>
  </si>
  <si>
    <t>თბილისი/თამარაშვილის ქ. #6, ვაკის გამგეობის მიმდებარედ (ფიზიკის ინსტიტუტის მიმდებარედ)</t>
  </si>
  <si>
    <t>თბილისი/თამარაშვილის ქ. #11</t>
  </si>
  <si>
    <t>თბილისი/თამარაშვილისა და უნივერსიტეტის ქუჩის გადაკვეთის პირდაპირ (ყოფილი იპოდრომის შესასვლელის მიმდებარედ)</t>
  </si>
  <si>
    <t>თბილისი/თამარაშვილის ქ. #19-21</t>
  </si>
  <si>
    <t>თბილისი/დავით აღმაშენებლის გამზირი #3-5 (ზაარბრიუკენის მ-ნი)</t>
  </si>
  <si>
    <t>თბილისი/დავით აღმაშენებლის გამზირი #83 (მარჯანიშვილის მ-ნი)</t>
  </si>
  <si>
    <t>თბილისი/დავით აღმაშენებლის გამზირი 117</t>
  </si>
  <si>
    <t>თბილისი/დავით აღმაშენებლის გამზირი 155</t>
  </si>
  <si>
    <t>თბილისი/დავით აღმაშენებლის გამზირი #191 (მუსკომედიის მოპირდაპირედ)</t>
  </si>
  <si>
    <t>თბილისი/დავით აღმაშენებლის გამზირი #180 (მუსკომედია)</t>
  </si>
  <si>
    <t>თბილისი/დავით აღმაშენებლის გამზირი 130-ის მიმდებარედ</t>
  </si>
  <si>
    <t>თბილისი/თამარ მეფის გამზ. #14ა-მიმდებარედ (წინამძღვრიშვილის გადაკვეთა)</t>
  </si>
  <si>
    <t>თბილისი/თამარ მეფის გამზ. #2 (დავით აღმაშენებლის გადაკვეთასთან)</t>
  </si>
  <si>
    <t>თბილისი/დანიური სახლის მოპირდაპირედ</t>
  </si>
  <si>
    <t>თბილისი/პროკრედიტ ბანკი (დავით აღმაშენებლის გადაკვეთა)</t>
  </si>
  <si>
    <t>თბილისი/რკინიგზის დეპარტამენტი (თამარ მეფის გამზ. #15)</t>
  </si>
  <si>
    <t>თბილისი/ც. დადიანის ქ. #1-ის მიმდებარედ</t>
  </si>
  <si>
    <t>თბილისი/დადიანის 77 (ურიდიას ქუჩის კვეთასთან)</t>
  </si>
  <si>
    <t>თბილისი/ც. დადიანის ქ. #87-ის მიმდებარედ</t>
  </si>
  <si>
    <t>თბილისი/მე-10 საშუალო სკოლის მიმდებარედ</t>
  </si>
  <si>
    <t>თბილისი/ც. დადიანის ქ. #259-ის მიმდებარედ</t>
  </si>
  <si>
    <t>თბილისი/ც. დადიანის ქ. #303-ის მიმდებარედ</t>
  </si>
  <si>
    <t>თბილისი/ც. დადიანის ქ. #323-ის მიმდებარედ (კ/თ ,,საქართველოს მოპირდაპირედ)</t>
  </si>
  <si>
    <t>თბილისი/დადიანის 317 (კიკვიძის ბაღი)</t>
  </si>
  <si>
    <t>თბილისი/ც. დადიანის ქ. #160-ის მიმდებარედ                                                                                                                                                                                                                                             (#11 რუსული საშუალო სკოლა)</t>
  </si>
  <si>
    <t>თბილისი/ც.დადიანის ქ. #148-ის მიმდებარედ</t>
  </si>
  <si>
    <t>თბილისი/დადიანის 136/138 მიმდებარედ</t>
  </si>
  <si>
    <t>თბილისი/მე-10 საშუალო სკოლის მოპირდაპირედ</t>
  </si>
  <si>
    <t>თბილისი/მ/ს ,,ნაძალადევი"-ს მიმდებარედ</t>
  </si>
  <si>
    <t>თბილისი/რკინიგზის გადასასვლელი ხიდის მიმდებარედ</t>
  </si>
  <si>
    <t>თბილისი/დ. გურამიშვილის გამზ. #11-ის მიმდებარედ                                                                                                                (საყოფაცხოვრებო მომსახურების სახლი)</t>
  </si>
  <si>
    <t>თბილისი/დ. გურამიშვილის გამზ. #17-ის მიმდებარედ                                                             (ქართულ-ამერიკული უმაღლესი სკოლა)</t>
  </si>
  <si>
    <t>თბილისი/მ/ს ,,გურამიშვილი"-ს მიმდებარედ</t>
  </si>
  <si>
    <t>თბილისი/მ/ს ,,გურამიშვილი"-ის პირდაპირ (გურამიშვილის გამზირი #84)</t>
  </si>
  <si>
    <t>თბილისი/გურამიშვილის გამზირი #14ა-ს მიმდებარედ</t>
  </si>
  <si>
    <t>თბილისი/საყოფაცხოვრებო მომსახურების სახლის მოპირდაპირედ</t>
  </si>
  <si>
    <t>თბილისი/დ. გურამიშვილის გამზ. #10'"ა" კორპუსის მიმდებარედ</t>
  </si>
  <si>
    <t>თბილისი/რესტორანი ,,ფორტუნა"</t>
  </si>
  <si>
    <t>თბილისი/დაცვის პოლიცია</t>
  </si>
  <si>
    <t>თბილისი/დავით აღმაშენებლის ხეივანი, თბილისის საქალაქო სასამართლოს მიმდებარედ</t>
  </si>
  <si>
    <t>თბილისი/მარშალ გელოვანის გამზირისა და იასამნის ქუჩის გადაკვეთის პირდაპირ</t>
  </si>
  <si>
    <t>თბილისი/მარშალ გელოვანის გამზირი, სოფლის მეურნეობის სამინისტროს პირდაპირ</t>
  </si>
  <si>
    <t>თბილისი/გორგასალის ქ. #7-ის მიმდებარედ (რესტორანი “მასპინძელო”-ს მიმდებარედ)</t>
  </si>
  <si>
    <t>თბილისი/,,300 არაგველის მემორიალი" (მოპირდაპირედ)</t>
  </si>
  <si>
    <t>თბილისი/გორგასლის ქ. #39</t>
  </si>
  <si>
    <t>თბილისი/გორგასლის ქ. #57-ის მიმდებარედ (ორთაჭალის ქუჩის გადაკვეთასთან)</t>
  </si>
  <si>
    <t>თბილისი/პეკინის 15</t>
  </si>
  <si>
    <t>თბილისი/გორგასლისა და ორთაჭალის ქუჩების გადაკვეთის პირდაპირ</t>
  </si>
  <si>
    <t>თბილისი/გორგასალის ქ. #2 (#72-ე საჯარო სკოლა)</t>
  </si>
  <si>
    <t>თბილისი/,,300 არაგველების მემორიალი"</t>
  </si>
  <si>
    <t>თბილისი/გორგასალის ქ. #7-ის პირდაპირ (რესტორანი “მასპინძელო”-ს პირდაპირ)</t>
  </si>
  <si>
    <t>თბილისი/ნავთლუღის ქუჩა #10 (სამხედრო ჰოსპიტალი)</t>
  </si>
  <si>
    <t>თბილისი/ლეხ კაჩინსკის ქ. #16</t>
  </si>
  <si>
    <t>თბილისი/წყნეთის გზატკეცილი, "თბილისის წყალის" მოპირდაპირედ (მშენაბარე ტაძრის მიმდებარედ)</t>
  </si>
  <si>
    <t>თბილისი/წყნეთის გზატკეცილი #9</t>
  </si>
  <si>
    <t>თბილისი/წყნეთის გზატკეცილი #25-ის მიმდებარედ</t>
  </si>
  <si>
    <t>თბილისი/წყნეთის გზატკეცილი, ახალი სკოლა</t>
  </si>
  <si>
    <t>თბილისი/წყნეთის გზატკეცილი #20-ის მიმდებარედ</t>
  </si>
  <si>
    <t>თბილისი/წყნეთის გზატკეცილი, შპს ,,თბილისის წყალი"</t>
  </si>
  <si>
    <t>თბილისი/დაბა წყნეთი, რუსთაველისა და ამილახვარის ქ-ების გადაკვეთა</t>
  </si>
  <si>
    <t>თბილისი/დაბა წყნეთი, მაია წყნეთელის ძეგლი (რუსთაველისა და დავით აღმაშენებლის ქუჩების გადაკვეთის პირდაპირ)</t>
  </si>
  <si>
    <t>თბილისი/რუსთაველის ქ., სუპერმარკეტი ,,პოპული"-ის  მოპირდაპირედ</t>
  </si>
  <si>
    <t>თბილისი/დავით აღმაშენებლის გამზირი 60 (მიხაილოვის საავადმყოფო)</t>
  </si>
  <si>
    <t>თბილისი/დავით აღმაშენებლის გამზირი 61 (მიხაილოვის საავადმყოფოს პირდაპირ)</t>
  </si>
  <si>
    <t>თბილისი/უნივერსიტეტის ქ., საბურთალოს ეკლესიის შესახვევი-ს მიმდებარედ</t>
  </si>
  <si>
    <t>თბილისი/უნივერსიტეტის ქ., “მერსედესის” ცენტრი-ს მიმდებარედ</t>
  </si>
  <si>
    <t>თბილისი/პოლიტკოვსკაიას ქ. #6-ის მოპირდაპირედ</t>
  </si>
  <si>
    <t>თბილისი/უნივერსიტეტი “იბერია”-ს პირდაპირ (პოლიტკოვსკაიას ქ.)</t>
  </si>
  <si>
    <t>თბილისი/პოლიტკოვსკაიას ქ. #10 (უნივერსიტეტი “იბერია”)</t>
  </si>
  <si>
    <t>თბილისი/პოლიტკოვსკაიას ქ. #6-ის მიმდებარედ</t>
  </si>
  <si>
    <t>თბილისი/შარტავას ქ. #7 მიმდებარედ (მერიის მიმდებარედ)</t>
  </si>
  <si>
    <t>თბილისი/შარტავას ქ. #29"ა"-ს მიმდებარედ</t>
  </si>
  <si>
    <t>თბილისი/გლდანი, ვენდისის წინ (ფრესკოსთან)</t>
  </si>
  <si>
    <t>თბილისი/ცინცაძის ქ. #8 (საბურთალოს ქ.30)</t>
  </si>
  <si>
    <t>თბილისი/გივი კარტოზიას ქ., #1 კორპ.</t>
  </si>
  <si>
    <t>თბილისი/გივი კარტოზიას ქ. #9</t>
  </si>
  <si>
    <t>თბილისი/სასტუმრო “ბატესტა”</t>
  </si>
  <si>
    <t>თბილისი/ბახტრიონის ქ. #7 (,,ელექტრონიკა 94"-ის მაღაზიის მიმდებარედ)</t>
  </si>
  <si>
    <t>თბილისი/ბახტრიონის ქ. #16-ის მოპირდაპირედ</t>
  </si>
  <si>
    <t>თბილისი/ბახტრიონის ქ. #20-ის პირდაპირ</t>
  </si>
  <si>
    <t>თბილისი/ბახტრიონის ქ. #29-თან</t>
  </si>
  <si>
    <t>თბილისი/ბახტრიონის ქ. #16</t>
  </si>
  <si>
    <t>თბილისი/დოლიძის ქ. #44</t>
  </si>
  <si>
    <t>თბილისი/დიღომი III კვ. VIკორპ.-ის  მოპირდაპირედ (გამგეობა)</t>
  </si>
  <si>
    <t>თბილისი/ბელიაშვილისა და ჯორჯ ბალანჩინის ქუჩების გადაკვეთა (დავით აღმაშენებლის ხეივნის მხარეს)</t>
  </si>
  <si>
    <t>თბილისი/ბელიაშვილის ქ. #40 (რესტორანი "ოჩამჩირის" პირდაპირ)</t>
  </si>
  <si>
    <t>თბილისი/ქარხანა ,,მიონი". (სავაჭრო ცენტრი "სან მარკო")</t>
  </si>
  <si>
    <t>თბილისი/ბელიაშვილის ქ., რკინიგზის საავადმყოფო</t>
  </si>
  <si>
    <t>თბილისი/მორფოლოგიის ინსტიტუტი</t>
  </si>
  <si>
    <t>თბილისი/რესტორანი "კრუიზი"-ს მოპირდაპირედ</t>
  </si>
  <si>
    <t>თბილისი/დიღმის III კვ, #20 კორპუსი (რესტორანი ,,ბაბილო"-ს მიმდებარედ)</t>
  </si>
  <si>
    <t>თბილისი/დიღმის III კვ, #17 კორპუსის მიმდებარედ</t>
  </si>
  <si>
    <t>თბილისი/ჩიქობავას ქუჩა #17-ის მიმდებარედ</t>
  </si>
  <si>
    <t>თბილისი/ხეთაგუროვიოს ქ. #6-ის მიმდებარედ (ყოფილი მედიცინის მუშაკთა სახლის მიმდებარედ)</t>
  </si>
  <si>
    <t>თბილისი/ბაქტერიოფაგის მიმდებარედ</t>
  </si>
  <si>
    <t>თბილისი/ბახტრიონის ქ. 18/20</t>
  </si>
  <si>
    <t>თბილისი/გოთუას ქ 12-ის მიმდებარედ</t>
  </si>
  <si>
    <t>თბილისი/გორგასლის 145. ბაგა-ბაღის პირდაპირ</t>
  </si>
  <si>
    <t>თბილისი/გორგასლის 145. ბაგა-ბაღი</t>
  </si>
  <si>
    <t>თბილისი/გორგასლის ქ 39-ის პირდაპირ</t>
  </si>
  <si>
    <t>თბილისი/ვაჟა ფშაველას 57-65 მიმდებარე ტერიტორია</t>
  </si>
  <si>
    <t>თბილისი/ვაჟა ფშაველას 68-70 მიმდებარე ტერიტორია</t>
  </si>
  <si>
    <t>თბილისი/ვაჟა ფშაველას გამზ 35/41</t>
  </si>
  <si>
    <t>თბილისი/ვაჟა ფშაველას გამზ 67</t>
  </si>
  <si>
    <t>თბილისი/ვაჟა-ფშაველას ქუჩა, გელოვანის პარკთან</t>
  </si>
  <si>
    <t>თბილისი/თამარაშვილისა და წერეთლის ქუჩების კვეთა, რესტ. ბეღელთან</t>
  </si>
  <si>
    <t>თბილისი/მარშალ გელოვანის 2-ის პირდაპირ სასწავლებელთან</t>
  </si>
  <si>
    <t>თბილისი/მარშალ გელოვანის გამზ. სოფელი დიღმის ასახვევთან</t>
  </si>
  <si>
    <t>თბილისი/მარშალ გელოვანის გამზ. ვაშლიჯვრის ასახვევთან</t>
  </si>
  <si>
    <t>თბილისი/მარშალ გელოვანის ქ. 2 რადიო ფორტუნას წინ</t>
  </si>
  <si>
    <t>თბილისი/მიცკევიჩის 12</t>
  </si>
  <si>
    <t>თბილისი/მიცკევიჩის 17</t>
  </si>
  <si>
    <t>თბილისი/მიცკევიჩის 3 პეკინის კუთხეში</t>
  </si>
  <si>
    <t>თბილისი/მიცკვევიჩის ქ. 28</t>
  </si>
  <si>
    <t>თბილისი/მიცკევიჩის ქ. 24</t>
  </si>
  <si>
    <t>თბილისი/ნუცუბიძის ქ. 84</t>
  </si>
  <si>
    <t>თბილისი/პეკინის 14</t>
  </si>
  <si>
    <t>თბილისი/პეკინის 3</t>
  </si>
  <si>
    <t>თბილისი/პეკინის 36. მიროტაძის ქუჩის გადაკვეთა</t>
  </si>
  <si>
    <t>თბილისი/პეკინის ქ. 46</t>
  </si>
  <si>
    <t>თბილისი/რუსთაველის გამზ. 25</t>
  </si>
  <si>
    <t>თბილისი/საბურთალოს ქ. 55</t>
  </si>
  <si>
    <t>თბილისი/საბურთალოს ქ. 45</t>
  </si>
  <si>
    <t>თბილისი/საბურთალოს ქ. 40</t>
  </si>
  <si>
    <t>თბილისი/სოლოლაკი დადიანი ასათიანის კვეთა</t>
  </si>
  <si>
    <t>თბილისი/ქეთევან წამებულის 28</t>
  </si>
  <si>
    <t>თბილისი/ქეთევან წამებულის გამზირი 72-ის პირდაპირ</t>
  </si>
  <si>
    <t>ყაზბეგის გამზირი 41თბილისი/</t>
  </si>
  <si>
    <t>თბილისი/ყაზბეგის გამზ. წითელ ბაღთან , ხიდის მიმდებარედ</t>
  </si>
  <si>
    <t>თბილისი/შარტავას გამზ 20</t>
  </si>
  <si>
    <t>თბილისი/ცინცაძის 63-ის მოპირდაპირედ</t>
  </si>
  <si>
    <t>თბილისი/წერეთლის გამზირი 41-27 ის პირდაპირ</t>
  </si>
  <si>
    <t>თბილისი/წერეთლის გამზირი 139</t>
  </si>
  <si>
    <t>თბილისი/ჭავჭავაძის გამზირი ირანის საელჩოსთან</t>
  </si>
  <si>
    <t>თბილისი/ჯავახიშვილის 11 ელბაქიძის დაღ., ტაბიძის ხიდის კვეთა 01</t>
  </si>
  <si>
    <t>თბილისი/უნივერსიტეტის ქ. მაღლივი კორპ. წინ</t>
  </si>
  <si>
    <t>თბილისი/უნივერსიტეტის ქ. მაღლივი კორპ. მოპ</t>
  </si>
  <si>
    <t>თბილისი/ნუცუბიძის ქ. #78 (ნუცუბიძის III მ/რ-ში ასასვლელ გზასთან)</t>
  </si>
  <si>
    <t>თბილისი/ნუცუბიძის ქ. #97-ის მოპირდაპირედ</t>
  </si>
  <si>
    <t>თბილისი/აგრარული უნივერსიტეტის პირდაპირ</t>
  </si>
  <si>
    <t>თბილისი/დავით აღმაშენებლის ხეივანი, პატარა დიღმის ჩასახვევვის პირდაპირ (აღმაშენებლის ხეივნის #13 კორპ.-ის პირდაპირ)</t>
  </si>
  <si>
    <t>თბილისი/ბოგდან ხმელნიცკის ქ. #153-ის მოპირდაპირედ</t>
  </si>
  <si>
    <t>თბილისი/ბოგდან ხმელნიცკის ქ. #103, I კორპ.-ის მოპირდაპირედ</t>
  </si>
  <si>
    <t>თბილისი/ბოგდან ხმელნიცკის ქ. #103, I კორპ.</t>
  </si>
  <si>
    <t>თბილისი/ბოგდან ხმელნიცკის ქ. #175 (საავიაციო ქარხანის მიმდებარედ)</t>
  </si>
  <si>
    <t>თბილისი/ბერი გაბრიელ სალოსის ქუჩა #57-ის პირდაპირ</t>
  </si>
  <si>
    <t>თბილისი/ვარკეთილი 3-ის IV მ/რ, #403 კორპუსის მოპირდაპირედ</t>
  </si>
  <si>
    <t>თბილისი/ვარკეთილი 3-ის IV მ/რ, #410 კორპუსის მოპირდაპირედ (ვარკეთილის მე-3 ,,ა" მ/რ, კორპუსი #345-ის მიმდებარედ)</t>
  </si>
  <si>
    <t>თბილისი/ვარკეთილის ზ/პ, #4 კორპუსის პირდაპირ</t>
  </si>
  <si>
    <t>თბილისი/ვარკეთილის III მ/რ-ის #304 კორპუსი</t>
  </si>
  <si>
    <t>თბილისი/თრიალეთის ქ. #38-ის მიმდებარედ (სახალხო ბანკის მიმდებარედ)</t>
  </si>
  <si>
    <t>თბილისი/კალოუბნის ქ. #12-ის პირდაპირ (სამკურნალო პროფილაქტიკური ცენტრი)</t>
  </si>
  <si>
    <t>თბილისი/ორთაჭალის ცენტრალური ავტოსადგური</t>
  </si>
  <si>
    <t>თბილისი/ორთაჭალის ცენტრალური ავტოსადგურის მოპირდაპირედ</t>
  </si>
  <si>
    <t>თბილისი/ჯავახეთის და შუამთის ქ-ის გადაკვეთის მოპირდაპირედ</t>
  </si>
  <si>
    <t>თბილისი/ვარკეთილი 3-ის IV მ/რ, N410 კორპუსის მოპირდაპირედ</t>
  </si>
  <si>
    <t>თბილისი/ახმეტელის ქ., დიღმის მასივი #6 კორპუსის პირდაპირ</t>
  </si>
  <si>
    <t>თბილისი/ახმეტელისა და ცისკარიშვილის ქუჩების გადაკვეთა (დიღმის IV კვ. #20 კორპუსის მიმდ.)</t>
  </si>
  <si>
    <t>თბილისი/გოგიბერიძის ქ., დიღომი IV კვ. V კორპ.</t>
  </si>
  <si>
    <t>თბილისი/პაიჭაძის ქ. VIკვ, #2 კორპუსის მიმდებარედ</t>
  </si>
  <si>
    <t>თბილისი/დიღმის IV კვ. #6 კორპ.-ის მოპირდაპირედ</t>
  </si>
  <si>
    <t>თბილისი/მიქელაძისა და ცისკარიშვილის ქუჩების გადაკვეთა (დიღმის IV კვ. #11 კორპუსის მიმდ.)</t>
  </si>
  <si>
    <t>თბილისი/თორნიკე ერისთავის ქ. (მ/ს "დიდუბე" ზედა სადგურის მოპირდაპირედ)</t>
  </si>
  <si>
    <t>თბილისი/წერეთლის გამზირი #75</t>
  </si>
  <si>
    <t>თბილისი/წერეთლის ძეგლის მიმდებარედ (წერეთლის გამზირისა და ცაბაძის ქ-ების გადაკვეთასთან)</t>
  </si>
  <si>
    <t>თბილისი/წერეთლის გამზირისა და სამტრედიის ქ-ის გადაკვეთა</t>
  </si>
  <si>
    <t>თბილისი/თორნიკე ერისთავის ქ. #8-ის მოპირდაპირედ</t>
  </si>
  <si>
    <t>თბილისი/თორნიკე ერისთავის ქუჩისა და წერეთლის გამზირის გადაკვეთა (იტალიური სკოლის მიმდებარედ)</t>
  </si>
  <si>
    <t>თბილისი/გურამიშვილის გამზირისა და გუდამაყრის ქუჩის გადაკვეთა, გამგეობასთან</t>
  </si>
  <si>
    <t>თბილისი/ვარკეთილის IV მ/რ III კვ. #14 კორპ.</t>
  </si>
  <si>
    <t>თბილისი/ვარკეთილის IV მ/რ III კვ. #13 კორპ.</t>
  </si>
  <si>
    <t>თბილისი/კახეთის გზატკეცილი, საქნავთობის დასახლება #6 კორპუსი</t>
  </si>
  <si>
    <t>თბილისი/ბუშის ქ. #24</t>
  </si>
  <si>
    <t>თბილისი/ლუბლიანას ქ.66, ღუდუშაურის კლინიკის მიმდებარედ, შესასვლელის მიმდებარედ (#24,51,121 მარშრუტებისთვის)</t>
  </si>
  <si>
    <t>თბილისი/თორნიკე ერისთავის ქ. #8</t>
  </si>
  <si>
    <t>თბილისი/გურამიშვილის გამზირი #76-ის მიმდებარედ (სასწავლებელი)</t>
  </si>
  <si>
    <t>თბილისი/გობრონიძისა და ნონეშვილის ქ-ების გადაკვეთა (გზაჯვარედინის შემდეგ)</t>
  </si>
  <si>
    <t>თბილისი/გლდანის VII მ/რ IIIკორპ.</t>
  </si>
  <si>
    <t>თბილისი/მუხიანის III მ/რაიონი #1 კორპუსი</t>
  </si>
  <si>
    <t>თბილისი/ეკლესია (გობრონიძის ქ-ისა და თემქა/მუხიანის გადასასვლელი გზის გადაკვეთა)</t>
  </si>
  <si>
    <t>თბილისი/გობრონიძის ქ., მუხიანი #3 კორპ. (ეკლესის მოპირდაპირედ)</t>
  </si>
  <si>
    <t>თბილისი/მუხიანის IVბ მ/რ, #35"ა" კორპუსის მიმდებარედ</t>
  </si>
  <si>
    <t>თბილისი/თემქის III მ/რაიონი III კვარტ. #53კორპ.</t>
  </si>
  <si>
    <t>თბილისი/სარაჯიშვილის ქ. #6-ის მიმდებარედ (ჩაის ფაბრიკა)</t>
  </si>
  <si>
    <t>თბილისი/სარაჯიშვილის გამზირი #7-ის მიმდებარედ</t>
  </si>
  <si>
    <t>თბილისი/სარაჯიშვილის ქ. #19 კორპუსის პირდაპირ</t>
  </si>
  <si>
    <t>თბილისი/მოსკოვის პროსპ. #15 (წისქვილკომბინატი)</t>
  </si>
  <si>
    <t>თბილისი/მ/ს ,,ახმეტელის თეატრი"(ხიზანიშვილის ქ. #50-ის მიმდებარედ)</t>
  </si>
  <si>
    <t>თბილისი/ხიზანიშვილის ქ.#3-ის მიმდებარედ (მ/ს ,,ახმეტელის თეატრი",საკოლმეურნეო ბაზრის მხარეს)</t>
  </si>
  <si>
    <t>თბილისი/დიღმის მასივი III კვ. IV კორპუსი</t>
  </si>
  <si>
    <t>თბილისი/ხიზანიშვილის ქ.#47 (გლდანის I მ/რ #12კ.-ის მხარეს)</t>
  </si>
  <si>
    <t>თბილისი/დიღმის I კვ. IIIა/IIIბ კორპუსი.</t>
  </si>
  <si>
    <t>თბილისი/წერეთლის გამზირი #11</t>
  </si>
  <si>
    <t>თბილისი/მ/ს ,,წერეთელი"</t>
  </si>
  <si>
    <t>თბილისი/წერეთლის გამზირი #116</t>
  </si>
  <si>
    <t>თბილისი/წერეთლის გამზირი #128</t>
  </si>
  <si>
    <t>თბილისი/წერეთლის გამზირი #140-ის მიმდებარედ (მ/ს ,,დიდუბე" ქვედა)</t>
  </si>
  <si>
    <t>თბილისი/წერეთლის გამზირი #91-ის მიმდებარედ</t>
  </si>
  <si>
    <t>თბილისი/ნუცუბიძის ქ. #12-ის მიმდებარედ (საბურთალოს სატელეფონო კვანძი)</t>
  </si>
  <si>
    <t>თბილისი/მ. იაშვილის სახელობის ბავშვთა საავადმყოფო</t>
  </si>
  <si>
    <t>თბილისი/პაიჭაძისა და მიქელაძის ქუჩის გადაკვეთასთან (სამედიცინო გამაჯანსაღებელი კომპლექსი, პოლიკლინიკის პირდაპირ)</t>
  </si>
  <si>
    <t>თბილისი/ჩარგლისა და ანაპის დივიზიის ქუჩების გადაკვეთასთან (საყოფაცხოვრებო მომსახურების სახლის მოპირდაპირედ)</t>
  </si>
  <si>
    <t>თბილისი/სარაჯიშვილის გამზირი, ,,სინათლის" სტადიონი</t>
  </si>
  <si>
    <t>თბილისი/მუხიანის II მ/რაიონი, #22 კორპუსი მიმდებარედ</t>
  </si>
  <si>
    <t>თბილისი/წერეთლის გამზირი #112</t>
  </si>
  <si>
    <t>თბილისი/წერეთლის გამზირი #69</t>
  </si>
  <si>
    <t>თბილისი/დიღმის მასივი III კვ. I კორპუსი</t>
  </si>
  <si>
    <t>თბილისი/რკინიგზის საავადმყოფოს მოპირდაპირედ</t>
  </si>
  <si>
    <t>თბილისი/ბუშის ქუჩა 78</t>
  </si>
  <si>
    <t>თბილისი/საქართველოს და ლიბერთი ბანკის პირდაპირ, ვაზისუბნის მე-4 მ/რაიონის I კვარტლის შესასვლელის პირდაპირ (საქართველოს და ლიბერთი ბანკის პირდაპირ)</t>
  </si>
  <si>
    <t>თბილისი/ჩარგლისა და გუდამაყრის ქ.-ების გადაკვეთა (ჩარგლის ქუჩა #46)</t>
  </si>
  <si>
    <t>თბილისი/ნავთლუღის ქ. #6/2-ის პირდაპირ</t>
  </si>
  <si>
    <t>თბილისი/ტელეკომპანია “იმედი”-ის მიმდებარედ</t>
  </si>
  <si>
    <t>თბილისი/ლუბლიანას ქ., ბავშვთა ნერვოლოგიისა და ნეირორეაბილიტაციის ცენტრი</t>
  </si>
  <si>
    <t>თბილისი/საქართველოს და ლიბერთი ბანკის მიმდებარედ, ვაზისუბნის მე-4 მ/რაიონის I კვარტლის შესასვლელთან</t>
  </si>
  <si>
    <t>თბილისი/ვარკეთილის IV მ/რ III კვ. #13 კ-ის მოპირდაპირედ</t>
  </si>
  <si>
    <t>თბილისი/კახეთის გზატკეცილი, საქნავთობის დასახლება #6 მოპირდაპირედ</t>
  </si>
  <si>
    <t>თბილისი/კახეთის გზატკეცილი, ,,სანტე"</t>
  </si>
  <si>
    <t>თბილისი/ბუშის ქუჩისა და შერვაშიძის შესახვევის გადაკვეთა</t>
  </si>
  <si>
    <t>თბილისი/პეკინის დასაწყისი (ჰოლიდეი ინთან)</t>
  </si>
  <si>
    <t>/ქ. თბილისი გურამიშვილის გამზირი 68/72</t>
  </si>
  <si>
    <t>ქ. თბილისი გოგიბერიძისა და ახმეტელის ქ. გადაკვეთა</t>
  </si>
  <si>
    <t>ქ.თბილისი ლიბაანის 8 ის მიმდებარედ</t>
  </si>
  <si>
    <t>ქ.თბილისი სარაჯიშვილისა და ქერჩის ქ. გადაკვეთის პირდაპირ</t>
  </si>
  <si>
    <t>ქ. თბილისი სარაჯიშვილის ქ. 3ის მიმდებარედ</t>
  </si>
  <si>
    <t>ქ. თბილისი სარაჯიშვილის ქ. 11</t>
  </si>
  <si>
    <t>თბილისი/გუდამაყრის ქ, 5 (მე 4 კლინიკური საავადმყოფოს მოპირდაპირედ)</t>
  </si>
  <si>
    <t>ქ. თბილის მუხიანის 1 მ.რ კორპუსი 13 ის მიმდებარედ</t>
  </si>
  <si>
    <t>ქ. თბილის მუხიანის 1 მ.რ კორპუსი 5 ის მიმდებარედ</t>
  </si>
  <si>
    <t>ქ. თბილისი წერეთლის 99 (მაღაზია ბეკო)</t>
  </si>
  <si>
    <t>ქ. თბილისი წერეთლის გამზ. და გოგოლაურის ქ. კვეთა წერეთლის 74</t>
  </si>
  <si>
    <t>ქ.თბილისი წერეთლის 48 დიდუბის ეკლესია</t>
  </si>
  <si>
    <t>ქ. თბილისი ცოტნე დადიანის 30 ის მიმდებარედ</t>
  </si>
  <si>
    <t>თბილისი/ხიზანიშვილის 57 ხიზანიშვილის და ნონეშვილის ქ. გადაკვეთა</t>
  </si>
  <si>
    <t>თბილისი/სპეციალიზირებული კომპლექსი დდკ გლდანის მე 3 მრ კორპუსი 77</t>
  </si>
  <si>
    <t>თბილისი/გლდანის მე 4 მრ 90 კორპუსი</t>
  </si>
  <si>
    <t>თბილისი/გლდანის მე 2 მრ 35 კორპუსი</t>
  </si>
  <si>
    <t>თბილისი/ქ. თბილისი შანდონ პეფეთის 6</t>
  </si>
  <si>
    <t>ქ თბილისი ვარკეთილის მე 4 მრ მე 3 კვ 11 კორპუსის მოპირდაპირედ</t>
  </si>
  <si>
    <t>ქ. თბილის ბავშთა მე 2 საავადმყოფო ავტობუსის ბოლო გაჩერება ლუბლიანან 76</t>
  </si>
  <si>
    <t>ქ. თბილისი 5 სამშობიარო სახლთან ანაპის დივიზიისა და ჩარგლის ქ. გადაკვეთა</t>
  </si>
  <si>
    <t>ქ. თბილისი მოსკოვის გამზირი 19 ნავთობაზა</t>
  </si>
  <si>
    <t>ქ. თბილისი მოსკოვის გამზ. 35 (სამხედრო ქალაქი)</t>
  </si>
  <si>
    <t>ქ. თბილისი უნივერმაღი მოსკოვი (მოსკოვის გამზ. 39ა)</t>
  </si>
  <si>
    <t>ქ. თბილისი მოსკოვის გამზირი 38 (სამხედრო დასახლება)</t>
  </si>
  <si>
    <t>ქ. თბილისი მოსკოვის გამზირი 14 პოლიციის მიმდებარედ</t>
  </si>
  <si>
    <t>ქ. თბილისი მოსკოვის გამზირი 23 ის მოპირდაპირედ მოსკოვის გამზ. და ჯავახეთის გადაკვეთა</t>
  </si>
  <si>
    <t>ქ. თბილისი ქიჩარდ ჰოლდბრუკის ქ. 13</t>
  </si>
  <si>
    <t>ქ. თბილისი კრწანისის ქ. 17 ა პირდაპირ</t>
  </si>
  <si>
    <t>ქ . თბილისი კახეთის გზატკეცილი 3ა კორპუსის მიმდებარედ (ატრაქციონებთან)</t>
  </si>
  <si>
    <t>ქ. თბილისი კახეთის გზატკეცილი მე 3 მასივი 12 კრპუსის მოპირდაპირედ</t>
  </si>
  <si>
    <t>ქ. თბილისი კახეთის გზატკეცილი პეპელას მოპირდაპირედ მე 3 მასივი 10 კორპუსი</t>
  </si>
  <si>
    <t>ქ. თბილისის მე 3 მასივი დ კორპუსის მოპირდაპირედ</t>
  </si>
  <si>
    <t>ქ. თბილის კახეთის გზატკეცილი მე 3 მასივი 12 კორპუსი</t>
  </si>
  <si>
    <t>ქ. თბილისი კახეთის გზატკეცილი 3ა კორპუსის მოპირდაპირედ (ატრაქციონები)</t>
  </si>
  <si>
    <t>ქ. თბილისი ბოგდან ხმელინცკის 147 ის მოპირდაპირედ</t>
  </si>
  <si>
    <t>თბილისი/ბერი გაბრიელ სალოსის 54 ის მიმდებარედ</t>
  </si>
  <si>
    <t>თბილისი/ბერი გაბრიელ სალოსის 54 ის მოპირდაპირედ</t>
  </si>
  <si>
    <t>თბილისი/კალოუბნის 20 ის პირდაპირ</t>
  </si>
  <si>
    <t>ქ თბილისი მ/სადგური სამგორი ქეთევან წამებულის გამზ. და მეველის ქ. გადაკვეთა</t>
  </si>
  <si>
    <t>ქ. თბილისი ქეთევან წამებულის და აბუსერიძის ქ. გადაკვეთა</t>
  </si>
  <si>
    <t>ქ. თბილისი გორგასლის ქ. 79 გულიას მოედანი</t>
  </si>
  <si>
    <t>ქ. თბილის ბერი გაბრიელ სალოსის 1</t>
  </si>
  <si>
    <t>თბილისი/ბერი გაბრიელის 4 ის მიმდებარედ</t>
  </si>
  <si>
    <t>თბილისი/ვარკეთილის ზ/პ, #1 კორპუსის პირდაპირ</t>
  </si>
  <si>
    <t>თბილისი/ნუცუბიძის ქუჩა 6-ის მოპირდაპირედ</t>
  </si>
  <si>
    <t>თბილისი/ნუცუბიძის ქუჩა 28-ის მიმდებარედ</t>
  </si>
  <si>
    <t>თბილისი/ნუცუბიძის 53-ის მიმდებარედ</t>
  </si>
  <si>
    <t>თბილისი/ნუცუბიძის 159-ის მიმდებარედ</t>
  </si>
  <si>
    <t>თბილისი/ნუცუბიძის ქუჩა 100-ის მოპირდაპირედ</t>
  </si>
  <si>
    <t>თბილისი, ფილარმონიის ფასადი</t>
  </si>
  <si>
    <t>თბილისი, ჭავჭავაძის გამზ. უცხო ენებთან</t>
  </si>
  <si>
    <t>თბილისი, ვარდების მოედანი</t>
  </si>
  <si>
    <t>თბილისი, ჭავჭავაძის გამზ. კავსაძის კუთხესთან</t>
  </si>
  <si>
    <t>თბილისი, პეკინი საბურთალოს ქუჩის კვეთა</t>
  </si>
  <si>
    <t>თბილისი, სააკაძის მოედანი</t>
  </si>
  <si>
    <t>თბილისი, თამარ მეფის გამზ. King David -თან</t>
  </si>
  <si>
    <t>თბილისი, სადგურის მოედანი</t>
  </si>
  <si>
    <t>თბილისი, თამარაშვილის და ალ. ყაზბეგის კვეთა</t>
  </si>
  <si>
    <t>თბილისი, გლდანი, ხიზანიშვილის ქუჩა</t>
  </si>
  <si>
    <t>თბილისი, ვარაზისხევი VTB ბანკთან</t>
  </si>
  <si>
    <t>თბილისი, იუსტიციის სახლის მიმდებარედ</t>
  </si>
  <si>
    <t>თბილისი, ზუგდიდი, ზუგდიდის მოედანი</t>
  </si>
  <si>
    <t>28.09.2017 - 24.10.2017</t>
  </si>
  <si>
    <t>თბილისი/თემქა (ჩარგლის და ანაპის ქუჩების კვეთა ვისოლის აგს-თან)</t>
  </si>
  <si>
    <t>თბილისი/გლდანი (მუხიანის გადასახვევთან)</t>
  </si>
  <si>
    <t>თბილისი/ქერჩის ქუჩა (გლდანი)</t>
  </si>
  <si>
    <t>თბილისი/ სამგორის რაიონი - მოსკოვის გამ ჯავხეთის ქუჩის მიმდებარედ შუაში</t>
  </si>
  <si>
    <t>შპს ბიგბორდი</t>
  </si>
  <si>
    <t>აბაშა, ცენტრალური მოედანი, თავისუფლების ქუჩა</t>
  </si>
  <si>
    <t>მარნეული. 26 მაისის ქ 21, ცენტრალური მოედანი</t>
  </si>
  <si>
    <t>29.09.2017 - 24.10.2017</t>
  </si>
  <si>
    <t>მცხეთა  მოედანი ხიდთან</t>
  </si>
  <si>
    <t>აბაშა შესასვლელი ფოთის მხრიდან</t>
  </si>
  <si>
    <t>ნინოწმინდა შესასვლელი თბილისის მხრიდან</t>
  </si>
  <si>
    <t>ქუთაისი რუსთაველის გამზ. კინო გამარჯვებასთან (გამარჯვების მოედანზე)</t>
  </si>
  <si>
    <t>ნინოწმინდა სოფ.ნინოწმინდის შესასვლელი (წრესთან)</t>
  </si>
  <si>
    <t>სტეფანწმინდა სტეფანწმინდისკენ მიმავალი გზა ვარდისუბანი</t>
  </si>
  <si>
    <t>ჩალაუბანი ცენტრალური გზა (ჩალაუბნის ტეკი)</t>
  </si>
  <si>
    <t>ცაგერი ცენტრი გამგეობასთან</t>
  </si>
  <si>
    <t>წითელი ხიდი საზღვართან 1</t>
  </si>
  <si>
    <t>გარდაბანი ცენტრალური გზა კორპუსებთან</t>
  </si>
  <si>
    <t>ხაშური შესასვლელი თბილისიდან (ცენტრ.გზა აგს-თან)</t>
  </si>
  <si>
    <t>ხაშური გამგეობის წინ</t>
  </si>
  <si>
    <t>გორი სტადიონთან   მარჯვენა (ბაზართან)</t>
  </si>
  <si>
    <t>გორი სტადიონთან   მარცხენა  (ავტოსადგურთან)</t>
  </si>
  <si>
    <t>გრიგოლეთი ფოთი-თბილისის გზაჯვარედინი</t>
  </si>
  <si>
    <t>ზესტაფონი სვირის გადასახვევი (ქალაქის შემოსასვლელი)</t>
  </si>
  <si>
    <t xml:space="preserve">ზუგდიდი გამსახურდიას 13 </t>
  </si>
  <si>
    <t>თელავი ბაზრის მიმდებარედ</t>
  </si>
  <si>
    <t>ლანჩხუთი შესასვლელი თბილისის მხრიდან</t>
  </si>
  <si>
    <t>ლენტეხი შესასვლელი ცენტრი (გამგეობასთან)</t>
  </si>
  <si>
    <t>მარნეული რუსთაველის და აღმაშ-ის ქუჩების კვეთა (ქალაქის ცენტრი (წრიული)) 2</t>
  </si>
  <si>
    <t>მარნეული რუსთაველის და აღმაშ-ის ქუჩების კვეთა (ქალაქის ცენტრი (წრიული)) 3</t>
  </si>
  <si>
    <t>მარნეული რუსთაველის და აღმაშ-ის ქუჩების კვეთა (ქალაქის ცენტრი (წრიული)) 1</t>
  </si>
  <si>
    <t>მესტია მესტია (შესასვლელი)</t>
  </si>
  <si>
    <t>მესტია მესტია (ცენტრალური მოედანი)</t>
  </si>
  <si>
    <t>სენაკი ბაზრის შესასვლელი</t>
  </si>
  <si>
    <t>ოზურგეთი გამარჯვების მოედანზე</t>
  </si>
  <si>
    <t>ონი ცენტრი ბაზართან</t>
  </si>
  <si>
    <t>სადახლო საზღვართან II</t>
  </si>
  <si>
    <t>სამტრედია შესასვლელი ბათუმიდან (ქალაქის შესასვლელი დაფნარის მხრიდან)</t>
  </si>
  <si>
    <t>სამტრედია შესასვლელი თბილისიდან</t>
  </si>
  <si>
    <t>სამტრედია რესტორან ”სამტრედიის” გვერდით</t>
  </si>
  <si>
    <t>საჩხერე ბაზრის მიმდებარედ</t>
  </si>
  <si>
    <t>სენაკი ბაზრის სახურავი 3</t>
  </si>
  <si>
    <t>სენაკი ბაზრის სახურავი 4</t>
  </si>
  <si>
    <t>ფოთი შესასვლელი თბილისიდან (ქალაქის გასასვლელი აბაშისკენ)</t>
  </si>
  <si>
    <t>ახალციხე შესასვლელი</t>
  </si>
  <si>
    <t>პატარძეული ცენტრალური გზა</t>
  </si>
  <si>
    <t>რეგიონი-რუსთავი  რუსთავი, შარტავას გამზირი ელიტელექტრონიქსის მ/ტ</t>
  </si>
  <si>
    <t>გურჯაანი თავისუფლების ქ. N 8</t>
  </si>
  <si>
    <t>კრწანისი ზემო ფონიჭალა</t>
  </si>
  <si>
    <t>სამგორი მარცხენა სანაპირო ვაზისუბანი შანდორ პეტეფის ქ. ფეხ.ხიდზე</t>
  </si>
  <si>
    <t>სამგორი ვაზისუბანი, თ.დავითაიას ქ. პოლიციის მიმდებარედ</t>
  </si>
  <si>
    <t>მთაწმინდა შინდისი წავკისის გადასახვევი</t>
  </si>
  <si>
    <t>მთაწმინდა ტაბახმელა გამგეობასთან</t>
  </si>
  <si>
    <t>მთაწმინდა კოჯორი ცენტრი</t>
  </si>
  <si>
    <t>სამგორი კახეთის გზატკეცილი  ორხევის ხიდთან</t>
  </si>
  <si>
    <t>სამგორი კახეთის გზატკეცილი  თეგეტა მოტორსის წინ</t>
  </si>
  <si>
    <t>ვაკე თამარაშვილის ქ. ვისოლის ა/გ-თან</t>
  </si>
  <si>
    <t>ვერა რესპუბლიკის მოედნის პარაპეტი მარცხენა(ვერის დაღმართი ხიდის პარაპეტი)</t>
  </si>
  <si>
    <t>საბურთალო გმირთა მოედანი,ხიდის პარაპეტი ტელევიზიის მხარე</t>
  </si>
  <si>
    <t>დიღომი აღმაშენებლის ხეივანი პირველი მოსახვევი თბილისის მხრიდან</t>
  </si>
  <si>
    <t>დიდუბე წერეთლის გამზ. #23 საჯინიბოს გვერდზე (პანთეონთან)</t>
  </si>
  <si>
    <t>დიღომი აღმაშენებლის ხეივანი (დროშის და აღმაშენებლის ძეგლს შორის) (თბილისისკენ)</t>
  </si>
  <si>
    <t>მთაწმინდა მარჯვენა სანაპირო 9 მარტის სკვერთან ძველ სახლთან</t>
  </si>
  <si>
    <t>დიღომი აღმაშენებლის ხეივანი თბილისიდან პირველ მოსახვევთან  (გასასვლელი)</t>
  </si>
  <si>
    <t>ვაკე-საბ ალ.ყაზბეგის გამზირის და თამარაშვილის ქ-ის კვეთა</t>
  </si>
  <si>
    <t>ვაკე საბურთალო-ვაკე I (თამარაშვილის ქ.)</t>
  </si>
  <si>
    <t>ვერა ახვლედიანის ქ. #10</t>
  </si>
  <si>
    <t>ვაკე ჭავჭავაძის გამზ. ბერძენიშვილის ქ-ის ჩასახვევთან</t>
  </si>
  <si>
    <t>ჩუღურეთი თამარ მეფის გამზ. ხიდის მიმდებარედ ცენტრალკისკენ (ცირკთან)</t>
  </si>
  <si>
    <t>ვაკე ვარაზისხევი უნივერსიტეტის მიმდებარედ</t>
  </si>
  <si>
    <t>საბურთალო კოსტავას ქ. 68 ბ, შემოსავლების სამსახურთან გაჩერების ზემოთ</t>
  </si>
  <si>
    <t>საბურთალო კოსტავას ქ. ჰოლიდეი ინ-ის მიმდებარედ</t>
  </si>
  <si>
    <t>საბურთალო პეკინი  ბუკიას ბაღის მოპირდაპირედ</t>
  </si>
  <si>
    <t>საბურთალო პეკინის გამზ. მიცკევიჩის კვეთა</t>
  </si>
  <si>
    <t>საბურთალო პეკინის ქ. ვაჟა-ფშაველას გადაკვეთა</t>
  </si>
  <si>
    <t>საბურთალო ვაჟა-ფშაველას გამზ. ტაშკენტის კუთხესთან</t>
  </si>
  <si>
    <t>საბურთალო ვაჟა-ფშაველას გამზ. სამედიცინოს მიმდებარედ</t>
  </si>
  <si>
    <t>საბურთალო ვაჟა-ფშაველას და ასათიანის კვეთა ვულევუსთან</t>
  </si>
  <si>
    <t>ვაკე-საბ ვაჟა-ფშაველას გამზ. დელისის მიმდებარედ ნუცუბიძის ასახვევის მოპირდ</t>
  </si>
  <si>
    <t>ვაკე-საბ ქავთარაძის ქ (ჯიქიას და მაღლივის გადასახვევთან)</t>
  </si>
  <si>
    <t>საბურთალო ალ.ყაზბეგის გამზ. წითელ ბაღთან (ასათიანის კვეთა)</t>
  </si>
  <si>
    <t xml:space="preserve">საბურთალო ალ.ყაზბეგის გამზ. კუტუზოვის შემდეგ </t>
  </si>
  <si>
    <t>საბურთალო ნუცუბიძის და ასათიანის ქუჩების გადაკვეთასთან</t>
  </si>
  <si>
    <t>დიდუბე წერეთლის გამზ. სამთო ქიმიასთან</t>
  </si>
  <si>
    <t>ნაძალადევი ერისთავის ქ. ეკლესიასთან</t>
  </si>
  <si>
    <t>ჩუღურეთი დადიანის ქ. ქარვასლასთან (გადასასვლელ ხიდამდე)</t>
  </si>
  <si>
    <t>ნაძალადევი მეტრო ღრმაღელეს მიმდებარედ</t>
  </si>
  <si>
    <t>გლდანი გლდანი-ავჭალის გადასახვევი მეტრო სარაჯიშვილთან</t>
  </si>
  <si>
    <t>გლდანი გლდანის ხიდთან დიღომი-გლდანის მაგისტრალი გლდანიდან</t>
  </si>
  <si>
    <t xml:space="preserve">გლდანი გლდანი ხიზანიშვილის ქ. I-III მკრ-ს შორის </t>
  </si>
  <si>
    <t>ისანი ნავთლუღის ბაზრის მიმდებარედ</t>
  </si>
  <si>
    <t>სამგორი ჯავახეთის ქ. ვარკეთილის მეტრომდე</t>
  </si>
  <si>
    <t>ვერა-სანაპირო მარჯვენა სანაპირო გმირთა მოედნისკენ მიმავალი (რესტ. არაგვის მიმდ. შუქნ-თან)</t>
  </si>
  <si>
    <t>სამგორი კახეთის გზატკეცილი  აეროპორტის გადასახვევი</t>
  </si>
  <si>
    <t>კრწანისი გორგასლის მოედანი ორთაჭალა კრწანისისკენ</t>
  </si>
  <si>
    <t>კრწანისი გორგასლის მოედანი ორთაჭალა კრწანისიდან</t>
  </si>
  <si>
    <t>კრწანისი გორგასლის მოედანი ორთაჭალა გულუას ქ-დან (კრწანისისკენ)</t>
  </si>
  <si>
    <t>კრწანისი რუსთავის გზატკეცილი ზოოვეტის ასახვევთან (ფონიჭალა)</t>
  </si>
  <si>
    <t>ვაკე ბაგები ტეკთან წყნეთიდან</t>
  </si>
  <si>
    <t>მთაწმინდა ამაღლების ქ. წყარომდე (წყაროსთან)</t>
  </si>
  <si>
    <t>დიდუბე მარცხენა სანაპირო. გუდაუთის ქუჩის ასახვევთან</t>
  </si>
  <si>
    <t>დიდუბე მარცხენა სანაპირო ელიავას ბაზრობამდე კანარგოსთან</t>
  </si>
  <si>
    <t>ჩუღურეთი მარცხენა სანაპირო   თავდაცვის სამინისტროს ასახვევთან</t>
  </si>
  <si>
    <t xml:space="preserve">ჩუღურეთი მარცხენა სან მარჯანიშვილის ხიდთან </t>
  </si>
  <si>
    <t>ჩუღურეთი მარცხენა სანაპ წმინდა ნიკოლოზის ეკლესიასთან შუქნიშანთან</t>
  </si>
  <si>
    <t>ისანი მარცხენა სანაპირო  ბარათაშვილის ხიდის ასახვევში ისანი</t>
  </si>
  <si>
    <t>კრწანისი მარცხენა სანაპირო ორთაჭალჰესთან სოკარის ოფისთან მარჯვენა</t>
  </si>
  <si>
    <t>ვაკე ახალი გზა</t>
  </si>
  <si>
    <t>ვაკე ჭავჭავაძის გამზირი, მ-9 საავადმყოფოს მიმდებარედ</t>
  </si>
  <si>
    <t>ვაკე მრგვალი ბაღი (ლუკაპოლარეს თავზე)</t>
  </si>
  <si>
    <t>მთაწმინდა ამაღლების ქ. ივანიშვილის სახლთან (წავკისი-კოჯრის გზა მშენებარე სასტ.-ს მიმდ.)</t>
  </si>
  <si>
    <t>ვაკე-ვერა კეკელიძის ქ-ის გამოსახვევი</t>
  </si>
  <si>
    <t>შპს აჯადი</t>
  </si>
  <si>
    <t>ქ.ბათუმი თამარის დასახლება, კულტურის ცენტრთან</t>
  </si>
  <si>
    <t>ქ.ბათუმი მაიაკოვსკის ქუჩა (საკოლმეურნეო ბაზართან)</t>
  </si>
  <si>
    <t>ქ.ბათუმი ლორიას ქუჩა</t>
  </si>
  <si>
    <t>ქ.ბათუმი მბაგრატიონისა და მელიქიშვილის ქუჩების კვეთა</t>
  </si>
  <si>
    <t>ქ.ბათუმი აბუსერიძის ქუჩა (ვისოლის აგს-თან)</t>
  </si>
  <si>
    <t>ბათუმი -სარფის საავტომობილო მაგისტრალის სარფის მონაკვეთი</t>
  </si>
  <si>
    <t>დაბა ქედა</t>
  </si>
  <si>
    <t>ქობულეთი (რკ.სადგურის მიმდებარე ტერიტორია)</t>
  </si>
  <si>
    <t>ქობულეთი ბობოყვათი</t>
  </si>
  <si>
    <t>ქობულეთი ციხისძირი</t>
  </si>
  <si>
    <t>ჩაქვი ბუკნარი</t>
  </si>
  <si>
    <t>ჩაქვის რკინიგზის სადგური</t>
  </si>
  <si>
    <t>დაბა შუახევი</t>
  </si>
  <si>
    <t>დაბა ხულო</t>
  </si>
  <si>
    <t>ქ.ბათუმი ახალი ბულვარის მიმდებარე ტერიტორია</t>
  </si>
  <si>
    <t>ქ.ბათუმი წერეთლის ქუჩა (მოედანთან)</t>
  </si>
  <si>
    <t>შპს თი ენდ ენ</t>
  </si>
  <si>
    <t>დიღომი აღმაშენებლის ხეივანი მე-12–ე კმ. მიმართულება: მცხეთა-თბილისი</t>
  </si>
  <si>
    <t>ვაკე თამარაშვილის ქ. იპოდრომის ცენტრ. შესასვლელის წინ სოკარის აგს–ის თავზე</t>
  </si>
  <si>
    <t>ვაკე ჭავჭავაძის გამზირი, მ.მესხის სახელობის სტადიონის წინ</t>
  </si>
  <si>
    <t>ვაკე ჭავჭავაძის ქუჩა (კავსაძის კუთხე 3 გვერდიანი)</t>
  </si>
  <si>
    <t>ვაკე ჭავჭავაძის ქუჩა პიქსელის მოპირდაპირედ</t>
  </si>
  <si>
    <t>ქუთაისი  გამსახურდიას გამზირი, 9 აპრილის ქუჩის კვეთასთან</t>
  </si>
  <si>
    <t>ქუთაისი  ჭავჭავაძის გამზირი, აგს ტოტალის მიმდებარედ</t>
  </si>
  <si>
    <t>ქუთაისი  ჭავჭავაძის გამზირი, მაკდონალდსის მოპირდაპირედ</t>
  </si>
  <si>
    <t>ქუთაისი  ჭავჭავაძის გამზირი №1-ის მიმდებარედ, ნიკეას კვეთასთან</t>
  </si>
  <si>
    <t>ქუთაისი  ნიკეას №7ა-ის მიმდებარედ, სოკარის მოპირდაპირედ</t>
  </si>
  <si>
    <t>ფოთი  აღმაშენებლის ქუჩა, თიბისი ბანკის მიმდებარედ</t>
  </si>
  <si>
    <t>ფოთი  აკაკისა და წმინდა გიორგის ქუჩების გადაკვეთა</t>
  </si>
  <si>
    <t>შპს ვაით გრუპი</t>
  </si>
  <si>
    <t>გლდანი გლდანი, მ. სარაჯიშვილის მიმდებარედ,მეტროს წინ</t>
  </si>
  <si>
    <t>გლდანი გლდანი-მუხიანის გადასახვევი</t>
  </si>
  <si>
    <t>ვაკე-საბ თამარაშვილის გამზირი (ვაკე საბურთალოს გზა, შუქნიშანთან)</t>
  </si>
  <si>
    <t>ჩუღურეთი ვარკეთილი, მეტროს ცენტრალური ამოსახვევი (თიბისი ბანკის ფილიალის თავზე)</t>
  </si>
  <si>
    <t xml:space="preserve">შპს ვოლ-ი </t>
  </si>
  <si>
    <t>29.09.2017 - 24.11.2017</t>
  </si>
  <si>
    <t>თბილისი, ვერა/გამომცემლობის კედელი რუსთაველის მხრიდან (მ.კოსტავას ქ. N 12)</t>
  </si>
  <si>
    <t>თბილისი, ვერა/გამომცემლობის კედელი მელიქიშვილის მხრიდან (მ.კოსტავას ქ. N 12)</t>
  </si>
  <si>
    <t>შპს ელეფანტ</t>
  </si>
  <si>
    <t>29.09.2017 - 25.10.2017</t>
  </si>
  <si>
    <t>ვარკეთილის II მ/რ (#31 კორპუსის პირდაპირ) - მიხეილ გახოკიძის ქ. - ვარკეთილის II მ/რ (#27,26,25,8,5,4 კორპუსების გავლით) - დიმიტრი ალექსიძის ქ. - საქართველოს ერთიანობისთვის მებრძოლთა ქუჩა - ჯავახეთის ქ. - მ/ს "ვარკეთილი" (მიმდებარედ).
უკუ მიმართულებით: მ/ს "ვარკეთილი" (მიმდებარედ) - ჯავახეთის ქ. (მობრუნება ჯავახეთის ქ. #3"ა"-ს მიმდებარედ) - საქართველოს ერთიანობისთვის მებრძოლთა ქუჩა - დიმიტრი ალექსიძის ქ. - ვარკეთილის II მ/რ (#4,5,8,25,26,27 კორპუსების გავლით) - მიხეილ გახოკიძის ქ. - ვარკეთილის II მ/რ (#31 კორპუსის პირდაპირ)</t>
  </si>
  <si>
    <t>ვარკეთილის II მ/რ (კორპუსი #25-ის მიმდებარედ) - ვარკეთილის II  მ/რ (#18,20,19,17 კორპუსების გავლით) - ნიკოლოზ ლანდიას ქ. - ილია სუხიშვილის ქ. - ჯავახეთის ქ. - მ/ს "ვარკეთილი" (მიმდებარედ).
უკუ მიმართულებით: მ/ს "ვარკეთილი" (მიმდებარედ) - ჯავახეთის ქ. (მობრუნება ჯავახეთის ქ. #3"ა"-ს მიმდებარედ) - ილია სუხიშვილის ქ. - ნიკოლოზ ლანდიას ქ. - ვარკეთილის II მ/რ (#17,19,20,18 კორპუსების გავლით) - ვარკეთილის II მ/რ (კორპუსი #25-ის მიმდებარედ)</t>
  </si>
  <si>
    <t>ბესარიონ ჭიჭინაძის ქ. (#27 კ-ის მიმდებარედ) - ბესარიონ ჭიჭინაძის ქ. - ქინძმარაულის ქ. - მოსკოვის  გამზირი - მ/ს  "სამგორი" (ქვ.)(მოსკოვის გამზირი #1-ის მიმდებარედ).
უკუ მიმართულებით: იგივე სქემით.</t>
  </si>
  <si>
    <t xml:space="preserve">მ/ს "ღრმაღელე"( მიმდ/ტერიტორია) -გურამიშვილის გამირი-ქსნის ქ.-ფეიქრების ქ. (მობრუნება შეშელიძის ქუჩის გადაკვეთასთან, ხიდზე გადასვლის შემდეგ) -ქსნის ქ. გურამიშვილის გამზირი - მ/ს "ღრმაღელე" (მიმდებარე ტერიტორია) (წრიული) </t>
  </si>
  <si>
    <t xml:space="preserve">პანსიონატი `ოქროს საწმისი~-ს მიმდებარედ (თბილისის ზღვის მიმდებარედ) - ხუდადოვის ქ. - სანერგე მეურნეობა (ლოტკინის დასახლება, ეკლესიის მიმდებარედ) - წერონისის ქ. - კლდეკარის ქ. - სამღერეთის ქ. - ეფრემ ზაქარაიას ქ. - რევაზ ურიდიას ქ. - ცოტნე დადიანის ქ. - რკინიგზის გადასასვლელი ხიდი (მიმდებარედ).
უკუ მიმართულებით: იგივე სქემით </t>
  </si>
  <si>
    <t>ძმობის II ქ. (#38) - ძმობის II ქ. - რეზო ინანიშვილის ქ. - მუშათა ქ. - მიხეილ მესხის ქ. - ნიკოლოზ ხუდადოვის ქ. - რკინიგზის გადასასვლელი ხიდი.
უკუ მიმართულებით: იგივე სქემით.</t>
  </si>
  <si>
    <t>მ/ს "სადგურის მოედანი 1"-ის წინამდებარე ტერიტორია (წრე) - ნიკოლოზ გოგოლის ქ. - კონსტანტინე ფოცხვერაშვილის ქ.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ცოტნე დადიანის ქ. - ეკა ბეჟანიშვილის ქ. (ეკა ბეჟანიშვილის ქ. #27-თან მოხვევით) - ღოღობერიძის ქ. - კონსტანტინე ილურიძის ქ. - ჭოლა ლომთათიძის ქ. - კონსტანტინე ილურიძის ქ. - ღოღობერიძის ქ. - ეკა ბეჟანიშვილის ქ. (ბეჟანიშვილის ქ. #27-თან მოხვევით) - ცოტნე დადიანის ქ. - გიორგი ჩიტაიას ქ. - დავით კლდიაშვილის ქ. - ივანე ჯავახიშვილის ქ. - კონსტიტუციის ქ. - ნიკო ფიროსმანის ქ. - მ/ს "სადგურის მოედანი 1"-ის წინამდებარე ტერიტორია (წრე)(წრიული)</t>
  </si>
  <si>
    <t>მ/ს "დიდუბე" (ზედა) - თორნიკე ერისთავის ქ. - დავით გურამიშვილის  გამზირი - ძმები გარიშვილების ქ. - პეტრე გამყრელიძის ქ. - ურეკის ქ. - ანაპის 414-ე დივიზიის ქ. - ზღვის უბნის XI  მ/რ (I-II-III-IV კვ.) - ზღვის უბნის ქ. (ზღვის უბნის III მ/რ-ის V კვარტალი, #24ა,25,26,27,15,16 კორპუსების გავლით) - გია რომელაშვილის ქ. (ზღვის უბნის III მ/რ-ის III-II-I კვ. ) - ზღვის უბნის IV  მ/რ (#5,4 კორპუსების გავლით) - ჩარგლის ქ. - ანაპის დივიზიის ქ. - ურეკის ქ. - პეტრე გამყრელიძის ქ. - ძმები გარიშვილების ქ. - დავით გურამიშვილის გამზირი - თორნიკე ერისთავის ქ. - მ/ს "დიდუბე" (ზედა) (წრიული)</t>
  </si>
  <si>
    <t>მ/ს "დიდუბე" (ქვედა)(ბაზრობა "ჩემპიონის" პირდაპირ)  - გრიგოლ რობაქიძის გამზირი - მარშალ გელოვანის გამზირი (მობრუნება "ტოიოტას" ცენტრის მიმდებარე ტერიტორიასთან) -"ტოიოტას" ცენტრის დასახლება - კლინიკა "იმედი" (მირიან მეფის ქ.).  უკუ მიმართულებით: კლინიკა "იმედი" (მირიან მეფის ქ.) - "ტოიოტას" ცენტრის დასახლება -მარშრალ გელოვანის გამზირი - გრიგოლ რობაქიძის გამზირო - მ/ს "დიდუბე" (ქვედა)</t>
  </si>
  <si>
    <t>მ/ს "ვარკეთილი" (მიმდებარედ) - ჯავახეთის ქ. - შუამთის ქ. - ელდარის ქ. - საცხენისის ქ. - თრიალეთის ქ. - შუამთის ქ. - კალოუბნის ქ. - აეროდრომის დასახლება III ქ. - მ/ს  "ვარკეთილი" (მოპირდაპირედ)(წრიული).</t>
  </si>
  <si>
    <t>მ/ს "ისანი" (აწყურის ქ., "ისნის" ბაზრობის მიმდებარედ) - კახეთის გზატკეცილი - კაკაბეთის ქ. - ტვიშის ქ. - რატილის ქ. - ყვარლის ქ. - ყვარლისა და უშაკოვის ქუჩების გადაკვეთა (ყვარლის ქ. #126-ის მიმდებარედ).
უკუ მიმართულებით: ყვარლისა  და უშაკოვის ქუჩების გადაკვეთა (ყვარლის ქ. #126-ის მიმდებარედ) - ყვარლის ქ. - კაკაბეთის ქ. - კახეთის გზატკეცილი - მ/ს "ისანი" (აწყურის ქ., "ისნის" ბაზრობის მიმდებარედ).</t>
  </si>
  <si>
    <t>მუხიანის IV "ბ" მ/რ (#42 კორპუსის მიმდებარედ) - ალეკო გობრონიძის ქ. - მ/ს `სანდრო ახმეტელის თეატრი~ (შეშელიძისა და ალეკო გობრონიძის ქუჩების გადაკვეთის მიმდებარედ).
უკუ მიმართულებით: იგივე სქემით.</t>
  </si>
  <si>
    <t>ზღვის უბნის IV მ/რ (სასამართლოს შენობის მიმდებარედ) -  ზღვის უბნის IV მ/რ (#4,5,7 კორპუსების გავლით) - გია რომელაშვილის ქ. (ზღვის უბნის III მ/ რ I-II-III კვარტალი) - ზღვის უბნის ქ. (ზღვის უბნის III მ/რ-ის V კვარტალი, #16,15,27,26,25,24"ა" კორპუსების გავლით) - ანაპის 414-ე დივიზიის ქ. (ზღვის უბნის XI მ/რ-ის III-II-I კვარტალი) - ჩარგლის ქ. - გუდამაყრის ქ. - დავით გურამიშვილის გამზირი - თორნიკე ერისთავის ქუჩა - აკაკი წერეთლის გამზირი - მიხეილ წინამძღვრიშვილის ქ. - თამარ მეფის გამზირი - დავით აღმაშენებლის გამზირი - კოტე მარჯანიშვილის ქ. - გალაქტიონ ტაბიძის ხიდი - მიხეილ ჯავახიშვილის ქ. - ვარდების მოედანი - შოთა რუსთაველის გამზირი - თავისუფლების მოედანი - შოთა რუსთაველის გამზირი - გიორგი ჭანტურიას ქ. - სოლიკო ვირსალაძის ქ. - მარჯვენა სანაპირო - ნიკოლოზ ბარათაშვილის ქ.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მ/ს "ავლაბარი~ (მიმდებარედ).
უკუ მიმართულებით: მ/ს  "ავლაბარი" (მიმდებარედ) - ნიკოლოზ ბარათაშვილის აღმართი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მიხეილ ჯავახიშვილის ქ. - გალაქტიონ ტაბიძის ხიდი - კოტე მარჯანიშვილის ქ. - ივანე ჯავახიშვილის ქ. - კონსტიტუციის ქ. - მიხეილ წინამძღვრიშვილის ქ. - აკაკი წერეთლის გამზირი - თორნიკე ერისთავის ქ. - დავით გურამიშვილის გამზირი - გუდამაყრის ქ. - ჩარგლის ქ. - ანაპის 414-ე დივიზიის ქ. (ზღვის უბნის XI მ/რ-ის I-II-III კვარტალი) - ზღვის უბნის ქ. (ზღვის უბნის III მ/რ-ის V კვარტალი, #24"ა",25,26,27,15,16 კორპუსების გავლით) - გია რომელაშვილის ქ. (ზღვის უბნის III მ/რ, III-II-I კვარტალი) - ზღვის უბნის IV მ/რ (#7,5,4 კორპუსების გავლით) - ზღვის უბნის IV მ/რ (სასამართლოს შენობის მიმდებარედ).</t>
  </si>
  <si>
    <t>ვაზისუბნის II მ/რ (#4 კორპუსის მიმდებარედ) - ვაზისუბნის II მ/რ (#6-11-4-2 კორპუსების გავლით) - ვაზისუბნის III მ/რ I კვ. (#15,14 კორპუსების გავლით) - თეოფანე დავითაიას ქ. - შანდორ პეტეფის ქ. - კალოუბნის ქ. - ჯავახეთის ქ. - კახეთის გზატკეცილი - მ/ს "ისანი" - ქეთევან წამებულის გამზირი - ნიკოლოზ ბარათაშვილის აღმართი - ნიკოლოზ ბარათაშვილის ხიდი - გრიგოლ ორბელიანის მოედანი - ვახტანგ ვეკუას ქ. - გიორგი ათონელის ქ. - ხიდის ქ. - მშრალი ხიდი - ჩუღურეთის ხიდი - ზაარბრუკენის მოედანი - დავით აღმაშენებლის გამზირი - კოტე მარჯანიშვილის ქ. - გალაქტიონ ტაბიძის ხიდი - მიხეილ ჯავახიშვილის ქ. - მერაბ კოსტავას ქ. - გმირთა მოედანი - ვარაზისხევის ქ. - ილია ჭავჭავაძის გამზირი - ქაქუცა ჩოლოყაშვილის გამზირი - წყნეთის გზატკეცილი - ბაგების დასახლება (უნივერსიტეტის საერთო საცხოვრებელის #1 კორპუსის მიმდებარედ).
უკუ მიმართულებით: ბაგების დასახლება (უნივერსიტეტის საერთო საცხოვრებელი #1 კორპუსის მიმდებარედ) - წყნეთის გზატკეცილი - ქაქუცა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პატარა წრეზე) - მიხეილ ჯავახიშვილის ქ. - გალაქტიონ ტაბიძის ხიდი - კოტე მარჯანიშვილის ქ. - დავით აღმაშენებლის გამზირი - ზაარბრუკენის მოედანი - ჩუღურეთის ხიდი - მშრალი ხიდი - ხიდის ქ. - გიორგი ათონელის ქ. - ხაზინის ქ. - ფხოვის ქ. -  ანტონ ფურცელაძის ქ. - გიორგი ათონელის ქ. - სოლიკო ვირსალაძის ქ. - მარჯვენა სანაპირო - ნიკოლოზ ბარათაშვილის ქ.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მ/ს "ისანი" - კახეთის გზატკეცილი - ჯავახეთის ქ. (მობრუნება მ/ს "ვარკეთილთან") - კალოუბნის ქ. - შემდეგ იგივე სქემით</t>
  </si>
  <si>
    <t>მ/ს "სანდრო ახმეტელის თეატრი" (მოპირდაპირედ) - ომარ ხიზანიშვილის ქ. (გლდანის I-III-V-VII-VIII-VI-IV-II  მ/რ-ები ) - მ/ს "სანდრო ახმეტელის თეატრი" (მოპირდაპირედ)(წრიული).</t>
  </si>
  <si>
    <t>ვაშლიჯვრის  დასახლება (IV ზონა, #11 კორპუსის მიმდებარედ) - ვაშლიჯვრის  დასახლება (ვალენტინ თოფურიძის ქ. - ვასილ გოძიაშვილის ქ. - პეტრე სარაჯიშვილის ქ.) - მარშალ გელოვანის გამზირი - გრიგოლ რობაქიძის გამზირი - ჯონ შალიკაშვილის ხიდი - აკაკი წერეთლის გამზირი - გიორგი ცაბაძის ქ. - დავით აღმაშენებლის გამზირი - კოტე მარჯანიშვილის ქ. - გალაქტიონ ტაბიძის ხიდი - მიხეილ ჯავახიშვილის ქ. - რევაზ ლაღიძის ქ. - მარი ბროსეს ქ. - სოლიკო ვირსალაძის ქ. - გიორგი ათონელის ქ. - ხაზინის ქ. - ფხოვის ქ. - ვახტანგ ვეკუას ქ. (რევაზ თაბუკაშვილის ქუჩის გადაკვეთის მიმდებარედ)
უკუ მიმართულებით: ვახტანგ ვეკუას ქ. (რევაზ თაბუკაშვილის ქუჩის გადაკვეთის მიმდებარედ) - რევაზ თაბუკაშვილის ქ. -  მიხეილ ჯავახიშვილის ქ. - გალაქტიონ ტაბიძის ხიდი - კოტე მარჯანიშვილის ქ. - ივანე ჯავახიშვილის ქ. - კონსტიტუციის ქ. - მიხეილ წინამძღვრიშვილის ქ. - აკაკი წერეთლის გამზირი - ჯონ შალიკაშვილის ხიდი - გრიგოლ რობაქიძის გამზირი - მარშალ გელოვანის გამზირი - ვაშლიჯვრის დასახლება (პეტრე სარაჯიშვილის ქ. - ვასილ გოძიაშვილის ქ. - ვაშლიჯვრის დას. II-III-IV ზონა, ვაშლიჯვრის დას. IV ზონა, #11 კორპუსის მიმდებარედ)</t>
  </si>
  <si>
    <t>მ/ს "დიდუბე" (ქვედა) - აკაკი წერეთლის გამზირი - ჯონ შალიკაშვილის ხიდი - გრიგოლ რობაქიძის გამზირი - დავით აღმაშენებლის ხეივანი - ფარნავაზ მეფის გამზირი - იოანე პეტრიწის ქ. - პეტრე იბერის ქ. - მირიან მეფის ქ. (მობრუნება "იმედის კლინიკასთან") - დიდი დიღომი III მ/რ (#1,15,18,32,31,37,36,28 კორპუსების გავლით, მირიან მეფის ქ.,) - დიდი დიღომი IV მ/რ, #6 კორპუსის მიმდებარედ (#25,12,8,7 კორპუსების გავლით, არჩილ მეფის ქ.,)
უკუ მიმართულებით: იგივე სქემით</t>
  </si>
  <si>
    <t>მ/ს ,,სანდრო ახმეტელის თეატრი" (გობრონიძისა და ომარ ხიზანიშვილის ქუჩების გადაკვეთის მიმდებარედ) - ალეკო გობრონიძის ქ. (მობრუნება მოედანზე) - ზღვის უბანი / მუხიანის დასახლების დამაკავშირებელი გზა - ზღვის უბნის ქ. (ზღვის უბნის III მ/რ-ის V კვარტალი, #16,15,27,26,25,24ა კორპუსების გავლით) - ანაპის 414-ე დივიზიის ქ. (ზღვის უბნის XI მ/რ-ის III-II-I კვარტალი, ზღვის უბნის X-Xბ კვარტალი) - დავით გურამიშვილის გამზირი - მ/ს ,,სარაჯიშვილი" (მიმდებარედ).
უკუ მიმართულებით: მ/ს ,,სარაჯიშვილი" (მიმდებარედ) - დავით სარაჯიშვილის ქ. (მობრუნება ქერჩის ქ-ის გადაკვეთის მიმდებარედ) - ანაპის 414-ე დივიზიის ქ. - შემდეგ იგივე სქემით.</t>
  </si>
  <si>
    <t xml:space="preserve">კვანტალიანის ქ. #122(მიმდებარედ)(ვაშლიჯვარის დასახლება) - კვანტალიანის ქ. - ვასო გოძიაშვილის ქ. - პეტრე სარაჯიშვილის ქ. - დიდგორის ქ. (დიდგორის ქუჩისა და მარშალ გელოვანის გამზირის გადაკვეთა)  უკუ მიმართულებით: დიდგორის ქ. (დიდგორის ქუჩისა და მარშალ გელოვანის გამზირის გადაკვეთა) - პეტრე სარაჯიშვილის ქ.- ვასო გოძიაშვილის ქ. - კვანტალიანის ქ. - კვანტალიანის ქ. #122(მიმდებარედ)(ვაშლიჯვარის დასახლება) </t>
  </si>
  <si>
    <t xml:space="preserve">მ/ს "დელისი" - ფერდინანდ თავაძის ქ. - შალვა ნუცუბიძის ქ. - დელისის III ქ. #24-ის მიმდებარედ. უკუ მიმართულებით: დელისის III ქ. #24-ის მიმდებარედ - დელისის ქ. - შალვა ნუცუბიძის ქ. - ფერდინანდ თავაძის ქ. - ზაქარიაძის ქ. -ვაჟა-ფშაველას I ჩიხი - ვაჟა-ფშაველას გამზირი - მ/ს "დელისი" (მიმდებარედ)  </t>
  </si>
  <si>
    <t>ზაჰესის დასახლება (ავჭალის ქუჩა #62) - ავჭალის ქ. - ელეფთერ ანდრონიკაშვილის ქ. - უწერის ქ. - ლიბანის ქ. - დავით სარაჯიშვილის ქ. - მ/ს "სარაჯიშვილი" (მიმდებარედ).
უკუ მიმართულებით: იგივე სქემით.</t>
  </si>
  <si>
    <t>ვაზისუბნის II მიკრორაიონი (კორპუსი #23-ის მიმდებარედ) - ვაზისუბნის I მიკრორაიონი (#15,14,13,12,3,2,1, 20"ა", 20"ბ" კორპუსების გავლით) - თეოფანე დავითაიას ქ. - შანდორ პეტეფის ქ. - აეროდრომის დასახლების III ქ. - მ/ს "ვარკეთილი" (საკოლმეურნეო ბაზრის მიმდებარედ).
უკუ მიმართულებით: მ/ს "ვარკეთილი" (საკოლმეურნეო ბაზრის მიმდებარედ) - ჯავახეთის ქ. - კალოუბნის ქ. - შანდორ პეტეფის ქ. - იგივე სქემით.</t>
  </si>
  <si>
    <t>მ/ს "სადგურის მოედანი 1"-ის წინამდებარე ტერიტორია (წრე)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ალექსანდრე  ჭავჭავაძის ქ. - არსენა ოძელაშვილის ქ. - ბესიკის ქ. (#27 მიმდებარედ)
უკუ მიმართულებით: ბესიკის ქ. (#27 მიმდებარედ) - ვახტანგ კოტეტიშვილის ქ. - არსენა ოძელაშვილის ქ. - ალექსანდრე ჭავჭავაძის ქ. - ალექსანდრე გრიბოედოვის ქ. - შოთა რუსთაველის გამზირი (მობრუნება მოკლე წრეზე) - მერაბ კოსტავას ქ. - გმირთა მოედანი - თამარ მეფის გამზირი - მ/ს "სადგურის მოედანი 1"-ის წინამდებარე ტერიტორია (წრე)</t>
  </si>
  <si>
    <t>ვარკეთილის 3"ა" მ/რ (#344 კორპუსის მიმდებარედ) -  ვარკეთილის 3"ა" მ/რ (#325,320,319,319"ა" კორპუსების გავლით) - სესილია თაყაიშვილის ქ. - ილია სუხიშვილის ქ. - ჯავახეთის ქ. - კახეთის გზატკეცილი - მ/ს "ისანი" - ქეთევან წამებულის გამზირი - ნიკოლოზ ბარათაშვილის აღმართი  - კოსტა ხეთაგუროვის ქ. - ივანე ჯავახიშვილის ქ. - არნოლდ ჩიქობავას ქ. - გიორგი ჩიტაიას ქ. - დავით კლდიაშვილის ქ. - ივანე ჯავახიშვილის ქ. - კონსტიტუციის ქ. - გიორგი ჩუბინაშვილის ქ. - თამარ მეფის გამზირი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გამზირი - დავით აღმაშენებლის გამზირი - ზაარბრიუკენის მოედანი - ლევ ტოლსტოის ქ. - კოსტა ხეთაგუროვის ქ. - ნიკოლოზ ბარათაშვილის ხიდი - ნიკოლოზ ბარათაშვილის ქ. -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მ/ს "ისანი" - კახეთის გზატკეცილი - ჯავახეთის ქ. - ილია სუხიშვილის ქ. - სესილია თაყაიშვილის ქ. - ვარკეთილის III"ა" მ/რ (#319"ა",319,320,325 კორპუსების გავლით) - ვარკეთილის III"ა" მ/რ (#344 კორპუსის მიმდებარედ)</t>
  </si>
  <si>
    <t>ვარკეთილის IV მიკრორაიონი (#421 კორპუსების მიმდებარედ) - სესილია თაყაიშვილის ქ. - ვიქტორ კუპრაძის ქ. - ჯავახეთის ქ. - მ/ს "ვარკეთილი~ (მიმდებარედ).
უკუ მიმართულებით: მ/ს "ვარკეთილი~ (მიმდებარედ) - ჯავახეთის ქ. (მობრუნება ჯავახეთის ქ. #3"ა"-ს მიმდებარედ) - ვიქტორ კუპრაძის ქ. - სესილია თაყაიშვილის ქ. - ვარკეთილის IV მიკრორაიონი, #421 კორპუსის მიმდებარედ (#410,411,418 კორპუსების გავლით).</t>
  </si>
  <si>
    <t>ნიაბის ქ. (#55-ის მიმდებარედ) - ნიაბის ქ. - გალავნის ქ. - შილდის ქ. - ახალუბნის ქ. - საინგილოს ქ. - გუმბრის ქ. - სამრეკლოს ქ. - ლადო მესხიშვილის ქ. - მ/ს ,,ავლაბარი" (მიმდებარედ).
უკუ მიმართულებით: მ/ს ,,ავლაბარი" (მიმდებარედ) - ჰამლეტ გონაშვილის ქ. - ვახტანგ VI-ს ქ. - ლადო მესხიშვილის ქ. - შემდეგ იგივე სქემით.</t>
  </si>
  <si>
    <t>ომარ ხიზანიშვილისა და ტიულენევის ქუჩების გადაკვეთა (გლდანის VIII მ/რ, კორპუსი I-ის მიმდებარედ) - ომარ ხიზანიშვილის ქ. (გლდანის VI-IV-II-"ა" მ/რ) - აკაკი ვასაძის ქ. - ქერჩის ქ. - დავით გურამიშვილის გამზირი - ცოტნე დადიანის ქ. - ფიროსმანის მოედანი - გიორგი ჩიტაიას ქ. - დავით კლდიაშვილის ქ. - ივანე ჯავახიშვილის ქ. - კონსტიტუციის ქ. - გიორგი ჩუბინაშვილის ქ. - თამარ მეფის გამზირი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ნიკოლოზ გოგოლის ქ. - კონსტანტინე ფოცხვერაშვილის ქ. - ნინოშვილის ქ. - კონსტიტუციის ქ. - მიხეილ წინამძღვრიშვილის ქ. - კოტე მარჯანიშვილის ქ. - გიორგი ჩიტაიას ქ. - ცოტნე დადიანის ქ. - დავით გურამიშვილის გამზირი - ქერჩის ქ. - აკაკი ვასაძის ქ. - მ/ს "სანდრო ახმეტელის თეატრი" - ომარ ხიზანიშვილის ქ. (გლდანის I-III-V-VII მ/რ) - მაისურაძის ქუჩა (გლდანის VII-VIII მ/რ - ების დამაკავშირებელი გზა)</t>
  </si>
  <si>
    <t>თამარ მუჯირიშვილის ქ. (#12 კორპუსის მიმდებარედ) - თამარ მუჯირიშვილის ქ. - ახალუბნის ქ. - საინგილოს ქ. - გუმბრის ქ. - ლადო მესხიშვილის ქ. - მ/ს ,,ავლაბარი" (მიმდებარედ).
უკუ მიმართულებით: მ/ს ,,ავლაბარი" (მიმდებარედ) - ჰამლეტ გონაშვილის ქ. - ვახტანგ VI-ს ქ. - ლადო მესხიშვილის ქ. - შემდეგ იგივე სქემით.</t>
  </si>
  <si>
    <t>ზაჰესის დასახლება (ავჭალის ქუჩა #62) - ავჭალის ქ. - ზაჰესის ხიდი - დავით აღმაშენებლის ხეივანი - გრიგოლ რობაქიძის გამზირი - ჯონ შალიკაშვილის ხიდი - მ/ს "დიდუბე" (ქვ) (აკაკი წერეთლის გამზირი #140-ის მოპირდაპირედ).
უკუ მიმართულებით: იგივე სქემით.</t>
  </si>
  <si>
    <t>ვაზისუბნის დასახლება III მ/რ, II კვ. (#7-8 კორპუსების მიმდებარედ) - ზურაბ პატარიძის ქ. - თეოფანე დავითაიას ქ. - შანდორ პეტეფის ქ. - კალოუბნის ქ. - ჯავახეთის ქ. - კახეთის გზატკეცილი - მ/ს "ისანი" - ქეთევან წამებულის გამზირი. - ნიკოლოზ ბარათაშვილის აღმართი - კოსტა ხეთაგუროვის ქ. - არნოლდ ჩიქობავას ქ. - კიტა აბაშიძის ქ. - ივანე ჯავახიშვილის ქ. - კონსტიტუციის  ქ. - მიხეილ წინამძღვრიშვილის ქ. - თამარ მეფის გამზირი - მერაბ კოსტავას ქ. - გიორგი სააკაძის მოედანი - ჟიული შარტავას ქ. - ანა კალანდაძის ქ. - პეკინის ქ. - ვაჟა-ფშაველას გამზირი - სანდრო ეულის ქ. - ანა პოლიტკოვსკაიას ქ. (#18 კორპუსის პირდაპირ, მოედანი)
უკუ მიმართულებით: ანა პოლიტკოვსკაიას ქ. (#18 კორპუსის პირდაპირ, მოედანი) - პოლიტკოვსკაიას ქ. - სანდრო ეულის ქ. - ვაჟა-ფშაველას გამზირი - ალექსანდრე ყაზბეგის  გამზირი (პეტრე ქავთარაძის ქ. #1-თან მოხვევით) - პეკინის ქ. - თინა იოსებიძის ქ. - დები იშხნელების ქ. - ჟიული შარტავას  ქ. - გიორგი სააკაძის მოედანი - ვახუშტი ბაგრატიონის ხიდი - ვახუშტი ბაგრატიონის ქ. - აკაკი წერეთლის გამზ. - გიორგი ცაბაძის ქ. - დავით აღმაშენებლის გამზ. - კოტე მარჯანიშვილის მოედანი - კოტე მარჯანიშვილის  ქ. - გიორგი ჩუბინაშვილის ქ. - გიორგი ჩიტაიას ქ. - გიორგი მაზნიაშვილის ქ. - მიხეილ წინამძღვრიშვილის ქ. - კოსტა ხეთაგუროვის ქ. - ნიკოლოზ ბარათაშვილის ხიდი - ნიკოლოზ ბარათაშვილის ქ.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მ/ს "ისანი" - ჯორჯ ბუშის ქ. - კახეთის გზატკეცილი - ჯავახეთის ქ. (მობრუნება მ/ს "ვარკეთილთან") - კალოუბნის ქ. - შანდორ პეტეფის ქ. - თეოფანე დავითაიას ქ. - ზურაბ პატარიძის  ქ. - ვაზისუბნის დასახლება III მ/რ, II კვ.  (#7-8 კორპუსების მიმდებარედ)</t>
  </si>
  <si>
    <t>II ნავთლუღის დასახლება (VII ქ., სახლი #57) - გრიგოლ ლორთქიფანიძის ქ. - ჯავახეთის ქ. - მოსკოვის გამზირი - მ/ს "სამგორი" (ქვედას მიმდებარე ტერიტორია)
უკუ მიმართულებით:  მ/ს "სამგორი" (ქვედას მიმდებარე ტერიტორია) - მოსკოვის გამზირი - ჯავახეთის ქ. - კაიროს ქ. - II ნავთლუღის დასახლება (VII ქ.,სახლი #57).</t>
  </si>
  <si>
    <t>ვარკეთილის მეურნეობა - მიხეილ გახოკიძის ქ. - საქართველოს ერთიანობისთვის მებრძოლთა ქუჩა - ჯავახეთის ქ. (მობრუნება მ/ს "ვარკეთილი"-ს მიმდებარედ) - მ/ს "ვარკეთილი" (მოპირდაპირედ).
უკუ მიმართულებით: მ/ს "ვარკეთილი" (მოპირდაპირედ) - ჯავახეთის ქ. - საქართველოს ერთიანობისთვის მებრძოლთა ქ. - მიხეილ გახოკიძის ქ. - ვარკეთილის მეურნეობა</t>
  </si>
  <si>
    <t>ბოგდან ხმელნიცკის ქ. (#181-ის მოპირდაპირედ) - ბოგდან ხმელნიცკის ქ. - ბერი გაბრიელ სალოსის გამზირი - რიჩარდ ჰოლდბრიუკის ქ. - ნავთლუღის ქ. - მ/ს "ისანი" - აწყურის ქ. (#74-ის მოპირდაპირედ).
უკუ მიმართულებით: აწყურის ქ. (#74-ის მოპირდაპირედ) - კახეთის I შესახვევი - ნავთლუღის ქ. -რიჩარდ ჰოლდბრიუკის ქ. - ბერი გაბრიელ სალოსის გამზირი - ბოგდან ხმელნიცკის ქ. (#181-ის მოპირდაპირედ).</t>
  </si>
  <si>
    <t xml:space="preserve">სოფელი გლდანი - თიანეთის გზატკეცილი - გლდანულა (თიანეთის გზატკ. #57-თან მოხვევით) - გლდანის ხევის ქ. (#10,6,3"ა" კორპუსების გავლით) - თიანეთის გზატკეცილი - ქერჩის ქ. - ფორე მოსულიშვილის ქ. - ომარ ხიზანიშვილის ქ. - აკაკი ვასაძის ქ. - ქერჩის ქ. - დავით სარაჯიშვილის ქ. - დავით გურამიშვილის გამზირი - თორნიკე ერისთავის ქ. - აკაკი წერეთლის გამზირი - მიხეილ წინამძღვრიშვილის ქ. - კიტა აბაშიძის ქ. - გიორგი ჩიტაიას მოედანი - გიორგი მაზნიაშვილის ქ. - მიხეილ წინამძღვრიშვილის ქ. - მოსე გოგიბერიძის ქ. - ივანე ჯავახიშვილის ქ. - კოსტა ხეთაგუროვის ქ. - მარცხენა სანაპირო - ნიკოლოზ ბარათაშვილის ხიდი - ნიკოლოზ ბარათაშვილის ქ.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მ/ს "ავლაბარი" - ჰამლეტ გონაშვილის ქ. - ვახტანგ VI-ს ქ. - ვლადიმერ მესხიშვილის ქ. - სამრეკლოს ქ. - მიხეილ ბუხაიძის ქ. (ახალუბნის ქუჩის გადაკვეთის მიმდებარედ).
უკუ მიმართულებით: მიხეილ ბუხაიძის ქ. (ახალუბნის ქუჩის გადაკვეთის მიმდებარედ) - სამრეკლოს ქ. - ვლადიმერ მესხიშვილის ქ. - მ/ს "ავლაბარი" - ნიკოლოზ ბარათაშვილის აღმართი - კოსტა ხეთაგუროვის ქ. - არნოლდ ჩიქობავას ქ. - გიორგი ჩიტაიას ქ. - კიტა აბაშიძის ქ. - ივანე ჯავახიშვილის ქ. - კონსტიტუციის ქ. - მიხეილ წინამძღვრიშვილის ქ. - აკაკი წერეთლის გამზირი - შემდეგ იგივე სქემით. </t>
  </si>
  <si>
    <t>მ/ს "ვარკეთილი" (ქვედას მიმდებარე ტერიტორია) - ჯავახეთის ქ. - კახეთის გზატკეცილი - ქიზიყის ქ. - რკინიგზის ჩიხი (მობრუნება სტამბასთან)- ქიზიყის I ქ. (#15-ის მიმდებარედ).
უკუ მიმართულებით: იგივე სქემით.</t>
  </si>
  <si>
    <t xml:space="preserve">რუსთავის გზატკეცილი  მე-13 კმ (ქვემო ფონიჭალის დასახლ, ბენზინ გასამართი სადგურის მიმდებარედ)  - რუსთავის გზატკეცილი - ვახტანგ გორგასალის ქ. - კოტე აფხაზის ქ. - თავისუფლების მოედანი - შოთა რუსთაველის გამზირი - გიორგი ჭანტურიას ქ. - გიორგი ათონელის ქ. - ხიდის ქ. - მშრალი ხიდი - ჩუღურეთის ხიდი - ზაარბრიუკენის მოედანი - მარცხენა სანაპირო - კოტე მარჯანიშვილის ქ. - ივანე ჯავახიშვილის ქ. - კონსტიტუციის ქ. - მიხეილ წინამძღვრიშვილის ქ. - კონსტანტინე ფოცხვერაშვილის ქ. - გიორგი ჩუბინაშვილის ქ.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გამზირი - დავით აღმაშენებლის გამზირი - კოტე მარჯანიშვილის ქ. - გალაქტიონ ტაბიძის ხიდი - მარჯვენა სანაპირო - ნიკოლოზ ბარათაშვილის ქ. (მობრუნება ნიკოლოზ ბარათაშვილისა და ალექსანდრე პუშკინის ქუჩის გადაკვეთასთან) - მარჯვენა სანაპირო - ვახტანგ გორგასალის ქ.  - რუსთავის გზატკეცილი მე-13 კმ (ქვემო ფონიჭალის დასახლ, ბენზინ გასამართი სადგურის მიმდებარედ). </t>
  </si>
  <si>
    <t>მახათას მთა - ნიკოლოზ ხუდადოვის ქ. - რევაზ ურიდიას ქ. - ცოტნე დადიანის ქ. - გიორგი ჩიტაიას ქ. - დავით კლდიაშვილის ქ. - ივანე ჯავახიშვილის ქ. - კონსტიტუციის ქ. - ნიკო ფიროსმანის ქ.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გამზირი - ეგნატე ნინოშვილის ქ. - კონსტიტუციის ქ -  მიხეილ წინამძღვრიშვილის ქ. - დავით კლდიაშვილის ქ. - გიორგი ჩიტაიას ქ. - ცოტნე დადიანის ქ. - რევაზ ურიდიას ქ. - ნიკოლოზ ხუდადოვის ქ. - მახათას მთა</t>
  </si>
  <si>
    <t>ეკა ბეჟანიშვილის ქ. (#99-ის მიმდებარედ) - ეკა ბეჟანიშვილის ქ. - ცოტნე დადიანის ქ. - გიორგი ჩიტაიას ქ. - დავით კლდიაშვილის ქ. - ივანე ჯავახიშვილის ქ. - კონსტიტუციის ქ. - ნიკო ფიროსმანის ქ.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გამზირი - ეგნატე ნინოშვილის ქ. - კონსტიტუციის ქ - მიხეილ წინამძღვრიშვილის ქ. - დავით კლდიაშვილის ქ. - გიორგი ჩიტაიას ქ. - ცოტნე დადიანის ქ. - ეკა ბეჟანიშვილის ქ. (#99-ის მიმდებარედ).</t>
  </si>
  <si>
    <t>კუპრაძის ქ. (ვარკეთილის IV მ/რ, #424 კ-ის მიმდებარედ) - ვიქტორ კუპრაძის ქ. - სესილია თაყაიშვილის ქ. - ილია სუხიშვილის ქ. - ჯავახეთის ქ. - მოსკოვის გამზირი - ქეთევან წამებულის გამზირი - ნავთლუღის ქ. - რიჩარდ ჰოლდბრიუკის ქ. - დიმიტრი გულიას ქ - დიმიტრი გულიას მოედანი - ვახტანგ გორგასალის ქ. #113 (პურის #7 ქარხნის მიმდებარედ).
უკუ მიმართულებით: იგივე სქემით.</t>
  </si>
  <si>
    <t xml:space="preserve"> მ/ს "სამგორი" (ქვ) - მოსკოვის გამზირი - კახეთის გზატკეცილი - წალენჯიხის ქ. - მიქელაძის ქ. - წალენჯიხის ქ. - კახეთის გზატკეცილი - მ/ს "ისანი"- კახეთის I შესახვევი -ქეთევან წამებულის გამზირი - მ/ს "სამგორი (ქვ) (წრიული)</t>
  </si>
  <si>
    <t>გლდანულა (#4 კორპუსის მიმდებარედ) - გლდანის ხევის ქ. - თიანეთის გზატკეცილი - ქერჩის ქ. - ფორე მოსულიშვილის ქ. - ომარ ხიზანიშვილის ქ. (II-"ა" მ/რ-ების გავლით) - მ/ს "სანდრო ახმეტელის თეატრი" (პირდაპირ).
უკუ მიმართულებით: მ/ს "სანდრო ახმეტელის თეატრი" (პირდაპირ) - ომარ ხიზანიშვილის ქ. (გლდანის I-II მ/რ) - ფორე მოსულიშვილის ქ. - ქერჩის ქ. - თიანეთის გზატკეცილი - შემდეგ არსებული სქემით.</t>
  </si>
  <si>
    <t>ზოოვეტერინარული ინსტიტუტის დასახლება (საერთო საცხოვრებლის მიმდებარედ) - სოფელი სოღანლუღი - რუსთავის გზატკეცილი (ქვემო ფონიჭალის დასახლება) - ვახტანგ გორგასალის  ქ. - დიმიტრი გულიას მოედანი - გია გულუას ქ. - იალბუზის ქ. - ბოჭორმის ქ. - ლეხ კაჩინსკის ქ. - ქეთევან წამებულის გამზირი - მოსკოვის გამზირი - მ/ს "სამგორი" (ქვედა)(მიმდებარედ)
უკუ მიმართულებით: მ/ს "სამგორი" (ქვედა)(მიმდებარედ) - მოსკოვის გამზირი - ქეთევან წამებულის გამზირი - ნავთლუღის ქ. - რიჩარდ ჰოლდბრიუკის ქ. - დიმიტრი გულიას ქ. - დიმიტრი გულიას მოედანი - შემდეგ იგივე სქემით.</t>
  </si>
  <si>
    <t>საქართველოს ტერიტორიული მთლიანობისათვის ბრძოლებში დაღუპულ შსს-ს აკადემიის გმირ კურსანტთა ქ. (პოლიციის აკადემიის მიმდებარედ). - ქერჩის ქ. - ფორე მოსულიშვილის ქ. - ომარ ხიზანიშვილის ქ. - მ/ს "სანდრო ახმეტელის თეატრი" (პირდაპირ)
უკუ მიმართულებით: მ/ს "სანდრო ახმეტელის თეატრი" (პირდაპირ) - ომარ ხიზანიშვილის ქ. (გლდანის I-II მ/რ) - ფორე მოსულიშვილის ქ. - ქერჩის ქ. - შემდეგ არსებული სქემით</t>
  </si>
  <si>
    <t>მუხიანის IV მ/რ (#11 კორპუსის მიმდებარედ) - ნოდარ დუმბაძის გამზირი -  ალეკო გობრონიძის ქ. - მ/ს "სანდრო ახმეტელის თეატრი" - ომარ ხიზანიშვილის ქ. (გლდანის I-II მ/რ, გლდანის "ა" მ/რ.) - თენგიზ შეშელიძის ქ. - დავით გურამიშვილის გამზირი - ცოტნე დადიანის ქ. - გიორგი ჩიტაიას ქ. - დავით კლდიაშვილის ქ. - ივანე ჯავახიშვილის ქ. - კონსტიტუციის ქ. - გიორგი ჩუბინაშვილის ქ. - თევდორე მღვდლის ქ. - გიორგი ცაბაძის ქ. - აკაკი წერეთლის გამზირი - მ/ს "დიდუბე" (ქვედა) - მარცხენა სანაპირო - ფეიქრების ქ. - თენგიზ შეშელიძის ქ. - მ/ს "სანდრო ახმეტელის თეატრი~ - ალეკო გობრონიძის ქ. - ნოდარ დუმბაძის გამზირი - მუხიანის IV მ/რ (#18 კორპუსის მიმდებარედ)(წრიული).</t>
  </si>
  <si>
    <t xml:space="preserve">იყალთოს გორა (#42-ის მიმდებარედ) - ფანასკერტელ-ციციშვილის ქ. (#25,21,19,22,20,16 კორპუსების გავლით) - ბახტრიონის ქ. - დავით გამრეკელის ქ. - სულხან ცინცაძის ქ. - პეკინის ქ. - ბახტრიონის ქ. - ფანასკერტელ-ციციშვილის ქ. (#16,20,22,19,21,25 კორპუსების გავლით) - იყალთოს გორა (#42-ის მიმდებარედ)(წრიული). </t>
  </si>
  <si>
    <t>დაბა ზაჰესის დასახლება (ავჭალის ქ. #62-ის მიმდებარედ) - ავჭალის ქ. - ელეფთერ ანდრონიკაშვილის ქ. - მორის ფოცხიშვილის ქ. - დავით სარაჯიშვილის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- სასტუმრო ,,კოლხეთის" მიმდებარედ.
უკუ მიმართულებით: სასტუმრო ,,კოლხეთის" მიმდებარედ - თამარ მეფის გამზირი - მიხეილ წინამძღვრიშვილის ქ. - აკაკი წერეთლის გამზირი - თორნიკე ერისთავის ქ. - დავით გურამიშვილის გამზირი - შემდეგ იგივე სქემით</t>
  </si>
  <si>
    <t>მნათობის ქ. #70-ის მიმდებარედ - ბაგრატიონის ქ. - რამაზ დავითაშვილის ქ. - ლამის ქ. - ტერენტი გრანელის ქ. - გიორგი მაზნიაშვილის ქ. - კიევის ქ. - დავით აღმაშენებლის გამზირი - მ/ს "მარჯანიშვილი~ - კოტე მარჯანიშვილის ქ. - მიხეილ წინამძღვრიშვილის ქ. - კიტა აბაშიძის ქ. - გიორგი ჩიტაიას მოედანი - ტერენტი გრანელის ქ. - ლამის ქ. -  რამაზ დავითაშვილის ქ. - ბაგრატიონის  ქ. - მნათობის ქ. #70-ის მიმდებარედ (წრიული)</t>
  </si>
  <si>
    <t>ზღვის უბნის IV მ/რ, კორპუსი #4-ის მიმდებარედ - ზღვის უბნის IV მ/რ (#2,1,6,36 კორპუსების გავლით) - ზღვის უბნის III მ/რ, IV კვ (#59,60,58 კორპუსების გავლით) - ზღვის უბნის ქ. (ზღვის უბნის III მ/რ, III კვ (#48,47,46 კორპუსების გავლით) - ზღვის უბანი / მუხიანის დასახლების შემაერთებელი გზა - ალეკო გობრონიძის ქ. - მ/ს ,,სანდრო ახმეტელის თეატრი" (გობრონიძისა და თენგიზ შეშელიძის ქუჩების გადაკვეთის მიმდებარედ).
უკუ მიმართულებით: იგივე სქემით.</t>
  </si>
  <si>
    <t>მ/ს "სამგორი" (ქვედა)(მოსკოვის გამზირი #3 კორპუსის მიმდებარედ) - მოსკოვის გამზირი - ჯავახეთის ქ. - კახეთის გზატკეცილი - შპს ლილო "მოლი".
უკუ მიმართულებით: იგივე სქემით.</t>
  </si>
  <si>
    <t>გედევანიშვილის ქ. (#27-ის მიმდებარედ) - გედევანიშვილის ქ. - სამრეკლოს ქ. - ვლადიმერ მესხიშვილის ქ. - მ/ს "ავლაბარი~ - ქეთევან წამებულის გამზირი - მოსკოვის გამზირი - სამგორის ქ. - ციხისძირის ქ. #15-ის მიმდებარედ
უკუ მიმართულებით: ციხისძირის ქ. #15-ის მიმდებარედ - ციხისძირის ქ. - სამგორის ქ. - მოსკოვის გამზირი - ქეთევან წამებულის გამზირი - მ/ს ,,ავლაბარი" - ჰამლეტ გონაშვილის ქ. - ვახტანგ VI-ს ქ. - ვლადიმერ მესხიშვილის ქ. - შემდეგ იგივე სქემით.</t>
  </si>
  <si>
    <t>მ/ს "ვარკეთილი"-ს მიმდებარედ - ჯავახეთის ქ. - მოსკოვის გამზირი - ქინძმარაულის ქ. - ბესარიონ ჭიჭინაძის ქ. (#27 კორპუსის მიმდებარედ).
უკუ მიმართულებით: იგივე სქემით.</t>
  </si>
  <si>
    <t>გლდანის ბაზრობა (მ/ს "სანდრო ახმეტელის თეატრი") - ალეკო გობრონიძის ქ. - მუხიანი/ზღვის უბნის შემაერთებელი გზა - თბილისის ზღვა - ვარკეთილის IV მ/რ - თაყაიშვილის ქ. - გახოკიძის ქ. -  კახეთის გზატკეცილი - შპს ლილო-მოლი.
უკუ მიმართულებით: იგივე სქემით.</t>
  </si>
  <si>
    <t>მ/ს "ავლაბარი" (მიმდებარედ) - ალექსანდრე წურწუმიას ქ. - ავლიპი ზურაბაშვილის ქ. - კახეთის გზატკეცილი - შპს ლილო "მოლი".
უკუ მიმართულებით:  იგივე სქემით.</t>
  </si>
  <si>
    <t>წმინდა ბარბარეს სახელობის უბანი (ქვედა მელითონეთა დასახლების ქ.) - გარდაბნის გზატკეცილი - ქინძმარაულის შესახვევი - ქინძმარაულის ქ. - მოსკოვის გამზირი - ქეთევან წამებულის გამზირი - წინანდლის ქ. (#24-ის მიმდებარედ).
უკუ მიმართულებით: იგივე სქემით.</t>
  </si>
  <si>
    <t>სესილია თაყაიშვილისა და ილია სუხიშვილის ქუჩების გადაკვეთის მიმდებარედ - სესილია თაყაიშვილის ქ. - ილია სუხიშვილის ქ. - ჯავახეთის ქ. - კახეთის გზატკეცილი - ჯორჯ ბუშის ქ. - ლეხ კაჩინსკის ქ. - ქეთევან წამებულის გამზირი - ნიკოლოზ ბარათაშვილის აღმართი - მარცხენა სანაპირო - გიორგი ცაბაძის ქ. - დავით ყიფიანის ქ. - ვახუშტი ბაგრატიონის ქ. - აკაკი წერეთლის გამზირი - თორნიკე ერისთავის ქ. - დავით გურამიშვილის გამზირი - ქერჩის ქ. - საქართველოს ტერიტორიული მთლიანობისათვის ბრძოლებში დაღუპულ შსს-ოს აკადემიის გმირ კურსანტთა ქ. (პოლიციის აკადემიის მიმდებარედ).
უკუ მიმართულებით: საქართველოს ტერიტორიული მთლიანობისათვის ბრძოლებში დაღუპულ შსს-ოს აკადემიის გმირ კურსანტთა ქ. (პოლიციის აკადემიის მიმდებარედ) - ქერჩის ქ. - დავით გურამიშვილის გამზ. - თორნიკე ერისთავის ქ. - აკაკი წერეთლის გამზირი - სლავა მეტრეველის ქ. - დავით ყიფიანის ქ. - გიორგი ცაბაძის ქ. - მარცხენა სანაპირო - ნიკოლოზ ბარათაშვილის ხიდი - ნიკოლოზ ბარათაშვილის ქ.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შემდეგ იგივე სქემით.</t>
  </si>
  <si>
    <t>ბერი გაბრიელ სალოსის გამზირი (მოედანთან) - ბოგდან ხმელნიცკის ქ. - ქინძმარაულის ქ. -  მოსკოვის გამზირი - ჯავახეთის ქ. - კახეთის გზატკეცილი - შპს ლილო "მოლი".
უკუ მიმართულებით: იგივე სქემით.</t>
  </si>
  <si>
    <t>სამშვილდის ქ. (წყაროს ქ-ის გადაკვეთასთან) - გიორგი მარუაშვილის ქ. - გიორგი ზაზიშვილის ქ. - გიორგი ჩიტაიას ქ. - დავით კლდიაშვილის ქ. - ივანე ჯავახიშვილის ქ. - კონსტიტუციის ქ. - გიორგი ჩუბინაშვილის ქ. - თამარ მეფის გამზ.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გამზ. - ეგნატე ნინოშვილის ქ. - კონსტიტუციის ქ - მიხეილ წინამძღვრიშვილის ქ. - დავით კლდიაშვილის ქ. - გიორგი ჩიტაიას ქ. - გიორგი ზაზიშვილის ქ. - გიორგი მარუაშვილის ქ. - აჭარის ქ. (მობრუნება აჭარის ქ. #15-თან) - მარუასვილის ქ. - სამშვილდის ქ. (წყაროს ქ-ის გადაკვეთასთან).</t>
  </si>
  <si>
    <t>იონა მეუნარგიას ქ. (#72-ის მიმდებარედ) - იონა მეუნარგიის ქ. - სოლომონ ქურდიანის ქ. - ნიკოლოზ ხუდადოვის ქ. - რკინიგზის გადასასვლელი ხიდი (მიმდებარედ).
უკუ მიმართულებით: იგივე სქემით.</t>
  </si>
  <si>
    <t>მ/ს "ისანი" (მიმდებარედ) - კახეთის გზატკეცილი - შპს ლილო-მოლი (მიმდებარედ).
უკუ მიმართულებით: იგივე სქემით.</t>
  </si>
  <si>
    <t>მ/ს "დელისი" - ფერდინანდ თავაძის ქ. - შალვა ნუცუბიძის ქ. - ბუდაპეშტის ქ. - ბერიტაშვილის ქ. - ონკოლოგიური კვლევითი ცენტრი (მიმდებარედ).
უკუ მიმართულებით: ონკოლოგიური კვლევითი ცენტრი (მიმდებარედ) - ბერიტაშვილის ქ. - ბუდაპეშტის ქ. - შალვა ნუცუბიძის ქ. - ფერდინანდ თავაძის ქ. - სერგო ზაქარიაძის ქ. - ვაჟა-ფშაველას I ჩიხი- ვაჯა-ფშაველას გამზირი - გიგო გაბაშვილის ქ. - მიხეილ თამარასვილის ქ. - უნივერსიტეტის ქ. - ლორთქიფანიძის ქ. ("შანხაის გორა") - ყაზბეგის გამზირი - თამარაშვილის ქ. (მობრუნება უნივერსიტეტის ქუჩის გადაკვეთასთან) - გიგო გაბაშვილის ქ.  - მ/ს" დელისი".</t>
  </si>
  <si>
    <t xml:space="preserve">მ/ს "300 არაგველი" (წინანდლის ქ. #10-ის მიმდებარედ) - საბადურის ქ. - კასპის ქ. - აწყურის ქ. - კახეთის გზატკეცილი (მოხვევა "ისნის" ბაზრობასთან) - შპს ლილო "მოლი"
უკუ მიმართულებით: იგივე სქემით. </t>
  </si>
  <si>
    <t xml:space="preserve">მ/ს "დიდუბე" (ქვედა)(ბაზრობა "ჩემპიონის" პირდაპირ)  - გრიგოლ რობაქიძის გამზირი - მარშალ გელოვანის გამზირი - სოფ. დიღომი (დიდგორის ქ., ზემო უბანი, დავით სარაჯიშვილის ქ., დიდგორის ქ.) - პეტრე სარაჯიშვილის ქ. - მარშალ გელოვანის გამზირი -  გრიგოლ რობაქიძის გამზირი - მ/ს "დიდუბე" (ქვედა)(წრიული) </t>
  </si>
  <si>
    <t>სამურზაყანოს ქ. (#17-ის მიმდებარედ) - სამურზაყანოს ქ. - აფხაზეთის ქ. - გიორგი ზაზიშვილის ქ. - ცოტნე დადიანის ქ. - გიორგი ჩიტაიას ქ. - დავით კლდიაშვილის  ქ. - ივანე ჯავახიშვილის ქ. - კონსტიტუციის ქ. - გიორგი ჩუბინაშვილის ქ. - თამარ მეფის გამზირი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ნიკოლოზ გოგოლის ქ. - კონსტანტინე ფოცხვერაშვილის ქ. - ეგნატე ნინოშვილის ქ. - კონსტიტუციის ქ -  მიხეილ წინამძღვრიშვილის ქ. - დავით კლდიაშვილის ქ.  - გიორგი ჩიტაიას ქ. - ცოტნე დადიანის ქ. - გიორგი ზაზიშვილის ქ. - აფხაზეთის ქ. - სამურზაყანოს ქ. (#17-ის მიმდებარედ)</t>
  </si>
  <si>
    <t>ლილოს დასახლება IV კვ. (#107 სკოლა) - მეფრინველეობის ქ. - თენგიზ სტურუას ქ. - ჭირნახულის ქ. - კახეთის გზატკეცილი - შპს ლილო "მოლი".
უკუ მიმართულებით: იგივე სქემით.</t>
  </si>
  <si>
    <t>მუხიანის ნაკვეთები III - ნოდარ დუმბაძის გამზირი - ალეკო გობრონიძის ქ. - მ/ს "სანდრო ახმეტელის თეატრი~ (გობრონიძისა და შეშელიძის ქუჩების გადაკვეთა)
უკუ მიმართულებით: იგივე სქემით.</t>
  </si>
  <si>
    <t xml:space="preserve">ვარკეთილის IV მ/რ (#424 კორპუსის მიმდებარედ) - ვარკეთილის IV მ/რ (#424,415,407,408,403,401 კორპუსების გავლით) - სესილია თაყაიშვილის ქ. - ვიქტორ კუპრაძის ქ. - ჯავახეთის ქ. - მ/ს "ვარკეთილი" (მიმდებარედ).
უკუ მიმართულებით: მ/ს "ვარკეთილი" (მიმდებარედ) - ჯავახეთის ქ. - ვიქტორ კუპრაძის ქ. - ვარკეთილის IV მ/რ (#403,401,408,407,415 კორპუსების გავლით) - ვარკეთილის IV მ/რ (#424 კორპუსის მიმდებარედ)  </t>
  </si>
  <si>
    <t xml:space="preserve">გლდანულა (#10 კ-ის მიმდებარედ) - გლდანის ხევის ქ. - პატარა გლდანი (ვლადიმერ ჯანჯღავას ქ. #73,69,59,47,28,1-ის გავლით) - დავით სარაჯიშვილის ქ. - მიხეილ იპოლიტოვ ივანოვის ქ. - ქერჩის ქ. - დავით სარაჯიშვილის ქ. - დავით გურამიშვილის გამზირი - ცოტნე დადიანის ქ. - ფიროსმანის მოედანი - გიორგი ჩიტაიას ქ. - გიორგი მაზნიაშვილის ქ. - მიხეილ წინამძღვრიშვილის ქ. - კოსტა ხეთაგუროვის ქ. - ნიკოლოზ ბარათაშვილის ხიდი - ნიკოლოზ ბარათაშვილის ქ.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ბოჭორმის ქ. - წინანდლის ქ. (#24-ის მიმდებარედ).
უკუ მიმართულებით:  წინანდლის ქ. (#24-ის მიმდებარედ) - წინანდლის ქ. - ქეთევან წამებულის გამზირი - ნიკოლოზ ბარათაშვილის აღმართი - კოსტა ხეთაგუროვის ქ. - არნოლდ ჩიქობავას ქ. - გიორგი ჩიტაიას ქ. - ფიროსმანის მოედანი - ცოტნე დადიანის ქ. - შემდეგ იგივე სქემით. </t>
  </si>
  <si>
    <t>მ/ს "სარაჯიშვილი~ (მიმდებარედ) - თენგიზ შეშელიძის ქ. - ზღვის უბნის IV მ/რ (#4,5 კორპუსების გავლით) - გია რომელაშვილის ქ. (ზღვის უბნის III მ/რ I-II-III კვ.) - ზღვის უბანი/მუხიანის დამაკავშირებელი გამზირი - ალეკო გობრონიძის ქ. - მ/ს "სანდრო ახმეტელის თეატრი~ - ომარ ხიზანიშვილის ქ. - გლდანის I მ/რ (# 1,5,18 კორპუსების გავლით) - გლდანის  III  მ/რ (#7"ა", 8, 11 კორპუსების გავლით) - გლდანის V მ/რ (#6,5,7,8"ა",6 კორპუსების გავლით) - გლდანის III მ/რ (#11,8,7"ა" კორპუსების გავლით) - გლდანის I მ/რ (# 18,5,1 კორპუსების გავლით) - ომარ ხიზანიშვილის ქ. (გლდანის I-II-"ა" მ/რ)  - თენგიზ შეშელიძის ქ. - ალეკო გობრონიძის ქ. - ზღვის უბანი/მუხიანის დამაკავშირებელი გზა - გია რომელაშვილის ქ. (ზღვის უბნის III მ/რ III-II-I კვ.) - ზღვის უბნის IV მ/რ (#5,4 კორპუსების გავლით) - ჩარგლის ქ.  - ანაპის 414-ე დივიზიის ქ. - მ/ს "სარაჯიშვილი~ (მიმდებარედ)(წრიული).</t>
  </si>
  <si>
    <t>II ნავთლუღის დასახლება (VII ქ.,სახლი #57-ის მიმდებარედ) - კაიროს ქ. - ჯავახეთის ქ. - მ/ს "ვარკეთილი" (მოპირდაპირედ).
უკუ მიმართულებით: მ/ს "ვარკეთილი" (მოპირდაპირედ) - ჯავახეთის ქ. (მობრუნება ვარკეთილის  IV მიკრორაიონი, II რიგის მიმდებარედ) - შემდეგ იგივე სქემით.</t>
  </si>
  <si>
    <t>მ/ს "სანდრო ახმეტელის თეატრი" (მიმდებარედ) - ომარ ხიზანიშვილის ქ. (გლდანის I-III-V-VII მ/რ) - ზაქარია მაისურაძის ქ. - გიორგი წმინდის უბანი
უკუ მიმართულებით: გიორგი წმინდის უბანი - ზაქარია მაისურაძის ქ. - ომარ ხიზანიშვილის ქ. (გლდანის VIII-VI-IV-II-"ა" მ/რ) - მ/ს "სანდრო ახმეტელის თეატრი" (მიმდებარედ)</t>
  </si>
  <si>
    <t>წყნეთი (დავით გურამიშვილის ქ. #31) - წყნეთის გზატკეცილი - ქაქუცა ჩოლოყაშვილის გამზირი - ილია ჭავჭავაძის გამზირი - მიხეილ თამარაშვილის ქ. - ალექსანდრე ყაზბეგის გამზირი - პეკინის ქ. - მერაბ კოსტავას ქ. - გმირთა მოედანი - თამარ მეფის გამზირი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გამზ. - გმირთა მოედანი - მერაბ კოსტავას ქ. - გიორგი სააკაძის მოედანი  -  ჟიული შარტავას ქ. - ანა კალანდაძის ქ. - პეკინის ქ. - ვაჟა-ფშაველას გამზირი - გიგო გაბაშვილის ქ. - მიხეილ თამარაშვილის ქ. - გიორგი წერეთლის ქ. - ილია ჭავჭავაძის გამზირი - წყნეთის გზატკეცილი - წყნეთი (დავით გურამიშვილის ქ. #31).</t>
  </si>
  <si>
    <t>ზემო ფონიჭალა (#13 კორპუსის მოპირდაპირედ, თელეთის ქ.) - მარნეულის გზატკეცილი ქ. - ვახტანგ გორგასალის ქ. - მარჯვენა სანაპირო - გმირთა მოედანი - თამარ მეფის გამზირი - მ/ს "სადგურის მოედანი 1"-ის წინამდებარე ტერიტორია
უკუ მიმართულებით: მ/ს "სადგურის მოედანი 1"-ის წინამდებარე ტერიტორია - თამარ მეფის გამზირი - გმირთა მოედანი - მარჯვენა სანაპირო - ნიკოლოზ ბარათაშვილის ქ. (მობრუნება ნიკოლოზ ბარათაშვილისა და ალექსანდრე პუშკინის ქუჩის გადაკვეთასთან) - მარჯვენა სანაპირო - ვახტანგ გორგასალის ქ. - მარნეულის გზატკეცილი ქ. - ზემო ფონიჭალა (#13 კორპუსის მოპირდაპირედ, თელეთის ქ.).</t>
  </si>
  <si>
    <t>შპს თიბი გრუპ</t>
  </si>
  <si>
    <t>თბილისი, ვერა/ელბაქიძის აღმართი</t>
  </si>
  <si>
    <t>შპს ედ ქონსთრაქშენსი</t>
  </si>
  <si>
    <t>თბილისი/ს.ცინცაძის ქ. N 5 (საბურთალო)</t>
  </si>
  <si>
    <t>შპს სამოცდათორმეტი</t>
  </si>
  <si>
    <t xml:space="preserve">თბილისი, გლდანი შეშელიძის ქ. </t>
  </si>
  <si>
    <t>თბილისი, დიდუბე წერეთლის გამზ. #1 მიმდებარედ (დინამოსთან)</t>
  </si>
  <si>
    <t>თბილისი, დიდუბე ელიავას ბაზრობის მიმდებარედ ლუდის ბარ შატილთან</t>
  </si>
  <si>
    <t>თბილისი, დიდუბე მარშალ გელოვანის გამზ. სასტუმრო "ბომონდ გარდენ" ის მიმდებარედ</t>
  </si>
  <si>
    <t>თბილისი, მთაწმინდა სანაპირო გალაქტიონის ხიდთან (მარჯვენა სანაპირო)</t>
  </si>
  <si>
    <t>თბილისი, საბურთალო გაგარინის ქ.</t>
  </si>
  <si>
    <t>თბილისი, ჩუღურეთი ფხოვის ქ. 3 (კოლმეურნეობის მოედ.)</t>
  </si>
  <si>
    <t>შპს ბიგბორდი</t>
  </si>
  <si>
    <t>აეროპორტი თბილისის საერთაშორისო აეროპორტის მიმდებარედ (მარცხნიდან 1 ფარი)</t>
  </si>
  <si>
    <t>გლდანი გლდანი, მეტრო ახმეტელი</t>
  </si>
  <si>
    <t>გლდანი შეშელიძის ქ. გლდანში შესასვლელი მონაკვეთი</t>
  </si>
  <si>
    <t>გლდანი მეტრო "ახმეტელის" მიმდებარედ (კედელი)</t>
  </si>
  <si>
    <t>დიდუბე წინამძღვრიშვილის ქ. #182, ბაზართან მოედანზე</t>
  </si>
  <si>
    <t>დიდუბე წერეთლის გამზ. 142, სამთო ქიმია</t>
  </si>
  <si>
    <t>დიდუბე დეზერტირების ბაზრის და დინამოს ბაზრობის მიმდებარედ</t>
  </si>
  <si>
    <t>დიღომი დავით აღმაშენებლის მოედანი, თბილისში შემოსასვლელი, “რვასართულიანის” სახურავი</t>
  </si>
  <si>
    <t>დიღომი მარჯვენა სანაპირო, ბელიაშვილის ქ.</t>
  </si>
  <si>
    <t>დიღომი  ლუბლიანას ქ.ჯავრიშვილის კლინის მიმდებარედ</t>
  </si>
  <si>
    <t>დიღომი  დინამოს ბაზის მოპირდაპირედ</t>
  </si>
  <si>
    <t>ვაკე ფალიაშვილის ქ. 36ა, გეგეშიძის ბაღთან</t>
  </si>
  <si>
    <t>ვაკე აბაშიძის 83, ვაკის პარკთან</t>
  </si>
  <si>
    <t>ვაკე ჭავჭავაძის გამზ. ვაკის პარკთან</t>
  </si>
  <si>
    <t>ვაკე-საბურთალო ქავთარაძე დასაწყისი</t>
  </si>
  <si>
    <t>ვერა კოსტავას ქუჩა ” ჩაჩავას”  მიმდებარედ</t>
  </si>
  <si>
    <t>ისანი ქ. წამებულის გამზირი, სასტუმრო შერატონის მიმდებარედ</t>
  </si>
  <si>
    <t>ავლაბარი  ავლაბრის მოედანი, სომხური თეატრის კედელი</t>
  </si>
  <si>
    <t>ისანი  ისნის ბაზრობასთან და მეტროსთან</t>
  </si>
  <si>
    <t>ისანი  აეროპორტის გზა,შავი ზღვის ქ.</t>
  </si>
  <si>
    <t>ისანი  ისნის მეტროს მოპირდაპირედ</t>
  </si>
  <si>
    <t>კრწანისი გორგასლის ქ. ბილაინის ცენტრალური ოფისის მიმდებარედ</t>
  </si>
  <si>
    <t>ლილო  კახეთის გზა ლილო მოლის მიმდებარედ</t>
  </si>
  <si>
    <t>მთაწმინდა ასათიანის ქ. დადიანის ქ. -ის კუთხე</t>
  </si>
  <si>
    <t>საბურთალო ალ. ყაზბეგის გამზ. #31, ასათიანის ქ. კუთხე</t>
  </si>
  <si>
    <t>საბურთალო გამსახურდიას გამზ. #9, ბუკიას ბაღის მოპ მხარე</t>
  </si>
  <si>
    <t>საბურთალო საბურთალოს ქ.-სა და გამსახურდიას კვეთა. გპი გასასვლელი</t>
  </si>
  <si>
    <t>საბურთალო გაგარინის მოედანი</t>
  </si>
  <si>
    <t>საბურთალო სააკაძის მოედანი, შართავას 6</t>
  </si>
  <si>
    <t>საბურთალო ნუცუბიძის ქ.ვაჟა ფშაველას მე-2 კვ.მე-16 კორპ-ის მიმდებარედ</t>
  </si>
  <si>
    <t>საბურთალო  ჯიქიას ქუჩის კუთხე</t>
  </si>
  <si>
    <t>საბურთალო  ვაჟა ფშაველას გამზ.მეტრო "დელისის" მიმდებარედ</t>
  </si>
  <si>
    <t>საბურთალო  ალ.ყაზბეგის გამზ.სუპერმარკეტ "გუდვილის" მიმდებარედ</t>
  </si>
  <si>
    <t>საბურთალო საბურთალოს ქ-ისა და გამსახურდიას გამზ-ის კვეთა,ყოფილი მაღაზია"ორბიტას" თავზე (კედელი)</t>
  </si>
  <si>
    <t>სამგორი ვარკეთილის მეტროს მიმდებარედ</t>
  </si>
  <si>
    <t>სამგორი ვარკეთილი, მეტროსთან</t>
  </si>
  <si>
    <t>ჩუღურეთი ფიროსმანის ქ. #3, მალაკნების მოედანი</t>
  </si>
  <si>
    <t>აბაშა ცენტრალური მაგისტრალი, თავისუფლების ქ.</t>
  </si>
  <si>
    <t>ადიგენი ცენტრი</t>
  </si>
  <si>
    <t>ახალციხე ცენტრალური ბაზარი</t>
  </si>
  <si>
    <t>ახმეტა ქ.ახმეტა, ჩოლოყაშვილი ქუჩა, #2</t>
  </si>
  <si>
    <t>ბოლნისი აღმაშენებლის ქ.</t>
  </si>
  <si>
    <t>ზესტაფონი ცენტრალური მოედანი, ჭანტურიას ქ. №2, მოედანზე A</t>
  </si>
  <si>
    <t>ზესტაფონი ცენტრალური მოედანი, ჭანტურიას ქ. №2, მოედანზე B</t>
  </si>
  <si>
    <t>გორი ცენტრალური მოედანი</t>
  </si>
  <si>
    <t xml:space="preserve">ზუგდიდი ზ. გამსახურდიას გამზ. №24 </t>
  </si>
  <si>
    <t>თერჯოლა ბაზართან, გზაჯვარედინზე</t>
  </si>
  <si>
    <t xml:space="preserve">ლანჩხუთი მოედანზე </t>
  </si>
  <si>
    <t>მარნეული 26 მაისის ქ. #21, ცენტრალური მოედანი</t>
  </si>
  <si>
    <t xml:space="preserve">საგარეჯო აღმაშენებლის ქ. </t>
  </si>
  <si>
    <t>საგარეჯო  კახეთის გზატკეცილი 49-ე კმ. P 880 თბილისი-ბაკურციხის მიმართულებით</t>
  </si>
  <si>
    <t>საჩხერე გომართელის ქ.</t>
  </si>
  <si>
    <t>ტყიბული გამსახურდიას 24, 8 სართულიანი</t>
  </si>
  <si>
    <t xml:space="preserve">ფოთი აღმაშენებლის ქ. №23 </t>
  </si>
  <si>
    <t>ქარელი შესასვლელი კუთხეში</t>
  </si>
  <si>
    <t>ჭიათურა ნინოშვილის ქ.</t>
  </si>
  <si>
    <t>ხაშური ტრასაზე, წრეზე</t>
  </si>
  <si>
    <t>ხობი დადიანის ქ.</t>
  </si>
  <si>
    <t>ხონი მოსე ხონელის ქ.</t>
  </si>
  <si>
    <t>საბურთალო თამარ მეფის გამზ. (გმირთა მოედნიდან) #2</t>
  </si>
  <si>
    <t>დიდუბე თამარ მეფის გამზირი (ხიდთან) #1</t>
  </si>
  <si>
    <t>ჩუღურეთი თამარ მეფის გამზ. (წინამძღვრიშვილის ქ. გადაკვეთა)</t>
  </si>
  <si>
    <t>ჩუღურეთი სადგურის მოედანი (სადგურიდან ჩამოსახვევში)</t>
  </si>
  <si>
    <t>საბურთალო საბურთალოს ქ. და კუტუზოვის ქ. კვეთა</t>
  </si>
  <si>
    <t>საბურთალო ვაჟა-ფშაველას გამზ. (სასტუმრო აფხაზეთთან)</t>
  </si>
  <si>
    <t>საბურთალო ალექსანდრე ყაზბეგის გამზ. (60 სკოლის მოპ. მხარეს)</t>
  </si>
  <si>
    <t>საბურთალო-სანაპირო მარჯვენა სანაპირო (ვახუშტის ხიდის შემდეგ)</t>
  </si>
  <si>
    <t>მთაწმინდა ბარათაშვილის ქ. (კოლმეურნეობის მოედნის შესახვევში)</t>
  </si>
  <si>
    <t>ისანი ჩოლოყაშვილის ქ. (რესტორან ასტორიასთან)</t>
  </si>
  <si>
    <t>კრწანისი ქვემო ფონიჭალა (რუსთავის გზა)</t>
  </si>
  <si>
    <t>დიდუბე მარცხენა სანაპირო (ვახუშტის ხიდამდე)</t>
  </si>
  <si>
    <t>დიდუბე აგლაძის ქ. (ელიავას ბაზრობის ზედა მხარე)#2</t>
  </si>
  <si>
    <t>ნაძალადევი დიღომი სანზონის გზა (დიდუბე დიღმის ხიდთან)</t>
  </si>
  <si>
    <t>დიღომი ბელიაშვილი</t>
  </si>
  <si>
    <t>ნაძალადევი ქსნის ქ. ზარმაცების ხაშთან</t>
  </si>
  <si>
    <t>ვაკე-საბურთალო ქავთარაძის ქ. ლეჩკომბინატთან</t>
  </si>
  <si>
    <t>საბურთალო შარტავას ქ, ავტოტექმომსახურების სერვის ცენტრის შემდეგ</t>
  </si>
  <si>
    <t xml:space="preserve">დიღომი რობაქიძის გამზირი (მაიაკოვსკის ძეგლთან) </t>
  </si>
  <si>
    <t>დიღომი რობაქიძის გამზირი (დიდუბის ხიდის მიმდებარედ აგს-ის მხარეს)</t>
  </si>
  <si>
    <t>დიდუბე წერეთლის გამზირი (კოკა-კოლასთან)</t>
  </si>
  <si>
    <t>ჩუღურეთი მარცხენა სანაპირო (ქორწინების სახლის შემდეგ)</t>
  </si>
  <si>
    <t>მთაწმინდა-სანაპირო მარჯვენა სანაპირო (სასწრაფოების წინ)</t>
  </si>
  <si>
    <t>ვაკე-საბურთალო ვაჟა ფშაველა და თოფურიას ქუჩების კვეთა</t>
  </si>
  <si>
    <t>საბურთალო პეკინის გამზირი (ჰოლიდეინის წინ)</t>
  </si>
  <si>
    <t>გლდანი ქერჩის ქუჩა (გლდანი)</t>
  </si>
  <si>
    <t>საბურთალო-სანაპირო მარჯვენა სანაპირო (ჯეოსელის ოფისამდე)</t>
  </si>
  <si>
    <t>გლდანი გლდანი (მუხიანის გადასახვევთან)</t>
  </si>
  <si>
    <t>დიდუბე წერეთლის გამზ. (მაგნიტოგორსკის ქ. კუთხე)</t>
  </si>
  <si>
    <t>დიღომი აღმაშენებლის ხეივანი დასავლეთის მიმართულებით (ავჭალის გადასახვევთან)</t>
  </si>
  <si>
    <t>კრწანისი ორთაჭალა თბილჰესთან</t>
  </si>
  <si>
    <t>ისანი კახეთის გზატკეცილი (ისნის ხიდთან კუნძულზე) მელაანის ქ. (აეროპორტის მიმართულება)</t>
  </si>
  <si>
    <t>ისანი კახეთის გზატკეცილი (ისნის ხიდთან კუნძულზე) მელაანის ქ. (თბილისის მიმართულება)</t>
  </si>
  <si>
    <t>საბურთალო-სანაპირო მარჯვენა სანაპირო (ვახუშტის ხიდზე ასახვევი ცენტრის მიმართულებით კუნძულზე</t>
  </si>
  <si>
    <t>დიღომი აღმაშენებლის ხეივანი მე-9 კმ. (კომპანია არტთან, დასავლეთის მიმართულებით</t>
  </si>
  <si>
    <t>აეროპორტი აეროპორტის პარკინგიდან გასასვლელი</t>
  </si>
  <si>
    <t>საბურთალო კოსტავას ქ. (ტელევიზიასთან)</t>
  </si>
  <si>
    <t>ვაკე-ვერა ვარაზისხევის და მელიქიშვილის ქ. კუთხე</t>
  </si>
  <si>
    <t>გლდანი შეშელიძის ქ. ხიდთან</t>
  </si>
  <si>
    <t>დიდუბე წერეთლის გამზირი დინამოს სტადიონთან წრეზე</t>
  </si>
  <si>
    <t>დიღომი დიდი დიღომი წრეზე</t>
  </si>
  <si>
    <t>საბურთალო-სანაპირო მარჯვენა სანაპირო ვახუშტის ხიდის დასაწყისი</t>
  </si>
  <si>
    <t>ნაძალადევი დადიანის ქ. თი-ბი-სი ბანკთან</t>
  </si>
  <si>
    <t>ნაძალადევი გურამიშვილის გამზირი</t>
  </si>
  <si>
    <t>ისანი ქეთევან წამებულის გამზირი (300 არაგველების მეტროსთან)</t>
  </si>
  <si>
    <t xml:space="preserve">ჩუღურეთი კლდიაშვილის ქ. </t>
  </si>
  <si>
    <t>სამგორი კახეთის გზატკეცილი ნაციონალების ოფისთან</t>
  </si>
  <si>
    <t>ვერა ბითლს ქლაბის სახურავი ალმა</t>
  </si>
  <si>
    <t>ზუგდიდი ზუგდიდი ავტოსადგურთან</t>
  </si>
  <si>
    <t>ფოთი ჭანტურიას ქ. დასაწყისი (კოსტავასა და სამეგრელოს მოედნის კვეთა)</t>
  </si>
  <si>
    <t>რუსთავი მეგობრობის გამზ. (ბანკ რესპუბლიკასთან)</t>
  </si>
  <si>
    <t>რუსთავი მეგობრობის მოედანთან</t>
  </si>
  <si>
    <t>ქუთაისი წითელ ხიდთან</t>
  </si>
  <si>
    <t>ქუთაისი ასათიანის ქუჩა</t>
  </si>
  <si>
    <t>ქუთაისი ნიკიას ქ. გეგუთის მიმართულება</t>
  </si>
  <si>
    <t>ქუთაისი ქუთაისის გასასვლელი სამტრედიის მხარეს</t>
  </si>
  <si>
    <t>გორი აღმაშენებლის ქუჩის დასასრული ქალაქის აღმოსავლეთ საზღვართან</t>
  </si>
  <si>
    <t>გორი მტკვრის მარჯვენა სანაპირო ხიდის წინ</t>
  </si>
  <si>
    <t>ხაშური ხაშურის შესასვლელი #1</t>
  </si>
  <si>
    <t>ზუგდიდი სავაჭრო ცენტრის თავზე 1</t>
  </si>
  <si>
    <t>ზესტაფონი ზაქარიაძის ქ. დასაწყისი ხიდთან</t>
  </si>
  <si>
    <t>ზესტაფონი სტაროსელსკის ქ. მარცხენა მხარე</t>
  </si>
  <si>
    <t xml:space="preserve">ზესტაფონი სტაროსელსკის ქ.  </t>
  </si>
  <si>
    <t>ფოთი რეკვავას ქ. სატვირთო რკინიგზის მიმდებარედ</t>
  </si>
  <si>
    <t>თელავი თელავის შესასვლელში</t>
  </si>
  <si>
    <t>თელავი თელავის ბაზართან</t>
  </si>
  <si>
    <t>მარნეული ცენტრალური ბაზრის შესახვევამდე</t>
  </si>
  <si>
    <t>მარნეული რუსთაველის ქ. საჭიდაო  საჭიდაო დარბაზის მოპირდაპირედ</t>
  </si>
  <si>
    <t>ბათუმი გოგებაშვილის  ქ #4</t>
  </si>
  <si>
    <t>დედოფლისწყარო რუსთაველის ქ. (ელიტ ელექტრონიქსის მაღაზიის მოპირდაპირე მხარე)</t>
  </si>
  <si>
    <t>ლაგოდეხი ზაქათალის ქ. (ელიტ ელექტრონიქსის მაღაზიის მოპირდაპირე მხარე)</t>
  </si>
  <si>
    <t>ყვარელი ჭავჭავაძის ქუჩა (გამგეობასთან)</t>
  </si>
  <si>
    <t>კასპი აღმაშენებლის ქ. (ვისოლის აგს-ის მხარე)</t>
  </si>
  <si>
    <t>ოზურგეთი ცენტრალურ მოედანზე (გამგეობასთან)</t>
  </si>
  <si>
    <t>ჩოხატაური ცენტრალურ მოედანზე (საავადმყოფოსთან)</t>
  </si>
  <si>
    <t>სამტრედია ჭავჭავაძის ქ. #4-ის წინ</t>
  </si>
  <si>
    <t>წყალტუბო რუსთაველის ქ. (გამგეობასთან)</t>
  </si>
  <si>
    <t>მარტვილი რუსთაველის ქ. (გამგეობასთან)</t>
  </si>
  <si>
    <t>წალენჯიხა ბაზრის მიმდებარე ტერიტორია</t>
  </si>
  <si>
    <t>ნაქალაქევი ნაქალაქევი სენაკის მიმართულებით</t>
  </si>
  <si>
    <t>ახალციხე რუსთაველის ქ.</t>
  </si>
  <si>
    <t>ქუთაისი ავტომშენებლის ქ. კაფე პაემნის ჩრდ.მდებარე სკვერი</t>
  </si>
  <si>
    <t>ქუთაისი ბუხაიძის 4</t>
  </si>
  <si>
    <t>ქუთაისი ფალიაშვილის ქ. #29</t>
  </si>
  <si>
    <t>ქუთაისი ზ. გამსახურიას გამზ. #36</t>
  </si>
  <si>
    <t>ქუთაისი ი. აბაშისძის გამზ. მარჯვენა მხარეს</t>
  </si>
  <si>
    <t>ქუთაისი ნიკეას ქ.#2</t>
  </si>
  <si>
    <t>ქუთაისი რუსთაველის გამზ.73</t>
  </si>
  <si>
    <t>რუსთავი მესხიშვილის ქ. სტამბული ბაზრობის მიმდებარედ</t>
  </si>
  <si>
    <t>რუსთავი შარტავას გამზირი N25</t>
  </si>
  <si>
    <t>რუსთავი მეგობრობის გამზირი N14</t>
  </si>
  <si>
    <t xml:space="preserve">რუსთავი  შარტავას შუა </t>
  </si>
  <si>
    <t>დუშეთი გუდაურის სმარტთან</t>
  </si>
  <si>
    <t>ბორჯომი ბორჯომის შესასვლელი (ვისოლის აგს-თან)</t>
  </si>
  <si>
    <t>ახალქალაქი თავისუფლების ქუჩა</t>
  </si>
  <si>
    <t>ზუგდიდი ქალაქში შემოსასვლელი აღმაშენებლის ქ. მარჯვენა მხარე</t>
  </si>
  <si>
    <t>ზუგდიდი ცოტნე დადიანის ქ. ლიბერთი ბანკის მიმდებარედ</t>
  </si>
  <si>
    <t>ზუგდიდი ცოტნე დადიანის ქ. პროფელაკტიკასთან</t>
  </si>
  <si>
    <t>ზუგდიდი რუსთაველის ქ 171 წინ</t>
  </si>
  <si>
    <t>ზუგდიდი რუსთაველის ქ. ავეჯის სალონთან</t>
  </si>
  <si>
    <t>ზუგდიდი მერიის წინ მოედანზე მარჯვენა მხარეს</t>
  </si>
  <si>
    <t>ბათუმი საკოლმეურნეო ბაზრის ჭიშკარი N2</t>
  </si>
  <si>
    <t>ბათუმი საკოლმეურნეო ბაზრის ჭიშკარი N3</t>
  </si>
  <si>
    <t>01007012496</t>
  </si>
  <si>
    <t>01025009283</t>
  </si>
  <si>
    <t>01024015916</t>
  </si>
  <si>
    <t>205189623</t>
  </si>
  <si>
    <t>404508243</t>
  </si>
  <si>
    <t>406122342</t>
  </si>
  <si>
    <t>405059305</t>
  </si>
  <si>
    <t>37001011782</t>
  </si>
  <si>
    <t>01024007973</t>
  </si>
  <si>
    <t>405159019</t>
  </si>
  <si>
    <t>62001024876</t>
  </si>
  <si>
    <t>01009016519</t>
  </si>
  <si>
    <t>01005023618</t>
  </si>
  <si>
    <t>01019059166</t>
  </si>
  <si>
    <t>შ.პ.ს. Windfors georgia</t>
  </si>
  <si>
    <t>ვიდეორგოლის დამზადება</t>
  </si>
  <si>
    <t>აუდიო და ვიდეო მასალა</t>
  </si>
  <si>
    <t>ვებ საიტები</t>
  </si>
  <si>
    <t>შ.პ.ს. ფავორიტი სტილი</t>
  </si>
  <si>
    <t>საარჩევნო გაზეთების და ფლაერების ბეჭდვა</t>
  </si>
  <si>
    <t>შ.პ.ს. სტანდარტ პრინტი</t>
  </si>
  <si>
    <t>ფლაერების ბეჭდვა</t>
  </si>
  <si>
    <t>ხომერიკი ლევან</t>
  </si>
  <si>
    <t>გრაფიკული ქუდის დამზადება</t>
  </si>
  <si>
    <t>სახვაძე დავით</t>
  </si>
  <si>
    <t>ვიდეო რგოლის დამზადება</t>
  </si>
  <si>
    <t>მელიქიშვილი არჩილ</t>
  </si>
  <si>
    <t>შ.პ.ს. სტუდია მეტრო</t>
  </si>
  <si>
    <t>შ.პ.ს. ედ სტუდიო</t>
  </si>
  <si>
    <t>შ.პ.ს. ინტერ აქტივ სოლუშენს</t>
  </si>
  <si>
    <t>ადუაშვილი ნიკოლოზ</t>
  </si>
  <si>
    <t>შ.პ.ს. სვიჩ ქომიუნეიქეიშენ</t>
  </si>
  <si>
    <t>გერაძე ალექსანდრე</t>
  </si>
  <si>
    <t>მელიქიშვილი ლევანი</t>
  </si>
  <si>
    <t>შ.პ.ს. აისბრეიქერი</t>
  </si>
  <si>
    <t>კინწურაშვილი კახაბერ</t>
  </si>
  <si>
    <t>ვიდეო რგოლის გახმოვანება</t>
  </si>
  <si>
    <t>გურგენიძე ირაკლი</t>
  </si>
  <si>
    <t>ვიდეო რგოლის მონტაჟი</t>
  </si>
  <si>
    <t>კაჭარავა ბესარიონ</t>
  </si>
  <si>
    <t>ვიდეო რგოლის ხმის დიზაინი</t>
  </si>
  <si>
    <t>ხვედელიძე ირაკლი</t>
  </si>
  <si>
    <t>შ.პ.ს. პიარ ფორმულა</t>
  </si>
  <si>
    <t>შ.პ.ს. ჩოხატაურის მაცნე</t>
  </si>
  <si>
    <t>ბეჭდვა</t>
  </si>
  <si>
    <t>მოქალაქეებთან ურთიერთობის სამსახურის უფროსი</t>
  </si>
  <si>
    <t>მოქალაქეებთან ურთიერთობის სამსახურის სპეციალისტი</t>
  </si>
  <si>
    <t>09/13/2017</t>
  </si>
  <si>
    <t>09/15/2017</t>
  </si>
  <si>
    <t>09/14/2017</t>
  </si>
  <si>
    <t>09/18/2017</t>
  </si>
  <si>
    <t>09/20/2017</t>
  </si>
  <si>
    <t>09/19/2017</t>
  </si>
  <si>
    <t>09/25/2017</t>
  </si>
  <si>
    <t>09/22/2017</t>
  </si>
  <si>
    <t>09/21/2017</t>
  </si>
  <si>
    <t>09/26/2017</t>
  </si>
  <si>
    <t>09/29/2017</t>
  </si>
  <si>
    <t>09/28/2017</t>
  </si>
  <si>
    <t>09/27/2017</t>
  </si>
  <si>
    <t>ბეჭდვითი მომსახურეობა (ბანერები ოფისებისთვის)</t>
  </si>
  <si>
    <t>მაღალი გამავლობის</t>
  </si>
  <si>
    <t>MITSUBISHI</t>
  </si>
  <si>
    <t>PAJERO 2500 TD</t>
  </si>
  <si>
    <t>MFC920</t>
  </si>
  <si>
    <t>34001007562</t>
  </si>
  <si>
    <t>იური ლობჯანიძე</t>
  </si>
  <si>
    <t>ფურგონი</t>
  </si>
  <si>
    <t>FIAT</t>
  </si>
  <si>
    <t>DOBLO CARGO</t>
  </si>
  <si>
    <t>TT542CC</t>
  </si>
  <si>
    <t>01027024840</t>
  </si>
  <si>
    <t>გიორგი ჯაფარიძე</t>
  </si>
  <si>
    <t>FORD</t>
  </si>
  <si>
    <t>TRANSIT CONNECT</t>
  </si>
  <si>
    <t>UU568UO</t>
  </si>
  <si>
    <t>ჰეტჩბეკი</t>
  </si>
  <si>
    <t>TOYOTA</t>
  </si>
  <si>
    <t>PRIUS</t>
  </si>
  <si>
    <t>FN288NF</t>
  </si>
  <si>
    <t>405137034</t>
  </si>
  <si>
    <t>შპს სითი ექსპრესი</t>
  </si>
  <si>
    <t>ჰეტჩბეკო</t>
  </si>
  <si>
    <t>XX432GG</t>
  </si>
  <si>
    <t>ავტობუსი</t>
  </si>
  <si>
    <t>ფორდ ტრანზით</t>
  </si>
  <si>
    <t>430 E 2,2L</t>
  </si>
  <si>
    <t>FCF549</t>
  </si>
  <si>
    <t>ა(ა)იპ საზოგადოებრივი მოძრაობა ქართული ოცნება</t>
  </si>
  <si>
    <t>FCF732</t>
  </si>
  <si>
    <t>FCF741</t>
  </si>
  <si>
    <t>MERCEDES-BENZ</t>
  </si>
  <si>
    <t>sprinter 311 CDI</t>
  </si>
  <si>
    <t>2002</t>
  </si>
  <si>
    <t>TX-389-XT</t>
  </si>
  <si>
    <t>445409932</t>
  </si>
  <si>
    <t>შპს ჯორჯიატრანსი</t>
  </si>
  <si>
    <t>sprinter 316 CDI 2.7 D</t>
  </si>
  <si>
    <t>1999</t>
  </si>
  <si>
    <t>DB-901-DB</t>
  </si>
  <si>
    <t>sprinter 412 D</t>
  </si>
  <si>
    <t>OO-049-DO</t>
  </si>
  <si>
    <t>sprinter 316CDI</t>
  </si>
  <si>
    <t>TT-470-QQ</t>
  </si>
  <si>
    <t>2003</t>
  </si>
  <si>
    <t>EZE - 508</t>
  </si>
  <si>
    <t>BT-124-TB</t>
  </si>
  <si>
    <t>QJQ - 077</t>
  </si>
  <si>
    <t>BX-305-XB</t>
  </si>
  <si>
    <t>QQ-460-BB</t>
  </si>
  <si>
    <t>1998</t>
  </si>
  <si>
    <t>XX-311-GG</t>
  </si>
  <si>
    <t>GX-608-XC</t>
  </si>
  <si>
    <t>FH-391-HF</t>
  </si>
  <si>
    <t>TF-695-FT</t>
  </si>
  <si>
    <t>OO-704-DO</t>
  </si>
  <si>
    <t>2001</t>
  </si>
  <si>
    <t>GI-500OC</t>
  </si>
  <si>
    <t>BT-123-TB</t>
  </si>
  <si>
    <t>HPH-922</t>
  </si>
  <si>
    <t>GG-482-HH</t>
  </si>
  <si>
    <t>DZ-196-ZD</t>
  </si>
  <si>
    <t>GGP-694</t>
  </si>
  <si>
    <t>CL-130-LC</t>
  </si>
  <si>
    <t>XWX-908</t>
  </si>
  <si>
    <t>808 CDI</t>
  </si>
  <si>
    <t>RN-700-VR</t>
  </si>
  <si>
    <t>TF-758-FT</t>
  </si>
  <si>
    <t>OS-976-SO</t>
  </si>
  <si>
    <t>BA-225-AC</t>
  </si>
  <si>
    <t>PO-086-OP</t>
  </si>
  <si>
    <t>BA996</t>
  </si>
  <si>
    <t>QKQ-669</t>
  </si>
  <si>
    <t>AW-421-AW</t>
  </si>
  <si>
    <t>XHX-965</t>
  </si>
  <si>
    <t>TUS-234</t>
  </si>
  <si>
    <t>DS-510-SD</t>
  </si>
  <si>
    <t>OSO-681</t>
  </si>
  <si>
    <t>SO705-SO</t>
  </si>
  <si>
    <t>VD-897-DV</t>
  </si>
  <si>
    <t>SS-984-FF</t>
  </si>
  <si>
    <t>JIM-681</t>
  </si>
  <si>
    <t>WTF-173</t>
  </si>
  <si>
    <t>RB-264-RB</t>
  </si>
  <si>
    <t>BT-431-TB</t>
  </si>
  <si>
    <t>XK-168-KX</t>
  </si>
  <si>
    <t>GX-874-XG</t>
  </si>
  <si>
    <t>FEF-149</t>
  </si>
  <si>
    <t>GX-702-XG</t>
  </si>
  <si>
    <t>BB-839-II</t>
  </si>
  <si>
    <t>NNH-096</t>
  </si>
  <si>
    <t>ZOR-842</t>
  </si>
  <si>
    <t>GMB-645</t>
  </si>
  <si>
    <t>UUV-995</t>
  </si>
  <si>
    <t>BB-773-CC</t>
  </si>
  <si>
    <t>OSO-558</t>
  </si>
  <si>
    <t>FVF-618</t>
  </si>
  <si>
    <t>RR-662-PP</t>
  </si>
  <si>
    <t>MMV-258</t>
  </si>
  <si>
    <t>SS-024-TT</t>
  </si>
  <si>
    <t>BOX-438</t>
  </si>
  <si>
    <t>FPF-755</t>
  </si>
  <si>
    <t>IK-875-KI</t>
  </si>
  <si>
    <t>TB-067-BT</t>
  </si>
  <si>
    <t>BD-340-DB</t>
  </si>
  <si>
    <t>CEC -241</t>
  </si>
  <si>
    <t>XHX-162</t>
  </si>
  <si>
    <t>NBE-473</t>
  </si>
  <si>
    <t>RSS-238</t>
  </si>
  <si>
    <t>RMR-402</t>
  </si>
  <si>
    <t>TT-925-ZZ</t>
  </si>
  <si>
    <t>LP-989-PL</t>
  </si>
  <si>
    <t>CX-388-XC</t>
  </si>
  <si>
    <t>BTM-501</t>
  </si>
  <si>
    <t>QQD-568</t>
  </si>
  <si>
    <t>LCL-435</t>
  </si>
  <si>
    <t>OFO-192</t>
  </si>
  <si>
    <t>CCS-383</t>
  </si>
  <si>
    <t>TT-886-ZZ</t>
  </si>
  <si>
    <t>HB-678-BH</t>
  </si>
  <si>
    <t>BBN-546</t>
  </si>
  <si>
    <t>OFO-470</t>
  </si>
  <si>
    <t>AN-724-ZO</t>
  </si>
  <si>
    <t>TTF-815</t>
  </si>
  <si>
    <t>QB-278-BQ</t>
  </si>
  <si>
    <t>GGQ-884</t>
  </si>
  <si>
    <t>LLZ-975</t>
  </si>
  <si>
    <t>SG-416-GS</t>
  </si>
  <si>
    <t>FF-877-XX</t>
  </si>
  <si>
    <t>NBE-016</t>
  </si>
  <si>
    <t>BBQ-462</t>
  </si>
  <si>
    <t>TDT-411</t>
  </si>
  <si>
    <t>NBE-595</t>
  </si>
  <si>
    <t>BBQ-526</t>
  </si>
  <si>
    <t>VZY-946</t>
  </si>
  <si>
    <t>LP-091-PL</t>
  </si>
  <si>
    <t>WTF-625</t>
  </si>
  <si>
    <t>BE-958-BD</t>
  </si>
  <si>
    <t>TB-636-BT</t>
  </si>
  <si>
    <t>TDT-286</t>
  </si>
  <si>
    <t>NBE-939</t>
  </si>
  <si>
    <t>GG-091-HH</t>
  </si>
  <si>
    <t>NGN-995</t>
  </si>
  <si>
    <t>CCO-115</t>
  </si>
  <si>
    <t>BBQ-495</t>
  </si>
  <si>
    <t>BX-514-XB</t>
  </si>
  <si>
    <t>BBQ-368</t>
  </si>
  <si>
    <t>WWS-139</t>
  </si>
  <si>
    <t>RSS-379</t>
  </si>
  <si>
    <t>ILL-758</t>
  </si>
  <si>
    <t>HE-003-FI</t>
  </si>
  <si>
    <t>AX-383-XA</t>
  </si>
  <si>
    <t>QIO-780</t>
  </si>
  <si>
    <t>LIG-750</t>
  </si>
  <si>
    <t>VIG-974</t>
  </si>
  <si>
    <t>VT-910-TV</t>
  </si>
  <si>
    <t>IWI-275</t>
  </si>
  <si>
    <t>GGQ-320</t>
  </si>
  <si>
    <t>NNQ-824</t>
  </si>
  <si>
    <t>BBQ-346</t>
  </si>
  <si>
    <t>DS-691-SD</t>
  </si>
  <si>
    <t>SIS-291</t>
  </si>
  <si>
    <t>WWS-403</t>
  </si>
  <si>
    <t>VO-007-LK</t>
  </si>
  <si>
    <t>TNB-555</t>
  </si>
  <si>
    <t>CCS-776</t>
  </si>
  <si>
    <t>BI-949-TB</t>
  </si>
  <si>
    <t>SG-302-GS</t>
  </si>
  <si>
    <t>OS-417-SO</t>
  </si>
  <si>
    <t>XSX-099</t>
  </si>
  <si>
    <t>AR-111-KO</t>
  </si>
  <si>
    <t>FPF-678</t>
  </si>
  <si>
    <t>GGQ-176</t>
  </si>
  <si>
    <t>HB-845-BH</t>
  </si>
  <si>
    <t>VOLKSWAGEN</t>
  </si>
  <si>
    <t>LT39</t>
  </si>
  <si>
    <t>2000</t>
  </si>
  <si>
    <t>BM-777-TA</t>
  </si>
  <si>
    <t>246754150</t>
  </si>
  <si>
    <t>შპს ქედის ავტოსატრანსპორტო საწარმო</t>
  </si>
  <si>
    <t>SPRINTER</t>
  </si>
  <si>
    <t>AS-007-LO</t>
  </si>
  <si>
    <t>LEO-022</t>
  </si>
  <si>
    <t>RQR-099</t>
  </si>
  <si>
    <t>AM-009-RO</t>
  </si>
  <si>
    <t>1997</t>
  </si>
  <si>
    <t>GFG-036</t>
  </si>
  <si>
    <t>DB-777-MG</t>
  </si>
  <si>
    <t>OM-900-AR</t>
  </si>
  <si>
    <t>SBB-272</t>
  </si>
  <si>
    <t>RI-777-ON</t>
  </si>
  <si>
    <t>TRANSIT 80</t>
  </si>
  <si>
    <t>TTS597</t>
  </si>
  <si>
    <t>61002005633</t>
  </si>
  <si>
    <t>რამაზ მაკარაძე</t>
  </si>
  <si>
    <t>TRANSIT 160</t>
  </si>
  <si>
    <t>1990</t>
  </si>
  <si>
    <t>BCB460</t>
  </si>
  <si>
    <t>61010004887</t>
  </si>
  <si>
    <t>ვაჟა ცეცხლაძე</t>
  </si>
  <si>
    <t>TRANSIT 100 DL</t>
  </si>
  <si>
    <t>1994</t>
  </si>
  <si>
    <t>NIK211</t>
  </si>
  <si>
    <t>61010000825</t>
  </si>
  <si>
    <t>გელა ქათამაძე</t>
  </si>
  <si>
    <t>TRANSIT 100 GL 2.5 D</t>
  </si>
  <si>
    <t>1995</t>
  </si>
  <si>
    <t>LIG847</t>
  </si>
  <si>
    <t>61010015075</t>
  </si>
  <si>
    <t>შოთა ფუტკარაძე</t>
  </si>
  <si>
    <t>TRANSIT 2.0</t>
  </si>
  <si>
    <t>LLS362</t>
  </si>
  <si>
    <t>61010004376</t>
  </si>
  <si>
    <t>მამუკა ნაკაიძე</t>
  </si>
  <si>
    <t>TRANSIT 2.5 D</t>
  </si>
  <si>
    <t>XYX997</t>
  </si>
  <si>
    <t>61010008515</t>
  </si>
  <si>
    <t>მურმან მუკუტაძე</t>
  </si>
  <si>
    <t>SZ562ZS</t>
  </si>
  <si>
    <t>61010001409</t>
  </si>
  <si>
    <t>ავთანდილ ლომინაძე</t>
  </si>
  <si>
    <t>1993</t>
  </si>
  <si>
    <t>VZY958</t>
  </si>
  <si>
    <t>61010006075</t>
  </si>
  <si>
    <t>ლეონიდ ბეჟანიძე</t>
  </si>
  <si>
    <t>TRANSIT</t>
  </si>
  <si>
    <t>1996</t>
  </si>
  <si>
    <t>HHN654</t>
  </si>
  <si>
    <t>61010011325</t>
  </si>
  <si>
    <t>გენად გოგიტიძე</t>
  </si>
  <si>
    <t>TRANSIT 190 L</t>
  </si>
  <si>
    <t>KSK259</t>
  </si>
  <si>
    <t>61010001674</t>
  </si>
  <si>
    <t>აბესალომ ქამადაძე</t>
  </si>
  <si>
    <t>ავტობუსი BUS</t>
  </si>
  <si>
    <t>მერს.ბენც</t>
  </si>
  <si>
    <t>412 D</t>
  </si>
  <si>
    <t>1998წ.</t>
  </si>
  <si>
    <t>XW871WX</t>
  </si>
  <si>
    <t>248423585</t>
  </si>
  <si>
    <t>შპს ხელვაჩაურის ტრანსპორტი</t>
  </si>
  <si>
    <t>სპრინტერი</t>
  </si>
  <si>
    <t>2001წ.</t>
  </si>
  <si>
    <t>BT060TB</t>
  </si>
  <si>
    <t>სპრინ 208D</t>
  </si>
  <si>
    <t>1997წ.</t>
  </si>
  <si>
    <t>NNHG91</t>
  </si>
  <si>
    <t>CL416LC</t>
  </si>
  <si>
    <t>ფორდი</t>
  </si>
  <si>
    <t>ტრანზ 25D</t>
  </si>
  <si>
    <t>1999წ.</t>
  </si>
  <si>
    <t>ND819ND</t>
  </si>
  <si>
    <t>311CDI</t>
  </si>
  <si>
    <t>2007წ.</t>
  </si>
  <si>
    <t>MH100HA</t>
  </si>
  <si>
    <t>ფორდ. ტრანზიტ</t>
  </si>
  <si>
    <t>100GI25D</t>
  </si>
  <si>
    <t>1996წ</t>
  </si>
  <si>
    <t>NPN701</t>
  </si>
  <si>
    <t>ფოდ. ტრანზიტ</t>
  </si>
  <si>
    <t>100L</t>
  </si>
  <si>
    <t>1993წ.</t>
  </si>
  <si>
    <t>RGR442</t>
  </si>
  <si>
    <t>1989წ.</t>
  </si>
  <si>
    <t>LLS630</t>
  </si>
  <si>
    <t>1996წ.</t>
  </si>
  <si>
    <t>DCD521</t>
  </si>
  <si>
    <t>2008წ.</t>
  </si>
  <si>
    <t>JE009ML</t>
  </si>
  <si>
    <t>2000წ.</t>
  </si>
  <si>
    <t>LLZ075</t>
  </si>
  <si>
    <t>IM 333 KA</t>
  </si>
  <si>
    <t>სპრინტ.412</t>
  </si>
  <si>
    <t>GE010GA</t>
  </si>
  <si>
    <t>312</t>
  </si>
  <si>
    <t>BBR253</t>
  </si>
  <si>
    <t>IVEGO</t>
  </si>
  <si>
    <t>DAII.Y</t>
  </si>
  <si>
    <t>VH410HV</t>
  </si>
  <si>
    <t>DODGE</t>
  </si>
  <si>
    <t>sprin.3500</t>
  </si>
  <si>
    <t>2006წ.</t>
  </si>
  <si>
    <t>MMH495</t>
  </si>
  <si>
    <t>2004წ.</t>
  </si>
  <si>
    <t>RZR701</t>
  </si>
  <si>
    <t>GQ 684 QG</t>
  </si>
  <si>
    <t>903.6 KA</t>
  </si>
  <si>
    <t>2002წ.</t>
  </si>
  <si>
    <t>BC958DB</t>
  </si>
  <si>
    <t>SPRINTER  310 D</t>
  </si>
  <si>
    <t>MERCEDES _BENZ</t>
  </si>
  <si>
    <t>ZA-777-TV</t>
  </si>
  <si>
    <t>448047845</t>
  </si>
  <si>
    <t>შპს ბარაქა 2012</t>
  </si>
  <si>
    <t>SPRINTER 416 D</t>
  </si>
  <si>
    <t>2005</t>
  </si>
  <si>
    <t>BA-010-BA</t>
  </si>
  <si>
    <t>TRANZITI</t>
  </si>
  <si>
    <t>QFQ-915</t>
  </si>
  <si>
    <t>DJD-617</t>
  </si>
  <si>
    <t>BC-866-BD</t>
  </si>
  <si>
    <t>LIA-123</t>
  </si>
  <si>
    <t>NNI-324</t>
  </si>
  <si>
    <t>AA-381-UU</t>
  </si>
  <si>
    <t>MB-728-MB</t>
  </si>
  <si>
    <t>1991</t>
  </si>
  <si>
    <t>VAP-150</t>
  </si>
  <si>
    <t>MERSRDES-BENZ</t>
  </si>
  <si>
    <t>SPRINTER 305C</t>
  </si>
  <si>
    <t>KDK 138</t>
  </si>
  <si>
    <t>246954247</t>
  </si>
  <si>
    <t>შპს ”ხუტა”</t>
  </si>
  <si>
    <t>SPRINTER 312D</t>
  </si>
  <si>
    <t>BC 907 BD</t>
  </si>
  <si>
    <t>SPRINTER 05</t>
  </si>
  <si>
    <t>NNI 330</t>
  </si>
  <si>
    <t>VVO 827</t>
  </si>
  <si>
    <t>SPRINTER 308</t>
  </si>
  <si>
    <t>MK 422 KM</t>
  </si>
  <si>
    <t>SPRINTER 720</t>
  </si>
  <si>
    <t>CAS 189</t>
  </si>
  <si>
    <t>LET-350</t>
  </si>
  <si>
    <t>MB 045 BM</t>
  </si>
  <si>
    <t>SPRINTER 310</t>
  </si>
  <si>
    <t>MB 866 BM</t>
  </si>
  <si>
    <t>SPRINTER 209</t>
  </si>
  <si>
    <t>SZ 026 ZS</t>
  </si>
  <si>
    <t>FORD-TRANZIT</t>
  </si>
  <si>
    <t>FORD 15-01</t>
  </si>
  <si>
    <t>QQ 558 EF</t>
  </si>
  <si>
    <t>CAD 992</t>
  </si>
  <si>
    <t>BJS 444</t>
  </si>
  <si>
    <t>CCO 709</t>
  </si>
  <si>
    <t>TRANZ-160</t>
  </si>
  <si>
    <t>BO 698 OB</t>
  </si>
  <si>
    <t>TRANZIT</t>
  </si>
  <si>
    <t>BAK 225</t>
  </si>
  <si>
    <t>LLQ 560</t>
  </si>
  <si>
    <t>VD 765 VD</t>
  </si>
  <si>
    <t>LIG 415</t>
  </si>
  <si>
    <t>VIV 527</t>
  </si>
  <si>
    <t>IOI 373</t>
  </si>
  <si>
    <t>CBB 418</t>
  </si>
  <si>
    <t>CL 050 LC</t>
  </si>
  <si>
    <t xml:space="preserve">SPRINTER </t>
  </si>
  <si>
    <t>II 204 QQ</t>
  </si>
  <si>
    <t>XXY 191</t>
  </si>
  <si>
    <t>AA 714 AT</t>
  </si>
  <si>
    <t>RQR 727</t>
  </si>
  <si>
    <t>BZB 526</t>
  </si>
  <si>
    <t>CCO 518</t>
  </si>
  <si>
    <t>WWS 084</t>
  </si>
  <si>
    <t xml:space="preserve">JE 444 IM </t>
  </si>
  <si>
    <t>SPRINTER 412 D</t>
  </si>
  <si>
    <t>QRQ 292</t>
  </si>
  <si>
    <t>SPRINTER 205</t>
  </si>
  <si>
    <t>TB 557 BT</t>
  </si>
  <si>
    <t>SPRINTER 312</t>
  </si>
  <si>
    <t>ZPZ 482</t>
  </si>
  <si>
    <t>TRANSIT BUS DIESEL</t>
  </si>
  <si>
    <t>PXP853</t>
  </si>
  <si>
    <t>58001014808</t>
  </si>
  <si>
    <t>ჯემალი  კანკია</t>
  </si>
  <si>
    <t xml:space="preserve"> 312 D</t>
  </si>
  <si>
    <t>KIK410</t>
  </si>
  <si>
    <t>58001024240</t>
  </si>
  <si>
    <t>პაატა კინწურაშვილი</t>
  </si>
  <si>
    <t>GWG312</t>
  </si>
  <si>
    <t>58001001742</t>
  </si>
  <si>
    <t>ნუგზარი ბუსქანძე</t>
  </si>
  <si>
    <t>SPRINTER 312 D</t>
  </si>
  <si>
    <t>TT478OO</t>
  </si>
  <si>
    <t>58001000459</t>
  </si>
  <si>
    <t>დავითი გერგაია</t>
  </si>
  <si>
    <t>TOT655</t>
  </si>
  <si>
    <t>58001000231</t>
  </si>
  <si>
    <t>დათო ბუსკანძე</t>
  </si>
  <si>
    <t>TT849OO</t>
  </si>
  <si>
    <t>58001006927</t>
  </si>
  <si>
    <t>არჩილი შამათავა</t>
  </si>
  <si>
    <t>D TAC</t>
  </si>
  <si>
    <t>ADC176</t>
  </si>
  <si>
    <t>58001000831</t>
  </si>
  <si>
    <t>ჯუმბერი ჭანტურია</t>
  </si>
  <si>
    <t>1987</t>
  </si>
  <si>
    <t>SES358</t>
  </si>
  <si>
    <t>58001003024</t>
  </si>
  <si>
    <t>ცეზარი შონია</t>
  </si>
  <si>
    <t>411CDI</t>
  </si>
  <si>
    <t>MERCEDES BENZ</t>
  </si>
  <si>
    <t>NS643SN</t>
  </si>
  <si>
    <t>51001013404</t>
  </si>
  <si>
    <t>ჯუმბერი კვარაცხელია</t>
  </si>
  <si>
    <t>310 2.9D</t>
  </si>
  <si>
    <t>DFD245</t>
  </si>
  <si>
    <t>62001004043</t>
  </si>
  <si>
    <t>თეიმურაზ ფიფია</t>
  </si>
  <si>
    <t>TURBODAILY 45-10</t>
  </si>
  <si>
    <t>IVECO</t>
  </si>
  <si>
    <t>DB237DB</t>
  </si>
  <si>
    <t>51001030661</t>
  </si>
  <si>
    <t>ჯონი ანჯაფარიძე</t>
  </si>
  <si>
    <t>TRANSIT 190L</t>
  </si>
  <si>
    <t>PKP928</t>
  </si>
  <si>
    <t>51001022033</t>
  </si>
  <si>
    <t>თამაზ ხვიჩავა</t>
  </si>
  <si>
    <t>RD-223-DR</t>
  </si>
  <si>
    <t>51001000296</t>
  </si>
  <si>
    <t>პაპუნა ჯოლოხავა</t>
  </si>
  <si>
    <t>SPRINTER 208 D</t>
  </si>
  <si>
    <t>OB-392-BO</t>
  </si>
  <si>
    <t>51001001877</t>
  </si>
  <si>
    <t>ანზორ ზარქუა</t>
  </si>
  <si>
    <t>TRANSIT 190LD</t>
  </si>
  <si>
    <t>VNV 433</t>
  </si>
  <si>
    <t>51001001879</t>
  </si>
  <si>
    <t>ჯამბულ კვარაცხელია</t>
  </si>
  <si>
    <t>210D</t>
  </si>
  <si>
    <t>BWB933</t>
  </si>
  <si>
    <t>48001012844</t>
  </si>
  <si>
    <t>პატიკო ფირცხელავა</t>
  </si>
  <si>
    <t>SPRINTER 412 D-KA</t>
  </si>
  <si>
    <t>MERCEDES BENC</t>
  </si>
  <si>
    <t>VVI182</t>
  </si>
  <si>
    <t>48001004163</t>
  </si>
  <si>
    <t>რამინ დარსალია</t>
  </si>
  <si>
    <t>TRNSIT 100 GL 2.5</t>
  </si>
  <si>
    <t>VLV170</t>
  </si>
  <si>
    <t>48001005939</t>
  </si>
  <si>
    <t>გიორგი ლაგვილავა</t>
  </si>
  <si>
    <t>FREIGHTLINER</t>
  </si>
  <si>
    <t>ZAZ474</t>
  </si>
  <si>
    <t>48001000528</t>
  </si>
  <si>
    <t>ზაზა გულუა</t>
  </si>
  <si>
    <t>TRNSIT</t>
  </si>
  <si>
    <t>JBJ940</t>
  </si>
  <si>
    <t>35001051145</t>
  </si>
  <si>
    <t>რამაზი დარსალია</t>
  </si>
  <si>
    <t>SPRINTER 308 D</t>
  </si>
  <si>
    <t>EL-615-LE</t>
  </si>
  <si>
    <t>48001006532</t>
  </si>
  <si>
    <t>ანზორ ძერია</t>
  </si>
  <si>
    <t>SETRA S 2015 HD</t>
  </si>
  <si>
    <t>KASSBOHRER</t>
  </si>
  <si>
    <t>JPK700</t>
  </si>
  <si>
    <t>48001000666</t>
  </si>
  <si>
    <t>კახაბერ ბერაძე</t>
  </si>
  <si>
    <t>212D-KA</t>
  </si>
  <si>
    <t>TT739OO</t>
  </si>
  <si>
    <t>48001012173</t>
  </si>
  <si>
    <t>გელა  პაპავა</t>
  </si>
  <si>
    <t>VENI</t>
  </si>
  <si>
    <t>TRNSIT 100</t>
  </si>
  <si>
    <t>DB071DB</t>
  </si>
  <si>
    <t>48001003331</t>
  </si>
  <si>
    <t>თემურ ჯიქია</t>
  </si>
  <si>
    <t>TRNSIT 2.5 D</t>
  </si>
  <si>
    <t>SD933DS</t>
  </si>
  <si>
    <t>48001003919</t>
  </si>
  <si>
    <t>მურთაზ გაბედავა</t>
  </si>
  <si>
    <t>308CDI</t>
  </si>
  <si>
    <t xml:space="preserve">MERCEDES BENZ  </t>
  </si>
  <si>
    <t>2004</t>
  </si>
  <si>
    <t>GG687JJ</t>
  </si>
  <si>
    <t>48001006314</t>
  </si>
  <si>
    <t>გოგი პერტახია</t>
  </si>
  <si>
    <t>D  TAC</t>
  </si>
  <si>
    <t>1989</t>
  </si>
  <si>
    <t>RRR274</t>
  </si>
  <si>
    <t>48001022900</t>
  </si>
  <si>
    <t>სილოვან მორგოშია</t>
  </si>
  <si>
    <t>TRNSIT 190 L</t>
  </si>
  <si>
    <t>SST552</t>
  </si>
  <si>
    <t>48001002065</t>
  </si>
  <si>
    <t>თენგიზ პაპავა</t>
  </si>
  <si>
    <t>TRNSIT 100 L</t>
  </si>
  <si>
    <t>HIH607</t>
  </si>
  <si>
    <t>62001025599</t>
  </si>
  <si>
    <t>გულვარდ პაპავა</t>
  </si>
  <si>
    <t>TRSNSIT 125T350</t>
  </si>
  <si>
    <t>BC-195-CB</t>
  </si>
  <si>
    <t>09001010301</t>
  </si>
  <si>
    <t>ანდრო ფერაძე</t>
  </si>
  <si>
    <t xml:space="preserve">TRSNSIT </t>
  </si>
  <si>
    <t>XWX-031</t>
  </si>
  <si>
    <t>62006032849</t>
  </si>
  <si>
    <t>ომარ უბილავა</t>
  </si>
  <si>
    <t>TRSNSIT 150L</t>
  </si>
  <si>
    <t>SDS-195</t>
  </si>
  <si>
    <t>39001004217</t>
  </si>
  <si>
    <t>კახა  ლაკია</t>
  </si>
  <si>
    <t>TRSNSIT 2,5D</t>
  </si>
  <si>
    <t>1992</t>
  </si>
  <si>
    <t>POT-010</t>
  </si>
  <si>
    <t>58001021275</t>
  </si>
  <si>
    <t>ედემი მოლაშხია</t>
  </si>
  <si>
    <t>OKO-268</t>
  </si>
  <si>
    <t>42001020693</t>
  </si>
  <si>
    <t>ზურაბი ჩიქობავა</t>
  </si>
  <si>
    <t>TRSNSIT 190L</t>
  </si>
  <si>
    <t>OKO-868</t>
  </si>
  <si>
    <t>42001032121</t>
  </si>
  <si>
    <t>ნუგზარი კოღუა</t>
  </si>
  <si>
    <t>BC-445-CB</t>
  </si>
  <si>
    <t>42001007219</t>
  </si>
  <si>
    <t>ვახტანგი ზარნაძე</t>
  </si>
  <si>
    <t>TRSNSIT 330L CDI</t>
  </si>
  <si>
    <t>JHJ-305</t>
  </si>
  <si>
    <t>42001004782</t>
  </si>
  <si>
    <t>ვახტანგი კალანდია</t>
  </si>
  <si>
    <t>TRSNSIT 100L</t>
  </si>
  <si>
    <t>TDT-508</t>
  </si>
  <si>
    <t>62006037837</t>
  </si>
  <si>
    <t>ზაური  ქობალია</t>
  </si>
  <si>
    <t>RNR-157</t>
  </si>
  <si>
    <t>62003006371</t>
  </si>
  <si>
    <t>ჯემალი სხულუხია</t>
  </si>
  <si>
    <t>TOURNEO</t>
  </si>
  <si>
    <t>BOX-959</t>
  </si>
  <si>
    <t>09001018426</t>
  </si>
  <si>
    <t>გოდერძი თხელიძე</t>
  </si>
  <si>
    <t xml:space="preserve"> 310D</t>
  </si>
  <si>
    <t>EVE-572</t>
  </si>
  <si>
    <t>42001024974</t>
  </si>
  <si>
    <t>ჯემალი კვარაცხელია</t>
  </si>
  <si>
    <t>SPRINTER 515 CDI</t>
  </si>
  <si>
    <t>2007</t>
  </si>
  <si>
    <t>XV-777-GJ</t>
  </si>
  <si>
    <t>42001009056</t>
  </si>
  <si>
    <t>ვასილ ჟღენტი</t>
  </si>
  <si>
    <t>BB-389-HH</t>
  </si>
  <si>
    <t>42001023715</t>
  </si>
  <si>
    <t>დავით მოლაშხია</t>
  </si>
  <si>
    <t>OKO-790</t>
  </si>
  <si>
    <t>42001027711</t>
  </si>
  <si>
    <t>ჯამბული ჯახია</t>
  </si>
  <si>
    <t>KA-999-GO</t>
  </si>
  <si>
    <t>17001008594</t>
  </si>
  <si>
    <t>კახა  ოჩხიკიძე</t>
  </si>
  <si>
    <t>SPRINTER 315 CDI</t>
  </si>
  <si>
    <t>KPK-809</t>
  </si>
  <si>
    <t>42001009170</t>
  </si>
  <si>
    <t>თამაზი ტაბატაძე</t>
  </si>
  <si>
    <t>VJV-427</t>
  </si>
  <si>
    <t>გელა  ბუკია</t>
  </si>
  <si>
    <t>BUS</t>
  </si>
  <si>
    <t>QS-264-SQ</t>
  </si>
  <si>
    <t>ნუკრი სორდია</t>
  </si>
  <si>
    <t>AFA-279</t>
  </si>
  <si>
    <t>ზაზა პროკოპენკო</t>
  </si>
  <si>
    <t>OO-021-SS</t>
  </si>
  <si>
    <t>კარლო  გაგუა</t>
  </si>
  <si>
    <t>CDC-054</t>
  </si>
  <si>
    <t>19001023105</t>
  </si>
  <si>
    <t>გიორგი ქარჩავა</t>
  </si>
  <si>
    <t>BQ-544-BQ</t>
  </si>
  <si>
    <t>19001025152</t>
  </si>
  <si>
    <t>რამაზი ბიგვავა</t>
  </si>
  <si>
    <t>DB-150-DB</t>
  </si>
  <si>
    <t>19001082933</t>
  </si>
  <si>
    <t>მერაბი კვარაცხელია</t>
  </si>
  <si>
    <t>CCO-378</t>
  </si>
  <si>
    <t>62006033877</t>
  </si>
  <si>
    <t>პაატა ქარდავა</t>
  </si>
  <si>
    <t>BTM-409</t>
  </si>
  <si>
    <t>19001043707</t>
  </si>
  <si>
    <t>მალხაზ ყალიჩავა</t>
  </si>
  <si>
    <t>TZT-205</t>
  </si>
  <si>
    <t>19001072861</t>
  </si>
  <si>
    <t>პაპუნა ქარჩავა</t>
  </si>
  <si>
    <t>AA-237-ZZ</t>
  </si>
  <si>
    <t>19001052462</t>
  </si>
  <si>
    <t>გია მაქაცარია</t>
  </si>
  <si>
    <t>SSE-510</t>
  </si>
  <si>
    <t>19001087470</t>
  </si>
  <si>
    <t>თემურ  აბსავა</t>
  </si>
  <si>
    <t>HEH-476</t>
  </si>
  <si>
    <t>62006040331</t>
  </si>
  <si>
    <t>ალექსანდრე ჭოლარია</t>
  </si>
  <si>
    <t>RTR-493</t>
  </si>
  <si>
    <t>19001025054</t>
  </si>
  <si>
    <t>ზვიად თორია</t>
  </si>
  <si>
    <t>GG-886-GO</t>
  </si>
  <si>
    <t>19001015019</t>
  </si>
  <si>
    <t>მამუკა ხუბულია</t>
  </si>
  <si>
    <t>BBR-793</t>
  </si>
  <si>
    <t>19001031284</t>
  </si>
  <si>
    <t>ლონდერი ლატარია</t>
  </si>
  <si>
    <t>MERSEDES-BENZ</t>
  </si>
  <si>
    <t>312 D</t>
  </si>
  <si>
    <t>TTS-659</t>
  </si>
  <si>
    <t>01024053161</t>
  </si>
  <si>
    <t>სერიოჟა  გვარამია</t>
  </si>
  <si>
    <t>SPRINTER 313 CDI</t>
  </si>
  <si>
    <t>ED-598-MI</t>
  </si>
  <si>
    <t>39001014417</t>
  </si>
  <si>
    <t>ედემი  ჯიქია</t>
  </si>
  <si>
    <t>JOL-101</t>
  </si>
  <si>
    <t>39001007576</t>
  </si>
  <si>
    <t>გენადი ჯოლია</t>
  </si>
  <si>
    <t>BS-467-SB</t>
  </si>
  <si>
    <t>62004018399</t>
  </si>
  <si>
    <t>კახა ჯგერენაია</t>
  </si>
  <si>
    <t>2011</t>
  </si>
  <si>
    <t>RO-788-MA</t>
  </si>
  <si>
    <t>39001027661</t>
  </si>
  <si>
    <t>რომანი ბაკურაძე</t>
  </si>
  <si>
    <t>JSJ-461</t>
  </si>
  <si>
    <t>39001001947</t>
  </si>
  <si>
    <t>ვალერი გაბეჩავა</t>
  </si>
  <si>
    <t>412D-KA</t>
  </si>
  <si>
    <t>TTS-980</t>
  </si>
  <si>
    <t>39001008813</t>
  </si>
  <si>
    <t>აკაკი ჯიჯელავა</t>
  </si>
  <si>
    <t>SPRINTERI 208 D</t>
  </si>
  <si>
    <t>YY880YV</t>
  </si>
  <si>
    <t>39001016633</t>
  </si>
  <si>
    <t>მურმანი ლომია</t>
  </si>
  <si>
    <t>BS947SB</t>
  </si>
  <si>
    <t>62003013470</t>
  </si>
  <si>
    <t>აქვსენტი ხვიჩია</t>
  </si>
  <si>
    <t>313 CDI</t>
  </si>
  <si>
    <t>IMI249</t>
  </si>
  <si>
    <t>39001009279</t>
  </si>
  <si>
    <t>კახა გვასალია</t>
  </si>
  <si>
    <t>BB489AA</t>
  </si>
  <si>
    <t>39001024383</t>
  </si>
  <si>
    <t>კობა გაგუა</t>
  </si>
  <si>
    <t>მერსედესი</t>
  </si>
  <si>
    <t>1997 წ</t>
  </si>
  <si>
    <t>CC-240-QQ</t>
  </si>
  <si>
    <t>გოგი დიხამინჯია</t>
  </si>
  <si>
    <t>1996 წ</t>
  </si>
  <si>
    <t>BA-334-AB</t>
  </si>
  <si>
    <t>მამუკა მონიავა</t>
  </si>
  <si>
    <t>ფორდ ტრანზიტი</t>
  </si>
  <si>
    <t>AA-357-AU</t>
  </si>
  <si>
    <t>ზვიად ლაგვილავა</t>
  </si>
  <si>
    <t>1992წ</t>
  </si>
  <si>
    <t>BLB-672</t>
  </si>
  <si>
    <t>რევაზ ჯოჯუა</t>
  </si>
  <si>
    <t>DAE-150</t>
  </si>
  <si>
    <t>გოჩა წულაია</t>
  </si>
  <si>
    <t>VDV-031</t>
  </si>
  <si>
    <t>ზვიად ახვლედიანი</t>
  </si>
  <si>
    <t>1997წ</t>
  </si>
  <si>
    <t>FVF-956</t>
  </si>
  <si>
    <t>მურად  კვანტალიანი</t>
  </si>
  <si>
    <t>VVC-738</t>
  </si>
  <si>
    <t>ვასილ გახოკია</t>
  </si>
  <si>
    <t>1994წ</t>
  </si>
  <si>
    <t>XQ-142-QX</t>
  </si>
  <si>
    <t>გელა ცანავა</t>
  </si>
  <si>
    <t>მერსედეს ბენცი</t>
  </si>
  <si>
    <t>BB-062-XX</t>
  </si>
  <si>
    <t>ლავრენტი  ნაჭყებია</t>
  </si>
  <si>
    <t>1998წ</t>
  </si>
  <si>
    <t>TDT-108</t>
  </si>
  <si>
    <t>თამაზ  ჯოჯუა</t>
  </si>
  <si>
    <t>1922წ</t>
  </si>
  <si>
    <t>IAI-245</t>
  </si>
  <si>
    <t>არველოდ ქაჯაია</t>
  </si>
  <si>
    <t>1995წ</t>
  </si>
  <si>
    <t>BF-716-FB</t>
  </si>
  <si>
    <t>ოლეგ გულორდავა</t>
  </si>
  <si>
    <t>1991წ</t>
  </si>
  <si>
    <t>LLC-894</t>
  </si>
  <si>
    <t>გონელი ჯგერენაია</t>
  </si>
  <si>
    <t>1999წ</t>
  </si>
  <si>
    <t>LVK-009</t>
  </si>
  <si>
    <t>ლევან  ხარებავა</t>
  </si>
  <si>
    <t>LPL-855</t>
  </si>
  <si>
    <t>დათა ჯანაშია</t>
  </si>
  <si>
    <t>LCL-927</t>
  </si>
  <si>
    <t>კოტე  გეგელია</t>
  </si>
  <si>
    <t>1994 წ</t>
  </si>
  <si>
    <t>IID-819</t>
  </si>
  <si>
    <t>გიზო ჯახუა</t>
  </si>
  <si>
    <t>KRK-042</t>
  </si>
  <si>
    <t>გელა გადილია</t>
  </si>
  <si>
    <t>TRANSIT 350L</t>
  </si>
  <si>
    <t>VRV972</t>
  </si>
  <si>
    <t>02001001919</t>
  </si>
  <si>
    <t>მურთაზ ჯიბლაძე</t>
  </si>
  <si>
    <t>სატვირთო-სამგზავრო</t>
  </si>
  <si>
    <t>508D</t>
  </si>
  <si>
    <t>INA917</t>
  </si>
  <si>
    <t>02001011890</t>
  </si>
  <si>
    <t>ზაური კაჭარავა</t>
  </si>
  <si>
    <t>BE626QA</t>
  </si>
  <si>
    <t>02001020831</t>
  </si>
  <si>
    <t>ამირან მიქაუტაძე</t>
  </si>
  <si>
    <t>100GL36</t>
  </si>
  <si>
    <t>JOJ890</t>
  </si>
  <si>
    <t>02001019460</t>
  </si>
  <si>
    <t>მურმანი ჟღენტი</t>
  </si>
  <si>
    <t>SPRINTER 2500</t>
  </si>
  <si>
    <t>GGS724</t>
  </si>
  <si>
    <t>62006062043</t>
  </si>
  <si>
    <t>ზვიად სირგინავა</t>
  </si>
  <si>
    <t>TRANZIT 90T300</t>
  </si>
  <si>
    <t>FKF655</t>
  </si>
  <si>
    <t>02001005598</t>
  </si>
  <si>
    <t>ტრისტანი ჭანტურია</t>
  </si>
  <si>
    <t>TRANZIT 190L</t>
  </si>
  <si>
    <t>WQW880</t>
  </si>
  <si>
    <t>02001002527</t>
  </si>
  <si>
    <t>გოჩა  თედორაძე</t>
  </si>
  <si>
    <t>310</t>
  </si>
  <si>
    <t>1984</t>
  </si>
  <si>
    <t>CII856</t>
  </si>
  <si>
    <t>02001006207</t>
  </si>
  <si>
    <t>აკაკი ქურდუბაძე</t>
  </si>
  <si>
    <t>TRANZIT 100LD</t>
  </si>
  <si>
    <t>DXD960</t>
  </si>
  <si>
    <t>02001005008</t>
  </si>
  <si>
    <t>ელგუჯა ხუხუნი</t>
  </si>
  <si>
    <t>SSB603</t>
  </si>
  <si>
    <t>62006019310</t>
  </si>
  <si>
    <t>მანუჩარ ბერაია</t>
  </si>
  <si>
    <t>2008</t>
  </si>
  <si>
    <t>AI798AA</t>
  </si>
  <si>
    <t>02001005114</t>
  </si>
  <si>
    <t>ზაზა გაბელაია</t>
  </si>
  <si>
    <t>SPRINTER 310 2.9D</t>
  </si>
  <si>
    <t>BD489DE</t>
  </si>
  <si>
    <t>02001018024</t>
  </si>
  <si>
    <t>კახაბერ დავითაია</t>
  </si>
  <si>
    <t>MCP777</t>
  </si>
  <si>
    <t>02001004543</t>
  </si>
  <si>
    <t>მურმანი ჩოჩია</t>
  </si>
  <si>
    <t>MU001RA</t>
  </si>
  <si>
    <t>02001014421</t>
  </si>
  <si>
    <t>მურადი გუგუშვილი</t>
  </si>
  <si>
    <t>TE111GI</t>
  </si>
  <si>
    <t>02001005830</t>
  </si>
  <si>
    <t>მამუკა ვაჩეიშვილი</t>
  </si>
  <si>
    <t>BLB583</t>
  </si>
  <si>
    <t>02001009802</t>
  </si>
  <si>
    <t>გია გვალია</t>
  </si>
  <si>
    <t>207D</t>
  </si>
  <si>
    <t>DWD142</t>
  </si>
  <si>
    <t>02001007445</t>
  </si>
  <si>
    <t>კახა  მელია</t>
  </si>
  <si>
    <t>210 О-КВ</t>
  </si>
  <si>
    <t>IAI966</t>
  </si>
  <si>
    <t>02001014146</t>
  </si>
  <si>
    <t>თენგიზ გაბუნია</t>
  </si>
  <si>
    <t>LWL414</t>
  </si>
  <si>
    <t>05001003234</t>
  </si>
  <si>
    <t>ლევანი ივანიძე</t>
  </si>
  <si>
    <t>QF077FQ</t>
  </si>
  <si>
    <t>05001003592</t>
  </si>
  <si>
    <t>თამაზ  ზედგინიძე</t>
  </si>
  <si>
    <t>WCW583</t>
  </si>
  <si>
    <t>05001008474</t>
  </si>
  <si>
    <t>არამ ხაჩატურიან</t>
  </si>
  <si>
    <t>QU614UQ</t>
  </si>
  <si>
    <t>05001005862</t>
  </si>
  <si>
    <t>გურამ კაპანაძე</t>
  </si>
  <si>
    <t>TRANSIT 190 l</t>
  </si>
  <si>
    <t>UNU472</t>
  </si>
  <si>
    <t>05001003560</t>
  </si>
  <si>
    <t>ანზორ ცალქალამანიძე</t>
  </si>
  <si>
    <t>XLX833</t>
  </si>
  <si>
    <t>05001001411</t>
  </si>
  <si>
    <t>ნოდარ კოსტანიანი</t>
  </si>
  <si>
    <t>ტრანზიტი</t>
  </si>
  <si>
    <t>WCW186</t>
  </si>
  <si>
    <t>422717242</t>
  </si>
  <si>
    <t>შპს ადიგენის ავტოსატრანსპორტო საწარმო 2</t>
  </si>
  <si>
    <t>MAK230</t>
  </si>
  <si>
    <t>GML 393</t>
  </si>
  <si>
    <t>HXH520</t>
  </si>
  <si>
    <t>WW819DD</t>
  </si>
  <si>
    <t>SJL676</t>
  </si>
  <si>
    <t>GFG012</t>
  </si>
  <si>
    <t>ZIM109</t>
  </si>
  <si>
    <t>OPO816</t>
  </si>
  <si>
    <t>TEO518</t>
  </si>
  <si>
    <t>DQD529</t>
  </si>
  <si>
    <t>QOC666</t>
  </si>
  <si>
    <t>UNU453</t>
  </si>
  <si>
    <t>BB218OB</t>
  </si>
  <si>
    <t>JMJ 546</t>
  </si>
  <si>
    <t>ვენი</t>
  </si>
  <si>
    <t>UUG726</t>
  </si>
  <si>
    <t>SOF 895</t>
  </si>
  <si>
    <t>VDV308</t>
  </si>
  <si>
    <t xml:space="preserve">MITSUBISHI </t>
  </si>
  <si>
    <t>ROSA</t>
  </si>
  <si>
    <t>LWL129</t>
  </si>
  <si>
    <t>224090917</t>
  </si>
  <si>
    <t>შპს ჯეოტივი</t>
  </si>
  <si>
    <t>COASTER</t>
  </si>
  <si>
    <t>2013</t>
  </si>
  <si>
    <t>FFT562</t>
  </si>
  <si>
    <t>M23</t>
  </si>
  <si>
    <t>STS505</t>
  </si>
  <si>
    <t>HBH403</t>
  </si>
  <si>
    <t>NKN028</t>
  </si>
  <si>
    <t>FFT563</t>
  </si>
  <si>
    <t>AA263HH</t>
  </si>
  <si>
    <t>HBH402</t>
  </si>
  <si>
    <t>BB853OB</t>
  </si>
  <si>
    <t xml:space="preserve">TOYOTA </t>
  </si>
  <si>
    <t>2012</t>
  </si>
  <si>
    <t>BB083OB</t>
  </si>
  <si>
    <t>XLX302</t>
  </si>
  <si>
    <t>XLX304</t>
  </si>
  <si>
    <t>TRANSIT 100</t>
  </si>
  <si>
    <t>LWL-386</t>
  </si>
  <si>
    <t>შპს ა.ს.ს ნინოწმინდა № 1</t>
  </si>
  <si>
    <t>XLX-422</t>
  </si>
  <si>
    <t>HQH-820</t>
  </si>
  <si>
    <t>WCW-516</t>
  </si>
  <si>
    <t>PAJ-551</t>
  </si>
  <si>
    <t>XIX-521</t>
  </si>
  <si>
    <t>210 D</t>
  </si>
  <si>
    <t>ZJZ-046</t>
  </si>
  <si>
    <t>QHQ-831</t>
  </si>
  <si>
    <t>RWR-261</t>
  </si>
  <si>
    <t>XMX-403</t>
  </si>
  <si>
    <t>HBH020</t>
  </si>
  <si>
    <t>07001019898</t>
  </si>
  <si>
    <t>ნორაირ მანასიანი</t>
  </si>
  <si>
    <t>TRANSIT 150 L</t>
  </si>
  <si>
    <t>FO111RD</t>
  </si>
  <si>
    <t>07001004631</t>
  </si>
  <si>
    <t>შალვა სესაძე</t>
  </si>
  <si>
    <t>TRANSIT BUS</t>
  </si>
  <si>
    <t>AK020KA</t>
  </si>
  <si>
    <t>07001001163</t>
  </si>
  <si>
    <t>გევორგ  დარბინიან</t>
  </si>
  <si>
    <t>TRANSIT 150 D</t>
  </si>
  <si>
    <t>HI005NG</t>
  </si>
  <si>
    <t>07001002888</t>
  </si>
  <si>
    <t>მაკარ მკოიან</t>
  </si>
  <si>
    <t>TUT843</t>
  </si>
  <si>
    <t>07001004826</t>
  </si>
  <si>
    <t>ლევანი მიქელაძე</t>
  </si>
  <si>
    <t>DCD801</t>
  </si>
  <si>
    <t>07001003223</t>
  </si>
  <si>
    <t>ედიკ ბერიკიან</t>
  </si>
  <si>
    <t>SPRINTER 2.7 D</t>
  </si>
  <si>
    <t>ZCZ079</t>
  </si>
  <si>
    <t>07001014724</t>
  </si>
  <si>
    <t>გრაჩია მოვსესიან</t>
  </si>
  <si>
    <t>SPRINTEER 311 CDI</t>
  </si>
  <si>
    <t>NN842VV</t>
  </si>
  <si>
    <t>425358409</t>
  </si>
  <si>
    <t>შპს ბოლნისის მუნიცუპალური ტრანსპორტის სამსახური</t>
  </si>
  <si>
    <t>SPRINTER 411 CDI</t>
  </si>
  <si>
    <t>LLC061</t>
  </si>
  <si>
    <t xml:space="preserve">SPRINTER 903 </t>
  </si>
  <si>
    <t>KLK638</t>
  </si>
  <si>
    <t>HIGER BUS</t>
  </si>
  <si>
    <t>KLQ6770 G</t>
  </si>
  <si>
    <t>2015</t>
  </si>
  <si>
    <t>GB941BG</t>
  </si>
  <si>
    <t>GB940BG</t>
  </si>
  <si>
    <t>ZAZ BUS</t>
  </si>
  <si>
    <t>L- VAN A07A41</t>
  </si>
  <si>
    <t>XLX665</t>
  </si>
  <si>
    <t>GB942BG</t>
  </si>
  <si>
    <t>SAM796</t>
  </si>
  <si>
    <t>65022000065</t>
  </si>
  <si>
    <t>დუნიამალი ნაბიევი</t>
  </si>
  <si>
    <t xml:space="preserve">FORD </t>
  </si>
  <si>
    <t>OWO355</t>
  </si>
  <si>
    <t>15001013174</t>
  </si>
  <si>
    <t>აფატ ალიევი</t>
  </si>
  <si>
    <t>GE252LA</t>
  </si>
  <si>
    <t>15001002896</t>
  </si>
  <si>
    <t>გელა ანდიაშვილი</t>
  </si>
  <si>
    <t>TRANSIT 150 L TD</t>
  </si>
  <si>
    <t>PCP954</t>
  </si>
  <si>
    <t>15001009038</t>
  </si>
  <si>
    <t>გელა მუსხელიშვილი</t>
  </si>
  <si>
    <t>MERSEDES BENZ</t>
  </si>
  <si>
    <t>SPRINTER 412D</t>
  </si>
  <si>
    <t>PQP601</t>
  </si>
  <si>
    <t>15001002930</t>
  </si>
  <si>
    <t>ილკინ ვალიევი</t>
  </si>
  <si>
    <t>TB007RZ</t>
  </si>
  <si>
    <t>15001001594</t>
  </si>
  <si>
    <t>ტაბრიზ ორუჯოვი</t>
  </si>
  <si>
    <t>TRANSIT 100 L TD</t>
  </si>
  <si>
    <t>VUV348</t>
  </si>
  <si>
    <t>15001003135</t>
  </si>
  <si>
    <t>ლერი მახნიაშვილი</t>
  </si>
  <si>
    <t>SPRINTER A</t>
  </si>
  <si>
    <t>YSY890</t>
  </si>
  <si>
    <t>15001011763</t>
  </si>
  <si>
    <t>თამაზი მიქელაძე</t>
  </si>
  <si>
    <t xml:space="preserve">TRANSIT 190 L </t>
  </si>
  <si>
    <t>OLC882</t>
  </si>
  <si>
    <t>15001008874</t>
  </si>
  <si>
    <t>გოდე აბრამაშვილი</t>
  </si>
  <si>
    <t>TRANSIT 150 LD</t>
  </si>
  <si>
    <t>OB781OB</t>
  </si>
  <si>
    <t>15001002045</t>
  </si>
  <si>
    <t>აზად გურბანოვი</t>
  </si>
  <si>
    <t>ტრანზითი</t>
  </si>
  <si>
    <t>WOM 355</t>
  </si>
  <si>
    <t>216394391</t>
  </si>
  <si>
    <t>შპს "ტრანს-ექსპრესი 2002"</t>
  </si>
  <si>
    <t>ADU 556</t>
  </si>
  <si>
    <t>ZCZ 541</t>
  </si>
  <si>
    <t>ბენცი</t>
  </si>
  <si>
    <t>GG180VV</t>
  </si>
  <si>
    <t>AEB 237</t>
  </si>
  <si>
    <t>BB490QQ</t>
  </si>
  <si>
    <t>XAX 904</t>
  </si>
  <si>
    <t>XRX 738</t>
  </si>
  <si>
    <t>BB963II</t>
  </si>
  <si>
    <t>YPY 397</t>
  </si>
  <si>
    <t>XKX 639</t>
  </si>
  <si>
    <t>VQ342QV</t>
  </si>
  <si>
    <t>II230VV</t>
  </si>
  <si>
    <t>JBJ 824</t>
  </si>
  <si>
    <t>LL560QQ</t>
  </si>
  <si>
    <t>BB115PP</t>
  </si>
  <si>
    <t>KK779MM</t>
  </si>
  <si>
    <t>WAW 060</t>
  </si>
  <si>
    <t>NN204TT</t>
  </si>
  <si>
    <t>SAA 167</t>
  </si>
  <si>
    <t>CWC 728</t>
  </si>
  <si>
    <t>FAP 959</t>
  </si>
  <si>
    <t>GG459NN</t>
  </si>
  <si>
    <t>BWB 799</t>
  </si>
  <si>
    <t>BYB 594</t>
  </si>
  <si>
    <t>TRANSIT 75T260S</t>
  </si>
  <si>
    <t>EUE980</t>
  </si>
  <si>
    <t>61009009694</t>
  </si>
  <si>
    <t>ნუგზარი აბულაძე</t>
  </si>
  <si>
    <t>ISIS</t>
  </si>
  <si>
    <t>AL100ME</t>
  </si>
  <si>
    <t>61009001689</t>
  </si>
  <si>
    <t>ავთანდილ აბულაძე</t>
  </si>
  <si>
    <t>MERSEDES</t>
  </si>
  <si>
    <t>KZK589</t>
  </si>
  <si>
    <t>61009004233</t>
  </si>
  <si>
    <t>ჯაბა აბულაძე</t>
  </si>
  <si>
    <t>GG448BB</t>
  </si>
  <si>
    <t>52001021130</t>
  </si>
  <si>
    <t>ავთანდილ ვანაძე</t>
  </si>
  <si>
    <t>ZU949ZU</t>
  </si>
  <si>
    <t>62004014684</t>
  </si>
  <si>
    <t>ემზარ ცინდელიანი</t>
  </si>
  <si>
    <t>ZAZA TAT</t>
  </si>
  <si>
    <t>A-VANA07A-30</t>
  </si>
  <si>
    <t>TWT657</t>
  </si>
  <si>
    <t>243126158</t>
  </si>
  <si>
    <t>შპს,,წალკის მუნიციპალიტეტის ავტოსერვისი"</t>
  </si>
  <si>
    <t>SPRINTER313CDI</t>
  </si>
  <si>
    <t>2006</t>
  </si>
  <si>
    <t>RA200FK</t>
  </si>
  <si>
    <t>შპს ჟღენტი და ტრანსკომპანია</t>
  </si>
  <si>
    <t>EORD</t>
  </si>
  <si>
    <t>TRANSIT350LTDI</t>
  </si>
  <si>
    <t>QKQ601</t>
  </si>
  <si>
    <t>TRANSIT100L</t>
  </si>
  <si>
    <t>RR762GG</t>
  </si>
  <si>
    <t>AZE510</t>
  </si>
  <si>
    <t>TRANSIT 100 LTD</t>
  </si>
  <si>
    <t>PQP970</t>
  </si>
  <si>
    <t>SPRINTER 211 CDI</t>
  </si>
  <si>
    <t>TT924FF</t>
  </si>
  <si>
    <t>WWN131</t>
  </si>
  <si>
    <t>TRANSIT 190 LD</t>
  </si>
  <si>
    <t>MFM632</t>
  </si>
  <si>
    <t>207 D</t>
  </si>
  <si>
    <t>SSI364</t>
  </si>
  <si>
    <t>BB762ZZ</t>
  </si>
  <si>
    <t>409 D</t>
  </si>
  <si>
    <t>XVX496</t>
  </si>
  <si>
    <t>OTOYOL</t>
  </si>
  <si>
    <t>QZQ218</t>
  </si>
  <si>
    <t>TRANSIT 100 D</t>
  </si>
  <si>
    <t>BYB948</t>
  </si>
  <si>
    <t>LT35 D</t>
  </si>
  <si>
    <t>WOM677</t>
  </si>
  <si>
    <t>BIB692</t>
  </si>
  <si>
    <t>208 D</t>
  </si>
  <si>
    <t>LUL476</t>
  </si>
  <si>
    <t>JE601MO</t>
  </si>
  <si>
    <t>WW456OO</t>
  </si>
  <si>
    <t>RQR994</t>
  </si>
  <si>
    <t>M24</t>
  </si>
  <si>
    <t>QS179SQ</t>
  </si>
  <si>
    <t>1988</t>
  </si>
  <si>
    <t>EAS490</t>
  </si>
  <si>
    <t>RFR627</t>
  </si>
  <si>
    <t>FF971TT</t>
  </si>
  <si>
    <t>MAN</t>
  </si>
  <si>
    <t>18.310</t>
  </si>
  <si>
    <t>QQ284QG</t>
  </si>
  <si>
    <t>XU101CA</t>
  </si>
  <si>
    <t>NHN342</t>
  </si>
  <si>
    <t>JCJ438</t>
  </si>
  <si>
    <t>410 D VAN</t>
  </si>
  <si>
    <t>UJJ513</t>
  </si>
  <si>
    <t>409</t>
  </si>
  <si>
    <t>1983</t>
  </si>
  <si>
    <t>VV513YY</t>
  </si>
  <si>
    <t>GG405BB</t>
  </si>
  <si>
    <t>TRANSIT 90T350</t>
  </si>
  <si>
    <t>PDP265</t>
  </si>
  <si>
    <t>SPRINTER 903.6 KA</t>
  </si>
  <si>
    <t>SS587SB</t>
  </si>
  <si>
    <t>BG514BG</t>
  </si>
  <si>
    <t>OV487OV</t>
  </si>
  <si>
    <t>QU464UQ</t>
  </si>
  <si>
    <t>VLV764</t>
  </si>
  <si>
    <t>IID988</t>
  </si>
  <si>
    <t>PEGASO</t>
  </si>
  <si>
    <t>52R96</t>
  </si>
  <si>
    <t>ERM444</t>
  </si>
  <si>
    <t>BBO784</t>
  </si>
  <si>
    <t>JKJ330</t>
  </si>
  <si>
    <t>MOW170</t>
  </si>
  <si>
    <t>308 D</t>
  </si>
  <si>
    <t>OJJ405</t>
  </si>
  <si>
    <t>ZHZ199</t>
  </si>
  <si>
    <t>434160071</t>
  </si>
  <si>
    <t>შპს ექსპრეს-ტურისტი</t>
  </si>
  <si>
    <t>DBL264</t>
  </si>
  <si>
    <t xml:space="preserve">MERCEDES-BENZ </t>
  </si>
  <si>
    <t>309 DKA</t>
  </si>
  <si>
    <t>ZEZ901</t>
  </si>
  <si>
    <t>TRANSIT 150 LTD</t>
  </si>
  <si>
    <t>WBW493</t>
  </si>
  <si>
    <t>TRANSIT 190 LTD</t>
  </si>
  <si>
    <t>IEI661</t>
  </si>
  <si>
    <t>BWB698</t>
  </si>
  <si>
    <t>TRANSIT 100 LD</t>
  </si>
  <si>
    <t>GEO096</t>
  </si>
  <si>
    <t>HII296</t>
  </si>
  <si>
    <t>AE206AE</t>
  </si>
  <si>
    <t>208 2.3 D</t>
  </si>
  <si>
    <t>SSQ539</t>
  </si>
  <si>
    <t>JRJ626</t>
  </si>
  <si>
    <t>BTM649</t>
  </si>
  <si>
    <t>JRJ863</t>
  </si>
  <si>
    <t>HNN869</t>
  </si>
  <si>
    <t>QRR291</t>
  </si>
  <si>
    <t>SPRINTER 410 D</t>
  </si>
  <si>
    <t>WN258NW</t>
  </si>
  <si>
    <t>MRM486</t>
  </si>
  <si>
    <t>ORO281</t>
  </si>
  <si>
    <t>SS616GG</t>
  </si>
  <si>
    <t>VV889OO</t>
  </si>
  <si>
    <t>LKL914</t>
  </si>
  <si>
    <t>WMW976</t>
  </si>
  <si>
    <t>BH109HB</t>
  </si>
  <si>
    <t>QDQ872</t>
  </si>
  <si>
    <t>410 D</t>
  </si>
  <si>
    <t>UGU962</t>
  </si>
  <si>
    <t>AA829MM</t>
  </si>
  <si>
    <t>RA555FK</t>
  </si>
  <si>
    <t>AA739PP</t>
  </si>
  <si>
    <t>MNN203</t>
  </si>
  <si>
    <t>TRANSIT 100 GL 2.4 D</t>
  </si>
  <si>
    <t>KJK208</t>
  </si>
  <si>
    <t>UG-155-GU</t>
  </si>
  <si>
    <t>22001011506</t>
  </si>
  <si>
    <t>ვართან ვართანიანი</t>
  </si>
  <si>
    <t>MM-593-VV</t>
  </si>
  <si>
    <t>22001017210</t>
  </si>
  <si>
    <t>მერაბი  ჯანგებაშვილი</t>
  </si>
  <si>
    <t>SPRINTER 92 D-KA</t>
  </si>
  <si>
    <t>BE999CO</t>
  </si>
  <si>
    <t>შპს თამარი ტური</t>
  </si>
  <si>
    <t>CPC582</t>
  </si>
  <si>
    <t>04.30.2014</t>
  </si>
  <si>
    <t>შ.პ.ს. ,,ახალი კაპიტალი"</t>
  </si>
  <si>
    <t>ოფისის იჯარა/კომუნალური</t>
  </si>
  <si>
    <t>08.10.2012</t>
  </si>
  <si>
    <t>PORTEK IC VE DIS TICARET MURAT KAHR IMAN</t>
  </si>
  <si>
    <t>მაისურების მოწოდება</t>
  </si>
  <si>
    <t>08.18.2012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</si>
  <si>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</si>
  <si>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</si>
  <si>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06.24.2012</t>
  </si>
  <si>
    <t>ირინა თავაძე</t>
  </si>
  <si>
    <t>სიების დაზუსტება</t>
  </si>
  <si>
    <t>06.23.2012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</si>
  <si>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</si>
  <si>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</si>
  <si>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</si>
  <si>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</si>
  <si>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</si>
  <si>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</si>
  <si>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</si>
  <si>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</si>
  <si>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</si>
  <si>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</si>
  <si>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</si>
  <si>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</si>
  <si>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</si>
  <si>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</si>
  <si>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</si>
  <si>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</si>
  <si>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</si>
  <si>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</si>
  <si>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06.25.2012</t>
  </si>
  <si>
    <t>ნოდარ ცეცხლაძე</t>
  </si>
  <si>
    <t>61009023503</t>
  </si>
  <si>
    <t>06.28.2012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</si>
  <si>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</si>
  <si>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</si>
  <si>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</si>
  <si>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</si>
  <si>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</si>
  <si>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</si>
  <si>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</si>
  <si>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</si>
  <si>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</si>
  <si>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</si>
  <si>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</si>
  <si>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</si>
  <si>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</si>
  <si>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</si>
  <si>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</si>
  <si>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</si>
  <si>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</si>
  <si>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</si>
  <si>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</si>
  <si>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</si>
  <si>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</si>
  <si>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</si>
  <si>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06.29.2012</t>
  </si>
  <si>
    <t>ეკატერინე ზოიძე</t>
  </si>
  <si>
    <t>61009007589</t>
  </si>
  <si>
    <t>06.05.2012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</si>
  <si>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</si>
  <si>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</si>
  <si>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</si>
  <si>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</si>
  <si>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</si>
  <si>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</si>
  <si>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</si>
  <si>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</si>
  <si>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</si>
  <si>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</si>
  <si>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</si>
  <si>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</si>
  <si>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</si>
  <si>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</si>
  <si>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08.01.2012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</si>
  <si>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</si>
  <si>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</si>
  <si>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</si>
  <si>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</si>
  <si>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</si>
  <si>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08.15.2012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</si>
  <si>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</si>
  <si>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</si>
  <si>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</si>
  <si>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</si>
  <si>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</si>
  <si>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</si>
  <si>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</si>
  <si>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</si>
  <si>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</si>
  <si>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</si>
  <si>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08.24.2012</t>
  </si>
  <si>
    <t>შპს „ერგი პლიუსი“</t>
  </si>
  <si>
    <t>ბეჭედი და ფაქსი</t>
  </si>
  <si>
    <t>09.05.2012</t>
  </si>
  <si>
    <t>TMD Holdings, LLC</t>
  </si>
  <si>
    <t>დისკების მოწოდება</t>
  </si>
  <si>
    <t>ფოლადაშვილი სვეტლანა</t>
  </si>
  <si>
    <t>01013013356</t>
  </si>
  <si>
    <t>ფართის იჯარა</t>
  </si>
  <si>
    <t>08.13.2012</t>
  </si>
  <si>
    <t>გვრიტიშვილი ელეონორა</t>
  </si>
  <si>
    <t>01008010173</t>
  </si>
  <si>
    <t>08.09.2012</t>
  </si>
  <si>
    <t>ნაკუდაიძე ბელა</t>
  </si>
  <si>
    <t>31001014526</t>
  </si>
  <si>
    <t>09.30.2012</t>
  </si>
  <si>
    <t>კორძაძე ლიდა</t>
  </si>
  <si>
    <t>37001009073</t>
  </si>
  <si>
    <t>09.25.2012</t>
  </si>
  <si>
    <t>YALCIN TRANS ULUS NAK</t>
  </si>
  <si>
    <t>ბუშტები, მაისურები</t>
  </si>
  <si>
    <t>09.20.2012</t>
  </si>
  <si>
    <t xml:space="preserve">შპს პოლიგრაფ ექსტრა </t>
  </si>
  <si>
    <t>404957070</t>
  </si>
  <si>
    <t>ბეჭდვითი მომსახურეობა</t>
  </si>
  <si>
    <t>09.18.2012</t>
  </si>
  <si>
    <t>ფიფია მარინე</t>
  </si>
  <si>
    <t>19001094964</t>
  </si>
  <si>
    <t>კორდინატორის მომსახურება</t>
  </si>
  <si>
    <t>09.24.2012</t>
  </si>
  <si>
    <t>შენგელია ლერი</t>
  </si>
  <si>
    <t>62006007723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</si>
  <si>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</si>
  <si>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</si>
  <si>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</si>
  <si>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</si>
  <si>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</si>
  <si>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</si>
  <si>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</si>
  <si>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</si>
  <si>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10.05.2012</t>
  </si>
  <si>
    <t>Shanghai ZhinQun Trading Co. LTD</t>
  </si>
  <si>
    <t>სილიკონის სამაჯურები</t>
  </si>
  <si>
    <t>09.01.2012</t>
  </si>
  <si>
    <t>ჯანბერიძე ქეთევან</t>
  </si>
  <si>
    <t>01025007106</t>
  </si>
  <si>
    <t>05.30.2012</t>
  </si>
  <si>
    <t>შპს კანცლერი</t>
  </si>
  <si>
    <t>215135191</t>
  </si>
  <si>
    <t>შტამპის ღირებულება</t>
  </si>
  <si>
    <t>05.24.2014</t>
  </si>
  <si>
    <t>შპს „ელიტა ბურჯი“</t>
  </si>
  <si>
    <t>206120437</t>
  </si>
  <si>
    <t>სასცენო მოწყობილობით მომსახურება</t>
  </si>
  <si>
    <t>13.08.2012</t>
  </si>
  <si>
    <t>ნიკოლოზ მესაბლიშვილი</t>
  </si>
  <si>
    <t>ოფისის იჯარა</t>
  </si>
  <si>
    <t>06.26.2014</t>
  </si>
  <si>
    <t>შპს რუსთაველი ფროფერთი</t>
  </si>
  <si>
    <t>404406166</t>
  </si>
  <si>
    <t>06.21.2014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</si>
  <si>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</si>
  <si>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</si>
  <si>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</si>
  <si>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</si>
  <si>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</si>
  <si>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</si>
  <si>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</si>
  <si>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</si>
  <si>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ბერიძე მალხაზ ი/მ</t>
  </si>
  <si>
    <t>61007004472</t>
  </si>
  <si>
    <t>07.03.2014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</si>
  <si>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</si>
  <si>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</si>
  <si>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</si>
  <si>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</si>
  <si>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</si>
  <si>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</si>
  <si>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</si>
  <si>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</si>
  <si>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</si>
  <si>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</si>
  <si>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</si>
  <si>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</si>
  <si>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09.01.2016</t>
  </si>
  <si>
    <t>ა(ა)იპ წყალტუბოს მუნიციპალიტეტის კულტურის ცენტრი</t>
  </si>
  <si>
    <t>221286560</t>
  </si>
  <si>
    <t>სასცენო აპარატურით მომსახურება</t>
  </si>
  <si>
    <t>03.15.2017</t>
  </si>
  <si>
    <t>42001010057</t>
  </si>
  <si>
    <t>09.13.2017</t>
  </si>
  <si>
    <t>შპს ფავორიტი სტილი</t>
  </si>
  <si>
    <t>404379294</t>
  </si>
  <si>
    <t xml:space="preserve">პოსტერი, ბროშურა, ფლაერის </t>
  </si>
  <si>
    <t>09.15.2017</t>
  </si>
  <si>
    <t>შპს ვიზარდ ივენთი</t>
  </si>
  <si>
    <t>204572177</t>
  </si>
  <si>
    <t>სცენის დეკორი, მაგიდებით, სკამებით და სხვა მომსახურება</t>
  </si>
  <si>
    <t>09.18.2017</t>
  </si>
  <si>
    <t>შპს ალფა სტუდიო ALFA STUDIO</t>
  </si>
  <si>
    <t>404452800</t>
  </si>
  <si>
    <t>ლედ მონიტორით, გენერატორით, განათებით მომსახურება</t>
  </si>
  <si>
    <t>შპს ფავორიტი ედვერთაიზმენთ</t>
  </si>
  <si>
    <t>404416128</t>
  </si>
  <si>
    <t>ბანერი, ლაით ბოქსი, სტიკერი</t>
  </si>
  <si>
    <t>09.14.2017</t>
  </si>
  <si>
    <t>შპს ლუმა დეველოპმენტი LTD LUMA DEVELOPMENT</t>
  </si>
  <si>
    <t>406106155</t>
  </si>
  <si>
    <t>ბანერების, სცენის მოწყობის და სხვა მომსახურება</t>
  </si>
  <si>
    <t>08.22.2017</t>
  </si>
  <si>
    <t>შპს ავერსი-ფარმა</t>
  </si>
  <si>
    <t>211386695</t>
  </si>
  <si>
    <t>ხარაზიშვილი აბესალომ</t>
  </si>
  <si>
    <t>57001006618</t>
  </si>
  <si>
    <t>გუსეინოვა სევინჯ</t>
  </si>
  <si>
    <t>12001051015</t>
  </si>
  <si>
    <t>09.30.2017</t>
  </si>
  <si>
    <t>სსიპ სახელისუფლებო სპეციალური კავშირების სააგენტო</t>
  </si>
  <si>
    <t>204429494</t>
  </si>
  <si>
    <t>სააბონენტო</t>
  </si>
  <si>
    <t>09.28.2017</t>
  </si>
  <si>
    <t>ივანიძე ლევან ი/მ</t>
  </si>
  <si>
    <t>ა/ტრანსპორტით მომსახურება</t>
  </si>
  <si>
    <t>შპს GEOVOICE</t>
  </si>
  <si>
    <t>406046844</t>
  </si>
  <si>
    <t>გახმოვანების და განათების აპარატურით მომსახურება</t>
  </si>
  <si>
    <t>მანასიანი ნორაირ ი/მ</t>
  </si>
  <si>
    <t>ხაჩატურიან არამ ი/მ</t>
  </si>
  <si>
    <t>ვალიევი ილკინ ი/მ</t>
  </si>
  <si>
    <t>აბულაძე ნუგზარი ი/მ</t>
  </si>
  <si>
    <t>შპს ტრანს-ექსპრესი 2002</t>
  </si>
  <si>
    <t>09.27.2017</t>
  </si>
  <si>
    <t>შ.პ.ს. არტ-ფლორ-დიზაინი</t>
  </si>
  <si>
    <t>204991606</t>
  </si>
  <si>
    <t>გვირგვინი რკინის სადგამზე</t>
  </si>
  <si>
    <t>09.16.2017</t>
  </si>
  <si>
    <t>ჯოლია გენადი ი/მ</t>
  </si>
  <si>
    <t>მუსხელიშვილი გელა ი/მ</t>
  </si>
  <si>
    <t>შპს ბოლნისის მუნიციპალური ტრანსპორტის სამსახური</t>
  </si>
  <si>
    <t>მკოიან მაკარ ი/მ</t>
  </si>
  <si>
    <t>ცალქალამანიძე ანზორ ი/მ</t>
  </si>
  <si>
    <t>აბულაძე ავთანდილ</t>
  </si>
  <si>
    <t>შპს ღამის შოუ სტუდია</t>
  </si>
  <si>
    <t>202395540</t>
  </si>
  <si>
    <t>გაფორმება დეკორაციებით</t>
  </si>
  <si>
    <t>406075063</t>
  </si>
  <si>
    <t>ქათამაძე გურამ ი/მ</t>
  </si>
  <si>
    <t>33001009536</t>
  </si>
  <si>
    <t>შპს ედსტუდიო</t>
  </si>
  <si>
    <t>ააიპ ქ. ზუგდიდის მუნიციპალიტეტის კეთილმოწყობის ცენტრი</t>
  </si>
  <si>
    <t>419992299</t>
  </si>
  <si>
    <t>ამწე კალათით მომსახურება</t>
  </si>
  <si>
    <t>შ.სპ.ს. აჭარგანათება</t>
  </si>
  <si>
    <t>245546486</t>
  </si>
  <si>
    <t>ბერიკიან ედიკ ი/მ</t>
  </si>
  <si>
    <t>შპს ა.ს.ს ნინოწმინდა #1</t>
  </si>
  <si>
    <t>436684429</t>
  </si>
  <si>
    <t>კონსტანიან ნოდარ ი/მ</t>
  </si>
  <si>
    <t>ზედგინიძე თამაზ ი/მ</t>
  </si>
  <si>
    <t>კაპანაძე გურამ ი/მ</t>
  </si>
  <si>
    <t>შპს წალკის მუნიციპალიტეტის ავტოსერვისი</t>
  </si>
  <si>
    <t>ცინდელიანი ემზარ ი/მ</t>
  </si>
  <si>
    <t>ვანაძე ავთანდილ ი/მ</t>
  </si>
  <si>
    <t>ვართანიანი ვართან ი/მ</t>
  </si>
  <si>
    <t>ჯანგებაშვილი მერაბი ი/მ</t>
  </si>
  <si>
    <t>მახნიაშვილი ლერი ი/მ</t>
  </si>
  <si>
    <t>მიქელაძე თამაზი ი/მ</t>
  </si>
  <si>
    <t>აბრამაშვილი გოდე ი/მ</t>
  </si>
  <si>
    <t>გურბანოვი აზად ი/მ</t>
  </si>
  <si>
    <t>ა(ა)იპ ქალაქ ოზურგეთის მუნიციპალიტეტის გაერთიანებული სპორტის განვითარების ცენტრი</t>
  </si>
  <si>
    <t>437065685</t>
  </si>
  <si>
    <t>შპს აიდინ</t>
  </si>
  <si>
    <t>205199765</t>
  </si>
  <si>
    <t>ბაკურაძე სალომე</t>
  </si>
  <si>
    <t>60001027902</t>
  </si>
  <si>
    <t>საკონცერტო პროგრამის სესრულება</t>
  </si>
  <si>
    <t>ანდიაშვილი გელა</t>
  </si>
  <si>
    <t>ბედია სოფიო</t>
  </si>
  <si>
    <t>01020010592</t>
  </si>
  <si>
    <t>ბუზალაძე ნინო</t>
  </si>
  <si>
    <t>01019062414</t>
  </si>
  <si>
    <t>აბულაძე ჯაბა</t>
  </si>
  <si>
    <t>დარბინიან გევორგ</t>
  </si>
  <si>
    <t>ორუჯოვი ტაბრიზ</t>
  </si>
  <si>
    <t>სესაძე შალვა</t>
  </si>
  <si>
    <t>07.25.2017</t>
  </si>
  <si>
    <t>ბერიძე ირაკლი</t>
  </si>
  <si>
    <t>01024001103</t>
  </si>
  <si>
    <t>სათარჯიმნო მომსახურება</t>
  </si>
  <si>
    <t>ჯოხაძე ანრი</t>
  </si>
  <si>
    <t>01019009115</t>
  </si>
  <si>
    <t>მორჩილაძე რუსუდან</t>
  </si>
  <si>
    <t>01020003953</t>
  </si>
  <si>
    <t>ხალვაში სოფიკო</t>
  </si>
  <si>
    <t>61001033063</t>
  </si>
  <si>
    <t>ტატიშვილი ნოდარ</t>
  </si>
  <si>
    <t>01001029218</t>
  </si>
  <si>
    <t>გოგრიჭიანი თორნიკე</t>
  </si>
  <si>
    <t>60001054817</t>
  </si>
  <si>
    <t>ღონისძიების წაყვანა</t>
  </si>
  <si>
    <t>სხიერელი თეა</t>
  </si>
  <si>
    <t>01020001069</t>
  </si>
  <si>
    <t>ჟურნალისთვის კონცეფციის მომზადება</t>
  </si>
  <si>
    <t>ყაველაშვილი ნინო</t>
  </si>
  <si>
    <t>01001013204</t>
  </si>
  <si>
    <t>ჟურნალისთვის მაკეტების მომზადება, ფოტო მასალის შერჩევა</t>
  </si>
  <si>
    <t>სუმბაძე ნოდარ</t>
  </si>
  <si>
    <t>01026000229</t>
  </si>
  <si>
    <t>ჟურნალისთვის სტატიების და ფოტოკოლაჟის მომზადება</t>
  </si>
  <si>
    <t>სუმბაძე მაია</t>
  </si>
  <si>
    <t>01026009168</t>
  </si>
  <si>
    <t>ჟურნალის გარეკანისთვის ილუსტრაციების მომზადება</t>
  </si>
  <si>
    <t>მიქელაძე ლევანი</t>
  </si>
  <si>
    <t>მოვსესიან გრაჩია</t>
  </si>
  <si>
    <t>ნაბიევი დუნიამალი</t>
  </si>
  <si>
    <t>ალიევი აფატ</t>
  </si>
  <si>
    <t>09.23.2017</t>
  </si>
  <si>
    <t>ცხადაძე ზურაბ</t>
  </si>
  <si>
    <t>01024010732</t>
  </si>
  <si>
    <t>კონფეტის გაშვებით მომსახურება</t>
  </si>
  <si>
    <t>შპს ჯეო ირიგეიშენ</t>
  </si>
  <si>
    <t>405113247</t>
  </si>
  <si>
    <t>არასწორედ ჩარიცხული თანხა</t>
  </si>
  <si>
    <t>06.21.2017</t>
  </si>
  <si>
    <t>მიქაუტაძე სანდრო</t>
  </si>
  <si>
    <t>01005020223</t>
  </si>
  <si>
    <t>01.18.03.035.004</t>
  </si>
  <si>
    <t>5 თვე</t>
  </si>
  <si>
    <t>01.18.03.036.015</t>
  </si>
  <si>
    <t>01.15.02.010.025</t>
  </si>
  <si>
    <t>3,5 თვე</t>
  </si>
  <si>
    <t>01.15.04.001.021</t>
  </si>
  <si>
    <t>3 თვე</t>
  </si>
  <si>
    <t>ქ. თბილისი რუსთაველის ქ. #24/ ლაღიზის ქ. #1</t>
  </si>
  <si>
    <t>01.15.05.010.008.01.538</t>
  </si>
  <si>
    <t>01017000815</t>
  </si>
  <si>
    <t>ჯიქია მედეია</t>
  </si>
  <si>
    <t>01017015694</t>
  </si>
  <si>
    <t>ჯიქია თამაზ</t>
  </si>
  <si>
    <t>01.14.11.008.003.01.003</t>
  </si>
  <si>
    <t>01024081247</t>
  </si>
  <si>
    <t xml:space="preserve">ყარსელიშვილი ეკატერინე </t>
  </si>
  <si>
    <t>01.10.14.015.040.01.525</t>
  </si>
  <si>
    <t>01.18.09.004.002</t>
  </si>
  <si>
    <t>35001008650</t>
  </si>
  <si>
    <t>აბესაძე ფრიდონი</t>
  </si>
  <si>
    <t>01.17.13.034.024.01.02.001</t>
  </si>
  <si>
    <t>01.19.36.001.080</t>
  </si>
  <si>
    <t>01.16.06.011.005.01.002</t>
  </si>
  <si>
    <t>01011061250</t>
  </si>
  <si>
    <t xml:space="preserve">ტრაპაიძე დარეჯან </t>
  </si>
  <si>
    <t>01.13.06.015.012.02.05.012</t>
  </si>
  <si>
    <t>2 თვე</t>
  </si>
  <si>
    <t>2476.4</t>
  </si>
  <si>
    <t>მიქაუტაძე სანდრო ი/მ</t>
  </si>
  <si>
    <t>01.13.06.008.016.01.003</t>
  </si>
  <si>
    <t>01024029757</t>
  </si>
  <si>
    <t xml:space="preserve">ლომკაცი ომარი </t>
  </si>
  <si>
    <t>01.12.12.017.001.01.502</t>
  </si>
  <si>
    <t>01.11.12.015.050</t>
  </si>
  <si>
    <t>55.12.76.027</t>
  </si>
  <si>
    <t xml:space="preserve">ქვლივიძე ეკატერინე </t>
  </si>
  <si>
    <t>51.01.60.052.01.503</t>
  </si>
  <si>
    <t>56.04.54.045</t>
  </si>
  <si>
    <t>01008040230</t>
  </si>
  <si>
    <t>გელაშვილი ნაირა</t>
  </si>
  <si>
    <t>52.08.33.010</t>
  </si>
  <si>
    <t>14001001035</t>
  </si>
  <si>
    <t>თამაზაშვილი თამაზ</t>
  </si>
  <si>
    <t>54.01.54.157</t>
  </si>
  <si>
    <t>57.06.56.208</t>
  </si>
  <si>
    <t>ქ. თელავი, ერეკლე მეორეს გამზირი #1</t>
  </si>
  <si>
    <t>53.20.42.077</t>
  </si>
  <si>
    <t>50.04.43.176</t>
  </si>
  <si>
    <t>23001000324</t>
  </si>
  <si>
    <t xml:space="preserve">ღეჩუაშვილი ნათელა </t>
  </si>
  <si>
    <t>02.05.06.667.01.048</t>
  </si>
  <si>
    <t>35001024663</t>
  </si>
  <si>
    <t xml:space="preserve">კობრეშვილი თათია </t>
  </si>
  <si>
    <t>81.15.08.046.01.501</t>
  </si>
  <si>
    <t>12001016317</t>
  </si>
  <si>
    <t xml:space="preserve">ხალილოვი რამაზან </t>
  </si>
  <si>
    <t>83.02.07.196.01.501</t>
  </si>
  <si>
    <t>80.06.62.025.01.500</t>
  </si>
  <si>
    <t>24001022727</t>
  </si>
  <si>
    <t xml:space="preserve">ქვრივიშვილი მზია </t>
  </si>
  <si>
    <t>82.01.46.436</t>
  </si>
  <si>
    <t>15001002982</t>
  </si>
  <si>
    <t xml:space="preserve">დაშდამიროვი ხიდირნაბი </t>
  </si>
  <si>
    <t>85.21.23.253</t>
  </si>
  <si>
    <t>61009011791</t>
  </si>
  <si>
    <t xml:space="preserve">ბოლქვაძე გურანდა </t>
  </si>
  <si>
    <t>84.01.33.123</t>
  </si>
  <si>
    <t>73.05.13.029ა</t>
  </si>
  <si>
    <t xml:space="preserve">ჯანგირაშვილი ზურაბ </t>
  </si>
  <si>
    <t>72.07.06.004</t>
  </si>
  <si>
    <t>71.51.02.045</t>
  </si>
  <si>
    <t>16001000957</t>
  </si>
  <si>
    <t xml:space="preserve">ზანდუკელი შვენა </t>
  </si>
  <si>
    <t>74.01.13.413</t>
  </si>
  <si>
    <t>01009003409</t>
  </si>
  <si>
    <t xml:space="preserve">ჩოფიკაშვილი ნინო </t>
  </si>
  <si>
    <t>67.01.99.235</t>
  </si>
  <si>
    <t xml:space="preserve">ხვთისიაშვილი მანანა </t>
  </si>
  <si>
    <t>66.05.19.407</t>
  </si>
  <si>
    <t>4 თვე</t>
  </si>
  <si>
    <t>59001101395</t>
  </si>
  <si>
    <t xml:space="preserve">ლომაური ია </t>
  </si>
  <si>
    <t>68.10.46.051</t>
  </si>
  <si>
    <t>01024022690</t>
  </si>
  <si>
    <t xml:space="preserve">გიორგაშვილი ნანა </t>
  </si>
  <si>
    <t>69.08.59.181</t>
  </si>
  <si>
    <t>57001016787</t>
  </si>
  <si>
    <t xml:space="preserve">მარკოზია კახაბერ </t>
  </si>
  <si>
    <t>64.03.11.061.01.500</t>
  </si>
  <si>
    <t>62.09.54.323</t>
  </si>
  <si>
    <t>61.05.01.018.01.501</t>
  </si>
  <si>
    <t>60.01.33.343</t>
  </si>
  <si>
    <t xml:space="preserve">ქუქჩიშვილი რევაზი </t>
  </si>
  <si>
    <t>63.18.35.531</t>
  </si>
  <si>
    <t>65.12.33.118</t>
  </si>
  <si>
    <t>88.18.25.012</t>
  </si>
  <si>
    <t>01008005646</t>
  </si>
  <si>
    <t xml:space="preserve">ჯაფარიძე ალექსანდრე </t>
  </si>
  <si>
    <t>86.19.21.044</t>
  </si>
  <si>
    <t>89.03.25.001.01.013</t>
  </si>
  <si>
    <t xml:space="preserve">ბენდელიანი ზაირა </t>
  </si>
  <si>
    <t>87.04.23.006</t>
  </si>
  <si>
    <t>27001007074</t>
  </si>
  <si>
    <t xml:space="preserve">ქურასბედიანი ნათელა </t>
  </si>
  <si>
    <t>36.01.02.019.01.001</t>
  </si>
  <si>
    <t>01018001780</t>
  </si>
  <si>
    <t xml:space="preserve">არევაძე-წერეთელი მზია </t>
  </si>
  <si>
    <t>33.09.01.979.01.504</t>
  </si>
  <si>
    <t>35.01.44.124</t>
  </si>
  <si>
    <t xml:space="preserve">ბურძენიძე დიმიტრი </t>
  </si>
  <si>
    <t>32.10.07.005.01.505</t>
  </si>
  <si>
    <t>30.11.33.203</t>
  </si>
  <si>
    <t>31.01.26.076</t>
  </si>
  <si>
    <t>17001000134</t>
  </si>
  <si>
    <t xml:space="preserve">კორძაძე ომარ </t>
  </si>
  <si>
    <t>37.07.38.170</t>
  </si>
  <si>
    <t>55001001060</t>
  </si>
  <si>
    <t>ტრიანდაფილიდი თამარ</t>
  </si>
  <si>
    <t>38.10.04.065.01.009</t>
  </si>
  <si>
    <t>ბარათაშვილი მირმენი</t>
  </si>
  <si>
    <t>39.01.05.035.01.027</t>
  </si>
  <si>
    <t>01024083360</t>
  </si>
  <si>
    <t>მახარაშვილი ნიკოლოზ</t>
  </si>
  <si>
    <t>29.08.34.003</t>
  </si>
  <si>
    <t>03.04.24.159</t>
  </si>
  <si>
    <t>60001014677</t>
  </si>
  <si>
    <t>კოპალეიშვილი ამირან</t>
  </si>
  <si>
    <t>26.26.01.086ა.01.503</t>
  </si>
  <si>
    <t xml:space="preserve">ძნელაძე ნანი </t>
  </si>
  <si>
    <t>27.06.56.168</t>
  </si>
  <si>
    <t>28.01.21.067</t>
  </si>
  <si>
    <t>46001015708</t>
  </si>
  <si>
    <t xml:space="preserve">ჩხიკვაძე მაია </t>
  </si>
  <si>
    <t>40.01.34.041.502</t>
  </si>
  <si>
    <t>02001000267</t>
  </si>
  <si>
    <t>44.01.05.229.01.501</t>
  </si>
  <si>
    <t>239860842</t>
  </si>
  <si>
    <t>41.09.37.262</t>
  </si>
  <si>
    <t>29001004059</t>
  </si>
  <si>
    <t>45.21.23.310</t>
  </si>
  <si>
    <t>244552480</t>
  </si>
  <si>
    <t>43.31.55.623</t>
  </si>
  <si>
    <t>420425640</t>
  </si>
  <si>
    <t>47.11.43.075.01.504</t>
  </si>
  <si>
    <t>571107350622</t>
  </si>
  <si>
    <t xml:space="preserve">კვარაცხელია ბადრი </t>
  </si>
  <si>
    <t>46.01.01.089.01.500</t>
  </si>
  <si>
    <t>48001004194</t>
  </si>
  <si>
    <t>04.01.11.181</t>
  </si>
  <si>
    <t>42.06.05.143</t>
  </si>
  <si>
    <t xml:space="preserve">ჯაფარიძე ნინა </t>
  </si>
  <si>
    <t>05.22.23.002.01.502</t>
  </si>
  <si>
    <t>21.03.33.059</t>
  </si>
  <si>
    <t>20.42.06.422</t>
  </si>
  <si>
    <t>61004000897</t>
  </si>
  <si>
    <t>24.02.34.016</t>
  </si>
  <si>
    <t>61009020031</t>
  </si>
  <si>
    <t>05.35.26.152.01.001</t>
  </si>
  <si>
    <t>61001070310</t>
  </si>
  <si>
    <t xml:space="preserve">შერვაშიძე იაკობ </t>
  </si>
  <si>
    <t>23.11.31.152.01.500</t>
  </si>
  <si>
    <t xml:space="preserve">ბოლქვაძე ზურაბ </t>
  </si>
  <si>
    <t>30.11,33,203</t>
  </si>
  <si>
    <t>შპს ავა- მარიამი</t>
  </si>
  <si>
    <t>ქ. თბილისი ცოტნე დადიანის ქ. #141</t>
  </si>
  <si>
    <t>01.12.13.037.01.02.511.</t>
  </si>
  <si>
    <t>ლევან ელიაური</t>
  </si>
  <si>
    <t>ქ.თბილისი კალაუბნის ქ. #14</t>
  </si>
  <si>
    <t>01.19.20.015.007.01.003</t>
  </si>
  <si>
    <t>01028002793</t>
  </si>
  <si>
    <t>რიმა მალასიძე</t>
  </si>
  <si>
    <t>ქ.თბილისი გამზირი მოსკოვი, კორპუსი 45 ბინა #44</t>
  </si>
  <si>
    <t>01,19,35,004,011,01,044</t>
  </si>
  <si>
    <t>01011026864</t>
  </si>
  <si>
    <t>ი/მ ნუგზარ კაპატაძე</t>
  </si>
  <si>
    <t>ქ.თბილისი ლილოს დასახლება, სტურუას ქ.</t>
  </si>
  <si>
    <t>01,19,27,002,049</t>
  </si>
  <si>
    <t>58001001300</t>
  </si>
  <si>
    <t>კახაბერ სურმავა</t>
  </si>
  <si>
    <t>ქ.თბილისი დასახლება ვარკეთილი-3, მიკრო/რაიონი 2</t>
  </si>
  <si>
    <t>01,19,39,016,005</t>
  </si>
  <si>
    <t>2თვე</t>
  </si>
  <si>
    <t>206255808</t>
  </si>
  <si>
    <t>სს ნიკორა ტრეიდი</t>
  </si>
  <si>
    <t>ქ.თბილისი მუხაძის ქ. #6/2 ფართი # 2</t>
  </si>
  <si>
    <t>01,19,17,003,007,01,002</t>
  </si>
  <si>
    <t>01028004912</t>
  </si>
  <si>
    <t>ავთანდილ ცხვარაძე</t>
  </si>
  <si>
    <t>ქ.თბილისი დიდი დიღომი, მ/რ 1 და ფარნავაზ მეფის გამზირს შორის</t>
  </si>
  <si>
    <t>01,10,06,009,045,01,02,001</t>
  </si>
  <si>
    <t>54001011173</t>
  </si>
  <si>
    <t>ი/მ შავლეგ შეყილაძე</t>
  </si>
  <si>
    <t>ქ.თბილისი დოლიძის ქ. #26-28 სართული 2</t>
  </si>
  <si>
    <t>01,10,17,037,023,01,502</t>
  </si>
  <si>
    <t>01024016381</t>
  </si>
  <si>
    <t>ლაშა სიგუა</t>
  </si>
  <si>
    <t>ქ.ქუთაისი ახალგაზრდობის გამზ. 1 შეს. #2ა</t>
  </si>
  <si>
    <t>03,06,03,172</t>
  </si>
  <si>
    <t>1,5 თვე</t>
  </si>
  <si>
    <t>60002008593</t>
  </si>
  <si>
    <t>ი/მ მევლუდი გუმბერიძე</t>
  </si>
  <si>
    <t>ქ.ქუთაისი სულხან-საბას ქ. #19</t>
  </si>
  <si>
    <t>03,05,01,137,01,513</t>
  </si>
  <si>
    <t>212679564</t>
  </si>
  <si>
    <t>შპს აფთიაქი 19</t>
  </si>
  <si>
    <t>ქ.ქუთაისი კლდიაშვილის ქ.#5</t>
  </si>
  <si>
    <t>03,03,03,279</t>
  </si>
  <si>
    <t>60001107670</t>
  </si>
  <si>
    <t>ლარინა არსენიშვილი</t>
  </si>
  <si>
    <t>ქ.თბილისი ჩოლოყაშვილის # 2/ დოდაშვილის მოედანი #3</t>
  </si>
  <si>
    <t>01,17,12,044,032,01,02,504</t>
  </si>
  <si>
    <t>406136140</t>
  </si>
  <si>
    <t>შპს ახალი ვარსკვლავი 2015</t>
  </si>
  <si>
    <t>ქ.თბილისი 8 ლეგიონის დასახლება, წულუკიძის  #16</t>
  </si>
  <si>
    <t>01,17,10,007,033</t>
  </si>
  <si>
    <t>201951780</t>
  </si>
  <si>
    <t>სს მამული</t>
  </si>
  <si>
    <t>ქ.თბილისი ც.დადიანის ქ.# 152</t>
  </si>
  <si>
    <t>01,12,12,009,001,01,036</t>
  </si>
  <si>
    <t>43001002995</t>
  </si>
  <si>
    <t>ი/მ თეიმურაზ გივიაშვილი</t>
  </si>
  <si>
    <t>ქ.თბილისი ხეხილსანერგე მეურნეობა</t>
  </si>
  <si>
    <t>81,21,05,205</t>
  </si>
  <si>
    <t>406056173</t>
  </si>
  <si>
    <t>შპს ბიზნესისა და ტექნოლოგიების აკადემია</t>
  </si>
  <si>
    <t xml:space="preserve">ქ.თბილისი თემქის დასახლება 4მ/რ </t>
  </si>
  <si>
    <t>01,12,02,004,028</t>
  </si>
  <si>
    <t>01021003385</t>
  </si>
  <si>
    <t>ნოე წვერავა</t>
  </si>
  <si>
    <t>ქ.თბილისი ვაზისუბნის დასახლება მ/კ #1 კ.12</t>
  </si>
  <si>
    <t>01,17,07,043,026</t>
  </si>
  <si>
    <t>01012009109</t>
  </si>
  <si>
    <t>ლევან დავითაშვილი</t>
  </si>
  <si>
    <t>ქ.თბილისი დავით გურამიშვილის გამზირი #41</t>
  </si>
  <si>
    <t>01,12,03,001,062,01,01,523</t>
  </si>
  <si>
    <t>206318046</t>
  </si>
  <si>
    <t>შპს ეიმ ბილდინგ კომპანი</t>
  </si>
  <si>
    <t>ქ.თბილისი ი.ჭავჭავაძის გამზირი #46</t>
  </si>
  <si>
    <t>01,14,11,005,006,01,537</t>
  </si>
  <si>
    <t>204854817</t>
  </si>
  <si>
    <t>შპს ალბატროს-პრეზენტი</t>
  </si>
  <si>
    <t xml:space="preserve">ქ.თბილისი ვაჟა-ფშაველას  მე-4 კვ. </t>
  </si>
  <si>
    <t>01,14,04,005,008,01,511</t>
  </si>
  <si>
    <t>01009008435</t>
  </si>
  <si>
    <t>ი/მ ვიქტორ ლაშხი</t>
  </si>
  <si>
    <t>ქ.თბილისი დაბა წყნეთი, რუსთაველის ქ.#3ა</t>
  </si>
  <si>
    <t>01,20,01,068,001</t>
  </si>
  <si>
    <t>01004014697</t>
  </si>
  <si>
    <t>თინათინ დალაქიშვილი</t>
  </si>
  <si>
    <t>ქ.თბილისი ვეკუას ქუჩის მიმდებარედ</t>
  </si>
  <si>
    <t>01,11,12,018,051</t>
  </si>
  <si>
    <t>44 დღე</t>
  </si>
  <si>
    <t>405108574</t>
  </si>
  <si>
    <t>შპს მომავალი</t>
  </si>
  <si>
    <t>ქ.თბილისი არბოს ქ. #3/ქსნის  ქ, #6</t>
  </si>
  <si>
    <t>01,12,08,003,064</t>
  </si>
  <si>
    <t>01021005033</t>
  </si>
  <si>
    <t>ი/მ ვარლამ კვანტალიანი</t>
  </si>
  <si>
    <t>ქ.თბილისი მასივი გლდანი. მ/რ 3 ა. კორ.24</t>
  </si>
  <si>
    <t>01,1112,005,075</t>
  </si>
  <si>
    <t>01003016655</t>
  </si>
  <si>
    <t>ამბროსი სამხარაძე</t>
  </si>
  <si>
    <t>ქ.თბილისი მუხიანის 2 მ/რ კორ.#19</t>
  </si>
  <si>
    <t>01,11,13,011,044,01,007</t>
  </si>
  <si>
    <t>400047258</t>
  </si>
  <si>
    <t>შპს მუხიანი სითი</t>
  </si>
  <si>
    <t>ქ.თბილისი მასივი დიღომი, კვ 4. კორ.7</t>
  </si>
  <si>
    <t>01,13,03,022,002,01,507</t>
  </si>
  <si>
    <t>01017018279</t>
  </si>
  <si>
    <t>სერგო ზარანდია</t>
  </si>
  <si>
    <t xml:space="preserve">ქ.თბილისი სარაჯისვილის გამ. #3 </t>
  </si>
  <si>
    <t>01,11,05,036,012,01,509</t>
  </si>
  <si>
    <t>49 დღე</t>
  </si>
  <si>
    <t>სს მიკროსაფინანსო ორგანიზაცია ალფა ექსპრესი</t>
  </si>
  <si>
    <t>ქ.ოზურგეთი, მ.კოსტავას ქ.#23</t>
  </si>
  <si>
    <t>26,26,41,032</t>
  </si>
  <si>
    <t>1 თვე</t>
  </si>
  <si>
    <t>33001030817</t>
  </si>
  <si>
    <t>ი/მ ალექსანდრე ჩაჩანიძე</t>
  </si>
  <si>
    <t>ოზურგეთი, სოფელი ნატანები</t>
  </si>
  <si>
    <t>26,01,85,024</t>
  </si>
  <si>
    <t>61004062311</t>
  </si>
  <si>
    <t>გალინა გუჯარიძე</t>
  </si>
  <si>
    <t>ოზურგეთი, სოფ.კონჭათი</t>
  </si>
  <si>
    <t>26,03,12,014</t>
  </si>
  <si>
    <t>61003002085</t>
  </si>
  <si>
    <t>ზურაბ ფუტკარაძე</t>
  </si>
  <si>
    <t>ოზურგეთი., სოფ, ლიხაური</t>
  </si>
  <si>
    <t>26,16,21,006,01,503</t>
  </si>
  <si>
    <t>33001048936</t>
  </si>
  <si>
    <t>ი/მ იზლოდა მეფარიშვილი</t>
  </si>
  <si>
    <t>ოზურგეთი, დაბა ნარუჯა</t>
  </si>
  <si>
    <t>26,27,07,024,01,503</t>
  </si>
  <si>
    <t>33001008040</t>
  </si>
  <si>
    <t>იური კოჩალიძე</t>
  </si>
  <si>
    <t>ოზურგეთი, დაბა ურეკი</t>
  </si>
  <si>
    <t>26,28,17,037</t>
  </si>
  <si>
    <t>26001003320</t>
  </si>
  <si>
    <t>ი/მ მალხაზ თავდგირიძე</t>
  </si>
  <si>
    <t>ოზურგეთი, სოფ. შემოქმედი</t>
  </si>
  <si>
    <t>26,18,14,026</t>
  </si>
  <si>
    <t>33001008375</t>
  </si>
  <si>
    <t>მიხეილ ჩიტაიშვილი</t>
  </si>
  <si>
    <t>ოზურგეთი, დ.ნასაკირალი</t>
  </si>
  <si>
    <t>26,29,16,041</t>
  </si>
  <si>
    <t>33001014590</t>
  </si>
  <si>
    <t>რევაზ ქათამაძე</t>
  </si>
  <si>
    <t>ოზურგეთი, სოფელი ცხემლისხიდი</t>
  </si>
  <si>
    <t>26,20,15,076</t>
  </si>
  <si>
    <t>33001013903</t>
  </si>
  <si>
    <t>რომან ბედინეიშვილი</t>
  </si>
  <si>
    <t>ხობის მუნიციპალიტეტი, ბიას საკრებულო.</t>
  </si>
  <si>
    <t>45,03,23,097</t>
  </si>
  <si>
    <t>01003006161</t>
  </si>
  <si>
    <t>ავთანდილ ჭითაიშვილი</t>
  </si>
  <si>
    <t xml:space="preserve">ხობის მუნიციპალიტეტი, სოფ. თორსა </t>
  </si>
  <si>
    <t>45,06,23,101</t>
  </si>
  <si>
    <t>58001006074</t>
  </si>
  <si>
    <t>აკაკი ლატარია</t>
  </si>
  <si>
    <t>ხობის მუნიციპალიტეტი, სოფ. საჯიჯაო</t>
  </si>
  <si>
    <t>45,12,26,101</t>
  </si>
  <si>
    <t>58001003619</t>
  </si>
  <si>
    <t>ბორისი ლომაია</t>
  </si>
  <si>
    <t>ხობის მუნიციპალიტეტი, სოფ.პატარა ფოთი</t>
  </si>
  <si>
    <t>45,08,22,129</t>
  </si>
  <si>
    <t>42001020069</t>
  </si>
  <si>
    <t>გელა წულაია</t>
  </si>
  <si>
    <t>ხობის მუნიციპალიტეტ, სოფ. შავღელე</t>
  </si>
  <si>
    <t>45,08,28,044</t>
  </si>
  <si>
    <t>61010005170</t>
  </si>
  <si>
    <t>გენადი ჯინჭარაძე</t>
  </si>
  <si>
    <t>ხობის მუნიციპალიტეტი, სოფ.პირველი ხორგა</t>
  </si>
  <si>
    <t>45,10,21,001</t>
  </si>
  <si>
    <t>58001019353</t>
  </si>
  <si>
    <t>გიორგი კორტავა</t>
  </si>
  <si>
    <t>ხობის მუნიციპალიტეტი, სოფ. ზემო ქვალონი</t>
  </si>
  <si>
    <t>45,05,21,141</t>
  </si>
  <si>
    <t>58001018249</t>
  </si>
  <si>
    <t>დალი ალანია</t>
  </si>
  <si>
    <t>ხობის მუნიციპალიტეტი, სოფ.სოფელი ჭალადიდი</t>
  </si>
  <si>
    <t>45,18,22,252</t>
  </si>
  <si>
    <t>58001010941</t>
  </si>
  <si>
    <t>ეთერი კაკაბაძე</t>
  </si>
  <si>
    <t>ხობის მუნიციპალიტეტი, სოფ. ყულევი</t>
  </si>
  <si>
    <t>45,15,01,163</t>
  </si>
  <si>
    <t>58001007252</t>
  </si>
  <si>
    <t>ელდარი ჩაკაბერია</t>
  </si>
  <si>
    <t>ხობის მუნიციპალიტეტი, სოფ.ხეთა</t>
  </si>
  <si>
    <t>45,20,06,400,01,503</t>
  </si>
  <si>
    <t>58001000751</t>
  </si>
  <si>
    <t>ზაური კაკაბაძე</t>
  </si>
  <si>
    <t>ხობის მუნიციპალიტეტი, სოფ. შუა ხორგა</t>
  </si>
  <si>
    <t>45,16,22,083</t>
  </si>
  <si>
    <t>58001027979</t>
  </si>
  <si>
    <t>ზურაბი შონია</t>
  </si>
  <si>
    <t>ხობის მუნიციპალიტეტი, სოფ. ხამისკური</t>
  </si>
  <si>
    <t>45,19,22,225</t>
  </si>
  <si>
    <t>58001006039</t>
  </si>
  <si>
    <t>თეიმურაზ ქობალია</t>
  </si>
  <si>
    <t>ხობის მუნიციპალიტეტი, სოფ. ახალი ხიბულა</t>
  </si>
  <si>
    <t>45,02,24,046</t>
  </si>
  <si>
    <t>58001019330</t>
  </si>
  <si>
    <t>კოტე კვირკვაია</t>
  </si>
  <si>
    <t>ხობის მუნიციპალიტეტი, სოფ. ძველი ხიბულა</t>
  </si>
  <si>
    <t>45,17,21,046</t>
  </si>
  <si>
    <t>58001024076</t>
  </si>
  <si>
    <t>კოტე მუნჭავა</t>
  </si>
  <si>
    <t>ხობის მუნიციპალიტეტი, სოფ. ქვემო ქვალონი</t>
  </si>
  <si>
    <t>45,14,22,005</t>
  </si>
  <si>
    <t>58001014702</t>
  </si>
  <si>
    <t>ლევანი ლემონჯავა</t>
  </si>
  <si>
    <t>45,12,23,184</t>
  </si>
  <si>
    <t>58001014422</t>
  </si>
  <si>
    <t>მაია შუშანია</t>
  </si>
  <si>
    <t>ხობის მუნიციპალიტეტი, სოფ. ქარიატა</t>
  </si>
  <si>
    <t>45,13,21,025</t>
  </si>
  <si>
    <t>58001025668</t>
  </si>
  <si>
    <t>მამუკა წულაია</t>
  </si>
  <si>
    <t>ხობის მუნიციპალიტეტი, სოფ. ნოჯიხევი</t>
  </si>
  <si>
    <t>45,07,23,037</t>
  </si>
  <si>
    <t>58001008316</t>
  </si>
  <si>
    <t>ნელი შონია</t>
  </si>
  <si>
    <t>ხობის მუნიციპალიტეტი, სოფ. საგვიჩიო</t>
  </si>
  <si>
    <t>45,11,01,365</t>
  </si>
  <si>
    <t>58001022883</t>
  </si>
  <si>
    <t>რევაზი მეგრელიშვილი</t>
  </si>
  <si>
    <t>45,14,26,029</t>
  </si>
  <si>
    <t>58001023994</t>
  </si>
  <si>
    <t>რომანი ქვარცხავა</t>
  </si>
  <si>
    <t>ხობის მუნიციპალიტეტი, სოფ. პატარა ფოთი</t>
  </si>
  <si>
    <t>45,09,01,586</t>
  </si>
  <si>
    <t>58001005386</t>
  </si>
  <si>
    <t>სერგო ფირცხალავა</t>
  </si>
  <si>
    <t>ხობის მუნიციპალიტეტი, სოფ.ახალი სოფელი</t>
  </si>
  <si>
    <t>45,01,23,003</t>
  </si>
  <si>
    <t>42001014870</t>
  </si>
  <si>
    <t>სერგო ჩხიტუნიძე</t>
  </si>
  <si>
    <t>ქ.თბილისი, ვასო გოძიაშვილის ქ. 7ა</t>
  </si>
  <si>
    <t>01,10,10,014,102</t>
  </si>
  <si>
    <t>40 დღე</t>
  </si>
  <si>
    <t>39001001693</t>
  </si>
  <si>
    <t>ნინო გვიჩია-ურიდია</t>
  </si>
  <si>
    <t>ქ.თბილისი, ჩოლოყაშვილის ქ. #2</t>
  </si>
  <si>
    <t>01.17.12.044.032.01.02.501</t>
  </si>
  <si>
    <t>01011038728</t>
  </si>
  <si>
    <t>თინათინ აბრალავა</t>
  </si>
  <si>
    <t>ქ.თბილისი, ფონიჭალა მე-3 მ/რ კორპ-19, ბინა #31</t>
  </si>
  <si>
    <t>01.18.13.024.005.01.031</t>
  </si>
  <si>
    <t>აბესალომ ხარაზიშვილი</t>
  </si>
  <si>
    <t>ქ.თბილისი, სოფ. ფონიჭალა</t>
  </si>
  <si>
    <t>81.05.02.150</t>
  </si>
  <si>
    <t>სევინჯ გუსეინოვა</t>
  </si>
  <si>
    <t>ქ.თბილისი, რუსთავის გზატკეცილი # 19, კორპ. 2. არასაცხოვრებელი ფართი</t>
  </si>
  <si>
    <t>01.18.13.016.007.01.500</t>
  </si>
  <si>
    <t>წალკა, სოფ. განთიადი</t>
  </si>
  <si>
    <t>85.28.21.306</t>
  </si>
  <si>
    <t>61009006127</t>
  </si>
  <si>
    <t>ვაჟა მარკოიძე</t>
  </si>
  <si>
    <t>წალკა, სოფელი არ-სარვანი</t>
  </si>
  <si>
    <t>85.22.22.174</t>
  </si>
  <si>
    <t>52001019909</t>
  </si>
  <si>
    <t>შამმა გარაბაირამოვა</t>
  </si>
  <si>
    <t>წალკა, სოფ. ხაჩკოვი</t>
  </si>
  <si>
    <t>85.15.21.021</t>
  </si>
  <si>
    <t>52001013662</t>
  </si>
  <si>
    <t>სუირი ჩიდილიან</t>
  </si>
  <si>
    <t>წალკა, სოფ. ავრალო</t>
  </si>
  <si>
    <t>85.18.26.048</t>
  </si>
  <si>
    <t>52001008719</t>
  </si>
  <si>
    <t>ტატიანა სოტიროვა</t>
  </si>
  <si>
    <t>წალკა, დაბა თრიალეთი</t>
  </si>
  <si>
    <t>85.12.21.012</t>
  </si>
  <si>
    <t>61009011574</t>
  </si>
  <si>
    <t>თამაზ მარკოიძე</t>
  </si>
  <si>
    <t>წალკა, სოფ. აიაზმა</t>
  </si>
  <si>
    <t>85.30.22.002</t>
  </si>
  <si>
    <t>52001010617</t>
  </si>
  <si>
    <t>ლევონ მარკოსიან</t>
  </si>
  <si>
    <t>წალკა, სოფ. კუში</t>
  </si>
  <si>
    <t>85.06.23.006</t>
  </si>
  <si>
    <t>52001010517</t>
  </si>
  <si>
    <t>ვართან მეგრაბიან</t>
  </si>
  <si>
    <t xml:space="preserve">ქ. თბილისი, ქ. წამებულის გამზ.64-66, სავაჭრო ფართი #2, </t>
  </si>
  <si>
    <t>01.17.13.034.024.01.02.002</t>
  </si>
  <si>
    <t>01011024255</t>
  </si>
  <si>
    <t>გულნარა ეგიკიანი</t>
  </si>
  <si>
    <t>გარდაბანი, სოფ. სართიჭლა</t>
  </si>
  <si>
    <t>81.12.10.149</t>
  </si>
  <si>
    <t>01006013288</t>
  </si>
  <si>
    <t>რომან ლომიძე</t>
  </si>
  <si>
    <t>გარდაბანი, სოფ. ვახტანგისი</t>
  </si>
  <si>
    <t>81.18.09.151</t>
  </si>
  <si>
    <t>426527145</t>
  </si>
  <si>
    <t>შპს აჰმეთ ოღულლარი</t>
  </si>
  <si>
    <t>გარდაბანი, სოფ. ახალი სამგორი</t>
  </si>
  <si>
    <t>81.13.03.143</t>
  </si>
  <si>
    <t>12001046504</t>
  </si>
  <si>
    <t>მაყვალა მამულაძე</t>
  </si>
  <si>
    <t>გარდაბანი, სოფ. ნაზარლო</t>
  </si>
  <si>
    <t>81.17.09.285</t>
  </si>
  <si>
    <t>12001040743</t>
  </si>
  <si>
    <t>სახიბ  კასუმოვი</t>
  </si>
  <si>
    <t>გარდაბანი, სოფ. კუმისი</t>
  </si>
  <si>
    <t>81.24.03.446</t>
  </si>
  <si>
    <t>12001025596</t>
  </si>
  <si>
    <t>ივერი მდივნიშვილი</t>
  </si>
  <si>
    <t>გარდაბანი, სოფ. გამარჯვება</t>
  </si>
  <si>
    <t>81.07.11.562</t>
  </si>
  <si>
    <t>12001067005</t>
  </si>
  <si>
    <t>გერონტი ლობჟანიძე</t>
  </si>
  <si>
    <t>გარდაბანი, სოფ. აღთაკლია</t>
  </si>
  <si>
    <t>81.06.16.466</t>
  </si>
  <si>
    <t>12001027365</t>
  </si>
  <si>
    <t>სეიფადინ ორუჯოვი</t>
  </si>
  <si>
    <t>გარდაბანი, სოფ. ახალსოფელი</t>
  </si>
  <si>
    <t>81.11.07.343</t>
  </si>
  <si>
    <t>12001074300</t>
  </si>
  <si>
    <t>ირაკლი მარტიაშვილი</t>
  </si>
  <si>
    <t>გარდაბანი, სოფ. კარათაკლია</t>
  </si>
  <si>
    <t>81.06.16.143</t>
  </si>
  <si>
    <t>12001002236</t>
  </si>
  <si>
    <t>ელიმდარ კულიევ</t>
  </si>
  <si>
    <t>გარდაბანი, სოფ. ყარაჯალარი</t>
  </si>
  <si>
    <t>81.06.06.286</t>
  </si>
  <si>
    <t>12001009089</t>
  </si>
  <si>
    <t>ხანლარ სოფიევი</t>
  </si>
  <si>
    <t>გარდაბანი, ენერგეტიკის ქ.#1 ბინა#21</t>
  </si>
  <si>
    <t>81.15.29.124.01.021</t>
  </si>
  <si>
    <t>12001100651</t>
  </si>
  <si>
    <t>გიორგი ფოჩხიძე</t>
  </si>
  <si>
    <t>გარდაბანი, სოფ. ბირლიკი</t>
  </si>
  <si>
    <t>81.14.04.275</t>
  </si>
  <si>
    <t>12001073788</t>
  </si>
  <si>
    <t>ნიზამი ორუჯევი</t>
  </si>
  <si>
    <t>გარდაბანი, დ. აღმაშენებლის ქ.#53</t>
  </si>
  <si>
    <t>81.15.13.026</t>
  </si>
  <si>
    <t>12001005813</t>
  </si>
  <si>
    <t>იაშარ სადიკოვი</t>
  </si>
  <si>
    <t>გარდაბანი, სოფ. ქესალო</t>
  </si>
  <si>
    <t>81.16.09.082</t>
  </si>
  <si>
    <t>12001023188</t>
  </si>
  <si>
    <t>შახინ მამედოვი</t>
  </si>
  <si>
    <t>გარდაბანი, სოფ. კრწანისი</t>
  </si>
  <si>
    <t>81.04.03.455</t>
  </si>
  <si>
    <t>12001047559</t>
  </si>
  <si>
    <t>ფრიდონი ზოიძე</t>
  </si>
  <si>
    <t>ქ. რუსთავი, ჟიული შარტავას გამზირი #6ა</t>
  </si>
  <si>
    <t>02.03.04.020</t>
  </si>
  <si>
    <t>35001030744</t>
  </si>
  <si>
    <t>ალექსი ხაჩიძე</t>
  </si>
  <si>
    <t xml:space="preserve">ქ.რუსთავი, მე-20 მ/რნ #13 სახლი </t>
  </si>
  <si>
    <t>02.03.02.483</t>
  </si>
  <si>
    <t>35001011159</t>
  </si>
  <si>
    <t>იამზე ჩიტიძე</t>
  </si>
  <si>
    <t>ქ. რუსთავი, მე-14 მკრ #10 ბ სახლი</t>
  </si>
  <si>
    <t>02.03.02.460.01.585</t>
  </si>
  <si>
    <t>35001099345</t>
  </si>
  <si>
    <t>ტარიელ სიხარულიძე</t>
  </si>
  <si>
    <t xml:space="preserve">ქ.რუსთავის 16მ/რნის მიმდებარე ტერიტორია </t>
  </si>
  <si>
    <t>02.02.03.978</t>
  </si>
  <si>
    <t>34001002504</t>
  </si>
  <si>
    <t>კახა რეხვიაშვილი</t>
  </si>
  <si>
    <t>ქ.რუსთავი, გამზირი მეგობრობა, #30</t>
  </si>
  <si>
    <t>02.04.02.121</t>
  </si>
  <si>
    <t>35001024857</t>
  </si>
  <si>
    <t>დავითი ლომსაძე</t>
  </si>
  <si>
    <t>ქ.რუსთავი, თორდიას ქ. #19 სართული 1, ბინა #2</t>
  </si>
  <si>
    <t>02.02.06.043.01.002</t>
  </si>
  <si>
    <t>35001021341</t>
  </si>
  <si>
    <t>როსტომ ხიზანიშვილი</t>
  </si>
  <si>
    <t>ქ. რუსთავი, ვახუშტის 6, სარტული 1</t>
  </si>
  <si>
    <t>02.04.03.233</t>
  </si>
  <si>
    <t>216296808</t>
  </si>
  <si>
    <t>შპს ქ.რუსთავის #2 სტომატოლოგიური პოლიკლინიკა</t>
  </si>
  <si>
    <t>ქ. რუსთავი, მშენებელთა ქ. კორპ. 4 ბ.7</t>
  </si>
  <si>
    <t>02.05.07.047.01.007</t>
  </si>
  <si>
    <t>35001091682</t>
  </si>
  <si>
    <t>თინათინ მურჯიკნელი</t>
  </si>
  <si>
    <t>ქ. რუსთავი რუსთაველის ქ. #46, ბინა 1</t>
  </si>
  <si>
    <t>02.05.05.011.01.001</t>
  </si>
  <si>
    <t>35001029147</t>
  </si>
  <si>
    <t>ლიანა ჯამაკაშვილი</t>
  </si>
  <si>
    <t xml:space="preserve">ქ. რუსთავი, კოსტავას ქ.#19, </t>
  </si>
  <si>
    <t>02.05.07.031.01.504</t>
  </si>
  <si>
    <t>216407779</t>
  </si>
  <si>
    <t>შპს ანრი</t>
  </si>
  <si>
    <t>ქ. რუსთავი, რჩეულიშვილის ქ. მიმდებარე ტერიტორია</t>
  </si>
  <si>
    <t>02.05.02.028</t>
  </si>
  <si>
    <t>216397307</t>
  </si>
  <si>
    <t>შპს სიახლე</t>
  </si>
  <si>
    <t>ქ. ქუთაისი,იოსელიანის ქ.#26/დ.აღმაშენებლის გამზირი #40 ბინა 3</t>
  </si>
  <si>
    <t>03.04.03.032.01.003</t>
  </si>
  <si>
    <t>EJ851132</t>
  </si>
  <si>
    <t>თამარ პერანიძე</t>
  </si>
  <si>
    <t>თელავი, სოფ. ყარაჯალა</t>
  </si>
  <si>
    <t>53.10.41.240</t>
  </si>
  <si>
    <t>20001009843</t>
  </si>
  <si>
    <t>რენატი უსუპოვი</t>
  </si>
  <si>
    <t>ქ. თელავი, ალაზნის გამზირი</t>
  </si>
  <si>
    <t>53.20.32.208</t>
  </si>
  <si>
    <t>20001004817</t>
  </si>
  <si>
    <t>მამუკა მჭედლიშვილი</t>
  </si>
  <si>
    <t>თეთრიწყარო, სოფ. ასურეთი</t>
  </si>
  <si>
    <t>84.04.45.029</t>
  </si>
  <si>
    <t>35001008771</t>
  </si>
  <si>
    <t>თეიმურაზ გეგეშიძე</t>
  </si>
  <si>
    <t>თეთრიწყარო, სოფ. კოდა</t>
  </si>
  <si>
    <t>84.06.33.392</t>
  </si>
  <si>
    <t>22001000682</t>
  </si>
  <si>
    <t>დავითი მონადირიშვილი</t>
  </si>
  <si>
    <t>თეთრიწყარო, სოფ. წინწყარო</t>
  </si>
  <si>
    <t>84.10.33.164</t>
  </si>
  <si>
    <t>61009004111</t>
  </si>
  <si>
    <t>ანზორ ღორჯომელაძე</t>
  </si>
  <si>
    <t>თეთრიწყარო, სოფ. სამშვილდე</t>
  </si>
  <si>
    <t>84.12.38.013</t>
  </si>
  <si>
    <t>22001009145</t>
  </si>
  <si>
    <t>ანდრანიკ საგრადიანი</t>
  </si>
  <si>
    <t>თეთრიწყარო, სოფ. ვაშლოვანი</t>
  </si>
  <si>
    <t>84.05.38.121</t>
  </si>
  <si>
    <t>22001006542</t>
  </si>
  <si>
    <t>გიორგი ნიაზაშვილი</t>
  </si>
  <si>
    <t>თეთრიწყარო, სოფ. ჯორჯიაშვილი</t>
  </si>
  <si>
    <t>84.03.36.022</t>
  </si>
  <si>
    <t>01027014672</t>
  </si>
  <si>
    <t>ვალერიან ამურველაშვილი</t>
  </si>
  <si>
    <t>თეთრიწყარო, სოფ. კოდა, კორპ. 4</t>
  </si>
  <si>
    <t>84.06.38.056.01.038</t>
  </si>
  <si>
    <t>50001000233</t>
  </si>
  <si>
    <t>გრიგოლ ბასიშვილი</t>
  </si>
  <si>
    <t>ქ. თბილისი, სოფ.ტაბახმელა, თამარ მეფის ქ. #4</t>
  </si>
  <si>
    <t>81.02.08.551</t>
  </si>
  <si>
    <t>01009007089</t>
  </si>
  <si>
    <t>მაკა წერეთელი</t>
  </si>
  <si>
    <t>ქ. ქუთაისი, ძოძუაშვილის ქ. #4</t>
  </si>
  <si>
    <t>03.01.01.109.01.502</t>
  </si>
  <si>
    <t>60003006249</t>
  </si>
  <si>
    <t>დავით კობეშავიძე</t>
  </si>
  <si>
    <t>ქ. ქუთაისი, ავტომშენებლის ქ. #6</t>
  </si>
  <si>
    <t>03.01.21.370.01.501</t>
  </si>
  <si>
    <t>60003012543</t>
  </si>
  <si>
    <t>ზვიადი კვირიკაძე</t>
  </si>
  <si>
    <t>ქ. ქუთაისი, თაბუკაშვილის ქ. #115</t>
  </si>
  <si>
    <t>03.05.25.349</t>
  </si>
  <si>
    <t>60002015857</t>
  </si>
  <si>
    <t>დავითი კუპრაშვილი</t>
  </si>
  <si>
    <t>ქ. ქუთაისი, თამარ მეფის ქ. #72ა, ფართი #1 და #2</t>
  </si>
  <si>
    <t>03.03.27.183.01.514</t>
  </si>
  <si>
    <t>60001133413</t>
  </si>
  <si>
    <t>თამარი გოგლიჩიძე</t>
  </si>
  <si>
    <t>ქ. ქუთაისი, ზ. გამსახურდიას ქ. #13</t>
  </si>
  <si>
    <t>03.04.22.154.01.500</t>
  </si>
  <si>
    <t>412680077</t>
  </si>
  <si>
    <t>შპს გოლა</t>
  </si>
  <si>
    <t>ქ. ქუთაისი, გრიშაშვილის ქ. მე-4 შესახვევი #9/რუსთაველის გამზირი #27, ნაკვეთი #2, შენიობა #1-ის ნაწილი</t>
  </si>
  <si>
    <t>ამირან კოპალეიშვილი</t>
  </si>
  <si>
    <t>ქ. ქუთაისი, ლესელიძის ქ. #78 ა, #1 შენობის ნაწილი</t>
  </si>
  <si>
    <t>03.02.24.197</t>
  </si>
  <si>
    <t>60001040595</t>
  </si>
  <si>
    <t>ბარბარე ფუტურიძე</t>
  </si>
  <si>
    <t>ქ. ქუთაისი, ნიკეას  2 შეს. #18ა</t>
  </si>
  <si>
    <t>03.05.23.402</t>
  </si>
  <si>
    <t>60002008919</t>
  </si>
  <si>
    <t>ელიზბარ ფრუიძე</t>
  </si>
  <si>
    <t>ქ.თბილისი, ზაჰესის დასახლება, თავისუფლების ქ.#1ა, შენობა-ნაგებობა #2</t>
  </si>
  <si>
    <t>72.12.02.268</t>
  </si>
  <si>
    <t>31001019345</t>
  </si>
  <si>
    <t>ჯემალ ფრანგულაშვილი</t>
  </si>
  <si>
    <t>ქ. თბილისი, ვ. გოძიაშვილის ქ. #7ა,</t>
  </si>
  <si>
    <t>01.10.10.014.102</t>
  </si>
  <si>
    <t>ქ. თბილისი, ვაშლიჯვარი, ვ. გოძიაშვილის ქ. #15</t>
  </si>
  <si>
    <t>01.10.10.014.001</t>
  </si>
  <si>
    <t>212274554</t>
  </si>
  <si>
    <t>შპს სურსათი 34</t>
  </si>
  <si>
    <t xml:space="preserve">ქ. თბილისი სარაჯიშვილის გამზირი 3 </t>
  </si>
  <si>
    <t>50 დღე</t>
  </si>
  <si>
    <t>ქ. სამტრედია რუსთაველის ქ. 23</t>
  </si>
  <si>
    <t>34.08.19.121.01.506</t>
  </si>
  <si>
    <t>62 დღე</t>
  </si>
  <si>
    <t>01010001112</t>
  </si>
  <si>
    <t>ქ. თბილისი, მთაწმინდის პარკის ტერიტორია</t>
  </si>
  <si>
    <t>01.15.06.001.035</t>
  </si>
  <si>
    <t>1 დღე</t>
  </si>
  <si>
    <t>404911789</t>
  </si>
  <si>
    <t>შპს თბილისი პარკი</t>
  </si>
  <si>
    <t>ქ. ოზურგეთი, ეპისკოპოსის ქ. #2</t>
  </si>
  <si>
    <t>26.26.01.628.01.503</t>
  </si>
  <si>
    <t>4 დღე</t>
  </si>
  <si>
    <t>33001023338</t>
  </si>
  <si>
    <t>ი/მ ხათუნა ღლონტი</t>
  </si>
  <si>
    <t>ქ. თბილისი, სიონის ქ. #8</t>
  </si>
  <si>
    <t>01.18.03.046.013</t>
  </si>
  <si>
    <t>204523239</t>
  </si>
  <si>
    <t>შპს მეიდან ჯგუფი</t>
  </si>
  <si>
    <t>ქ. ოზურგეთი, კოსტავას ქ. #1ა</t>
  </si>
  <si>
    <t>26.26.42.086</t>
  </si>
  <si>
    <t>თელავი, სოფელი ყარაჯალა</t>
  </si>
  <si>
    <t>53,10,41,057</t>
  </si>
  <si>
    <t>ქ. წყალტუბო, წერეთლის ქუჩა N8</t>
  </si>
  <si>
    <t>29.08.31.055</t>
  </si>
  <si>
    <t>421270573</t>
  </si>
  <si>
    <t>შპს მომავლის ქალაქი</t>
  </si>
  <si>
    <t>ქ.წყალტუბო, გ.ტაბიძის ქუჩა N11</t>
  </si>
  <si>
    <t>29.08.13.019.01.501</t>
  </si>
  <si>
    <t>ომისტერ უზარაშვილი</t>
  </si>
  <si>
    <t>ქ.წყალტუბო, ჭავჭავაძის ქუჩა N13</t>
  </si>
  <si>
    <t>29.08.33.142</t>
  </si>
  <si>
    <t>ნანი ქორიძე</t>
  </si>
  <si>
    <t>სოფელი გეგუთი</t>
  </si>
  <si>
    <t>29.14.32.003</t>
  </si>
  <si>
    <t>ზეინაბ წიქორიძე</t>
  </si>
  <si>
    <t>სოფელი გვიშტიბი</t>
  </si>
  <si>
    <t>29.07.32.215</t>
  </si>
  <si>
    <t>ლავრენტი შვანგირაძე</t>
  </si>
  <si>
    <t>წყალტუბოს მუნიციპალიტეტი,სოფელი ხომული</t>
  </si>
  <si>
    <t>29.09.35.323</t>
  </si>
  <si>
    <t>დარეჯან ფაილოძე</t>
  </si>
  <si>
    <t>წყალტუბო, სოფელი მუხიანი</t>
  </si>
  <si>
    <t>29.13.34.034</t>
  </si>
  <si>
    <t>53001018478</t>
  </si>
  <si>
    <t>ვლადიმერ ბაბუნაშვილი</t>
  </si>
  <si>
    <t>წყალტუბოს მუნიციპალიტეტი, სოფელი მუხიანი</t>
  </si>
  <si>
    <t>წყალტუბოს მუნიციპალიტეტი, სოფელი ოფურჩხეთი</t>
  </si>
  <si>
    <t>29.03.35.087</t>
  </si>
  <si>
    <t>ნიკოლოზ გედენიძე</t>
  </si>
  <si>
    <t>წყალტუბოს მუნიციპალიტეტი, სოფელი ოფშკვითი</t>
  </si>
  <si>
    <t>29.16.32.016</t>
  </si>
  <si>
    <t>გიორგი კუხიანიძე</t>
  </si>
  <si>
    <t>წყალტუბოს მუნიციპალიტეტი, სოფელი რიონი</t>
  </si>
  <si>
    <t>29.06.37.086</t>
  </si>
  <si>
    <t>53001017398</t>
  </si>
  <si>
    <t>გოგუცა იამანიძე</t>
  </si>
  <si>
    <t>წყალტუბო, სოფელი საყულია</t>
  </si>
  <si>
    <t>29.15.35.207</t>
  </si>
  <si>
    <t>53001018725</t>
  </si>
  <si>
    <t>კახა სვანაძე</t>
  </si>
  <si>
    <t>წყალტუბო, სოფელი ცხუნკური</t>
  </si>
  <si>
    <t>29.04.38.025</t>
  </si>
  <si>
    <t>53001013347</t>
  </si>
  <si>
    <t>ოთარ დანგაძე</t>
  </si>
  <si>
    <t>ქ. წყალტუბო, 9 აპრილის ქუჩა N15</t>
  </si>
  <si>
    <t>29.08.37.010.09.001</t>
  </si>
  <si>
    <t>62005018577</t>
  </si>
  <si>
    <t>ნატრული საღინაძე</t>
  </si>
  <si>
    <t>ქ. ზუგდიდი. რუსთაველის N50</t>
  </si>
  <si>
    <t>43.36.01.407</t>
  </si>
  <si>
    <t>01024028253</t>
  </si>
  <si>
    <t>დიმიტრი  ჭელიძე</t>
  </si>
  <si>
    <t xml:space="preserve">ქ.ზუგდიდი. ს. დადვანის ქუჩა N23 </t>
  </si>
  <si>
    <t>43.31.49.466</t>
  </si>
  <si>
    <t>თეა კვარაცხელია</t>
  </si>
  <si>
    <t xml:space="preserve">ქ.ზუგდიდი.რუსთაველის ქ.N273 </t>
  </si>
  <si>
    <t>43.31.65.098</t>
  </si>
  <si>
    <t>დავით ფოჩხუა</t>
  </si>
  <si>
    <t>ქ.ზუგდიდი. თამარ მეფის ქუჩა N109</t>
  </si>
  <si>
    <t>43.32.01.006</t>
  </si>
  <si>
    <t xml:space="preserve"> ლეილა  ლომთაძე</t>
  </si>
  <si>
    <t>ზუგდიდის მუნიციპალიტეტი სოფ. ორსანტია</t>
  </si>
  <si>
    <t>43.24.44.010</t>
  </si>
  <si>
    <t>გოდერძი ხაზალია</t>
  </si>
  <si>
    <t>ზუგდიდის მუნიციპალიტეტი სოფ. ჭითაწყარი დ. აღმაშენებლის ქ. N92</t>
  </si>
  <si>
    <t>43.14.42.165</t>
  </si>
  <si>
    <t>შავთვალა კასოევა</t>
  </si>
  <si>
    <t>ზუგდიდის მუნიციპალიტეტი სოფ. ყულიშკარი</t>
  </si>
  <si>
    <t>43.07.42.588</t>
  </si>
  <si>
    <t>19001082036</t>
  </si>
  <si>
    <t>გოგიტა მაქაცარია</t>
  </si>
  <si>
    <t>ზუგდიდის მუნიციპალიტეტი სოფ. ურთა ს.ცაიშვილის ქ.N33</t>
  </si>
  <si>
    <t>43. 19.41.466</t>
  </si>
  <si>
    <t>გოგი  დიდიშვილი</t>
  </si>
  <si>
    <t>ზუგდიდის მუნიციპალიტეტი სოფ. ჯიხაშკარი</t>
  </si>
  <si>
    <t>43.05.41.195</t>
  </si>
  <si>
    <t>19001108334</t>
  </si>
  <si>
    <t>მზევინარ ბენდელიანი</t>
  </si>
  <si>
    <t>ზუგდიდის მუნიციპალიტეტი სოფ. კოკი</t>
  </si>
  <si>
    <t>43.23.41.603</t>
  </si>
  <si>
    <t>19001075066</t>
  </si>
  <si>
    <t>ანიკო გაბისონია</t>
  </si>
  <si>
    <t>ზუგდიდის მუნიციპალიტეტი სოფ. ახალსოფელი შ. რუსთაველის ქ.N37</t>
  </si>
  <si>
    <t>43.11.45.084</t>
  </si>
  <si>
    <t>19001096306</t>
  </si>
  <si>
    <t>ირა ქანთარია</t>
  </si>
  <si>
    <t>ზუგდიდის მუნიციპალიტეტი სოფ. კორცხელი აკაკი წერეთლის ქ.N45</t>
  </si>
  <si>
    <t>43.03.42.101</t>
  </si>
  <si>
    <t>19001080468</t>
  </si>
  <si>
    <t>კახაბერ ესებუა</t>
  </si>
  <si>
    <t>ზუგდიდის მუნიციპალიტეტი სოფ. ნარაზენი</t>
  </si>
  <si>
    <t>43.12.42.566</t>
  </si>
  <si>
    <t>62001034093</t>
  </si>
  <si>
    <t>ჯანო ბერიშვილი</t>
  </si>
  <si>
    <t>ზუგდიდის მუნიციპალიტეტი სოფ. ოქტომბერი</t>
  </si>
  <si>
    <t>43.21.01.505</t>
  </si>
  <si>
    <t>01024003269</t>
  </si>
  <si>
    <t>ციცინო  ქირია</t>
  </si>
  <si>
    <t>ზუგდიდის მუნიციპალიტეტი სოფ. ინგირი</t>
  </si>
  <si>
    <t>43.18.42.177</t>
  </si>
  <si>
    <t>19001018872</t>
  </si>
  <si>
    <t>გია  არახამია</t>
  </si>
  <si>
    <t>ზუგდიდის მუნიციპალიტეტი სოფ. ერგეტა</t>
  </si>
  <si>
    <t>43.28.42.171</t>
  </si>
  <si>
    <t>19001036554</t>
  </si>
  <si>
    <t>რამაზი კვარაცხელია</t>
  </si>
  <si>
    <t>ზუგდიდის მუნიციპალიტეტი სოფ. გრიგოლიში</t>
  </si>
  <si>
    <t>43.04.41.093</t>
  </si>
  <si>
    <t>19001078365</t>
  </si>
  <si>
    <t>ბიკენტი ესებუა</t>
  </si>
  <si>
    <t>ზუგდიდის მუნიციპალიტეტი სოფ. ანაკლია</t>
  </si>
  <si>
    <t>43.30.46.768</t>
  </si>
  <si>
    <t>62001032105</t>
  </si>
  <si>
    <t>თენგიზ ბიგვავა</t>
  </si>
  <si>
    <t>ქ. ზუგდიდი. ბაკურიანის ქ. N17.ბ</t>
  </si>
  <si>
    <t>43.31.46.061</t>
  </si>
  <si>
    <t>19001072442</t>
  </si>
  <si>
    <t>ლევან გოგოხია</t>
  </si>
  <si>
    <t>ქ.ბათუმი. ქუჩა ფ.მეფის/თაყაიშვილის N146/19</t>
  </si>
  <si>
    <t>05.03.15.005.01.524</t>
  </si>
  <si>
    <t>მაია მაჭარაშვილი</t>
  </si>
  <si>
    <t>ქ.ბათუმი. ქუჩა ფიროსმანი N4</t>
  </si>
  <si>
    <t>05.24.05.021.01.017</t>
  </si>
  <si>
    <t>დავით გურამიშვილი</t>
  </si>
  <si>
    <t xml:space="preserve">ქ.ბათუმი.პუშკინის ქ.N71 </t>
  </si>
  <si>
    <t>05.27.23.002.01.505</t>
  </si>
  <si>
    <t>61001012172</t>
  </si>
  <si>
    <t>ნური ბარამიძე</t>
  </si>
  <si>
    <t>ქ.ბათუმი. ქუჩა იაშვილი N1/ქუჩა მაიაკოვსკი N41</t>
  </si>
  <si>
    <t>05.29.14.017</t>
  </si>
  <si>
    <t>61001077342</t>
  </si>
  <si>
    <t>დიმიტრი კვაჭაძე</t>
  </si>
  <si>
    <t xml:space="preserve">ქ.ბათუმი.ტაბიძის ქ.N6 </t>
  </si>
  <si>
    <t>05.25.05.003</t>
  </si>
  <si>
    <t>245420959</t>
  </si>
  <si>
    <t xml:space="preserve"> შპს ,,დვრიტა"</t>
  </si>
  <si>
    <t>ქ.ბათუმი.ქუჩა დიასამიძე N41</t>
  </si>
  <si>
    <t>05.30.08.003</t>
  </si>
  <si>
    <t>მედეა ჭანჭალეიშვილი</t>
  </si>
  <si>
    <t>ქ.ბათუმი. დასახლება გონიო</t>
  </si>
  <si>
    <t>05.36.24.458</t>
  </si>
  <si>
    <t>გურამ შაინიძე</t>
  </si>
  <si>
    <t>ქ.ბათუმი. დასახლება მახინჯაური</t>
  </si>
  <si>
    <t>05.34.23.022</t>
  </si>
  <si>
    <t>ზორბეგ ახვლედიანი</t>
  </si>
  <si>
    <t>ქ.ბათუმი.ქუჩა კ.გამსახურდია/ფ.მეფე N29/43</t>
  </si>
  <si>
    <t>05.21.27.002</t>
  </si>
  <si>
    <t>შორენა ფაღავა</t>
  </si>
  <si>
    <t>ქ.ბათუმი. ფ.ხალვაშის გამზირი  N76</t>
  </si>
  <si>
    <t>05.32.25.058</t>
  </si>
  <si>
    <t xml:space="preserve"> ტარიელ თებიძე</t>
  </si>
  <si>
    <t>ქ.ბათუმი. 26 მაისის ქ.N53</t>
  </si>
  <si>
    <t>05.28.02.002.02.505; 05.28.02.002.02.506</t>
  </si>
  <si>
    <t>245565035</t>
  </si>
  <si>
    <t>შპს ,,KTM"</t>
  </si>
  <si>
    <t>ქ.ბათუმი. სულაბერიძის და შაფათავას ქუჩების კვეთა</t>
  </si>
  <si>
    <t>05.28.29.124</t>
  </si>
  <si>
    <t>61002020689</t>
  </si>
  <si>
    <t>ნანა ქაჯაია</t>
  </si>
  <si>
    <t>ქ.ბათუმი.მ.ვარშანიძის N110</t>
  </si>
  <si>
    <t>05.26.27.047</t>
  </si>
  <si>
    <t>61001022820</t>
  </si>
  <si>
    <t>ავთანდილ გოჩაძე</t>
  </si>
  <si>
    <t>ქ.ბათუმი. ქუჩა კობალაძე N16</t>
  </si>
  <si>
    <t>05.24.06.003</t>
  </si>
  <si>
    <t>შპს ,,ხურორთმოძღვარი"</t>
  </si>
  <si>
    <t>ქ.ბათუმი.გრიბოედოვის ქ.N67</t>
  </si>
  <si>
    <t>05.27.31.014</t>
  </si>
  <si>
    <t>245415135</t>
  </si>
  <si>
    <t>საქართველოს უსინათლოთა კავშირის აჭარის შეზღუდული პასუხისმგებლობის საზოგადოება სინათლე</t>
  </si>
  <si>
    <t>ქ.ბათუმი.დასახლება ანგისა</t>
  </si>
  <si>
    <t>05.32.13.142</t>
  </si>
  <si>
    <t>61006039429</t>
  </si>
  <si>
    <t>ზურაბ ნინიძე</t>
  </si>
  <si>
    <t>ქ.ბათუმი.ტბეთის შესახვევი N3</t>
  </si>
  <si>
    <t>05.10.29.011.01.030</t>
  </si>
  <si>
    <t>61003003114</t>
  </si>
  <si>
    <t>რომან მჟავანაძე</t>
  </si>
  <si>
    <t>ქ.ბათუმი.ქუჩა მაიაკოვსკი N102</t>
  </si>
  <si>
    <t>05.29.43.011</t>
  </si>
  <si>
    <t>61006005716</t>
  </si>
  <si>
    <t>დავით ნაკაშიძე</t>
  </si>
  <si>
    <t>დედოფლისწყარო, ჯავახიშვილის ქ. #15</t>
  </si>
  <si>
    <t>52.08.31.191</t>
  </si>
  <si>
    <t>დავით ალუღიშვილი</t>
  </si>
  <si>
    <t>დედოფლისწყარო, 9 აპრილის ქ. # 91</t>
  </si>
  <si>
    <t>52.08.33.065</t>
  </si>
  <si>
    <t>ქეთევან  მჭედლიშვილი</t>
  </si>
  <si>
    <t>დედოფლისწყარო, სოფ.არბოშიკი</t>
  </si>
  <si>
    <t>52.03.34.042</t>
  </si>
  <si>
    <t>დავით  ბაღაშვილი</t>
  </si>
  <si>
    <t>დედოფლისწყარო, სოფ არხილოსალო</t>
  </si>
  <si>
    <t>52.10.03.005ა</t>
  </si>
  <si>
    <t>ნუნუ  ბუბუნაური</t>
  </si>
  <si>
    <t>დედოფლისწყარო, სოფ. გამარჯვება</t>
  </si>
  <si>
    <t>52.05.31.111</t>
  </si>
  <si>
    <t>გია  პოპიაშვილი</t>
  </si>
  <si>
    <t>დედოფლისწყარო, სოფ. ზემო მაჩხაანი</t>
  </si>
  <si>
    <t>52.01.32.153</t>
  </si>
  <si>
    <t>ირმა  ნატროშვილი</t>
  </si>
  <si>
    <t>დედოფლისწყარო, სოფ. ზემო ქედი</t>
  </si>
  <si>
    <t>52.09.33.023</t>
  </si>
  <si>
    <t>ნიკოლოზ  ხუციშვილი</t>
  </si>
  <si>
    <t>დედოფლისწყარო, სოფ. ოზაანი</t>
  </si>
  <si>
    <t>52.04.32.034</t>
  </si>
  <si>
    <t>დავით  მეხრიშვილი</t>
  </si>
  <si>
    <t>დედოფლისწყარო, სოფ. სამთაწყარო</t>
  </si>
  <si>
    <t>52.12.32.051</t>
  </si>
  <si>
    <t>გოჩა  ბროლაძე</t>
  </si>
  <si>
    <t>დედოფლისწყარო, სოფ. ქვემო ქედი</t>
  </si>
  <si>
    <t>52.09.32.298</t>
  </si>
  <si>
    <t>დედოფლისწყარო, სოფ. ხორნაბუჯი</t>
  </si>
  <si>
    <t>52.06.35.285</t>
  </si>
  <si>
    <t>გიორგი  გოგილაშვილი</t>
  </si>
  <si>
    <t>დედოფლისწყარო, სოფ. სამრეკლო</t>
  </si>
  <si>
    <t>52.07.36.013</t>
  </si>
  <si>
    <t>ელგუჯა  სამუკაშვილი</t>
  </si>
  <si>
    <t>ქ.ბოლნისი, ს.საბას 128</t>
  </si>
  <si>
    <t>80.06.64.163</t>
  </si>
  <si>
    <t>გია ხუციშვილი</t>
  </si>
  <si>
    <t>ქ.ბოლნისი დ.აღმაშენებლის №30ბ</t>
  </si>
  <si>
    <t>80.06.62.246</t>
  </si>
  <si>
    <t>ლარისა ტერნოვეცი</t>
  </si>
  <si>
    <t>ბოლნისი, სოფ.თამარისი</t>
  </si>
  <si>
    <t>80.01.61.424</t>
  </si>
  <si>
    <t>აგალარ მამედოვი</t>
  </si>
  <si>
    <t>ბოლნისი, დაბა კაზრეთი კორპ. 97/3</t>
  </si>
  <si>
    <t>80.14.64.037.01.046</t>
  </si>
  <si>
    <t>კახაბერ მახნიაშვილი</t>
  </si>
  <si>
    <t xml:space="preserve">ბოლნისი, სოფ.ძვ ქვეში </t>
  </si>
  <si>
    <t>80.10.66.349</t>
  </si>
  <si>
    <t>თემურ  მამედოვი</t>
  </si>
  <si>
    <t>ბოლნისი, სოფ.ბოლნისი</t>
  </si>
  <si>
    <t>80.07.67.003</t>
  </si>
  <si>
    <t>ლიანა  ხუბლარიანი</t>
  </si>
  <si>
    <t>ბოლნისი, სოფ.დარბაზი</t>
  </si>
  <si>
    <t>80.12.67.378</t>
  </si>
  <si>
    <t>იაშარ გაჯიევი</t>
  </si>
  <si>
    <t xml:space="preserve">ბოლნისი,სოფ.მამხუტი </t>
  </si>
  <si>
    <t>80.03.67.324</t>
  </si>
  <si>
    <t>ეთიბარ გაჯიევი</t>
  </si>
  <si>
    <t>ბოლნისი, სოფ.რატევანი</t>
  </si>
  <si>
    <t>80.09.62.131</t>
  </si>
  <si>
    <t>ვასილი გოგოლაძე</t>
  </si>
  <si>
    <t>ბოლნისი, სოფ.რაჭისუბანი</t>
  </si>
  <si>
    <t>80.05.61.355</t>
  </si>
  <si>
    <t>მაკა რეხვიაშვილი</t>
  </si>
  <si>
    <t>ბოლნისი, სოფ.ქვემო ბოლნისი</t>
  </si>
  <si>
    <t>80.08.63.339</t>
  </si>
  <si>
    <t>10001002502</t>
  </si>
  <si>
    <t>მუსტაფა თურაბოვი</t>
  </si>
  <si>
    <t>ბოლნისი, სოფ.ქვეში</t>
  </si>
  <si>
    <t>80.13.64.555</t>
  </si>
  <si>
    <t>10001018295</t>
  </si>
  <si>
    <t>გიორგი ბესალაშვილი</t>
  </si>
  <si>
    <t>მცხეთა,სოფელი გალავანი</t>
  </si>
  <si>
    <t>72.04.23.096</t>
  </si>
  <si>
    <t>31001025407</t>
  </si>
  <si>
    <t>როლანდი  მუზაშვილი</t>
  </si>
  <si>
    <t>მცხეთა,სოფელი წილკანი</t>
  </si>
  <si>
    <t>72.02.23.214</t>
  </si>
  <si>
    <t>31001042023</t>
  </si>
  <si>
    <t>ეთერ ლაშაური</t>
  </si>
  <si>
    <t>მცხეთა,სოფელი მისაქციელი</t>
  </si>
  <si>
    <t>72.03.17.335</t>
  </si>
  <si>
    <t>31001018171</t>
  </si>
  <si>
    <t>ლილი კუპრაშვილი</t>
  </si>
  <si>
    <t>ქ.მცხეთა, სამხედროს ქ. N 15</t>
  </si>
  <si>
    <t>72.07.04.929</t>
  </si>
  <si>
    <t>236035223</t>
  </si>
  <si>
    <t>შპს ,,გუმბათი"</t>
  </si>
  <si>
    <t>მცხეთა,სოფელი ძეგვი</t>
  </si>
  <si>
    <t>72.11.04.327</t>
  </si>
  <si>
    <t>31001036711</t>
  </si>
  <si>
    <t>ზაურ როსტიაშვილი</t>
  </si>
  <si>
    <t>მცხეთა,სოფელი მუხრანი</t>
  </si>
  <si>
    <t>72.09.18.056</t>
  </si>
  <si>
    <t>31001049270</t>
  </si>
  <si>
    <t>თემურ ნიბლიაშვილი</t>
  </si>
  <si>
    <t>მცხეთა,სოფელი ძალისი</t>
  </si>
  <si>
    <t>72.02.03.249</t>
  </si>
  <si>
    <t>31001025683</t>
  </si>
  <si>
    <t>ზურაბი ლაგაზაშვილი</t>
  </si>
  <si>
    <t>31001048941</t>
  </si>
  <si>
    <t>თეონა ლაგაზაშვილი</t>
  </si>
  <si>
    <t>მცხეთა,სოფელი წეროვანი</t>
  </si>
  <si>
    <t>72.08.21.843</t>
  </si>
  <si>
    <t>01023002431</t>
  </si>
  <si>
    <t>ემზარ ჩარიგოგდიშვილი</t>
  </si>
  <si>
    <t>06001000016</t>
  </si>
  <si>
    <t>ჯაბა ბერიძე</t>
  </si>
  <si>
    <t>24001005776</t>
  </si>
  <si>
    <t>ვაჟა სუხაშვილი</t>
  </si>
  <si>
    <t>ადიგენის რაიონი, სოფ. უდე</t>
  </si>
  <si>
    <t>61.14.32.044</t>
  </si>
  <si>
    <t>სტეფანე მერაბიშვილი</t>
  </si>
  <si>
    <t>ადიგენის რაიონი, სოფ. მოხე</t>
  </si>
  <si>
    <t>61.01.21.006</t>
  </si>
  <si>
    <t>ლევან  მუშარაბაძე</t>
  </si>
  <si>
    <t>ადიგენის რაიონი, სოფ. ვარხანი</t>
  </si>
  <si>
    <t>61.12.23.131</t>
  </si>
  <si>
    <t>ლალი ბარბაქაძე</t>
  </si>
  <si>
    <t>დმანისის მუნიციპალიტეტი სოფელი კამარლო</t>
  </si>
  <si>
    <t>82.09.41.011</t>
  </si>
  <si>
    <t xml:space="preserve">გიულსაფა   ხალილოვა </t>
  </si>
  <si>
    <t>დმანისის მუნიციპალიტეტი,სოფელი იაკუბლო</t>
  </si>
  <si>
    <t xml:space="preserve">82.18.41.404 </t>
  </si>
  <si>
    <t xml:space="preserve">ასმაია  ფაშაევა </t>
  </si>
  <si>
    <t>დმანისის მუნიციპალიტეტი,სოფელი კიზილქილისა</t>
  </si>
  <si>
    <t>82.11.41.080</t>
  </si>
  <si>
    <t>საბირა კარალოვა</t>
  </si>
  <si>
    <t>დმანისის მუნიციპალიტეტი, სოფელი ქვემო ოროზმანი</t>
  </si>
  <si>
    <t>82.14.42.223</t>
  </si>
  <si>
    <t>N15001010965</t>
  </si>
  <si>
    <t>ნამაზ გუმბათოვი</t>
  </si>
  <si>
    <t>დმანისის მუნიციპალიტეტი,სოფელი დიდი დმანისი</t>
  </si>
  <si>
    <t xml:space="preserve">82.12.47.377 </t>
  </si>
  <si>
    <t>თამუნა აკობაშვილი</t>
  </si>
  <si>
    <t>დმანისის მუნიციპალიტეტი, სოფელი გორა</t>
  </si>
  <si>
    <t xml:space="preserve">82.16.41.051 </t>
  </si>
  <si>
    <t>10001022050</t>
  </si>
  <si>
    <t>რიტა ხაჯიევა</t>
  </si>
  <si>
    <t>დმანისის მუნიციპალიტეტი, სოფელი დაგარახლო</t>
  </si>
  <si>
    <t xml:space="preserve">82.08.44.006 </t>
  </si>
  <si>
    <t>მუბარიზ ასკაროვი</t>
  </si>
  <si>
    <t xml:space="preserve">დმანისის მუნიციპალიტეტი, სოფელი ზემო კარაბულახი, </t>
  </si>
  <si>
    <t xml:space="preserve">82.07.47.008 </t>
  </si>
  <si>
    <t>ფუად ისმაილოვი</t>
  </si>
  <si>
    <t xml:space="preserve">დმანისის მუნიციპალიტეტი, სოფელი გუგუთი </t>
  </si>
  <si>
    <t xml:space="preserve">82.02.42.138 </t>
  </si>
  <si>
    <t>გიორგი ნინიაშვილი</t>
  </si>
  <si>
    <t>ჩხოროწყუს რაიონი, სოფელი ახუთი, მე-15 ქუჩა, N 12</t>
  </si>
  <si>
    <t>46.06.39.071</t>
  </si>
  <si>
    <t>ლიანა ტყებუჩავა</t>
  </si>
  <si>
    <t>ჩხოროწყუს რაიონი, სოფელი ზუმი</t>
  </si>
  <si>
    <t>46.11.31.289</t>
  </si>
  <si>
    <t>48001004902</t>
  </si>
  <si>
    <t>სერიოჟა ლემონჯავა</t>
  </si>
  <si>
    <t>ჩხოროწყუს რაიონი, სოფელი ნაკიანი, მე–9 ქ. N 2</t>
  </si>
  <si>
    <t>46.14.35.046</t>
  </si>
  <si>
    <t>48001005168</t>
  </si>
  <si>
    <t>ლაშა ჭეჟია</t>
  </si>
  <si>
    <t>ჩხოროწყუს რაიონი, სოფელი ნაფიჩხოვო</t>
  </si>
  <si>
    <t>46.08.36.006</t>
  </si>
  <si>
    <t>01029001218</t>
  </si>
  <si>
    <t>დათო გოგუა</t>
  </si>
  <si>
    <t>ჩხოროწყუს რაიონი, სოფელი ჭოღა</t>
  </si>
  <si>
    <t>46.07.31.020</t>
  </si>
  <si>
    <t>48001018606</t>
  </si>
  <si>
    <t>თამაზ შენგელია</t>
  </si>
  <si>
    <t>ჩხოროწყუ ს. ხაბუმე 39–ე ქ. N 4</t>
  </si>
  <si>
    <t>46.12.32.223</t>
  </si>
  <si>
    <t>48001011744</t>
  </si>
  <si>
    <t>რევაზ ახალაია</t>
  </si>
  <si>
    <t>ჩხოროწყუ ს. ლეწურწუმე ა.პერტაიას ქ. N 6</t>
  </si>
  <si>
    <t>46.13.37.157</t>
  </si>
  <si>
    <t>48001005765</t>
  </si>
  <si>
    <t>გიორგი ესართია</t>
  </si>
  <si>
    <t>დაბა ჩხოროწყუ, გ.შენგელიას ქ.№4</t>
  </si>
  <si>
    <t>46.02.44.093</t>
  </si>
  <si>
    <t>48001006572</t>
  </si>
  <si>
    <t>მარიზა ძერია</t>
  </si>
  <si>
    <t>ჩხოროწყუს რაიონი, სოფელი თაია, მე-13 ქუჩა, N 2</t>
  </si>
  <si>
    <t>46.09.33.011</t>
  </si>
  <si>
    <t>48001020427</t>
  </si>
  <si>
    <t>ემზარ საჯაია</t>
  </si>
  <si>
    <t>ჩხოროწყუს რაიონი, სოფელი მუხური, მე–17 ქ. N 21</t>
  </si>
  <si>
    <t>46.10.01.002ბ</t>
  </si>
  <si>
    <t>48001018362</t>
  </si>
  <si>
    <t>გალაქტიონ ცქვიტაია</t>
  </si>
  <si>
    <t xml:space="preserve">ჩხოროწყუს რაიონი, სოფელი ქვედა ჩხოროწყუ, (ცენტრის ს\ბაღი 1) </t>
  </si>
  <si>
    <t>46.03.32.014.01.006</t>
  </si>
  <si>
    <t>62004020899</t>
  </si>
  <si>
    <t>ჟუჟუნა გოგუა</t>
  </si>
  <si>
    <t>ჩხოროწყუს რაიონი, სოფელი კირცხი</t>
  </si>
  <si>
    <t>46.04.35.006.01.006</t>
  </si>
  <si>
    <t>62006024504</t>
  </si>
  <si>
    <t>ქეთინო ღრუბელაძე</t>
  </si>
  <si>
    <t>ქ.გურჯაანი თავისუფლების ქ. N 80</t>
  </si>
  <si>
    <t>51.01.61.213</t>
  </si>
  <si>
    <t>427720004</t>
  </si>
  <si>
    <t>რკ გილე</t>
  </si>
  <si>
    <t>საგარეჯო, სოფელი კაკაბეთი</t>
  </si>
  <si>
    <t>55.07.69.057</t>
  </si>
  <si>
    <t>36001005255</t>
  </si>
  <si>
    <t>ზურაბი მჭედლიშვილი</t>
  </si>
  <si>
    <t>საგარეჯო, სოფელი ქეშალო</t>
  </si>
  <si>
    <t>55.22.53.040</t>
  </si>
  <si>
    <t>36001007057</t>
  </si>
  <si>
    <t>ისმაილ ისაევი</t>
  </si>
  <si>
    <t>საგარეჯო, დ.აღმაშენებლის ქ.N30</t>
  </si>
  <si>
    <t>55.12.00.128.01.500</t>
  </si>
  <si>
    <t>01026003182</t>
  </si>
  <si>
    <t>ანა ბუზარიაშვილი</t>
  </si>
  <si>
    <t>ყვარელი, სოფელი ახალსოფელი</t>
  </si>
  <si>
    <t>57.02.56.054</t>
  </si>
  <si>
    <t>45001003522</t>
  </si>
  <si>
    <t>მზია ასაბაშვილი</t>
  </si>
  <si>
    <t>ყვარელი, სოფელი ჭიკაანი</t>
  </si>
  <si>
    <t>57.03.55.154</t>
  </si>
  <si>
    <t>45001036971</t>
  </si>
  <si>
    <t>შალვა ბაღოშვილი</t>
  </si>
  <si>
    <t>ყვარელი, სოფელი შილდა</t>
  </si>
  <si>
    <t>57.07.56.125</t>
  </si>
  <si>
    <t>45001016027</t>
  </si>
  <si>
    <t>მაყვალა ხუროშვილი</t>
  </si>
  <si>
    <t>ყვარელი, სოფელი გავაზი</t>
  </si>
  <si>
    <t>57.04.59.104</t>
  </si>
  <si>
    <t>45001004035</t>
  </si>
  <si>
    <t>ბესიკი რაჯებაშვილი</t>
  </si>
  <si>
    <t>მარნეული,სოფელი საიმერლო</t>
  </si>
  <si>
    <t>83.04.05.605</t>
  </si>
  <si>
    <t>28001028855</t>
  </si>
  <si>
    <t>გიორგი შუბითიძე</t>
  </si>
  <si>
    <t>მარნეული,სოფელი ხოჯორნი</t>
  </si>
  <si>
    <t>83.18.06.080</t>
  </si>
  <si>
    <t>28001080069</t>
  </si>
  <si>
    <t>იზოლდა  გაბოიანი</t>
  </si>
  <si>
    <t>მარნეული,სოფელი ახკერპი</t>
  </si>
  <si>
    <t>83.17.03.480</t>
  </si>
  <si>
    <t>28001053879</t>
  </si>
  <si>
    <t>მარტინ  ოლკინიანი</t>
  </si>
  <si>
    <t>მარნეული,სოფელი სადახლო</t>
  </si>
  <si>
    <t>83.16.07.506</t>
  </si>
  <si>
    <t>28001019234</t>
  </si>
  <si>
    <t>ქამილ გარაბალოვი</t>
  </si>
  <si>
    <t>ქ.მარნეული,26 მაისის ქუჩა N11ა</t>
  </si>
  <si>
    <t>83.02.11.072</t>
  </si>
  <si>
    <t>28001001107</t>
  </si>
  <si>
    <t>გუმრახ მანსიროვი</t>
  </si>
  <si>
    <t>მარნეული,სოფელი კასუმლო</t>
  </si>
  <si>
    <t>83.12.14.263</t>
  </si>
  <si>
    <t>28001042341</t>
  </si>
  <si>
    <t>ფახრად  ახმედოვი</t>
  </si>
  <si>
    <t>მარნეული,სოფელი ალგეთი ქუჩა 8, სახლი N13</t>
  </si>
  <si>
    <t>83.03.24.035</t>
  </si>
  <si>
    <t>28001011590</t>
  </si>
  <si>
    <t>მუსა ნასიბოვი</t>
  </si>
  <si>
    <t>მარნეული,სოფელი ყიზილაჯლო</t>
  </si>
  <si>
    <t>83.01.14.615</t>
  </si>
  <si>
    <t>28001023083</t>
  </si>
  <si>
    <t>შაფაატ ჩირახოვი</t>
  </si>
  <si>
    <t>მარნეული,სოფელი დაშტაფა</t>
  </si>
  <si>
    <t>83.08.11.618</t>
  </si>
  <si>
    <t>28001018467</t>
  </si>
  <si>
    <t>ვიდადი ჰასანოვი</t>
  </si>
  <si>
    <t>მარნეული, სოფელი კაჩაგანი, ქუჩა 11 ჩიხი N2, სახლი N5</t>
  </si>
  <si>
    <t>83.11.07.759</t>
  </si>
  <si>
    <t>28001047469</t>
  </si>
  <si>
    <t>ილახე გასანოვა</t>
  </si>
  <si>
    <t>მარნეული,სოფელი დამია გეურარხი</t>
  </si>
  <si>
    <t>83.14.08.015</t>
  </si>
  <si>
    <t>28001037663</t>
  </si>
  <si>
    <t>ხანლარ აბასოვი</t>
  </si>
  <si>
    <t>მარნეული,სოფელი ქეშალო</t>
  </si>
  <si>
    <t>83.06.10.272</t>
  </si>
  <si>
    <t>28001017427</t>
  </si>
  <si>
    <t>სამედ გაჯიევი</t>
  </si>
  <si>
    <t>მარნეული, სოფ თამარისი</t>
  </si>
  <si>
    <t>83.05.02.320</t>
  </si>
  <si>
    <t>28001052469</t>
  </si>
  <si>
    <t>მანანა ირემაშვილი</t>
  </si>
  <si>
    <t>ხაშურის რაიონი, დაბა სურამი, რუსთაველის ქ.N133</t>
  </si>
  <si>
    <t>69.04.62.042</t>
  </si>
  <si>
    <t>57001031893</t>
  </si>
  <si>
    <t>ცისვარდი კელენჯერიძე</t>
  </si>
  <si>
    <t>ქარელის რაიონი, სოფელი დირბი</t>
  </si>
  <si>
    <t>68.12.41.110</t>
  </si>
  <si>
    <t>43001021339</t>
  </si>
  <si>
    <t>გიორგი გოგაშვილი</t>
  </si>
  <si>
    <t>ქალაქი ქარელი, დაბა აგარა, ხორავას ქ.N 5</t>
  </si>
  <si>
    <t>68.06.01.068.01.005</t>
  </si>
  <si>
    <t>01021003738</t>
  </si>
  <si>
    <t>ინგა გაგნიძე</t>
  </si>
  <si>
    <t>ქარელის რაიონი, სოფელი რუისი</t>
  </si>
  <si>
    <t>68.15.50.022</t>
  </si>
  <si>
    <t>43001006052</t>
  </si>
  <si>
    <t>ავთანდილ ეგნატაშვილი</t>
  </si>
  <si>
    <t>ნინოწმინდის რაიონი, სოფელი ეშტია</t>
  </si>
  <si>
    <t>65.05.40.013</t>
  </si>
  <si>
    <t>32001004690</t>
  </si>
  <si>
    <t>ხანუმ ერანოსიან</t>
  </si>
  <si>
    <t>ნინოწმინდის რაიონი, სოფელი გორელოვკა</t>
  </si>
  <si>
    <t>65.13.36.017</t>
  </si>
  <si>
    <t>32001002643</t>
  </si>
  <si>
    <t>დავიდ არაქელიან</t>
  </si>
  <si>
    <t>ნინოწმინდის რაიონი, სოფელი დიდი გონდურა</t>
  </si>
  <si>
    <t>65.10.43.027</t>
  </si>
  <si>
    <t>32001014362</t>
  </si>
  <si>
    <t>გეორგი ჩიჩოიან</t>
  </si>
  <si>
    <t>ნინოწმინდის რაიონი, სოფელი განძა</t>
  </si>
  <si>
    <t>65.06.37.051</t>
  </si>
  <si>
    <t>32001006893</t>
  </si>
  <si>
    <t>მანველ აბგარიან</t>
  </si>
  <si>
    <t>32001014908</t>
  </si>
  <si>
    <t>რაზმიკ აბგარიან</t>
  </si>
  <si>
    <t>ახალციხის რაიონი, ვალე, სტალინის ქ.N 16</t>
  </si>
  <si>
    <t>62.15.54.030</t>
  </si>
  <si>
    <t>47001023026</t>
  </si>
  <si>
    <t>ციცინო ჩილინგარიშვილი</t>
  </si>
  <si>
    <t>ახალციხის რაიონი, სოფელი აწყური</t>
  </si>
  <si>
    <t>62.04.54.092</t>
  </si>
  <si>
    <t>01009004071</t>
  </si>
  <si>
    <t>მანანა ტორიკაშვილი</t>
  </si>
  <si>
    <t>ჩოხატაური, სოფ.ქვაბღა</t>
  </si>
  <si>
    <t>28.22.23.128</t>
  </si>
  <si>
    <t>46001016127</t>
  </si>
  <si>
    <t>ბებური  მამლაძე</t>
  </si>
  <si>
    <t>ჩოხატაური, სოფ.გოგოლესუბანი</t>
  </si>
  <si>
    <t>28.04.24.092</t>
  </si>
  <si>
    <t>46001015783</t>
  </si>
  <si>
    <t>მარინა ჩხიკვაძე-ბარსონიძე</t>
  </si>
  <si>
    <t>ჩოხატაური, სოფ.შუაფარცხმა</t>
  </si>
  <si>
    <t>28.03.22.189</t>
  </si>
  <si>
    <t>46001007296</t>
  </si>
  <si>
    <t>ცისანა სიხარულიძე</t>
  </si>
  <si>
    <t>ჩოხატაური, სოფ.ზემოსურები</t>
  </si>
  <si>
    <t>28.20.22.025</t>
  </si>
  <si>
    <t>46001017974</t>
  </si>
  <si>
    <t>ჭაბუკა მეგრელიშვილი</t>
  </si>
  <si>
    <t>ჩოხატაური, სოფ.ხიდისთავი</t>
  </si>
  <si>
    <t>28.09.25.198</t>
  </si>
  <si>
    <t>01020008368</t>
  </si>
  <si>
    <t>ლუბა კალანდაძე</t>
  </si>
  <si>
    <t>ჩოხატაური, სოფ.ზემოფარცხმა</t>
  </si>
  <si>
    <t>28.03.23.041</t>
  </si>
  <si>
    <t>46001003746</t>
  </si>
  <si>
    <t>შოთა ჩხიკვაძე</t>
  </si>
  <si>
    <t>ჩოხატაური, სოფ.ქვენობანი</t>
  </si>
  <si>
    <t>28.08.23.164</t>
  </si>
  <si>
    <t>46001016989</t>
  </si>
  <si>
    <t>ია თელია</t>
  </si>
  <si>
    <t>ჩოხატაური, სოფ.საჭამიასერი</t>
  </si>
  <si>
    <t>28.16.23.011</t>
  </si>
  <si>
    <t>46001017607</t>
  </si>
  <si>
    <t>მავლინა კვინტრაძე</t>
  </si>
  <si>
    <t>ჩოხატაური, სოფ.ხევი</t>
  </si>
  <si>
    <t>28.21.22.157</t>
  </si>
  <si>
    <t>46001005661</t>
  </si>
  <si>
    <t>ნინო მამალაძე</t>
  </si>
  <si>
    <t>ჩოხატაური, სოფ.ქვემოერკეთი</t>
  </si>
  <si>
    <t>28.12.21.113</t>
  </si>
  <si>
    <t>46001001937</t>
  </si>
  <si>
    <t>რამაზი უჯმაჯურიძე</t>
  </si>
  <si>
    <t>ჩოხატაური, სოფ შუა ამაღლება</t>
  </si>
  <si>
    <t>28.05.23.132</t>
  </si>
  <si>
    <t>46001021058</t>
  </si>
  <si>
    <t>ვახტანგ ყაჭეიშვილი</t>
  </si>
  <si>
    <t>ჩოხატაური, სოფ. ჯვარცხმა</t>
  </si>
  <si>
    <t>28.10.21.237</t>
  </si>
  <si>
    <t>46001004987</t>
  </si>
  <si>
    <t>მალხაზი უნგიაძე</t>
  </si>
  <si>
    <t>ჩოხატაური, სოფ.კოხნარი</t>
  </si>
  <si>
    <t>28.15.25.004</t>
  </si>
  <si>
    <t>46001003005</t>
  </si>
  <si>
    <t>აპოლონ თოდუა</t>
  </si>
  <si>
    <t>მუნიციპალიტეტი ლანჩხუთი, სოფელი მამათი</t>
  </si>
  <si>
    <t>27.01.43.095</t>
  </si>
  <si>
    <t>მიხეილ მელუა</t>
  </si>
  <si>
    <t>მუნიციპალიტეტი ლანჩხუთი, სოფელი ჯურუყვეთი</t>
  </si>
  <si>
    <t>27.11.48.276</t>
  </si>
  <si>
    <t>ვარდენ კვაჭაძე</t>
  </si>
  <si>
    <t>ქალაქი ლანჩხუთი,ქუჩა ს.მეგელაძე N26</t>
  </si>
  <si>
    <t>27.06.48.213</t>
  </si>
  <si>
    <t>ნინო ჩახვაშვილი</t>
  </si>
  <si>
    <t>მუნიციპალიტეტი ლანცხუთი, სოფელი ღრმაღელე</t>
  </si>
  <si>
    <t>27.16.45.044</t>
  </si>
  <si>
    <t>იზოლდა კარკუსაშვილი</t>
  </si>
  <si>
    <t>მუნიციპალიტეტი ლანჩხუთი, სოფელი აკეთი</t>
  </si>
  <si>
    <t>27.03.41.043</t>
  </si>
  <si>
    <t>დიმიტრი გუჯაბიძე</t>
  </si>
  <si>
    <t>მუნიციპალიტეტი ლანჩხუთი, სოფელი სუფსა</t>
  </si>
  <si>
    <t>27.15.52.101.01.500</t>
  </si>
  <si>
    <t>გელა გოგოლაძე</t>
  </si>
  <si>
    <t>მუნიციპალიტეტი ლანჩხუთი, სოფელი  ლესა</t>
  </si>
  <si>
    <t>27.10.48.098</t>
  </si>
  <si>
    <t>თამარ ტუღუში</t>
  </si>
  <si>
    <t>მუნიციპალიტეტი ლანჩხუთი, სოფელი ნიგვზიანი (არჩეული)</t>
  </si>
  <si>
    <t>27.14.48.243</t>
  </si>
  <si>
    <t>ბესიკ ტაბიძე</t>
  </si>
  <si>
    <t>ქალაქი ლანჩხუთი, ქუჩა ცაბაძე N5</t>
  </si>
  <si>
    <t>27.06.50.049</t>
  </si>
  <si>
    <t>ბაჩანა ზაქარეიშვილი</t>
  </si>
  <si>
    <t>მუნიციპალიტეტი ლანჩხუთი, სოფელი ჩოლობარგი</t>
  </si>
  <si>
    <t>27.04.47.080</t>
  </si>
  <si>
    <t>მალხაზ  ჩაჩავა</t>
  </si>
  <si>
    <t>მუნიციპალიტეტი ლანჩხუთი, სოფელი აცანა</t>
  </si>
  <si>
    <t>27.02.41.170</t>
  </si>
  <si>
    <t>მარიტა ჩხაიძე</t>
  </si>
  <si>
    <t>მუნიციპალიტეტი ლანჩხუთი, სოფელი ნინოშვილი</t>
  </si>
  <si>
    <t>27.12.42.252</t>
  </si>
  <si>
    <t>26001024261</t>
  </si>
  <si>
    <t>გია ჩხარტიშვილი</t>
  </si>
  <si>
    <t>მუნიციპალიტეტი ლანჩხუთი, სოფელი  შუხუთი</t>
  </si>
  <si>
    <t>27.05.48.027</t>
  </si>
  <si>
    <t>26001018637</t>
  </si>
  <si>
    <t>გული იმნაიშვილი</t>
  </si>
  <si>
    <t>მუნიციპალიტეტი ლანჩხუთი, სოფელი  გვიმბალაური (ჯუნეწერი)</t>
  </si>
  <si>
    <t>27.08.47.215</t>
  </si>
  <si>
    <t>26001007620</t>
  </si>
  <si>
    <t>რემი ფასეიშვილი</t>
  </si>
  <si>
    <t>მუნიციპალიტეტი ლანჩხუთი, სოფელი  აცანა</t>
  </si>
  <si>
    <t>27.02.41.160</t>
  </si>
  <si>
    <t>26001027731</t>
  </si>
  <si>
    <t>უჩა ჩხაიძე</t>
  </si>
  <si>
    <t>მუნიციპალიტეტი ლანჩხუთი, სოფელი  ნიგვზიანი</t>
  </si>
  <si>
    <t>27.14.47.52</t>
  </si>
  <si>
    <t>26001005069</t>
  </si>
  <si>
    <t>ზურაბ ჟვანია</t>
  </si>
  <si>
    <t>მუნიციპალიტეტი ლანჩხუთი, სოფელი  აკეთი</t>
  </si>
  <si>
    <t>27.03.43.012</t>
  </si>
  <si>
    <t>26001009402</t>
  </si>
  <si>
    <t>ბადრი წულაძე</t>
  </si>
  <si>
    <t>მუნიციპალიტეტი ლანჩხუთი, სოფელი ჩოჩხათი</t>
  </si>
  <si>
    <t>27.13.43.261</t>
  </si>
  <si>
    <t xml:space="preserve">26001023229
</t>
  </si>
  <si>
    <t>კონსტანტინე კვაჭაძე</t>
  </si>
  <si>
    <t>თეთრიწყაროს რაიონი, დაბა მანგლისი, დიდგორის ქ. N5</t>
  </si>
  <si>
    <t>84.18.39.150.01/504</t>
  </si>
  <si>
    <t>35001016077</t>
  </si>
  <si>
    <t>ნოდარ დემეტრაშვილი</t>
  </si>
  <si>
    <t>მესტია, სოფელი ეცერი, ლანტელი</t>
  </si>
  <si>
    <t>42.11.34.009</t>
  </si>
  <si>
    <t>30001006250</t>
  </si>
  <si>
    <t>მარინე გერლიანი</t>
  </si>
  <si>
    <t>მესტიის რაიონი, სოფელი უშგული</t>
  </si>
  <si>
    <t>42.01.34.028</t>
  </si>
  <si>
    <t>30001003496</t>
  </si>
  <si>
    <t>ვლადიმერ ნიჟარაძე</t>
  </si>
  <si>
    <t>მესტიის რაიონი, დაბა მესტია, უშბის ქ.N7</t>
  </si>
  <si>
    <t>42.06.42.031</t>
  </si>
  <si>
    <t>62004023736</t>
  </si>
  <si>
    <t>სოფიო დევდარიანი</t>
  </si>
  <si>
    <t>მესტიის რაიონი, სოფელი ხაიში, იდლიანი</t>
  </si>
  <si>
    <t>42.16.46.048</t>
  </si>
  <si>
    <t>30001006106</t>
  </si>
  <si>
    <t>ნათელა კვანჭიანი</t>
  </si>
  <si>
    <t>მესტიის რაიონი, სოფელი ლატალი</t>
  </si>
  <si>
    <t>42.08.47.002</t>
  </si>
  <si>
    <t>30001003373</t>
  </si>
  <si>
    <t>ვენერა მარგიანი</t>
  </si>
  <si>
    <t>მესტიის რაიონი, სოფელი ცხუმარი, მაგარდელი</t>
  </si>
  <si>
    <t>42.10.05.700</t>
  </si>
  <si>
    <t>30001003413</t>
  </si>
  <si>
    <t>სოსო მილდიანი</t>
  </si>
  <si>
    <t>მესტიის რაიონი, სოფელი ლენჯერი, ნესგუნი</t>
  </si>
  <si>
    <t>42.07.01.116</t>
  </si>
  <si>
    <t>30001000522</t>
  </si>
  <si>
    <t>მურმან გულედანი</t>
  </si>
  <si>
    <t>მესტიის რაიონი, სოფელი მულახი</t>
  </si>
  <si>
    <t>42.05.34.047</t>
  </si>
  <si>
    <t>28901120246</t>
  </si>
  <si>
    <t>ლერი გუჯეჯიანი</t>
  </si>
  <si>
    <t>მესტიის რაიონი, სოფელი ნაკრა</t>
  </si>
  <si>
    <t>42.14.44.004</t>
  </si>
  <si>
    <t>30001008560</t>
  </si>
  <si>
    <t>ისლამ ცინდელიანი</t>
  </si>
  <si>
    <t>მესიის რაიონი, სოფელი იფარი, ბოგრეში</t>
  </si>
  <si>
    <t>42.04.01.713</t>
  </si>
  <si>
    <t>30001001281</t>
  </si>
  <si>
    <t>ივანე გულბანი</t>
  </si>
  <si>
    <t>მესტიის რაიონი, სოფელი ლახამულა</t>
  </si>
  <si>
    <t>42.13.31.015</t>
  </si>
  <si>
    <t>30001007401</t>
  </si>
  <si>
    <t>ზოია ჭკადუა</t>
  </si>
  <si>
    <t>დაბა ხარაგაული სოლომონ მეფის ქ.N6</t>
  </si>
  <si>
    <t>36.01.31.005.01.500</t>
  </si>
  <si>
    <t>გრიგოლ  ჭიპაშვილი</t>
  </si>
  <si>
    <t>დაბა ხარაგაული სოლომონ მეფის ქ.N17</t>
  </si>
  <si>
    <t>36.01.33.195</t>
  </si>
  <si>
    <t>204533175</t>
  </si>
  <si>
    <t>შპს "უღელტეხილი"</t>
  </si>
  <si>
    <t>ხარაგაულის მუნიციპალიტეტი სოფ. ზვარე</t>
  </si>
  <si>
    <t>36.18.34.363</t>
  </si>
  <si>
    <t>გელა ტალახაძე</t>
  </si>
  <si>
    <t>ხარაგაულის მუნიციპალიტეტი სოფ. ხევი</t>
  </si>
  <si>
    <t>36.05.34.007</t>
  </si>
  <si>
    <t>გელა კოპაძე</t>
  </si>
  <si>
    <t>ხარაგაულის მუნიციპალიტეტი სოფ.მოლითი</t>
  </si>
  <si>
    <t>36.17.33.115</t>
  </si>
  <si>
    <t>ერეკლე ლაცაბიძე</t>
  </si>
  <si>
    <t>ხარაგაულის მუნიციპალიტეტი სოფ.კიცხი</t>
  </si>
  <si>
    <t>36.10.35.485</t>
  </si>
  <si>
    <t>ამირან ოქრომჭედლიძე</t>
  </si>
  <si>
    <t>ხარაგაულის მუნიციპალიტეტი სოფ.ლახუნდარა</t>
  </si>
  <si>
    <t>36.12.34.102</t>
  </si>
  <si>
    <t>მერაბ სხილაძე</t>
  </si>
  <si>
    <t>ხარაგაულის მუნიციპალიტეტი სოფ.ბორითი</t>
  </si>
  <si>
    <t>36.03.05.014</t>
  </si>
  <si>
    <t>პაატა გამცემლიძე</t>
  </si>
  <si>
    <t>ახმეტა, სოფ.დუისი</t>
  </si>
  <si>
    <t>50.06.33.007</t>
  </si>
  <si>
    <t>08091000974</t>
  </si>
  <si>
    <t>ფატიმა ქავთარაშვილი</t>
  </si>
  <si>
    <t>ახმეტა, ბარათაშვილის ქ.18</t>
  </si>
  <si>
    <t>50.04.42.106</t>
  </si>
  <si>
    <t>08001018438</t>
  </si>
  <si>
    <t>ვალერიან ცხაოშვილი</t>
  </si>
  <si>
    <t>ახმეტა, სოფ.ჯოყოლო</t>
  </si>
  <si>
    <t>50.07.31.088</t>
  </si>
  <si>
    <t>08001006085</t>
  </si>
  <si>
    <t>ოთარ მუთოშვილი</t>
  </si>
  <si>
    <t>ახმეტა,სოფ.მაღრაანი</t>
  </si>
  <si>
    <t>50.09.32.058</t>
  </si>
  <si>
    <t>20001048480</t>
  </si>
  <si>
    <t>ნოდარი იმედაშვილი</t>
  </si>
  <si>
    <t>ახმეტა, სტალინის ქ.</t>
  </si>
  <si>
    <t>50.04.48.029</t>
  </si>
  <si>
    <t>08001020911</t>
  </si>
  <si>
    <t>ნიკოლოზი ონიაშვილი</t>
  </si>
  <si>
    <t>ახმეტა, სოფ.საკობიანო</t>
  </si>
  <si>
    <t>50.05.33.025</t>
  </si>
  <si>
    <t>01027011503</t>
  </si>
  <si>
    <t>მალხაზ თანდილაშვილი</t>
  </si>
  <si>
    <t>ახმეტა, სოფ.ზემო ხოდაშენი</t>
  </si>
  <si>
    <t>50.02.34.045</t>
  </si>
  <si>
    <t>08001016756</t>
  </si>
  <si>
    <t>მაყვალა ჩარქსელიანი</t>
  </si>
  <si>
    <t>ახმეტა, სოფ.მატანი</t>
  </si>
  <si>
    <t>50.11.42.034</t>
  </si>
  <si>
    <t>08001011850</t>
  </si>
  <si>
    <t>ალბერტი ყაზარაშვილი</t>
  </si>
  <si>
    <t>ახმეტა, სოფ.ქისტაური</t>
  </si>
  <si>
    <t>50.10.35.032</t>
  </si>
  <si>
    <t>08001016716</t>
  </si>
  <si>
    <t>ლამარა მაისურაძე</t>
  </si>
  <si>
    <t>ახმეტა, სოფ.ქვემო ალვანი</t>
  </si>
  <si>
    <t>50.03.33.049</t>
  </si>
  <si>
    <t>08001026815</t>
  </si>
  <si>
    <t>თამარი ნავგურაიძე</t>
  </si>
  <si>
    <t>ახმეტა, სოფ.ზემო ალვანი</t>
  </si>
  <si>
    <t>50.01.36.008.01.500</t>
  </si>
  <si>
    <t>08001002261</t>
  </si>
  <si>
    <t>ზურაბ გარსევანიძე</t>
  </si>
  <si>
    <t>ახმეტა, სოფ.ოჟიო</t>
  </si>
  <si>
    <t>50.12.34.218</t>
  </si>
  <si>
    <t>20001002342</t>
  </si>
  <si>
    <t>ვაჟა ნახუცრიშვილი</t>
  </si>
  <si>
    <t>წალენჯიხა, გამსახურდიას ქუჩა N7</t>
  </si>
  <si>
    <t xml:space="preserve">47.11.43.041.01.502 </t>
  </si>
  <si>
    <t>242728027</t>
  </si>
  <si>
    <t>შპს "სტამბა"</t>
  </si>
  <si>
    <t>ქ.წალენჯიხა, თამარ მეფის ქუჩა N10</t>
  </si>
  <si>
    <t xml:space="preserve">47.11.43.033 </t>
  </si>
  <si>
    <t>242728848</t>
  </si>
  <si>
    <t xml:space="preserve">შპს "წალენჯიხის საგზაო სამმართველო" </t>
  </si>
  <si>
    <t>წალენჯიხა, სოფელი ეწერი</t>
  </si>
  <si>
    <t xml:space="preserve">47.01.35.027 </t>
  </si>
  <si>
    <t>ალბერტ    გელოვანი</t>
  </si>
  <si>
    <t>წალენჯიხა, სოფელი ლია</t>
  </si>
  <si>
    <t xml:space="preserve">47.02.36.241 </t>
  </si>
  <si>
    <t>თამაზი ხასაია</t>
  </si>
  <si>
    <t>წალენჯიხა, სოფელი მედანი</t>
  </si>
  <si>
    <t xml:space="preserve">47.04.31.001 </t>
  </si>
  <si>
    <t>გულვერ მიქავა</t>
  </si>
  <si>
    <t>წალენჯიხა, სოფელი მიქავა</t>
  </si>
  <si>
    <t xml:space="preserve">47.03.34.012 </t>
  </si>
  <si>
    <t>ნანი კობახიძე</t>
  </si>
  <si>
    <t>წალენჯიხა, სოფელი მუჟავა</t>
  </si>
  <si>
    <t>47.05.31.029</t>
  </si>
  <si>
    <t>კახა არქანია</t>
  </si>
  <si>
    <t>წალენჯიხა, სოფელი ნაკიფუ</t>
  </si>
  <si>
    <t>47.06.36.005</t>
  </si>
  <si>
    <t>გოგიტა კვარაცხელია</t>
  </si>
  <si>
    <t>წალენჯიხა, სოფელი ობუჯი</t>
  </si>
  <si>
    <t xml:space="preserve">47.07.38.056 </t>
  </si>
  <si>
    <t>თორნიკე ფიფია</t>
  </si>
  <si>
    <t>წალენჯიხა, სოფელი საჩინო</t>
  </si>
  <si>
    <t xml:space="preserve">47.08.41.342 </t>
  </si>
  <si>
    <t>ჟორა კეკუა</t>
  </si>
  <si>
    <t>წალენჯიხა, სოფელი ფახულანი</t>
  </si>
  <si>
    <t xml:space="preserve">47.09.31.013 </t>
  </si>
  <si>
    <t>ანატოლ შონია</t>
  </si>
  <si>
    <t xml:space="preserve">წალენჯიხა, ჩქვალერის თემი </t>
  </si>
  <si>
    <t xml:space="preserve">47.10.32.015 </t>
  </si>
  <si>
    <t>მეგონა ქარდავა</t>
  </si>
  <si>
    <t>წალენჯიხა, სოფელი ჭალე</t>
  </si>
  <si>
    <t xml:space="preserve">47.12.36.203 </t>
  </si>
  <si>
    <t>გიორგი შონია</t>
  </si>
  <si>
    <t>წალენჯიხა, სოფელი ჯგალი</t>
  </si>
  <si>
    <t xml:space="preserve">47.13.39.003 </t>
  </si>
  <si>
    <t>ზაურ კვარაცხელია</t>
  </si>
  <si>
    <t>წალენჯიხა ქალაქი ჯვარი, ქუჩა ფიფია</t>
  </si>
  <si>
    <t xml:space="preserve">47.14.34.003 </t>
  </si>
  <si>
    <t>242733930</t>
  </si>
  <si>
    <t xml:space="preserve">მოიჯარე-შპს "ჰიდრომშენი" </t>
  </si>
  <si>
    <t>ქ. ბათუმი, დაბა ხელვაჩაური</t>
  </si>
  <si>
    <t>05.35.24.028</t>
  </si>
  <si>
    <t>ოთარ დიასამიძე</t>
  </si>
  <si>
    <t>ხელვაჩაური, ს. ზედა ერგე</t>
  </si>
  <si>
    <t>22.26.12.013</t>
  </si>
  <si>
    <t>ვახტანგ ლორთქიფანიძე</t>
  </si>
  <si>
    <t>ქ. ბათუმი, დასახლება მახინჯაური</t>
  </si>
  <si>
    <t>05.34.23.298</t>
  </si>
  <si>
    <t>თამაზ ტუღუში</t>
  </si>
  <si>
    <t>ხელვაჩაური, ს. ორთაბათუმი</t>
  </si>
  <si>
    <t>22.22.06.004</t>
  </si>
  <si>
    <t>ზია ფაღავა</t>
  </si>
  <si>
    <t>ხელვაჩაური, ს. ზედა სამება</t>
  </si>
  <si>
    <t>22.23.01.292</t>
  </si>
  <si>
    <t>ნუგზარ ზოიძე</t>
  </si>
  <si>
    <t>ხელვაჩაური, ს. ფერია</t>
  </si>
  <si>
    <t>22.24.02.366</t>
  </si>
  <si>
    <t>მაია ბერიძე</t>
  </si>
  <si>
    <t>ხელვაჩაური, ს. ავგია, ქუჩა №1, სახლი №19</t>
  </si>
  <si>
    <t>22.29.01.282</t>
  </si>
  <si>
    <t>რაინდი ბოლქვაძე</t>
  </si>
  <si>
    <t>ხელვაჩაური, ს. თხილნარი</t>
  </si>
  <si>
    <t>22.28.05.261</t>
  </si>
  <si>
    <t>დავით დევაძე</t>
  </si>
  <si>
    <t>ხელვაჩაური, ს. ჭარნალი</t>
  </si>
  <si>
    <t>22.28.03.085</t>
  </si>
  <si>
    <t>ლადო დუმბაძე</t>
  </si>
  <si>
    <t>ბათუმი ფ.ხალვაშის გამზ. N 356</t>
  </si>
  <si>
    <t>05.35.26.042</t>
  </si>
  <si>
    <t>ვალერიან ბოლქვაძე</t>
  </si>
  <si>
    <t>ქ.ვანი. თავისუფლებისN1</t>
  </si>
  <si>
    <t>31.01.26.083</t>
  </si>
  <si>
    <t>ნუგზარი ბაღდავაძე</t>
  </si>
  <si>
    <t>ვანი. სოფ. გორა</t>
  </si>
  <si>
    <t>31.17.27.005</t>
  </si>
  <si>
    <t>მალხაზ ცერცვაძე</t>
  </si>
  <si>
    <t>ვანი. სოფ. ზეინდარი</t>
  </si>
  <si>
    <t>31.17.28.055</t>
  </si>
  <si>
    <t>ელგუჯა გენელიძე</t>
  </si>
  <si>
    <t>ვანი. სოფ. დიხაშხო</t>
  </si>
  <si>
    <t>31.07.01.008</t>
  </si>
  <si>
    <t>ნანი ტყეშელაშვილი</t>
  </si>
  <si>
    <t>ვანი. სოფ. ციხესულორი 1-ლი ქ. N44</t>
  </si>
  <si>
    <t>31.16.25.127</t>
  </si>
  <si>
    <t>გიორგი ხავთასი</t>
  </si>
  <si>
    <t>ვანი. სოფ. შუამთა</t>
  </si>
  <si>
    <t>31.03.29.001</t>
  </si>
  <si>
    <t>ბესარიონ კორძაძე</t>
  </si>
  <si>
    <t>ვანი. სოფ. ზედა ვანი</t>
  </si>
  <si>
    <t>31.02.24.096</t>
  </si>
  <si>
    <t>გიზო ნამიჭეიშვილი</t>
  </si>
  <si>
    <t>ვანი. სოფ. სულორი</t>
  </si>
  <si>
    <t>31.18.25.015</t>
  </si>
  <si>
    <t>ნანა დვალიშვილი</t>
  </si>
  <si>
    <t>31.07.27.006</t>
  </si>
  <si>
    <t>თანგული ერემეიშვილი</t>
  </si>
  <si>
    <t>ქ.ვანი. თავისუფლებისN54</t>
  </si>
  <si>
    <t>31.01.26.018</t>
  </si>
  <si>
    <t>თამარ კობელაშვილი</t>
  </si>
  <si>
    <t>ბაღდათი, სოფელი საკრაულა</t>
  </si>
  <si>
    <t>30.16.31.002</t>
  </si>
  <si>
    <t>გელა კიკნაველიძე</t>
  </si>
  <si>
    <t>ბაღდათი, სოფ. მეორე ობჩა ქ 27-ე, N17.</t>
  </si>
  <si>
    <t>30.09.39.047</t>
  </si>
  <si>
    <t>09001005664</t>
  </si>
  <si>
    <t>ანტისა ბოჭორიშვილი</t>
  </si>
  <si>
    <t>ბაღდათი,სოფელი წითელხევი</t>
  </si>
  <si>
    <t>30.13.32.006</t>
  </si>
  <si>
    <t>09001014199</t>
  </si>
  <si>
    <t>ნანი  ლილუაშვილი</t>
  </si>
  <si>
    <t>ბაღდათი, სოფელი I ობჩა</t>
  </si>
  <si>
    <t>30.08.34.009</t>
  </si>
  <si>
    <t>09001007471</t>
  </si>
  <si>
    <t>ლამარა შარაშიძე</t>
  </si>
  <si>
    <t>ქ. ბაღდათი, ქუჩა ვაჟა-ფშაველას, N3</t>
  </si>
  <si>
    <t>30.11.33.396.01.001</t>
  </si>
  <si>
    <t>09001002235</t>
  </si>
  <si>
    <t>გრიგოლ კარკაძე</t>
  </si>
  <si>
    <t>ბაღდათი, სოფელი როხი</t>
  </si>
  <si>
    <t>30.04.36.443</t>
  </si>
  <si>
    <t>60001039523</t>
  </si>
  <si>
    <t>ვალერი ორბელაძე</t>
  </si>
  <si>
    <t>ბაღდათი, სოფელი ფერსათი</t>
  </si>
  <si>
    <t>30.12.35.182</t>
  </si>
  <si>
    <t>09001000547</t>
  </si>
  <si>
    <t>უჩა ჩარკვიანი</t>
  </si>
  <si>
    <t>ხონის ქალაქის (თავისუფლების მოედანი N7)</t>
  </si>
  <si>
    <t>37.07.07.001.01.501</t>
  </si>
  <si>
    <t>მანანა კირთაძე</t>
  </si>
  <si>
    <t>ქ.ხონი, თავისუფლების მოედანიN3</t>
  </si>
  <si>
    <t>37.07.38.177.01.516</t>
  </si>
  <si>
    <t>55001013820</t>
  </si>
  <si>
    <t>თინა  ჭელიძე</t>
  </si>
  <si>
    <t>ხონი, სოფელი გორდი</t>
  </si>
  <si>
    <t>37.02.31.196</t>
  </si>
  <si>
    <t>55001010928</t>
  </si>
  <si>
    <t>ილარიონ ბობოხიძე</t>
  </si>
  <si>
    <t>ხონი, სოფელი გოჩა-ჯიხაიში</t>
  </si>
  <si>
    <t>37.11.33.193</t>
  </si>
  <si>
    <t>55001014466</t>
  </si>
  <si>
    <t>იამზე კეჟერაძე</t>
  </si>
  <si>
    <t>ხონი,სოფელი გუბი</t>
  </si>
  <si>
    <t>37.12.35.012</t>
  </si>
  <si>
    <t>55001014710</t>
  </si>
  <si>
    <t>მიხეილ კობეშავიძე</t>
  </si>
  <si>
    <t>ხონი, სოფელი დედალაური</t>
  </si>
  <si>
    <t>37.06.34.109</t>
  </si>
  <si>
    <t>55001022433</t>
  </si>
  <si>
    <t>რომანი სულუხია</t>
  </si>
  <si>
    <t xml:space="preserve">ივანდიდის სოფლის </t>
  </si>
  <si>
    <t>37.08.35.372</t>
  </si>
  <si>
    <t>55001001164</t>
  </si>
  <si>
    <t>ილია ტაბიძე</t>
  </si>
  <si>
    <t>ხონი, სოფელი კინჩხა</t>
  </si>
  <si>
    <t>37.01.31.026</t>
  </si>
  <si>
    <t>55001003630</t>
  </si>
  <si>
    <t>დავით ჯიშკარიანი</t>
  </si>
  <si>
    <t>ხონი, სოფელი კუხი</t>
  </si>
  <si>
    <t>37.09.36.132</t>
  </si>
  <si>
    <t>55001022761</t>
  </si>
  <si>
    <t>ნაზი ვაჭარაძე</t>
  </si>
  <si>
    <t>ხონი, სოფელი მათხოჯი</t>
  </si>
  <si>
    <t>37.04.35.251</t>
  </si>
  <si>
    <t>55001005329</t>
  </si>
  <si>
    <t>ლენა ეფრემიძე</t>
  </si>
  <si>
    <t>ხონი, სოფელი ნახახულევი</t>
  </si>
  <si>
    <t>37.05.32.093</t>
  </si>
  <si>
    <t>550010185557</t>
  </si>
  <si>
    <t>გიორგი გორდულაძე</t>
  </si>
  <si>
    <t>ხონი, სოფელი ქუტირი</t>
  </si>
  <si>
    <t>37.10.32.189</t>
  </si>
  <si>
    <t>61009025878</t>
  </si>
  <si>
    <t>ადემ გობაძე</t>
  </si>
  <si>
    <t>ხონი, სოფელი ძეძილეთი</t>
  </si>
  <si>
    <t>37.03.31.071</t>
  </si>
  <si>
    <t>55001025754</t>
  </si>
  <si>
    <t>გიორგი ლორთქიფანიძე</t>
  </si>
  <si>
    <t>ქ. თერჯოლა ტ. სოფრომაძის ქ. 5, სართული 2</t>
  </si>
  <si>
    <t>33.09.36.043.01.501</t>
  </si>
  <si>
    <t>ნიკიფორე გოგნაძე</t>
  </si>
  <si>
    <t xml:space="preserve"> თერჯოლა სოფ. ეწერი</t>
  </si>
  <si>
    <t>33.07. 34.007</t>
  </si>
  <si>
    <t>ლევანი ზარნაძე</t>
  </si>
  <si>
    <t xml:space="preserve"> თერჯოლა სოფ. ძევრი</t>
  </si>
  <si>
    <t>33.14.32.100</t>
  </si>
  <si>
    <t>ჯუმბერი კირკიტაძე</t>
  </si>
  <si>
    <t xml:space="preserve"> თერჯოლა სოფ. გოგნი</t>
  </si>
  <si>
    <t>33.16.33.015</t>
  </si>
  <si>
    <t>ნორა არჩვაძე</t>
  </si>
  <si>
    <t xml:space="preserve"> თერჯოლა სოფ. რუფოთი</t>
  </si>
  <si>
    <t>33.11.08.826</t>
  </si>
  <si>
    <t>კობა გურგენიძე</t>
  </si>
  <si>
    <t xml:space="preserve"> თერჯოლა სოფ. თუზი</t>
  </si>
  <si>
    <t>33.19.37.056</t>
  </si>
  <si>
    <t>ტარიელ თურქაძე</t>
  </si>
  <si>
    <t>საჩხერე, სოფელი კორბოული</t>
  </si>
  <si>
    <t>35.12.52.011</t>
  </si>
  <si>
    <t>38001025542</t>
  </si>
  <si>
    <t>ზოია სისვაძე</t>
  </si>
  <si>
    <t>საჩხერის რაიონი, სოფელი ჩიხა (ადმინისტრაციასთან)</t>
  </si>
  <si>
    <t>35.02.50.093</t>
  </si>
  <si>
    <t>38001031904</t>
  </si>
  <si>
    <t>ალექსანდრე იაკობაშვილი</t>
  </si>
  <si>
    <t>ქალაქი საჩხერე, დურმიშიძის ქ. N4</t>
  </si>
  <si>
    <t>35.01.41.088</t>
  </si>
  <si>
    <t>38001006136</t>
  </si>
  <si>
    <t>ხათუნა ზამბახიძე</t>
  </si>
  <si>
    <t>ქ.ზესტაფონი, კეკელიძის N4</t>
  </si>
  <si>
    <t>32.10.33.350</t>
  </si>
  <si>
    <t>18001026148</t>
  </si>
  <si>
    <t>მარინე მალაღურაძე</t>
  </si>
  <si>
    <t>ქ.ზესტაფონი, ლაღიძის ქ.N19</t>
  </si>
  <si>
    <t>32.10.03.008.01.505</t>
  </si>
  <si>
    <t>გოჩა იონანიძე</t>
  </si>
  <si>
    <t>ქ.ზესტაფონი, სოფელი მეორე სვირი</t>
  </si>
  <si>
    <t>32.02.50.012</t>
  </si>
  <si>
    <t>ბაადური ბოგვერაძე</t>
  </si>
  <si>
    <t>ქ.ზესტაფონი, სოფელი დილიკაური</t>
  </si>
  <si>
    <t>32.08.40.268</t>
  </si>
  <si>
    <t>შორენა ქლიბაძე</t>
  </si>
  <si>
    <t>ქ.ზესტაფონი, სოფელი ცხრაწყარო</t>
  </si>
  <si>
    <t>32.13.31.005</t>
  </si>
  <si>
    <t>გოჩა ჯიქიძე</t>
  </si>
  <si>
    <t>ქ.ზესტაფონი, სოფელი ქვედა წიფლავაკე</t>
  </si>
  <si>
    <t>32.15.40.088</t>
  </si>
  <si>
    <t>ლერი ფერაძე</t>
  </si>
  <si>
    <t>ქ.ზესტაფონი, სოფელი ქვედა საქარა</t>
  </si>
  <si>
    <t>32.03.41.020</t>
  </si>
  <si>
    <t>პაატა კიკნაველიძე</t>
  </si>
  <si>
    <t>ლენტეხი, ჩიხარეში, სოფ.მელე</t>
  </si>
  <si>
    <t>87.07.23.041</t>
  </si>
  <si>
    <t>27001002392</t>
  </si>
  <si>
    <t>ზვიადი ონიანი</t>
  </si>
  <si>
    <t>ლენტეხი, სოფელი ხელედი</t>
  </si>
  <si>
    <t>87.03.25.183</t>
  </si>
  <si>
    <t>27001005575</t>
  </si>
  <si>
    <t>ნათელა ჩანქსელიანი</t>
  </si>
  <si>
    <t>ცაგერის რაიონი, სოფელი ორბელი</t>
  </si>
  <si>
    <t>89.04.31.001</t>
  </si>
  <si>
    <t>49001001461</t>
  </si>
  <si>
    <t>კარლო გვიშიანი</t>
  </si>
  <si>
    <t>ცაგერი, ტვიში</t>
  </si>
  <si>
    <t>89.15.22.004</t>
  </si>
  <si>
    <t>49001001013</t>
  </si>
  <si>
    <t>გიორგი ახვლედიანი</t>
  </si>
  <si>
    <t>ონის რაიონი, სოფელი ღები</t>
  </si>
  <si>
    <t>88.12.22.028</t>
  </si>
  <si>
    <t>34001007091</t>
  </si>
  <si>
    <t>ნატო გაგოშიძე</t>
  </si>
  <si>
    <t>ონის რაიონი სოფელი ლაჩთა</t>
  </si>
  <si>
    <t>88.13.21.140</t>
  </si>
  <si>
    <t>34001008588</t>
  </si>
  <si>
    <t>მარიკა ჩიკვილაძე</t>
  </si>
  <si>
    <t>ქობულეთი სოფელი ბობოყვათი</t>
  </si>
  <si>
    <t>20.44.03.048</t>
  </si>
  <si>
    <t>გენადი ნაკაშიძე</t>
  </si>
  <si>
    <t>ქობულეთი სოფელი აჭყვისთავი</t>
  </si>
  <si>
    <t>20.34.01.012</t>
  </si>
  <si>
    <t>სოსო ხაბაზი</t>
  </si>
  <si>
    <t>ქობულეთი სოფელი მუხაესტატე</t>
  </si>
  <si>
    <t>20.33.04.341</t>
  </si>
  <si>
    <t>ჯუმბერ  ბერიძე</t>
  </si>
  <si>
    <t>ქობულეთი სოფელი საჩინო</t>
  </si>
  <si>
    <t>20.47.01.161</t>
  </si>
  <si>
    <t>ჯამბულ კაკაბაძე</t>
  </si>
  <si>
    <t>ქობულეთი სოფელი კვირიკე</t>
  </si>
  <si>
    <t>20.43.01.080.01.012</t>
  </si>
  <si>
    <t>ნათელა ბაუჟაძე</t>
  </si>
  <si>
    <t>ქობულეთი დაბა ოჩხამური,ჭავჭავაძის ქუჩა N 1</t>
  </si>
  <si>
    <t>20.37.03.241.01.500</t>
  </si>
  <si>
    <t>ზვიად ბოლქვაძე</t>
  </si>
  <si>
    <t>ქობულეთი დაბა ჩაქვი,თამარ მეფის N42</t>
  </si>
  <si>
    <t>20.48.01.228</t>
  </si>
  <si>
    <t>ჯემალ კახიძე</t>
  </si>
  <si>
    <t>ქობულეთი სოფელი ქაქუთი</t>
  </si>
  <si>
    <t>20.31.01.175</t>
  </si>
  <si>
    <t>ვაჟა აბდუშელიძე</t>
  </si>
  <si>
    <t>ქობულეთი სოფელი ხალა</t>
  </si>
  <si>
    <t>20.20.01.008</t>
  </si>
  <si>
    <t>ანზორ კონცელიძე</t>
  </si>
  <si>
    <t>ქობულეთი სოფელი ჭახათი</t>
  </si>
  <si>
    <t>20.41.01018</t>
  </si>
  <si>
    <t>ვლადიმერ ირემაძე</t>
  </si>
  <si>
    <t>ქობულეთი დ.აღმაშენებლის გამზირიN18</t>
  </si>
  <si>
    <t>20.42.06.386</t>
  </si>
  <si>
    <t>ნანა ხალვაში</t>
  </si>
  <si>
    <t>ქობულეთი რუსთაველის ქუჩა N183-ბ</t>
  </si>
  <si>
    <t>20.42.06.200</t>
  </si>
  <si>
    <t>სულიკო ხახუტაიშვილი</t>
  </si>
  <si>
    <t>ქობულეთი, რკინიგზის სადგურის მიმდებარედ</t>
  </si>
  <si>
    <t>20.42.07.117</t>
  </si>
  <si>
    <t>202460103</t>
  </si>
  <si>
    <t>შპს ჯიარ ქონების მართვა</t>
  </si>
  <si>
    <t>რაიონი ლაგოდეხი,სოფელი კართუბანი</t>
  </si>
  <si>
    <t>54.08.60.011</t>
  </si>
  <si>
    <t>ბესარიონი გრიგალაშვილი</t>
  </si>
  <si>
    <t>რაიონი ლაგოდეხი,სოფელი ნინიგორი</t>
  </si>
  <si>
    <t>54.04.56.344</t>
  </si>
  <si>
    <t>01005002980</t>
  </si>
  <si>
    <t>მაია ბარნაბიშვილი</t>
  </si>
  <si>
    <t>რაიონი ლაგოდეხი,სოფელი კაბალი</t>
  </si>
  <si>
    <t>54.10.57.020</t>
  </si>
  <si>
    <t>ჯამალ ნიაზოვ</t>
  </si>
  <si>
    <t>სენაკი სოფ. ფოცხო</t>
  </si>
  <si>
    <t>44.08.25.087</t>
  </si>
  <si>
    <t>რამაზი  შამათავა</t>
  </si>
  <si>
    <t>სენაკი, ზ. გამსახურდიას ქ.38</t>
  </si>
  <si>
    <t>44.01.27.230</t>
  </si>
  <si>
    <t>ზაური გელენავა</t>
  </si>
  <si>
    <t>სოფ. თეკლათი</t>
  </si>
  <si>
    <t>44.03.27.350</t>
  </si>
  <si>
    <t>იზოლდა გვარამია</t>
  </si>
  <si>
    <t>ქედა, სოფელი ახო</t>
  </si>
  <si>
    <t>21.08.34.238</t>
  </si>
  <si>
    <t>61008007130</t>
  </si>
  <si>
    <t>მინდია ნიჟარაძე</t>
  </si>
  <si>
    <t>ქედა, სოფელი დანდალო</t>
  </si>
  <si>
    <t>21.09.05.001</t>
  </si>
  <si>
    <t>61008002908</t>
  </si>
  <si>
    <t>ომარ ავალიანი</t>
  </si>
  <si>
    <t>ქედა, სოფელი პირველი მაისი</t>
  </si>
  <si>
    <t>21.02.32.053</t>
  </si>
  <si>
    <t>61008014070</t>
  </si>
  <si>
    <t>რომან თებიძე</t>
  </si>
  <si>
    <t>ჭიათურა, სოფელი წყალშავი, ქ.N1, სახლი N5</t>
  </si>
  <si>
    <t>38.16.43.175</t>
  </si>
  <si>
    <t>54001039907</t>
  </si>
  <si>
    <t>მურმანი სამხარაძე</t>
  </si>
  <si>
    <t>ჭიათურა, სოფელი პერევისა</t>
  </si>
  <si>
    <t>38.11.45.122</t>
  </si>
  <si>
    <t>54001018029</t>
  </si>
  <si>
    <t>ზაზა ფხალაძე</t>
  </si>
  <si>
    <t>ქ.ჭიათურა, ნოდარ ჩაჩანიძის ქ. N 66</t>
  </si>
  <si>
    <t>38.10.33.012</t>
  </si>
  <si>
    <t>54001019623</t>
  </si>
  <si>
    <t>ლილი კენჭოშვილი</t>
  </si>
  <si>
    <t>ჭიათურა, სოფელი ითხვისი</t>
  </si>
  <si>
    <t>38.15.41.106</t>
  </si>
  <si>
    <t>54001011047</t>
  </si>
  <si>
    <t>რომან მოცრაძე</t>
  </si>
  <si>
    <t>ჭიათურა, ნინოშვილის ქ. N5</t>
  </si>
  <si>
    <t>38.10.36.004</t>
  </si>
  <si>
    <t>415589571</t>
  </si>
  <si>
    <t>შპს იმედი 2011</t>
  </si>
  <si>
    <t>ქ. გორი, ცაბაძის ქ. N 2</t>
  </si>
  <si>
    <t>66.45.25.160</t>
  </si>
  <si>
    <t>59001077224</t>
  </si>
  <si>
    <t>რუსუდან საური</t>
  </si>
  <si>
    <t>გორი, სოფელი კარალეთი N 3</t>
  </si>
  <si>
    <t>66.46.22.489</t>
  </si>
  <si>
    <t>59004002350</t>
  </si>
  <si>
    <t>ოლღა ტუაევა</t>
  </si>
  <si>
    <t>ქ. გორი, ცხინვალის გზატკეცილი N 8</t>
  </si>
  <si>
    <t>66.45.13.009</t>
  </si>
  <si>
    <t>59001003647</t>
  </si>
  <si>
    <t>ალექსი თედიაშვილი</t>
  </si>
  <si>
    <t>გორი, სოფელი ვარიანი</t>
  </si>
  <si>
    <t>66.43.10.112</t>
  </si>
  <si>
    <t>59001000989</t>
  </si>
  <si>
    <t>გიორგი კანდელაკი</t>
  </si>
  <si>
    <t>გორი, სოფელი ტინისხიდი</t>
  </si>
  <si>
    <t>66.44.04.402</t>
  </si>
  <si>
    <t>59001004033</t>
  </si>
  <si>
    <t>ნუგზარ იორამაშვილი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</si>
</sst>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,000"/>
  </numFmts>
  <fonts count="40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2"/>
      <color rgb="FF000000"/>
      <name val="Geo_WWW_Times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20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8" fillId="0" borderId="0" applyFill="0" applyProtection="0"/>
    <xf numFmtId="0" fontId="39" fillId="0" borderId="0"/>
  </cellStyleXfs>
  <cellXfs count="51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4" xfId="2" applyFont="1" applyFill="1" applyBorder="1" applyAlignment="1" applyProtection="1">
      <alignment horizontal="center" vertical="top" wrapText="1"/>
    </xf>
    <xf numFmtId="1" fontId="24" fillId="5" borderId="24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0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9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2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 wrapText="1"/>
      <protection locked="0"/>
    </xf>
    <xf numFmtId="49" fontId="32" fillId="0" borderId="20" xfId="9" applyNumberFormat="1" applyFont="1" applyBorder="1" applyAlignment="1" applyProtection="1">
      <alignment vertical="center"/>
      <protection locked="0"/>
    </xf>
    <xf numFmtId="0" fontId="32" fillId="0" borderId="19" xfId="9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14" fontId="32" fillId="0" borderId="20" xfId="9" applyNumberFormat="1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center" vertical="center"/>
      <protection locked="0"/>
    </xf>
    <xf numFmtId="0" fontId="32" fillId="0" borderId="33" xfId="9" applyFont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34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5" xfId="9" applyFont="1" applyFill="1" applyBorder="1" applyAlignment="1" applyProtection="1">
      <alignment vertical="center"/>
    </xf>
    <xf numFmtId="0" fontId="19" fillId="5" borderId="34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5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5" xfId="0" applyFont="1" applyFill="1" applyBorder="1" applyAlignment="1" applyProtection="1">
      <alignment vertical="center"/>
    </xf>
    <xf numFmtId="0" fontId="19" fillId="5" borderId="34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5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5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3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34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" fontId="17" fillId="0" borderId="1" xfId="0" applyNumberFormat="1" applyFont="1" applyBorder="1" applyProtection="1">
      <protection locked="0"/>
    </xf>
    <xf numFmtId="1" fontId="22" fillId="5" borderId="1" xfId="0" applyNumberFormat="1" applyFont="1" applyFill="1" applyBorder="1" applyAlignment="1" applyProtection="1">
      <alignment horizontal="right" vertical="center" wrapText="1"/>
    </xf>
    <xf numFmtId="1" fontId="22" fillId="5" borderId="1" xfId="0" applyNumberFormat="1" applyFont="1" applyFill="1" applyBorder="1" applyProtection="1"/>
    <xf numFmtId="1" fontId="17" fillId="0" borderId="0" xfId="0" applyNumberFormat="1" applyFont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35" fillId="0" borderId="29" xfId="16" applyFont="1" applyBorder="1" applyAlignment="1" applyProtection="1">
      <alignment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1" fontId="26" fillId="0" borderId="36" xfId="2" applyNumberFormat="1" applyFont="1" applyFill="1" applyBorder="1" applyAlignment="1" applyProtection="1">
      <alignment horizontal="center" vertical="top" wrapText="1"/>
      <protection locked="0"/>
    </xf>
    <xf numFmtId="14" fontId="35" fillId="0" borderId="29" xfId="16" applyNumberFormat="1" applyFont="1" applyBorder="1" applyAlignment="1" applyProtection="1">
      <alignment wrapText="1"/>
      <protection locked="0"/>
    </xf>
    <xf numFmtId="1" fontId="26" fillId="0" borderId="1" xfId="2" applyNumberFormat="1" applyFont="1" applyFill="1" applyBorder="1" applyAlignment="1" applyProtection="1">
      <alignment horizontal="center" vertical="top" wrapText="1"/>
    </xf>
    <xf numFmtId="0" fontId="35" fillId="0" borderId="1" xfId="16" applyFont="1" applyBorder="1" applyAlignment="1" applyProtection="1">
      <alignment wrapText="1"/>
      <protection locked="0"/>
    </xf>
    <xf numFmtId="1" fontId="26" fillId="2" borderId="1" xfId="2" applyNumberFormat="1" applyFont="1" applyFill="1" applyBorder="1" applyAlignment="1" applyProtection="1">
      <alignment horizontal="center" vertical="top" wrapText="1"/>
    </xf>
    <xf numFmtId="14" fontId="35" fillId="2" borderId="1" xfId="16" applyNumberFormat="1" applyFont="1" applyFill="1" applyBorder="1" applyAlignment="1" applyProtection="1">
      <alignment wrapText="1"/>
      <protection locked="0"/>
    </xf>
    <xf numFmtId="0" fontId="25" fillId="0" borderId="8" xfId="2" applyFont="1" applyFill="1" applyBorder="1" applyAlignment="1" applyProtection="1">
      <alignment horizontal="center" vertical="top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24" fillId="0" borderId="1" xfId="15" applyFont="1" applyFill="1" applyBorder="1" applyAlignment="1" applyProtection="1">
      <alignment horizontal="center" vertical="center" wrapText="1"/>
      <protection locked="0"/>
    </xf>
    <xf numFmtId="14" fontId="24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14" fontId="27" fillId="0" borderId="2" xfId="16" applyNumberFormat="1" applyFont="1" applyBorder="1" applyAlignment="1" applyProtection="1">
      <alignment horizontal="center" wrapText="1"/>
      <protection locked="0"/>
    </xf>
    <xf numFmtId="14" fontId="27" fillId="0" borderId="2" xfId="16" applyNumberFormat="1" applyFont="1" applyFill="1" applyBorder="1" applyAlignment="1" applyProtection="1">
      <alignment horizontal="center" wrapText="1"/>
      <protection locked="0"/>
    </xf>
    <xf numFmtId="0" fontId="17" fillId="0" borderId="1" xfId="1" applyFont="1" applyFill="1" applyBorder="1" applyAlignment="1" applyProtection="1">
      <alignment vertical="center" wrapTex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Protection="1">
      <protection locked="0"/>
    </xf>
    <xf numFmtId="1" fontId="17" fillId="0" borderId="1" xfId="0" applyNumberFormat="1" applyFont="1" applyFill="1" applyBorder="1" applyProtection="1">
      <protection locked="0"/>
    </xf>
    <xf numFmtId="0" fontId="17" fillId="5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center" vertical="center" wrapText="1"/>
    </xf>
    <xf numFmtId="0" fontId="1" fillId="0" borderId="1" xfId="0" applyFont="1" applyBorder="1"/>
    <xf numFmtId="0" fontId="19" fillId="0" borderId="2" xfId="15" applyFont="1" applyFill="1" applyBorder="1" applyAlignment="1" applyProtection="1">
      <alignment vertical="center" wrapText="1"/>
      <protection locked="0"/>
    </xf>
    <xf numFmtId="0" fontId="0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7" fillId="0" borderId="1" xfId="0" applyFont="1" applyBorder="1"/>
    <xf numFmtId="0" fontId="19" fillId="0" borderId="2" xfId="15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/>
      <protection locked="0"/>
    </xf>
    <xf numFmtId="0" fontId="32" fillId="0" borderId="4" xfId="9" applyFont="1" applyBorder="1" applyAlignment="1" applyProtection="1">
      <alignment vertical="center" wrapText="1"/>
      <protection locked="0"/>
    </xf>
    <xf numFmtId="0" fontId="1" fillId="0" borderId="0" xfId="15" applyFill="1"/>
    <xf numFmtId="0" fontId="1" fillId="0" borderId="1" xfId="15" applyFill="1" applyBorder="1"/>
    <xf numFmtId="1" fontId="19" fillId="0" borderId="1" xfId="4" applyNumberFormat="1" applyFont="1" applyBorder="1" applyAlignment="1" applyProtection="1">
      <alignment vertical="center" wrapText="1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32" fillId="0" borderId="2" xfId="9" applyNumberFormat="1" applyFont="1" applyBorder="1" applyAlignment="1" applyProtection="1">
      <alignment horizontal="center" vertical="center" wrapText="1"/>
      <protection locked="0"/>
    </xf>
    <xf numFmtId="3" fontId="17" fillId="0" borderId="0" xfId="3" applyNumberFormat="1" applyFont="1" applyProtection="1">
      <protection locked="0"/>
    </xf>
    <xf numFmtId="169" fontId="17" fillId="0" borderId="1" xfId="2" applyNumberFormat="1" applyFont="1" applyFill="1" applyBorder="1" applyAlignment="1" applyProtection="1">
      <alignment horizontal="right" vertical="center"/>
      <protection locked="0"/>
    </xf>
    <xf numFmtId="3" fontId="17" fillId="0" borderId="1" xfId="2" applyNumberFormat="1" applyFont="1" applyFill="1" applyBorder="1" applyAlignment="1" applyProtection="1">
      <alignment horizontal="right" vertical="center"/>
      <protection locked="0"/>
    </xf>
    <xf numFmtId="1" fontId="17" fillId="0" borderId="1" xfId="2" applyNumberFormat="1" applyFont="1" applyFill="1" applyBorder="1" applyAlignment="1" applyProtection="1">
      <alignment horizontal="right" vertical="top"/>
      <protection locked="0"/>
    </xf>
    <xf numFmtId="0" fontId="19" fillId="0" borderId="1" xfId="15" applyFont="1" applyBorder="1" applyAlignment="1" applyProtection="1">
      <alignment horizontal="left" vertical="center" wrapText="1"/>
      <protection locked="0"/>
    </xf>
    <xf numFmtId="0" fontId="19" fillId="0" borderId="1" xfId="15" applyNumberFormat="1" applyFont="1" applyBorder="1" applyAlignment="1" applyProtection="1">
      <alignment vertical="center" wrapText="1"/>
      <protection locked="0"/>
    </xf>
    <xf numFmtId="14" fontId="11" fillId="0" borderId="1" xfId="3" applyNumberFormat="1" applyBorder="1" applyAlignment="1" applyProtection="1">
      <alignment vertical="center"/>
      <protection locked="0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0" borderId="6" xfId="2" applyFont="1" applyFill="1" applyBorder="1" applyAlignment="1" applyProtection="1">
      <alignment horizontal="left" vertical="center" wrapText="1"/>
      <protection locked="0"/>
    </xf>
    <xf numFmtId="14" fontId="11" fillId="0" borderId="1" xfId="3" applyNumberFormat="1" applyBorder="1" applyAlignment="1" applyProtection="1">
      <alignment horizontal="left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1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1" xfId="10" applyNumberFormat="1" applyFont="1" applyFill="1" applyBorder="1" applyAlignment="1" applyProtection="1">
      <alignment horizontal="center" vertical="center"/>
    </xf>
    <xf numFmtId="14" fontId="21" fillId="2" borderId="31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1" xfId="3" applyFont="1" applyBorder="1" applyAlignment="1" applyProtection="1">
      <alignment horizontal="center" vertical="center"/>
      <protection locked="0"/>
    </xf>
    <xf numFmtId="0" fontId="17" fillId="0" borderId="31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0" xfId="15" applyFont="1" applyBorder="1" applyAlignment="1" applyProtection="1">
      <alignment horizontal="center" vertical="center" wrapText="1"/>
      <protection locked="0"/>
    </xf>
    <xf numFmtId="0" fontId="19" fillId="0" borderId="29" xfId="15" applyFont="1" applyBorder="1" applyAlignment="1" applyProtection="1">
      <alignment horizontal="center" vertical="center" wrapText="1"/>
      <protection locked="0"/>
    </xf>
    <xf numFmtId="0" fontId="19" fillId="0" borderId="2" xfId="15" applyFont="1" applyBorder="1" applyAlignment="1" applyProtection="1">
      <alignment horizontal="center" vertical="center" wrapText="1"/>
      <protection locked="0"/>
    </xf>
    <xf numFmtId="0" fontId="19" fillId="0" borderId="30" xfId="15" applyFont="1" applyFill="1" applyBorder="1" applyAlignment="1" applyProtection="1">
      <alignment horizontal="center" vertical="center" wrapText="1"/>
      <protection locked="0"/>
    </xf>
    <xf numFmtId="0" fontId="19" fillId="0" borderId="29" xfId="15" applyFont="1" applyFill="1" applyBorder="1" applyAlignment="1" applyProtection="1">
      <alignment horizontal="center" vertical="center" wrapText="1"/>
      <protection locked="0"/>
    </xf>
    <xf numFmtId="0" fontId="19" fillId="0" borderId="2" xfId="15" applyFont="1" applyFill="1" applyBorder="1" applyAlignment="1" applyProtection="1">
      <alignment horizontal="center" vertical="center" wrapText="1"/>
      <protection locked="0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26" xfId="3" applyFont="1" applyBorder="1" applyAlignment="1">
      <alignment horizontal="center" vertical="center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horizontal="center" vertical="center"/>
      <protection locked="0"/>
    </xf>
    <xf numFmtId="49" fontId="19" fillId="0" borderId="1" xfId="15" applyNumberFormat="1" applyFont="1" applyBorder="1" applyAlignment="1" applyProtection="1">
      <alignment horizontal="right" vertical="center"/>
      <protection locked="0"/>
    </xf>
    <xf numFmtId="0" fontId="19" fillId="2" borderId="1" xfId="15" applyFont="1" applyFill="1" applyBorder="1" applyAlignment="1" applyProtection="1">
      <alignment vertical="center" wrapText="1"/>
      <protection locked="0"/>
    </xf>
    <xf numFmtId="0" fontId="38" fillId="0" borderId="1" xfId="19" applyFont="1" applyFill="1" applyBorder="1" applyAlignment="1">
      <alignment horizontal="center" vertical="center" wrapText="1"/>
    </xf>
    <xf numFmtId="0" fontId="11" fillId="0" borderId="1" xfId="3" applyFill="1" applyBorder="1"/>
    <xf numFmtId="49" fontId="19" fillId="0" borderId="1" xfId="15" applyNumberFormat="1" applyFont="1" applyFill="1" applyBorder="1" applyAlignment="1" applyProtection="1">
      <alignment vertical="center" wrapText="1"/>
      <protection locked="0"/>
    </xf>
    <xf numFmtId="0" fontId="38" fillId="0" borderId="1" xfId="19" applyFont="1" applyFill="1" applyBorder="1" applyAlignment="1">
      <alignment horizontal="left" vertical="center" wrapText="1"/>
    </xf>
    <xf numFmtId="49" fontId="11" fillId="0" borderId="0" xfId="3" applyNumberFormat="1" applyFill="1"/>
    <xf numFmtId="0" fontId="11" fillId="0" borderId="1" xfId="3" applyFill="1" applyBorder="1" applyAlignment="1">
      <alignment wrapText="1"/>
    </xf>
    <xf numFmtId="0" fontId="19" fillId="0" borderId="1" xfId="15" applyNumberFormat="1" applyFont="1" applyFill="1" applyBorder="1" applyAlignment="1" applyProtection="1">
      <alignment vertical="center" wrapText="1"/>
      <protection locked="0"/>
    </xf>
  </cellXfs>
  <cellStyles count="20">
    <cellStyle name="Normal" xfId="0" builtinId="0"/>
    <cellStyle name="Normal 2" xfId="2"/>
    <cellStyle name="Normal 3" xfId="3"/>
    <cellStyle name="Normal 4" xfId="4"/>
    <cellStyle name="Normal 4 2" xfId="15"/>
    <cellStyle name="Normal 4 2 2" xfId="17"/>
    <cellStyle name="Normal 5" xfId="5"/>
    <cellStyle name="Normal 5 2" xfId="6"/>
    <cellStyle name="Normal 5 2 2" xfId="7"/>
    <cellStyle name="Normal 5 2 2 2" xfId="14"/>
    <cellStyle name="Normal 5 2 2 2 2" xfId="16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8"/>
    <cellStyle name="Normal_FORMEBI" xfId="1"/>
    <cellStyle name="Normal_Sheet3" xfId="19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171450</xdr:rowOff>
    </xdr:from>
    <xdr:to>
      <xdr:col>2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29</xdr:row>
      <xdr:rowOff>180975</xdr:rowOff>
    </xdr:from>
    <xdr:to>
      <xdr:col>6</xdr:col>
      <xdr:colOff>219075</xdr:colOff>
      <xdr:row>29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171450</xdr:rowOff>
    </xdr:from>
    <xdr:to>
      <xdr:col>2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26</xdr:row>
      <xdr:rowOff>152400</xdr:rowOff>
    </xdr:from>
    <xdr:to>
      <xdr:col>7</xdr:col>
      <xdr:colOff>9525</xdr:colOff>
      <xdr:row>26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7%20&#4307;&#4308;&#4313;&#4314;&#4304;&#4320;&#4304;&#4330;&#4312;&#4308;&#4305;&#4312;/22.08.-11.09.2017%20mpg%20q.o/22.08-11.09.2017w%20mpg.%20q.o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მ.პ.გ. ქართული ოცნება - დემოკრატიული საქართველო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7"/>
  <sheetViews>
    <sheetView showGridLines="0" view="pageBreakPreview" topLeftCell="A78" zoomScale="80" zoomScaleNormal="100" zoomScaleSheetLayoutView="80" workbookViewId="0">
      <selection activeCell="I86" sqref="I86"/>
    </sheetView>
  </sheetViews>
  <sheetFormatPr defaultRowHeight="15"/>
  <cols>
    <col min="1" max="1" width="6.28515625" style="252" bestFit="1" customWidth="1"/>
    <col min="2" max="2" width="13.140625" style="252" customWidth="1"/>
    <col min="3" max="3" width="17.85546875" style="252" customWidth="1"/>
    <col min="4" max="4" width="15.140625" style="252" customWidth="1"/>
    <col min="5" max="5" width="24.5703125" style="252" customWidth="1"/>
    <col min="6" max="6" width="19.140625" style="253" customWidth="1"/>
    <col min="7" max="7" width="26.42578125" style="253" customWidth="1"/>
    <col min="8" max="8" width="19.140625" style="253" customWidth="1"/>
    <col min="9" max="9" width="16.42578125" style="252" bestFit="1" customWidth="1"/>
    <col min="10" max="10" width="17.42578125" style="252" customWidth="1"/>
    <col min="11" max="11" width="13.140625" style="252" bestFit="1" customWidth="1"/>
    <col min="12" max="12" width="15.28515625" style="252" customWidth="1"/>
    <col min="13" max="16384" width="9.140625" style="252"/>
  </cols>
  <sheetData>
    <row r="1" spans="1:12" s="263" customFormat="1">
      <c r="A1" s="322" t="s">
        <v>289</v>
      </c>
      <c r="B1" s="309"/>
      <c r="C1" s="309"/>
      <c r="D1" s="309"/>
      <c r="E1" s="310"/>
      <c r="F1" s="304"/>
      <c r="G1" s="310"/>
      <c r="H1" s="321"/>
      <c r="I1" s="309"/>
      <c r="J1" s="310"/>
      <c r="K1" s="310"/>
      <c r="L1" s="320" t="s">
        <v>97</v>
      </c>
    </row>
    <row r="2" spans="1:12" s="263" customFormat="1">
      <c r="A2" s="319" t="s">
        <v>128</v>
      </c>
      <c r="B2" s="309"/>
      <c r="C2" s="309"/>
      <c r="D2" s="309"/>
      <c r="E2" s="310"/>
      <c r="F2" s="304"/>
      <c r="G2" s="310"/>
      <c r="H2" s="318"/>
      <c r="I2" s="309"/>
      <c r="J2" s="310"/>
      <c r="K2" s="310"/>
      <c r="L2" s="379" t="s">
        <v>477</v>
      </c>
    </row>
    <row r="3" spans="1:12" s="263" customFormat="1">
      <c r="A3" s="317"/>
      <c r="B3" s="309"/>
      <c r="C3" s="316"/>
      <c r="D3" s="315"/>
      <c r="E3" s="310"/>
      <c r="F3" s="314"/>
      <c r="G3" s="310"/>
      <c r="H3" s="310"/>
      <c r="I3" s="304"/>
      <c r="J3" s="309"/>
      <c r="K3" s="309"/>
      <c r="L3" s="308"/>
    </row>
    <row r="4" spans="1:12" s="263" customFormat="1">
      <c r="A4" s="343" t="s">
        <v>257</v>
      </c>
      <c r="B4" s="304"/>
      <c r="C4" s="304"/>
      <c r="D4" s="352"/>
      <c r="E4" s="353"/>
      <c r="F4" s="311"/>
      <c r="G4" s="310"/>
      <c r="H4" s="354"/>
      <c r="I4" s="353"/>
      <c r="J4" s="309"/>
      <c r="K4" s="310"/>
      <c r="L4" s="308"/>
    </row>
    <row r="5" spans="1:12" s="263" customFormat="1" ht="15.75" thickBot="1">
      <c r="A5" s="344" t="str">
        <f>'[1]ფორმა N1'!D4</f>
        <v>მ.პ.გ. ქართული ოცნება - დემოკრატიული საქართველო</v>
      </c>
      <c r="B5" s="310"/>
      <c r="C5" s="313"/>
      <c r="D5" s="312"/>
      <c r="E5" s="310"/>
      <c r="F5" s="311"/>
      <c r="G5" s="311"/>
      <c r="H5" s="311"/>
      <c r="I5" s="310"/>
      <c r="J5" s="309"/>
      <c r="K5" s="309"/>
      <c r="L5" s="308"/>
    </row>
    <row r="6" spans="1:12" ht="15.75" thickBot="1">
      <c r="A6" s="307"/>
      <c r="B6" s="306"/>
      <c r="C6" s="305"/>
      <c r="D6" s="305"/>
      <c r="E6" s="305"/>
      <c r="F6" s="304"/>
      <c r="G6" s="304"/>
      <c r="H6" s="304"/>
      <c r="I6" s="465" t="s">
        <v>405</v>
      </c>
      <c r="J6" s="466"/>
      <c r="K6" s="467"/>
      <c r="L6" s="303"/>
    </row>
    <row r="7" spans="1:12" s="291" customFormat="1" ht="51.75" thickBot="1">
      <c r="A7" s="302" t="s">
        <v>64</v>
      </c>
      <c r="B7" s="301" t="s">
        <v>129</v>
      </c>
      <c r="C7" s="301" t="s">
        <v>404</v>
      </c>
      <c r="D7" s="300" t="s">
        <v>263</v>
      </c>
      <c r="E7" s="299" t="s">
        <v>403</v>
      </c>
      <c r="F7" s="298" t="s">
        <v>402</v>
      </c>
      <c r="G7" s="297" t="s">
        <v>216</v>
      </c>
      <c r="H7" s="296" t="s">
        <v>213</v>
      </c>
      <c r="I7" s="295" t="s">
        <v>401</v>
      </c>
      <c r="J7" s="294" t="s">
        <v>260</v>
      </c>
      <c r="K7" s="293" t="s">
        <v>217</v>
      </c>
      <c r="L7" s="292" t="s">
        <v>218</v>
      </c>
    </row>
    <row r="8" spans="1:12" s="285" customFormat="1" ht="15.75" thickBot="1">
      <c r="A8" s="289">
        <v>1</v>
      </c>
      <c r="B8" s="288">
        <v>2</v>
      </c>
      <c r="C8" s="290">
        <v>3</v>
      </c>
      <c r="D8" s="290">
        <v>4</v>
      </c>
      <c r="E8" s="289">
        <v>5</v>
      </c>
      <c r="F8" s="288">
        <v>6</v>
      </c>
      <c r="G8" s="290">
        <v>7</v>
      </c>
      <c r="H8" s="288">
        <v>8</v>
      </c>
      <c r="I8" s="289">
        <v>9</v>
      </c>
      <c r="J8" s="288">
        <v>10</v>
      </c>
      <c r="K8" s="287">
        <v>11</v>
      </c>
      <c r="L8" s="286">
        <v>12</v>
      </c>
    </row>
    <row r="9" spans="1:12" ht="25.5">
      <c r="A9" s="284">
        <v>1</v>
      </c>
      <c r="B9" s="451" t="s">
        <v>1953</v>
      </c>
      <c r="C9" s="282" t="s">
        <v>746</v>
      </c>
      <c r="D9" s="281">
        <v>40000</v>
      </c>
      <c r="E9" s="280" t="s">
        <v>747</v>
      </c>
      <c r="F9" s="279" t="s">
        <v>755</v>
      </c>
      <c r="G9" s="279" t="s">
        <v>763</v>
      </c>
      <c r="H9" s="279" t="s">
        <v>771</v>
      </c>
      <c r="I9" s="278"/>
      <c r="J9" s="277"/>
      <c r="K9" s="276"/>
      <c r="L9" s="275"/>
    </row>
    <row r="10" spans="1:12" ht="25.5">
      <c r="A10" s="284">
        <v>2</v>
      </c>
      <c r="B10" s="451">
        <v>43078</v>
      </c>
      <c r="C10" s="282" t="s">
        <v>746</v>
      </c>
      <c r="D10" s="281">
        <v>50000</v>
      </c>
      <c r="E10" s="280" t="s">
        <v>748</v>
      </c>
      <c r="F10" s="279" t="s">
        <v>756</v>
      </c>
      <c r="G10" s="279" t="s">
        <v>764</v>
      </c>
      <c r="H10" s="279" t="s">
        <v>771</v>
      </c>
      <c r="I10" s="278"/>
      <c r="J10" s="277"/>
      <c r="K10" s="276"/>
      <c r="L10" s="275"/>
    </row>
    <row r="11" spans="1:12" ht="25.5">
      <c r="A11" s="284">
        <v>3</v>
      </c>
      <c r="B11" s="451">
        <v>43078</v>
      </c>
      <c r="C11" s="282" t="s">
        <v>746</v>
      </c>
      <c r="D11" s="281">
        <v>30000</v>
      </c>
      <c r="E11" s="280" t="s">
        <v>749</v>
      </c>
      <c r="F11" s="279" t="s">
        <v>757</v>
      </c>
      <c r="G11" s="279" t="s">
        <v>765</v>
      </c>
      <c r="H11" s="279" t="s">
        <v>771</v>
      </c>
      <c r="I11" s="278"/>
      <c r="J11" s="277"/>
      <c r="K11" s="276"/>
      <c r="L11" s="275"/>
    </row>
    <row r="12" spans="1:12" ht="25.5">
      <c r="A12" s="284">
        <v>4</v>
      </c>
      <c r="B12" s="451">
        <v>43078</v>
      </c>
      <c r="C12" s="282" t="s">
        <v>746</v>
      </c>
      <c r="D12" s="281">
        <v>1200</v>
      </c>
      <c r="E12" s="280" t="s">
        <v>750</v>
      </c>
      <c r="F12" s="279" t="s">
        <v>758</v>
      </c>
      <c r="G12" s="279" t="s">
        <v>766</v>
      </c>
      <c r="H12" s="279" t="s">
        <v>772</v>
      </c>
      <c r="I12" s="278"/>
      <c r="J12" s="277"/>
      <c r="K12" s="276"/>
      <c r="L12" s="275"/>
    </row>
    <row r="13" spans="1:12" ht="25.5">
      <c r="A13" s="284">
        <v>5</v>
      </c>
      <c r="B13" s="451">
        <v>43078</v>
      </c>
      <c r="C13" s="282" t="s">
        <v>746</v>
      </c>
      <c r="D13" s="281">
        <v>30000</v>
      </c>
      <c r="E13" s="280" t="s">
        <v>751</v>
      </c>
      <c r="F13" s="279" t="s">
        <v>759</v>
      </c>
      <c r="G13" s="279" t="s">
        <v>767</v>
      </c>
      <c r="H13" s="279" t="s">
        <v>772</v>
      </c>
      <c r="I13" s="278"/>
      <c r="J13" s="277"/>
      <c r="K13" s="276"/>
      <c r="L13" s="275"/>
    </row>
    <row r="14" spans="1:12" ht="25.5">
      <c r="A14" s="284">
        <v>6</v>
      </c>
      <c r="B14" s="451">
        <v>43078</v>
      </c>
      <c r="C14" s="282" t="s">
        <v>746</v>
      </c>
      <c r="D14" s="281">
        <v>60000</v>
      </c>
      <c r="E14" s="280" t="s">
        <v>752</v>
      </c>
      <c r="F14" s="279" t="s">
        <v>760</v>
      </c>
      <c r="G14" s="279" t="s">
        <v>768</v>
      </c>
      <c r="H14" s="279" t="s">
        <v>771</v>
      </c>
      <c r="I14" s="278"/>
      <c r="J14" s="277"/>
      <c r="K14" s="276"/>
      <c r="L14" s="275"/>
    </row>
    <row r="15" spans="1:12" ht="25.5">
      <c r="A15" s="284">
        <v>7</v>
      </c>
      <c r="B15" s="451">
        <v>43078</v>
      </c>
      <c r="C15" s="282" t="s">
        <v>746</v>
      </c>
      <c r="D15" s="281">
        <v>50000</v>
      </c>
      <c r="E15" s="280" t="s">
        <v>753</v>
      </c>
      <c r="F15" s="279" t="s">
        <v>761</v>
      </c>
      <c r="G15" s="279" t="s">
        <v>769</v>
      </c>
      <c r="H15" s="279" t="s">
        <v>773</v>
      </c>
      <c r="I15" s="278"/>
      <c r="J15" s="277"/>
      <c r="K15" s="276"/>
      <c r="L15" s="275"/>
    </row>
    <row r="16" spans="1:12" ht="25.5">
      <c r="A16" s="284">
        <v>8</v>
      </c>
      <c r="B16" s="451">
        <v>43078</v>
      </c>
      <c r="C16" s="282" t="s">
        <v>746</v>
      </c>
      <c r="D16" s="281">
        <v>30000</v>
      </c>
      <c r="E16" s="280" t="s">
        <v>754</v>
      </c>
      <c r="F16" s="279" t="s">
        <v>762</v>
      </c>
      <c r="G16" s="279" t="s">
        <v>770</v>
      </c>
      <c r="H16" s="279" t="s">
        <v>771</v>
      </c>
      <c r="I16" s="278"/>
      <c r="J16" s="277"/>
      <c r="K16" s="276"/>
      <c r="L16" s="275"/>
    </row>
    <row r="17" spans="1:12" ht="25.5">
      <c r="A17" s="284">
        <v>9</v>
      </c>
      <c r="B17" s="451">
        <v>43078</v>
      </c>
      <c r="C17" s="282" t="s">
        <v>746</v>
      </c>
      <c r="D17" s="281">
        <v>120000</v>
      </c>
      <c r="E17" s="280" t="s">
        <v>774</v>
      </c>
      <c r="F17" s="279" t="s">
        <v>775</v>
      </c>
      <c r="G17" s="279" t="s">
        <v>776</v>
      </c>
      <c r="H17" s="279" t="s">
        <v>771</v>
      </c>
      <c r="I17" s="278"/>
      <c r="J17" s="277"/>
      <c r="K17" s="276"/>
      <c r="L17" s="275"/>
    </row>
    <row r="18" spans="1:12" ht="25.5">
      <c r="A18" s="284">
        <v>10</v>
      </c>
      <c r="B18" s="451" t="s">
        <v>1954</v>
      </c>
      <c r="C18" s="282" t="s">
        <v>746</v>
      </c>
      <c r="D18" s="281">
        <v>30000</v>
      </c>
      <c r="E18" s="280" t="s">
        <v>777</v>
      </c>
      <c r="F18" s="279" t="s">
        <v>782</v>
      </c>
      <c r="G18" s="279" t="s">
        <v>787</v>
      </c>
      <c r="H18" s="279" t="s">
        <v>771</v>
      </c>
      <c r="I18" s="278"/>
      <c r="J18" s="277"/>
      <c r="K18" s="276"/>
      <c r="L18" s="275"/>
    </row>
    <row r="19" spans="1:12" ht="25.5">
      <c r="A19" s="284">
        <v>11</v>
      </c>
      <c r="B19" s="451" t="s">
        <v>1954</v>
      </c>
      <c r="C19" s="282" t="s">
        <v>746</v>
      </c>
      <c r="D19" s="281">
        <v>50000</v>
      </c>
      <c r="E19" s="280" t="s">
        <v>778</v>
      </c>
      <c r="F19" s="279" t="s">
        <v>783</v>
      </c>
      <c r="G19" s="279" t="s">
        <v>788</v>
      </c>
      <c r="H19" s="279" t="s">
        <v>771</v>
      </c>
      <c r="I19" s="278"/>
      <c r="J19" s="277"/>
      <c r="K19" s="276"/>
      <c r="L19" s="275"/>
    </row>
    <row r="20" spans="1:12" ht="25.5">
      <c r="A20" s="284">
        <v>12</v>
      </c>
      <c r="B20" s="451" t="s">
        <v>1954</v>
      </c>
      <c r="C20" s="282" t="s">
        <v>746</v>
      </c>
      <c r="D20" s="281">
        <v>10000</v>
      </c>
      <c r="E20" s="280" t="s">
        <v>779</v>
      </c>
      <c r="F20" s="279" t="s">
        <v>784</v>
      </c>
      <c r="G20" s="279" t="s">
        <v>789</v>
      </c>
      <c r="H20" s="279" t="s">
        <v>773</v>
      </c>
      <c r="I20" s="278"/>
      <c r="J20" s="277"/>
      <c r="K20" s="276"/>
      <c r="L20" s="275"/>
    </row>
    <row r="21" spans="1:12" ht="25.5">
      <c r="A21" s="284">
        <v>13</v>
      </c>
      <c r="B21" s="451" t="s">
        <v>1954</v>
      </c>
      <c r="C21" s="282" t="s">
        <v>746</v>
      </c>
      <c r="D21" s="281">
        <v>150</v>
      </c>
      <c r="E21" s="280" t="s">
        <v>780</v>
      </c>
      <c r="F21" s="279" t="s">
        <v>785</v>
      </c>
      <c r="G21" s="279" t="s">
        <v>790</v>
      </c>
      <c r="H21" s="279" t="s">
        <v>772</v>
      </c>
      <c r="I21" s="278"/>
      <c r="J21" s="277"/>
      <c r="K21" s="276"/>
      <c r="L21" s="275"/>
    </row>
    <row r="22" spans="1:12" ht="25.5">
      <c r="A22" s="284">
        <v>14</v>
      </c>
      <c r="B22" s="451" t="s">
        <v>1955</v>
      </c>
      <c r="C22" s="282" t="s">
        <v>746</v>
      </c>
      <c r="D22" s="281">
        <v>15000</v>
      </c>
      <c r="E22" s="280" t="s">
        <v>781</v>
      </c>
      <c r="F22" s="279" t="s">
        <v>786</v>
      </c>
      <c r="G22" s="279" t="s">
        <v>791</v>
      </c>
      <c r="H22" s="279" t="s">
        <v>771</v>
      </c>
      <c r="I22" s="278"/>
      <c r="J22" s="277"/>
      <c r="K22" s="276"/>
      <c r="L22" s="275"/>
    </row>
    <row r="23" spans="1:12" ht="25.5">
      <c r="A23" s="284">
        <v>15</v>
      </c>
      <c r="B23" s="451" t="s">
        <v>1954</v>
      </c>
      <c r="C23" s="282" t="s">
        <v>746</v>
      </c>
      <c r="D23" s="445">
        <v>100000</v>
      </c>
      <c r="E23" s="446" t="s">
        <v>792</v>
      </c>
      <c r="F23" s="279" t="s">
        <v>795</v>
      </c>
      <c r="G23" s="279" t="s">
        <v>798</v>
      </c>
      <c r="H23" s="279" t="s">
        <v>801</v>
      </c>
      <c r="I23" s="278"/>
      <c r="J23" s="277"/>
      <c r="K23" s="276"/>
      <c r="L23" s="275"/>
    </row>
    <row r="24" spans="1:12" ht="25.5">
      <c r="A24" s="284">
        <v>16</v>
      </c>
      <c r="B24" s="451" t="s">
        <v>1955</v>
      </c>
      <c r="C24" s="282" t="s">
        <v>746</v>
      </c>
      <c r="D24" s="445">
        <v>50000</v>
      </c>
      <c r="E24" s="446" t="s">
        <v>793</v>
      </c>
      <c r="F24" s="279" t="s">
        <v>796</v>
      </c>
      <c r="G24" s="279" t="s">
        <v>799</v>
      </c>
      <c r="H24" s="279" t="s">
        <v>771</v>
      </c>
      <c r="I24" s="278"/>
      <c r="J24" s="277"/>
      <c r="K24" s="276"/>
      <c r="L24" s="275"/>
    </row>
    <row r="25" spans="1:12" ht="25.5">
      <c r="A25" s="284">
        <v>17</v>
      </c>
      <c r="B25" s="451" t="s">
        <v>1955</v>
      </c>
      <c r="C25" s="282" t="s">
        <v>746</v>
      </c>
      <c r="D25" s="445">
        <v>120000</v>
      </c>
      <c r="E25" s="446" t="s">
        <v>794</v>
      </c>
      <c r="F25" s="279" t="s">
        <v>797</v>
      </c>
      <c r="G25" s="279" t="s">
        <v>800</v>
      </c>
      <c r="H25" s="279" t="s">
        <v>772</v>
      </c>
      <c r="I25" s="278"/>
      <c r="J25" s="277"/>
      <c r="K25" s="276"/>
      <c r="L25" s="275"/>
    </row>
    <row r="26" spans="1:12">
      <c r="A26" s="284">
        <v>18</v>
      </c>
      <c r="B26" s="451" t="s">
        <v>1954</v>
      </c>
      <c r="C26" s="282" t="s">
        <v>219</v>
      </c>
      <c r="D26" s="281">
        <v>20</v>
      </c>
      <c r="E26" s="280" t="s">
        <v>802</v>
      </c>
      <c r="F26" s="279" t="s">
        <v>803</v>
      </c>
      <c r="G26" s="279" t="s">
        <v>804</v>
      </c>
      <c r="H26" s="279" t="s">
        <v>773</v>
      </c>
      <c r="I26" s="278"/>
      <c r="J26" s="277"/>
      <c r="K26" s="276"/>
      <c r="L26" s="275"/>
    </row>
    <row r="27" spans="1:12" ht="114.75">
      <c r="A27" s="284">
        <v>19</v>
      </c>
      <c r="B27" s="451">
        <v>43078</v>
      </c>
      <c r="C27" s="282" t="s">
        <v>805</v>
      </c>
      <c r="D27" s="281">
        <v>1960</v>
      </c>
      <c r="E27" s="280" t="s">
        <v>806</v>
      </c>
      <c r="F27" s="279" t="s">
        <v>807</v>
      </c>
      <c r="G27" s="279"/>
      <c r="H27" s="279"/>
      <c r="I27" s="278" t="s">
        <v>808</v>
      </c>
      <c r="J27" s="277"/>
      <c r="K27" s="276"/>
      <c r="L27" s="275"/>
    </row>
    <row r="28" spans="1:12" ht="25.5">
      <c r="A28" s="284">
        <v>20</v>
      </c>
      <c r="B28" s="451" t="s">
        <v>1956</v>
      </c>
      <c r="C28" s="282" t="s">
        <v>746</v>
      </c>
      <c r="D28" s="281">
        <v>120000</v>
      </c>
      <c r="E28" s="280" t="s">
        <v>809</v>
      </c>
      <c r="F28" s="279" t="s">
        <v>810</v>
      </c>
      <c r="G28" s="279" t="s">
        <v>811</v>
      </c>
      <c r="H28" s="279" t="s">
        <v>773</v>
      </c>
      <c r="I28" s="278"/>
      <c r="J28" s="277"/>
      <c r="K28" s="276"/>
      <c r="L28" s="275"/>
    </row>
    <row r="29" spans="1:12" ht="114.75">
      <c r="A29" s="284">
        <v>21</v>
      </c>
      <c r="B29" s="451" t="s">
        <v>1954</v>
      </c>
      <c r="C29" s="282" t="s">
        <v>805</v>
      </c>
      <c r="D29" s="281">
        <v>1250</v>
      </c>
      <c r="E29" s="444" t="s">
        <v>812</v>
      </c>
      <c r="F29" s="279" t="s">
        <v>813</v>
      </c>
      <c r="G29" s="279"/>
      <c r="H29" s="279"/>
      <c r="I29" s="278" t="s">
        <v>814</v>
      </c>
      <c r="J29" s="277"/>
      <c r="K29" s="276"/>
      <c r="L29" s="275"/>
    </row>
    <row r="30" spans="1:12" ht="25.5">
      <c r="A30" s="284">
        <v>22</v>
      </c>
      <c r="B30" s="451" t="s">
        <v>1957</v>
      </c>
      <c r="C30" s="282" t="s">
        <v>746</v>
      </c>
      <c r="D30" s="281">
        <v>24000</v>
      </c>
      <c r="E30" s="280" t="s">
        <v>815</v>
      </c>
      <c r="F30" s="279" t="s">
        <v>834</v>
      </c>
      <c r="G30" s="279" t="s">
        <v>853</v>
      </c>
      <c r="H30" s="279" t="s">
        <v>872</v>
      </c>
      <c r="I30" s="278"/>
      <c r="J30" s="277"/>
      <c r="K30" s="276"/>
      <c r="L30" s="275"/>
    </row>
    <row r="31" spans="1:12" ht="25.5">
      <c r="A31" s="284">
        <v>23</v>
      </c>
      <c r="B31" s="451" t="s">
        <v>1957</v>
      </c>
      <c r="C31" s="282" t="s">
        <v>746</v>
      </c>
      <c r="D31" s="281">
        <v>24000</v>
      </c>
      <c r="E31" s="280" t="s">
        <v>816</v>
      </c>
      <c r="F31" s="279" t="s">
        <v>835</v>
      </c>
      <c r="G31" s="279" t="s">
        <v>854</v>
      </c>
      <c r="H31" s="279" t="s">
        <v>872</v>
      </c>
      <c r="I31" s="278"/>
      <c r="J31" s="277"/>
      <c r="K31" s="276"/>
      <c r="L31" s="275"/>
    </row>
    <row r="32" spans="1:12" ht="25.5">
      <c r="A32" s="284">
        <v>24</v>
      </c>
      <c r="B32" s="451" t="s">
        <v>1957</v>
      </c>
      <c r="C32" s="282" t="s">
        <v>746</v>
      </c>
      <c r="D32" s="281">
        <v>20000</v>
      </c>
      <c r="E32" s="280" t="s">
        <v>817</v>
      </c>
      <c r="F32" s="279" t="s">
        <v>836</v>
      </c>
      <c r="G32" s="279" t="s">
        <v>855</v>
      </c>
      <c r="H32" s="279" t="s">
        <v>771</v>
      </c>
      <c r="I32" s="278"/>
      <c r="J32" s="277"/>
      <c r="K32" s="276"/>
      <c r="L32" s="275"/>
    </row>
    <row r="33" spans="1:12" ht="25.5">
      <c r="A33" s="284">
        <v>25</v>
      </c>
      <c r="B33" s="451" t="s">
        <v>1957</v>
      </c>
      <c r="C33" s="282" t="s">
        <v>746</v>
      </c>
      <c r="D33" s="281">
        <v>24000</v>
      </c>
      <c r="E33" s="280" t="s">
        <v>818</v>
      </c>
      <c r="F33" s="279" t="s">
        <v>837</v>
      </c>
      <c r="G33" s="279" t="s">
        <v>856</v>
      </c>
      <c r="H33" s="279" t="s">
        <v>872</v>
      </c>
      <c r="I33" s="278"/>
      <c r="J33" s="277"/>
      <c r="K33" s="276"/>
      <c r="L33" s="275"/>
    </row>
    <row r="34" spans="1:12" ht="25.5">
      <c r="A34" s="284">
        <v>26</v>
      </c>
      <c r="B34" s="451" t="s">
        <v>1957</v>
      </c>
      <c r="C34" s="282" t="s">
        <v>746</v>
      </c>
      <c r="D34" s="281">
        <v>24000</v>
      </c>
      <c r="E34" s="280" t="s">
        <v>819</v>
      </c>
      <c r="F34" s="279" t="s">
        <v>838</v>
      </c>
      <c r="G34" s="279" t="s">
        <v>857</v>
      </c>
      <c r="H34" s="279" t="s">
        <v>872</v>
      </c>
      <c r="I34" s="278"/>
      <c r="J34" s="277"/>
      <c r="K34" s="276"/>
      <c r="L34" s="275"/>
    </row>
    <row r="35" spans="1:12" ht="25.5">
      <c r="A35" s="284">
        <v>27</v>
      </c>
      <c r="B35" s="451" t="s">
        <v>1957</v>
      </c>
      <c r="C35" s="282" t="s">
        <v>746</v>
      </c>
      <c r="D35" s="281">
        <v>24000</v>
      </c>
      <c r="E35" s="280" t="s">
        <v>820</v>
      </c>
      <c r="F35" s="279" t="s">
        <v>839</v>
      </c>
      <c r="G35" s="279" t="s">
        <v>858</v>
      </c>
      <c r="H35" s="279" t="s">
        <v>872</v>
      </c>
      <c r="I35" s="278"/>
      <c r="J35" s="277"/>
      <c r="K35" s="276"/>
      <c r="L35" s="275"/>
    </row>
    <row r="36" spans="1:12" ht="25.5">
      <c r="A36" s="284">
        <v>28</v>
      </c>
      <c r="B36" s="451" t="s">
        <v>1957</v>
      </c>
      <c r="C36" s="282" t="s">
        <v>746</v>
      </c>
      <c r="D36" s="281">
        <v>8000</v>
      </c>
      <c r="E36" s="280" t="s">
        <v>821</v>
      </c>
      <c r="F36" s="279" t="s">
        <v>840</v>
      </c>
      <c r="G36" s="279" t="s">
        <v>859</v>
      </c>
      <c r="H36" s="279" t="s">
        <v>771</v>
      </c>
      <c r="I36" s="278"/>
      <c r="J36" s="277"/>
      <c r="K36" s="276"/>
      <c r="L36" s="275"/>
    </row>
    <row r="37" spans="1:12" ht="25.5">
      <c r="A37" s="284">
        <v>29</v>
      </c>
      <c r="B37" s="451" t="s">
        <v>1957</v>
      </c>
      <c r="C37" s="282" t="s">
        <v>746</v>
      </c>
      <c r="D37" s="281">
        <v>10000</v>
      </c>
      <c r="E37" s="280" t="s">
        <v>822</v>
      </c>
      <c r="F37" s="279" t="s">
        <v>841</v>
      </c>
      <c r="G37" s="279" t="s">
        <v>860</v>
      </c>
      <c r="H37" s="279" t="s">
        <v>771</v>
      </c>
      <c r="I37" s="278"/>
      <c r="J37" s="277"/>
      <c r="K37" s="276"/>
      <c r="L37" s="275"/>
    </row>
    <row r="38" spans="1:12" ht="25.5">
      <c r="A38" s="284">
        <v>30</v>
      </c>
      <c r="B38" s="451" t="s">
        <v>1957</v>
      </c>
      <c r="C38" s="282" t="s">
        <v>746</v>
      </c>
      <c r="D38" s="281">
        <v>20000</v>
      </c>
      <c r="E38" s="280" t="s">
        <v>823</v>
      </c>
      <c r="F38" s="279" t="s">
        <v>842</v>
      </c>
      <c r="G38" s="279" t="s">
        <v>861</v>
      </c>
      <c r="H38" s="279" t="s">
        <v>771</v>
      </c>
      <c r="I38" s="278"/>
      <c r="J38" s="277"/>
      <c r="K38" s="276"/>
      <c r="L38" s="275"/>
    </row>
    <row r="39" spans="1:12" ht="25.5">
      <c r="A39" s="284">
        <v>31</v>
      </c>
      <c r="B39" s="451" t="s">
        <v>1957</v>
      </c>
      <c r="C39" s="282" t="s">
        <v>746</v>
      </c>
      <c r="D39" s="281">
        <v>40000</v>
      </c>
      <c r="E39" s="280" t="s">
        <v>824</v>
      </c>
      <c r="F39" s="279" t="s">
        <v>843</v>
      </c>
      <c r="G39" s="279" t="s">
        <v>862</v>
      </c>
      <c r="H39" s="279" t="s">
        <v>771</v>
      </c>
      <c r="I39" s="278"/>
      <c r="J39" s="277"/>
      <c r="K39" s="276"/>
      <c r="L39" s="275"/>
    </row>
    <row r="40" spans="1:12" ht="25.5">
      <c r="A40" s="284">
        <v>32</v>
      </c>
      <c r="B40" s="451" t="s">
        <v>1957</v>
      </c>
      <c r="C40" s="282" t="s">
        <v>746</v>
      </c>
      <c r="D40" s="281">
        <v>20000</v>
      </c>
      <c r="E40" s="280" t="s">
        <v>825</v>
      </c>
      <c r="F40" s="279" t="s">
        <v>844</v>
      </c>
      <c r="G40" s="279" t="s">
        <v>863</v>
      </c>
      <c r="H40" s="279" t="s">
        <v>771</v>
      </c>
      <c r="I40" s="278"/>
      <c r="J40" s="277"/>
      <c r="K40" s="276"/>
      <c r="L40" s="275"/>
    </row>
    <row r="41" spans="1:12" ht="25.5">
      <c r="A41" s="284">
        <v>33</v>
      </c>
      <c r="B41" s="451" t="s">
        <v>1957</v>
      </c>
      <c r="C41" s="282" t="s">
        <v>746</v>
      </c>
      <c r="D41" s="281">
        <v>375</v>
      </c>
      <c r="E41" s="280" t="s">
        <v>826</v>
      </c>
      <c r="F41" s="279" t="s">
        <v>845</v>
      </c>
      <c r="G41" s="279" t="s">
        <v>864</v>
      </c>
      <c r="H41" s="279" t="s">
        <v>772</v>
      </c>
      <c r="I41" s="278"/>
      <c r="J41" s="277"/>
      <c r="K41" s="276"/>
      <c r="L41" s="275"/>
    </row>
    <row r="42" spans="1:12" ht="25.5">
      <c r="A42" s="284">
        <v>34</v>
      </c>
      <c r="B42" s="451" t="s">
        <v>1958</v>
      </c>
      <c r="C42" s="282" t="s">
        <v>746</v>
      </c>
      <c r="D42" s="281">
        <v>13000</v>
      </c>
      <c r="E42" s="280" t="s">
        <v>818</v>
      </c>
      <c r="F42" s="279" t="s">
        <v>837</v>
      </c>
      <c r="G42" s="279" t="s">
        <v>856</v>
      </c>
      <c r="H42" s="279" t="s">
        <v>872</v>
      </c>
      <c r="I42" s="278"/>
      <c r="J42" s="277"/>
      <c r="K42" s="276"/>
      <c r="L42" s="275"/>
    </row>
    <row r="43" spans="1:12" ht="25.5">
      <c r="A43" s="284">
        <v>35</v>
      </c>
      <c r="B43" s="451" t="s">
        <v>1958</v>
      </c>
      <c r="C43" s="282" t="s">
        <v>746</v>
      </c>
      <c r="D43" s="281">
        <v>14000</v>
      </c>
      <c r="E43" s="280" t="s">
        <v>820</v>
      </c>
      <c r="F43" s="279" t="s">
        <v>839</v>
      </c>
      <c r="G43" s="279" t="s">
        <v>858</v>
      </c>
      <c r="H43" s="279" t="s">
        <v>872</v>
      </c>
      <c r="I43" s="278"/>
      <c r="J43" s="277"/>
      <c r="K43" s="276"/>
      <c r="L43" s="275"/>
    </row>
    <row r="44" spans="1:12" ht="25.5">
      <c r="A44" s="284">
        <v>36</v>
      </c>
      <c r="B44" s="451" t="s">
        <v>1958</v>
      </c>
      <c r="C44" s="282" t="s">
        <v>746</v>
      </c>
      <c r="D44" s="281">
        <v>14000</v>
      </c>
      <c r="E44" s="280" t="s">
        <v>815</v>
      </c>
      <c r="F44" s="279" t="s">
        <v>834</v>
      </c>
      <c r="G44" s="279" t="s">
        <v>853</v>
      </c>
      <c r="H44" s="279" t="s">
        <v>872</v>
      </c>
      <c r="I44" s="278"/>
      <c r="J44" s="277"/>
      <c r="K44" s="276"/>
      <c r="L44" s="275"/>
    </row>
    <row r="45" spans="1:12" ht="25.5">
      <c r="A45" s="284">
        <v>37</v>
      </c>
      <c r="B45" s="451" t="s">
        <v>1958</v>
      </c>
      <c r="C45" s="282" t="s">
        <v>746</v>
      </c>
      <c r="D45" s="281">
        <v>13000</v>
      </c>
      <c r="E45" s="280" t="s">
        <v>816</v>
      </c>
      <c r="F45" s="279" t="s">
        <v>835</v>
      </c>
      <c r="G45" s="279" t="s">
        <v>854</v>
      </c>
      <c r="H45" s="279" t="s">
        <v>872</v>
      </c>
      <c r="I45" s="278"/>
      <c r="J45" s="277"/>
      <c r="K45" s="276"/>
      <c r="L45" s="275"/>
    </row>
    <row r="46" spans="1:12" ht="25.5">
      <c r="A46" s="284">
        <v>38</v>
      </c>
      <c r="B46" s="451" t="s">
        <v>1958</v>
      </c>
      <c r="C46" s="282" t="s">
        <v>746</v>
      </c>
      <c r="D46" s="281">
        <v>13000</v>
      </c>
      <c r="E46" s="280" t="s">
        <v>819</v>
      </c>
      <c r="F46" s="279" t="s">
        <v>838</v>
      </c>
      <c r="G46" s="279" t="s">
        <v>857</v>
      </c>
      <c r="H46" s="279" t="s">
        <v>872</v>
      </c>
      <c r="I46" s="278"/>
      <c r="J46" s="277"/>
      <c r="K46" s="276"/>
      <c r="L46" s="275"/>
    </row>
    <row r="47" spans="1:12" ht="25.5">
      <c r="A47" s="284">
        <v>39</v>
      </c>
      <c r="B47" s="451" t="s">
        <v>1958</v>
      </c>
      <c r="C47" s="282" t="s">
        <v>746</v>
      </c>
      <c r="D47" s="281">
        <v>13000</v>
      </c>
      <c r="E47" s="280" t="s">
        <v>827</v>
      </c>
      <c r="F47" s="279" t="s">
        <v>846</v>
      </c>
      <c r="G47" s="279" t="s">
        <v>865</v>
      </c>
      <c r="H47" s="279" t="s">
        <v>872</v>
      </c>
      <c r="I47" s="278"/>
      <c r="J47" s="277"/>
      <c r="K47" s="276"/>
      <c r="L47" s="275"/>
    </row>
    <row r="48" spans="1:12" ht="25.5">
      <c r="A48" s="284">
        <v>40</v>
      </c>
      <c r="B48" s="451" t="s">
        <v>1958</v>
      </c>
      <c r="C48" s="282" t="s">
        <v>746</v>
      </c>
      <c r="D48" s="281">
        <v>15000</v>
      </c>
      <c r="E48" s="280" t="s">
        <v>828</v>
      </c>
      <c r="F48" s="279" t="s">
        <v>847</v>
      </c>
      <c r="G48" s="279" t="s">
        <v>866</v>
      </c>
      <c r="H48" s="279" t="s">
        <v>771</v>
      </c>
      <c r="I48" s="278"/>
      <c r="J48" s="277"/>
      <c r="K48" s="276"/>
      <c r="L48" s="275"/>
    </row>
    <row r="49" spans="1:12" ht="25.5">
      <c r="A49" s="284">
        <v>41</v>
      </c>
      <c r="B49" s="451" t="s">
        <v>1958</v>
      </c>
      <c r="C49" s="282" t="s">
        <v>746</v>
      </c>
      <c r="D49" s="281">
        <v>60000</v>
      </c>
      <c r="E49" s="280" t="s">
        <v>829</v>
      </c>
      <c r="F49" s="279" t="s">
        <v>848</v>
      </c>
      <c r="G49" s="279" t="s">
        <v>867</v>
      </c>
      <c r="H49" s="279" t="s">
        <v>771</v>
      </c>
      <c r="I49" s="278"/>
      <c r="J49" s="277"/>
      <c r="K49" s="276"/>
      <c r="L49" s="275"/>
    </row>
    <row r="50" spans="1:12" ht="25.5">
      <c r="A50" s="284">
        <v>42</v>
      </c>
      <c r="B50" s="451" t="s">
        <v>1958</v>
      </c>
      <c r="C50" s="282" t="s">
        <v>746</v>
      </c>
      <c r="D50" s="281">
        <v>10000</v>
      </c>
      <c r="E50" s="280" t="s">
        <v>830</v>
      </c>
      <c r="F50" s="279" t="s">
        <v>849</v>
      </c>
      <c r="G50" s="279" t="s">
        <v>868</v>
      </c>
      <c r="H50" s="279" t="s">
        <v>771</v>
      </c>
      <c r="I50" s="278"/>
      <c r="J50" s="277"/>
      <c r="K50" s="276"/>
      <c r="L50" s="275"/>
    </row>
    <row r="51" spans="1:12" ht="25.5">
      <c r="A51" s="284">
        <v>43</v>
      </c>
      <c r="B51" s="451" t="s">
        <v>1958</v>
      </c>
      <c r="C51" s="282" t="s">
        <v>746</v>
      </c>
      <c r="D51" s="281">
        <v>55000</v>
      </c>
      <c r="E51" s="280" t="s">
        <v>831</v>
      </c>
      <c r="F51" s="279" t="s">
        <v>850</v>
      </c>
      <c r="G51" s="279" t="s">
        <v>869</v>
      </c>
      <c r="H51" s="279" t="s">
        <v>771</v>
      </c>
      <c r="I51" s="278"/>
      <c r="J51" s="277"/>
      <c r="K51" s="276"/>
      <c r="L51" s="275"/>
    </row>
    <row r="52" spans="1:12" ht="25.5">
      <c r="A52" s="284">
        <v>44</v>
      </c>
      <c r="B52" s="451" t="s">
        <v>1958</v>
      </c>
      <c r="C52" s="282" t="s">
        <v>746</v>
      </c>
      <c r="D52" s="281">
        <v>60000</v>
      </c>
      <c r="E52" s="280" t="s">
        <v>832</v>
      </c>
      <c r="F52" s="279" t="s">
        <v>851</v>
      </c>
      <c r="G52" s="279" t="s">
        <v>870</v>
      </c>
      <c r="H52" s="279" t="s">
        <v>771</v>
      </c>
      <c r="I52" s="278"/>
      <c r="J52" s="277"/>
      <c r="K52" s="276"/>
      <c r="L52" s="275"/>
    </row>
    <row r="53" spans="1:12" ht="25.5">
      <c r="A53" s="284">
        <v>45</v>
      </c>
      <c r="B53" s="451" t="s">
        <v>1958</v>
      </c>
      <c r="C53" s="282" t="s">
        <v>746</v>
      </c>
      <c r="D53" s="281">
        <v>40000</v>
      </c>
      <c r="E53" s="280" t="s">
        <v>833</v>
      </c>
      <c r="F53" s="279" t="s">
        <v>852</v>
      </c>
      <c r="G53" s="279" t="s">
        <v>871</v>
      </c>
      <c r="H53" s="279" t="s">
        <v>771</v>
      </c>
      <c r="I53" s="278"/>
      <c r="J53" s="277"/>
      <c r="K53" s="276"/>
      <c r="L53" s="275"/>
    </row>
    <row r="54" spans="1:12" ht="25.5">
      <c r="A54" s="284">
        <v>46</v>
      </c>
      <c r="B54" s="451" t="s">
        <v>1959</v>
      </c>
      <c r="C54" s="282" t="s">
        <v>746</v>
      </c>
      <c r="D54" s="445">
        <v>80</v>
      </c>
      <c r="E54" s="446" t="s">
        <v>873</v>
      </c>
      <c r="F54" s="279" t="s">
        <v>880</v>
      </c>
      <c r="G54" s="279" t="s">
        <v>887</v>
      </c>
      <c r="H54" s="279" t="s">
        <v>894</v>
      </c>
      <c r="I54" s="278"/>
      <c r="J54" s="277"/>
      <c r="K54" s="276"/>
      <c r="L54" s="275"/>
    </row>
    <row r="55" spans="1:12" ht="25.5">
      <c r="A55" s="284">
        <v>47</v>
      </c>
      <c r="B55" s="451" t="s">
        <v>1960</v>
      </c>
      <c r="C55" s="282" t="s">
        <v>746</v>
      </c>
      <c r="D55" s="445">
        <v>700</v>
      </c>
      <c r="E55" s="446" t="s">
        <v>874</v>
      </c>
      <c r="F55" s="279" t="s">
        <v>881</v>
      </c>
      <c r="G55" s="279" t="s">
        <v>888</v>
      </c>
      <c r="H55" s="279" t="s">
        <v>772</v>
      </c>
      <c r="I55" s="278"/>
      <c r="J55" s="277"/>
      <c r="K55" s="276"/>
      <c r="L55" s="275"/>
    </row>
    <row r="56" spans="1:12" ht="25.5">
      <c r="A56" s="284">
        <v>48</v>
      </c>
      <c r="B56" s="451" t="s">
        <v>1960</v>
      </c>
      <c r="C56" s="282" t="s">
        <v>746</v>
      </c>
      <c r="D56" s="445">
        <v>540</v>
      </c>
      <c r="E56" s="446" t="s">
        <v>875</v>
      </c>
      <c r="F56" s="279" t="s">
        <v>882</v>
      </c>
      <c r="G56" s="279" t="s">
        <v>889</v>
      </c>
      <c r="H56" s="279" t="s">
        <v>772</v>
      </c>
      <c r="I56" s="278"/>
      <c r="J56" s="277"/>
      <c r="K56" s="276"/>
      <c r="L56" s="275"/>
    </row>
    <row r="57" spans="1:12" ht="25.5">
      <c r="A57" s="284">
        <v>49</v>
      </c>
      <c r="B57" s="451" t="s">
        <v>1960</v>
      </c>
      <c r="C57" s="282" t="s">
        <v>746</v>
      </c>
      <c r="D57" s="445">
        <v>300</v>
      </c>
      <c r="E57" s="446" t="s">
        <v>876</v>
      </c>
      <c r="F57" s="279" t="s">
        <v>883</v>
      </c>
      <c r="G57" s="279" t="s">
        <v>890</v>
      </c>
      <c r="H57" s="279" t="s">
        <v>771</v>
      </c>
      <c r="I57" s="278"/>
      <c r="J57" s="277"/>
      <c r="K57" s="276"/>
      <c r="L57" s="275"/>
    </row>
    <row r="58" spans="1:12" ht="25.5">
      <c r="A58" s="284">
        <v>50</v>
      </c>
      <c r="B58" s="451" t="s">
        <v>1961</v>
      </c>
      <c r="C58" s="282" t="s">
        <v>746</v>
      </c>
      <c r="D58" s="445">
        <v>30000</v>
      </c>
      <c r="E58" s="446" t="s">
        <v>877</v>
      </c>
      <c r="F58" s="279" t="s">
        <v>884</v>
      </c>
      <c r="G58" s="279" t="s">
        <v>891</v>
      </c>
      <c r="H58" s="279" t="s">
        <v>771</v>
      </c>
      <c r="I58" s="278"/>
      <c r="J58" s="277"/>
      <c r="K58" s="276"/>
      <c r="L58" s="275"/>
    </row>
    <row r="59" spans="1:12" ht="25.5">
      <c r="A59" s="284">
        <v>51</v>
      </c>
      <c r="B59" s="451" t="s">
        <v>1961</v>
      </c>
      <c r="C59" s="282" t="s">
        <v>746</v>
      </c>
      <c r="D59" s="445">
        <v>55000</v>
      </c>
      <c r="E59" s="446" t="s">
        <v>878</v>
      </c>
      <c r="F59" s="279" t="s">
        <v>885</v>
      </c>
      <c r="G59" s="279" t="s">
        <v>892</v>
      </c>
      <c r="H59" s="279" t="s">
        <v>771</v>
      </c>
      <c r="I59" s="278"/>
      <c r="J59" s="277"/>
      <c r="K59" s="276"/>
      <c r="L59" s="275"/>
    </row>
    <row r="60" spans="1:12" ht="25.5">
      <c r="A60" s="284">
        <v>52</v>
      </c>
      <c r="B60" s="451" t="s">
        <v>1961</v>
      </c>
      <c r="C60" s="282" t="s">
        <v>746</v>
      </c>
      <c r="D60" s="445">
        <v>20000</v>
      </c>
      <c r="E60" s="446" t="s">
        <v>879</v>
      </c>
      <c r="F60" s="279" t="s">
        <v>886</v>
      </c>
      <c r="G60" s="279" t="s">
        <v>893</v>
      </c>
      <c r="H60" s="279" t="s">
        <v>771</v>
      </c>
      <c r="I60" s="278"/>
      <c r="J60" s="277"/>
      <c r="K60" s="276"/>
      <c r="L60" s="275"/>
    </row>
    <row r="61" spans="1:12" ht="25.5">
      <c r="A61" s="284">
        <v>53</v>
      </c>
      <c r="B61" s="451" t="s">
        <v>1962</v>
      </c>
      <c r="C61" s="282" t="s">
        <v>746</v>
      </c>
      <c r="D61" s="281">
        <v>300</v>
      </c>
      <c r="E61" s="280" t="s">
        <v>895</v>
      </c>
      <c r="F61" s="279" t="s">
        <v>898</v>
      </c>
      <c r="G61" s="279" t="s">
        <v>901</v>
      </c>
      <c r="H61" s="279" t="s">
        <v>801</v>
      </c>
      <c r="I61" s="278"/>
      <c r="J61" s="277"/>
      <c r="K61" s="276"/>
      <c r="L61" s="275"/>
    </row>
    <row r="62" spans="1:12" ht="25.5">
      <c r="A62" s="284">
        <v>54</v>
      </c>
      <c r="B62" s="451" t="s">
        <v>1960</v>
      </c>
      <c r="C62" s="282" t="s">
        <v>746</v>
      </c>
      <c r="D62" s="281">
        <v>100000</v>
      </c>
      <c r="E62" s="280" t="s">
        <v>896</v>
      </c>
      <c r="F62" s="279" t="s">
        <v>899</v>
      </c>
      <c r="G62" s="279" t="s">
        <v>902</v>
      </c>
      <c r="H62" s="279" t="s">
        <v>773</v>
      </c>
      <c r="I62" s="278"/>
      <c r="J62" s="277"/>
      <c r="K62" s="276"/>
      <c r="L62" s="275"/>
    </row>
    <row r="63" spans="1:12" ht="25.5">
      <c r="A63" s="284">
        <v>55</v>
      </c>
      <c r="B63" s="451" t="s">
        <v>1960</v>
      </c>
      <c r="C63" s="282" t="s">
        <v>746</v>
      </c>
      <c r="D63" s="281">
        <v>100000</v>
      </c>
      <c r="E63" s="280" t="s">
        <v>897</v>
      </c>
      <c r="F63" s="279" t="s">
        <v>900</v>
      </c>
      <c r="G63" s="279" t="s">
        <v>903</v>
      </c>
      <c r="H63" s="279" t="s">
        <v>773</v>
      </c>
      <c r="I63" s="278"/>
      <c r="J63" s="277"/>
      <c r="K63" s="276"/>
      <c r="L63" s="275"/>
    </row>
    <row r="64" spans="1:12" ht="25.5">
      <c r="A64" s="284">
        <v>56</v>
      </c>
      <c r="B64" s="451" t="s">
        <v>1963</v>
      </c>
      <c r="C64" s="282" t="s">
        <v>746</v>
      </c>
      <c r="D64" s="281">
        <v>60000</v>
      </c>
      <c r="E64" s="280" t="s">
        <v>904</v>
      </c>
      <c r="F64" s="279" t="s">
        <v>914</v>
      </c>
      <c r="G64" s="279" t="s">
        <v>924</v>
      </c>
      <c r="H64" s="279" t="s">
        <v>771</v>
      </c>
      <c r="I64" s="278"/>
      <c r="J64" s="277"/>
      <c r="K64" s="276"/>
      <c r="L64" s="275"/>
    </row>
    <row r="65" spans="1:12" ht="25.5">
      <c r="A65" s="284">
        <v>57</v>
      </c>
      <c r="B65" s="451" t="s">
        <v>1963</v>
      </c>
      <c r="C65" s="282" t="s">
        <v>746</v>
      </c>
      <c r="D65" s="281">
        <v>60000</v>
      </c>
      <c r="E65" s="280" t="s">
        <v>905</v>
      </c>
      <c r="F65" s="279" t="s">
        <v>915</v>
      </c>
      <c r="G65" s="279" t="s">
        <v>925</v>
      </c>
      <c r="H65" s="279" t="s">
        <v>771</v>
      </c>
      <c r="I65" s="278"/>
      <c r="J65" s="277"/>
      <c r="K65" s="276"/>
      <c r="L65" s="275"/>
    </row>
    <row r="66" spans="1:12" ht="25.5">
      <c r="A66" s="284">
        <v>58</v>
      </c>
      <c r="B66" s="451" t="s">
        <v>1964</v>
      </c>
      <c r="C66" s="282" t="s">
        <v>746</v>
      </c>
      <c r="D66" s="281">
        <v>57000</v>
      </c>
      <c r="E66" s="280" t="s">
        <v>906</v>
      </c>
      <c r="F66" s="279" t="s">
        <v>916</v>
      </c>
      <c r="G66" s="279" t="s">
        <v>926</v>
      </c>
      <c r="H66" s="279" t="s">
        <v>771</v>
      </c>
      <c r="I66" s="278"/>
      <c r="J66" s="277"/>
      <c r="K66" s="276"/>
      <c r="L66" s="275"/>
    </row>
    <row r="67" spans="1:12" ht="25.5">
      <c r="A67" s="284">
        <v>59</v>
      </c>
      <c r="B67" s="451" t="s">
        <v>1964</v>
      </c>
      <c r="C67" s="282" t="s">
        <v>746</v>
      </c>
      <c r="D67" s="281">
        <v>58000</v>
      </c>
      <c r="E67" s="280" t="s">
        <v>907</v>
      </c>
      <c r="F67" s="279" t="s">
        <v>917</v>
      </c>
      <c r="G67" s="279" t="s">
        <v>927</v>
      </c>
      <c r="H67" s="279" t="s">
        <v>771</v>
      </c>
      <c r="I67" s="278"/>
      <c r="J67" s="277"/>
      <c r="K67" s="276"/>
      <c r="L67" s="275"/>
    </row>
    <row r="68" spans="1:12" ht="25.5">
      <c r="A68" s="284">
        <v>60</v>
      </c>
      <c r="B68" s="451" t="s">
        <v>1964</v>
      </c>
      <c r="C68" s="282" t="s">
        <v>746</v>
      </c>
      <c r="D68" s="281">
        <v>2000</v>
      </c>
      <c r="E68" s="280" t="s">
        <v>908</v>
      </c>
      <c r="F68" s="279" t="s">
        <v>918</v>
      </c>
      <c r="G68" s="279" t="s">
        <v>928</v>
      </c>
      <c r="H68" s="279" t="s">
        <v>771</v>
      </c>
      <c r="I68" s="278"/>
      <c r="J68" s="277"/>
      <c r="K68" s="276"/>
      <c r="L68" s="275"/>
    </row>
    <row r="69" spans="1:12" ht="25.5">
      <c r="A69" s="284">
        <v>61</v>
      </c>
      <c r="B69" s="451" t="s">
        <v>1965</v>
      </c>
      <c r="C69" s="282" t="s">
        <v>746</v>
      </c>
      <c r="D69" s="281">
        <v>180</v>
      </c>
      <c r="E69" s="280" t="s">
        <v>909</v>
      </c>
      <c r="F69" s="279" t="s">
        <v>919</v>
      </c>
      <c r="G69" s="279" t="s">
        <v>929</v>
      </c>
      <c r="H69" s="279" t="s">
        <v>773</v>
      </c>
      <c r="I69" s="278"/>
      <c r="J69" s="277"/>
      <c r="K69" s="276"/>
      <c r="L69" s="275"/>
    </row>
    <row r="70" spans="1:12" ht="25.5">
      <c r="A70" s="284">
        <v>62</v>
      </c>
      <c r="B70" s="451" t="s">
        <v>1965</v>
      </c>
      <c r="C70" s="282" t="s">
        <v>746</v>
      </c>
      <c r="D70" s="281">
        <v>7000</v>
      </c>
      <c r="E70" s="280" t="s">
        <v>910</v>
      </c>
      <c r="F70" s="279" t="s">
        <v>920</v>
      </c>
      <c r="G70" s="279" t="s">
        <v>930</v>
      </c>
      <c r="H70" s="279" t="s">
        <v>771</v>
      </c>
      <c r="I70" s="278"/>
      <c r="J70" s="277"/>
      <c r="K70" s="276"/>
      <c r="L70" s="275"/>
    </row>
    <row r="71" spans="1:12" ht="25.5">
      <c r="A71" s="284">
        <v>63</v>
      </c>
      <c r="B71" s="451" t="s">
        <v>1965</v>
      </c>
      <c r="C71" s="282" t="s">
        <v>746</v>
      </c>
      <c r="D71" s="281">
        <v>40000</v>
      </c>
      <c r="E71" s="280" t="s">
        <v>911</v>
      </c>
      <c r="F71" s="279" t="s">
        <v>921</v>
      </c>
      <c r="G71" s="279" t="s">
        <v>931</v>
      </c>
      <c r="H71" s="279" t="s">
        <v>771</v>
      </c>
      <c r="I71" s="278"/>
      <c r="J71" s="277"/>
      <c r="K71" s="276"/>
      <c r="L71" s="275"/>
    </row>
    <row r="72" spans="1:12" ht="25.5">
      <c r="A72" s="284">
        <v>64</v>
      </c>
      <c r="B72" s="451" t="s">
        <v>1965</v>
      </c>
      <c r="C72" s="282" t="s">
        <v>746</v>
      </c>
      <c r="D72" s="281">
        <v>40000</v>
      </c>
      <c r="E72" s="280" t="s">
        <v>912</v>
      </c>
      <c r="F72" s="279" t="s">
        <v>922</v>
      </c>
      <c r="G72" s="279" t="s">
        <v>932</v>
      </c>
      <c r="H72" s="279" t="s">
        <v>771</v>
      </c>
      <c r="I72" s="278"/>
      <c r="J72" s="277"/>
      <c r="K72" s="276"/>
      <c r="L72" s="275"/>
    </row>
    <row r="73" spans="1:12" ht="25.5">
      <c r="A73" s="284">
        <v>65</v>
      </c>
      <c r="B73" s="451" t="s">
        <v>1965</v>
      </c>
      <c r="C73" s="282" t="s">
        <v>746</v>
      </c>
      <c r="D73" s="281">
        <v>60000</v>
      </c>
      <c r="E73" s="280" t="s">
        <v>913</v>
      </c>
      <c r="F73" s="279" t="s">
        <v>923</v>
      </c>
      <c r="G73" s="279" t="s">
        <v>933</v>
      </c>
      <c r="H73" s="279" t="s">
        <v>772</v>
      </c>
      <c r="I73" s="278"/>
      <c r="J73" s="277"/>
      <c r="K73" s="276"/>
      <c r="L73" s="275"/>
    </row>
    <row r="74" spans="1:12" ht="25.5">
      <c r="A74" s="284">
        <v>66</v>
      </c>
      <c r="B74" s="451" t="s">
        <v>1963</v>
      </c>
      <c r="C74" s="282" t="s">
        <v>746</v>
      </c>
      <c r="D74" s="281">
        <v>1500</v>
      </c>
      <c r="E74" s="280" t="s">
        <v>934</v>
      </c>
      <c r="F74" s="279" t="s">
        <v>936</v>
      </c>
      <c r="G74" s="279" t="s">
        <v>938</v>
      </c>
      <c r="H74" s="279" t="s">
        <v>773</v>
      </c>
      <c r="I74" s="278"/>
      <c r="J74" s="277"/>
      <c r="K74" s="276"/>
      <c r="L74" s="275"/>
    </row>
    <row r="75" spans="1:12" ht="25.5">
      <c r="A75" s="284">
        <v>67</v>
      </c>
      <c r="B75" s="451" t="s">
        <v>1963</v>
      </c>
      <c r="C75" s="282" t="s">
        <v>746</v>
      </c>
      <c r="D75" s="281">
        <v>120000</v>
      </c>
      <c r="E75" s="280" t="s">
        <v>935</v>
      </c>
      <c r="F75" s="279" t="s">
        <v>937</v>
      </c>
      <c r="G75" s="279" t="s">
        <v>939</v>
      </c>
      <c r="H75" s="279" t="s">
        <v>940</v>
      </c>
      <c r="I75" s="278"/>
      <c r="J75" s="277"/>
      <c r="K75" s="276"/>
      <c r="L75" s="275"/>
    </row>
    <row r="76" spans="1:12" ht="25.5">
      <c r="A76" s="284">
        <v>68</v>
      </c>
      <c r="B76" s="451" t="s">
        <v>1965</v>
      </c>
      <c r="C76" s="282" t="s">
        <v>746</v>
      </c>
      <c r="D76" s="281">
        <v>4900</v>
      </c>
      <c r="E76" s="280" t="s">
        <v>941</v>
      </c>
      <c r="F76" s="279" t="s">
        <v>942</v>
      </c>
      <c r="G76" s="279" t="s">
        <v>943</v>
      </c>
      <c r="H76" s="279" t="s">
        <v>771</v>
      </c>
      <c r="I76" s="278"/>
      <c r="J76" s="277"/>
      <c r="K76" s="276"/>
      <c r="L76" s="275"/>
    </row>
    <row r="77" spans="1:12" ht="25.5">
      <c r="A77" s="284">
        <v>69</v>
      </c>
      <c r="B77" s="451" t="s">
        <v>1963</v>
      </c>
      <c r="C77" s="282" t="s">
        <v>746</v>
      </c>
      <c r="D77" s="281">
        <v>10000</v>
      </c>
      <c r="E77" s="280" t="s">
        <v>944</v>
      </c>
      <c r="F77" s="279" t="s">
        <v>945</v>
      </c>
      <c r="G77" s="279" t="s">
        <v>946</v>
      </c>
      <c r="H77" s="279" t="s">
        <v>772</v>
      </c>
      <c r="I77" s="278"/>
      <c r="J77" s="277"/>
      <c r="K77" s="276"/>
      <c r="L77" s="275"/>
    </row>
    <row r="78" spans="1:12" ht="25.5">
      <c r="A78" s="284">
        <v>70</v>
      </c>
      <c r="B78" s="451">
        <v>42776</v>
      </c>
      <c r="C78" s="282" t="s">
        <v>746</v>
      </c>
      <c r="D78" s="281">
        <v>5000</v>
      </c>
      <c r="E78" s="280" t="s">
        <v>972</v>
      </c>
      <c r="F78" s="279">
        <v>231244230</v>
      </c>
      <c r="G78" s="279" t="s">
        <v>973</v>
      </c>
      <c r="H78" s="279" t="s">
        <v>974</v>
      </c>
      <c r="I78" s="278"/>
      <c r="J78" s="277"/>
      <c r="K78" s="276"/>
      <c r="L78" s="275"/>
    </row>
    <row r="79" spans="1:12" ht="25.5">
      <c r="A79" s="284">
        <v>71</v>
      </c>
      <c r="B79" s="451">
        <v>42776</v>
      </c>
      <c r="C79" s="282" t="s">
        <v>746</v>
      </c>
      <c r="D79" s="445">
        <v>130</v>
      </c>
      <c r="E79" s="446" t="s">
        <v>975</v>
      </c>
      <c r="F79" s="279" t="s">
        <v>993</v>
      </c>
      <c r="G79" s="279" t="s">
        <v>1011</v>
      </c>
      <c r="H79" s="279" t="s">
        <v>771</v>
      </c>
      <c r="I79" s="278"/>
      <c r="J79" s="277"/>
      <c r="K79" s="276"/>
      <c r="L79" s="275"/>
    </row>
    <row r="80" spans="1:12" ht="25.5">
      <c r="A80" s="284">
        <v>72</v>
      </c>
      <c r="B80" s="451">
        <v>42776</v>
      </c>
      <c r="C80" s="282" t="s">
        <v>746</v>
      </c>
      <c r="D80" s="445">
        <v>770</v>
      </c>
      <c r="E80" s="446" t="s">
        <v>976</v>
      </c>
      <c r="F80" s="279" t="s">
        <v>994</v>
      </c>
      <c r="G80" s="279" t="s">
        <v>1012</v>
      </c>
      <c r="H80" s="279" t="s">
        <v>771</v>
      </c>
      <c r="I80" s="278"/>
      <c r="J80" s="277"/>
      <c r="K80" s="276"/>
      <c r="L80" s="275"/>
    </row>
    <row r="81" spans="1:12" ht="25.5">
      <c r="A81" s="284">
        <v>73</v>
      </c>
      <c r="B81" s="451">
        <v>42776</v>
      </c>
      <c r="C81" s="282" t="s">
        <v>746</v>
      </c>
      <c r="D81" s="445">
        <v>100</v>
      </c>
      <c r="E81" s="446" t="s">
        <v>977</v>
      </c>
      <c r="F81" s="279" t="s">
        <v>995</v>
      </c>
      <c r="G81" s="279" t="s">
        <v>1013</v>
      </c>
      <c r="H81" s="279" t="s">
        <v>771</v>
      </c>
      <c r="I81" s="278"/>
      <c r="J81" s="277"/>
      <c r="K81" s="276"/>
      <c r="L81" s="275"/>
    </row>
    <row r="82" spans="1:12" ht="25.5">
      <c r="A82" s="284">
        <v>74</v>
      </c>
      <c r="B82" s="451">
        <v>42776</v>
      </c>
      <c r="C82" s="282" t="s">
        <v>746</v>
      </c>
      <c r="D82" s="445">
        <v>130</v>
      </c>
      <c r="E82" s="446" t="s">
        <v>978</v>
      </c>
      <c r="F82" s="279" t="s">
        <v>996</v>
      </c>
      <c r="G82" s="279" t="s">
        <v>1014</v>
      </c>
      <c r="H82" s="279" t="s">
        <v>771</v>
      </c>
      <c r="I82" s="278"/>
      <c r="J82" s="277"/>
      <c r="K82" s="276"/>
      <c r="L82" s="275"/>
    </row>
    <row r="83" spans="1:12" ht="25.5">
      <c r="A83" s="284">
        <v>75</v>
      </c>
      <c r="B83" s="451">
        <v>42776</v>
      </c>
      <c r="C83" s="282" t="s">
        <v>746</v>
      </c>
      <c r="D83" s="445">
        <v>80</v>
      </c>
      <c r="E83" s="446" t="s">
        <v>979</v>
      </c>
      <c r="F83" s="279" t="s">
        <v>997</v>
      </c>
      <c r="G83" s="279" t="s">
        <v>1015</v>
      </c>
      <c r="H83" s="279" t="s">
        <v>771</v>
      </c>
      <c r="I83" s="278"/>
      <c r="J83" s="277"/>
      <c r="K83" s="276"/>
      <c r="L83" s="275"/>
    </row>
    <row r="84" spans="1:12" ht="25.5">
      <c r="A84" s="284">
        <v>76</v>
      </c>
      <c r="B84" s="451">
        <v>42776</v>
      </c>
      <c r="C84" s="282" t="s">
        <v>746</v>
      </c>
      <c r="D84" s="445">
        <v>1250</v>
      </c>
      <c r="E84" s="446" t="s">
        <v>980</v>
      </c>
      <c r="F84" s="279" t="s">
        <v>998</v>
      </c>
      <c r="G84" s="279" t="s">
        <v>1016</v>
      </c>
      <c r="H84" s="279" t="s">
        <v>771</v>
      </c>
      <c r="I84" s="278"/>
      <c r="J84" s="277"/>
      <c r="K84" s="276"/>
      <c r="L84" s="275"/>
    </row>
    <row r="85" spans="1:12" ht="25.5">
      <c r="A85" s="284">
        <v>77</v>
      </c>
      <c r="B85" s="451">
        <v>42776</v>
      </c>
      <c r="C85" s="282" t="s">
        <v>746</v>
      </c>
      <c r="D85" s="445">
        <v>100</v>
      </c>
      <c r="E85" s="446" t="s">
        <v>981</v>
      </c>
      <c r="F85" s="279" t="s">
        <v>999</v>
      </c>
      <c r="G85" s="279" t="s">
        <v>1017</v>
      </c>
      <c r="H85" s="279" t="s">
        <v>771</v>
      </c>
      <c r="I85" s="278"/>
      <c r="J85" s="277"/>
      <c r="K85" s="276"/>
      <c r="L85" s="275"/>
    </row>
    <row r="86" spans="1:12" ht="25.5">
      <c r="A86" s="284">
        <v>78</v>
      </c>
      <c r="B86" s="451">
        <v>42776</v>
      </c>
      <c r="C86" s="282" t="s">
        <v>746</v>
      </c>
      <c r="D86" s="445">
        <v>300</v>
      </c>
      <c r="E86" s="446" t="s">
        <v>982</v>
      </c>
      <c r="F86" s="279" t="s">
        <v>1000</v>
      </c>
      <c r="G86" s="279" t="s">
        <v>1018</v>
      </c>
      <c r="H86" s="279" t="s">
        <v>771</v>
      </c>
      <c r="I86" s="278"/>
      <c r="J86" s="277"/>
      <c r="K86" s="276"/>
      <c r="L86" s="275"/>
    </row>
    <row r="87" spans="1:12" ht="25.5">
      <c r="A87" s="284">
        <v>79</v>
      </c>
      <c r="B87" s="451">
        <v>42776</v>
      </c>
      <c r="C87" s="282" t="s">
        <v>746</v>
      </c>
      <c r="D87" s="445">
        <v>100</v>
      </c>
      <c r="E87" s="446" t="s">
        <v>983</v>
      </c>
      <c r="F87" s="279" t="s">
        <v>1001</v>
      </c>
      <c r="G87" s="279" t="s">
        <v>1019</v>
      </c>
      <c r="H87" s="279" t="s">
        <v>771</v>
      </c>
      <c r="I87" s="278"/>
      <c r="J87" s="277"/>
      <c r="K87" s="276"/>
      <c r="L87" s="275"/>
    </row>
    <row r="88" spans="1:12" ht="25.5">
      <c r="A88" s="284">
        <v>80</v>
      </c>
      <c r="B88" s="451">
        <v>42776</v>
      </c>
      <c r="C88" s="282" t="s">
        <v>746</v>
      </c>
      <c r="D88" s="445">
        <v>130</v>
      </c>
      <c r="E88" s="446" t="s">
        <v>984</v>
      </c>
      <c r="F88" s="279" t="s">
        <v>1002</v>
      </c>
      <c r="G88" s="279" t="s">
        <v>1020</v>
      </c>
      <c r="H88" s="279" t="s">
        <v>771</v>
      </c>
      <c r="I88" s="278"/>
      <c r="J88" s="277"/>
      <c r="K88" s="276"/>
      <c r="L88" s="275"/>
    </row>
    <row r="89" spans="1:12" ht="25.5">
      <c r="A89" s="284">
        <v>81</v>
      </c>
      <c r="B89" s="451">
        <v>42776</v>
      </c>
      <c r="C89" s="282" t="s">
        <v>746</v>
      </c>
      <c r="D89" s="445">
        <v>100</v>
      </c>
      <c r="E89" s="446" t="s">
        <v>985</v>
      </c>
      <c r="F89" s="279" t="s">
        <v>1003</v>
      </c>
      <c r="G89" s="279" t="s">
        <v>1021</v>
      </c>
      <c r="H89" s="279" t="s">
        <v>771</v>
      </c>
      <c r="I89" s="278"/>
      <c r="J89" s="277"/>
      <c r="K89" s="276"/>
      <c r="L89" s="275"/>
    </row>
    <row r="90" spans="1:12" ht="25.5">
      <c r="A90" s="284">
        <v>82</v>
      </c>
      <c r="B90" s="451">
        <v>42776</v>
      </c>
      <c r="C90" s="282" t="s">
        <v>746</v>
      </c>
      <c r="D90" s="445">
        <v>80</v>
      </c>
      <c r="E90" s="446" t="s">
        <v>986</v>
      </c>
      <c r="F90" s="279" t="s">
        <v>1004</v>
      </c>
      <c r="G90" s="279" t="s">
        <v>1022</v>
      </c>
      <c r="H90" s="279" t="s">
        <v>771</v>
      </c>
      <c r="I90" s="278"/>
      <c r="J90" s="277"/>
      <c r="K90" s="276"/>
      <c r="L90" s="275"/>
    </row>
    <row r="91" spans="1:12" ht="25.5">
      <c r="A91" s="284">
        <v>83</v>
      </c>
      <c r="B91" s="451">
        <v>42776</v>
      </c>
      <c r="C91" s="282" t="s">
        <v>746</v>
      </c>
      <c r="D91" s="445">
        <v>130</v>
      </c>
      <c r="E91" s="446" t="s">
        <v>987</v>
      </c>
      <c r="F91" s="279" t="s">
        <v>1005</v>
      </c>
      <c r="G91" s="279" t="s">
        <v>1023</v>
      </c>
      <c r="H91" s="279" t="s">
        <v>771</v>
      </c>
      <c r="I91" s="278"/>
      <c r="J91" s="277"/>
      <c r="K91" s="276"/>
      <c r="L91" s="275"/>
    </row>
    <row r="92" spans="1:12" ht="25.5">
      <c r="A92" s="284">
        <v>84</v>
      </c>
      <c r="B92" s="451">
        <v>42776</v>
      </c>
      <c r="C92" s="282" t="s">
        <v>746</v>
      </c>
      <c r="D92" s="445">
        <v>100</v>
      </c>
      <c r="E92" s="446" t="s">
        <v>988</v>
      </c>
      <c r="F92" s="279" t="s">
        <v>1006</v>
      </c>
      <c r="G92" s="279" t="s">
        <v>1024</v>
      </c>
      <c r="H92" s="279" t="s">
        <v>771</v>
      </c>
      <c r="I92" s="278"/>
      <c r="J92" s="277"/>
      <c r="K92" s="276"/>
      <c r="L92" s="275"/>
    </row>
    <row r="93" spans="1:12" ht="25.5">
      <c r="A93" s="284">
        <v>85</v>
      </c>
      <c r="B93" s="451">
        <v>42776</v>
      </c>
      <c r="C93" s="282" t="s">
        <v>746</v>
      </c>
      <c r="D93" s="445">
        <v>130</v>
      </c>
      <c r="E93" s="446" t="s">
        <v>989</v>
      </c>
      <c r="F93" s="279" t="s">
        <v>1007</v>
      </c>
      <c r="G93" s="279" t="s">
        <v>1025</v>
      </c>
      <c r="H93" s="279" t="s">
        <v>771</v>
      </c>
      <c r="I93" s="278"/>
      <c r="J93" s="277"/>
      <c r="K93" s="276"/>
      <c r="L93" s="275"/>
    </row>
    <row r="94" spans="1:12" ht="25.5">
      <c r="A94" s="284">
        <v>86</v>
      </c>
      <c r="B94" s="451">
        <v>42776</v>
      </c>
      <c r="C94" s="282" t="s">
        <v>746</v>
      </c>
      <c r="D94" s="445">
        <v>80</v>
      </c>
      <c r="E94" s="446" t="s">
        <v>990</v>
      </c>
      <c r="F94" s="279" t="s">
        <v>1008</v>
      </c>
      <c r="G94" s="279" t="s">
        <v>1026</v>
      </c>
      <c r="H94" s="279" t="s">
        <v>771</v>
      </c>
      <c r="I94" s="278"/>
      <c r="J94" s="277"/>
      <c r="K94" s="276"/>
      <c r="L94" s="275"/>
    </row>
    <row r="95" spans="1:12" ht="25.5">
      <c r="A95" s="284">
        <v>87</v>
      </c>
      <c r="B95" s="451">
        <v>42776</v>
      </c>
      <c r="C95" s="282" t="s">
        <v>746</v>
      </c>
      <c r="D95" s="445">
        <v>20000</v>
      </c>
      <c r="E95" s="446" t="s">
        <v>991</v>
      </c>
      <c r="F95" s="279" t="s">
        <v>1009</v>
      </c>
      <c r="G95" s="279" t="s">
        <v>1027</v>
      </c>
      <c r="H95" s="279" t="s">
        <v>771</v>
      </c>
      <c r="I95" s="278"/>
      <c r="J95" s="277"/>
      <c r="K95" s="276"/>
      <c r="L95" s="275"/>
    </row>
    <row r="96" spans="1:12" ht="25.5">
      <c r="A96" s="284">
        <v>88</v>
      </c>
      <c r="B96" s="451">
        <v>42776</v>
      </c>
      <c r="C96" s="282" t="s">
        <v>746</v>
      </c>
      <c r="D96" s="445">
        <v>100</v>
      </c>
      <c r="E96" s="446" t="s">
        <v>992</v>
      </c>
      <c r="F96" s="279" t="s">
        <v>1010</v>
      </c>
      <c r="G96" s="279" t="s">
        <v>1028</v>
      </c>
      <c r="H96" s="279" t="s">
        <v>771</v>
      </c>
      <c r="I96" s="278"/>
      <c r="J96" s="277"/>
      <c r="K96" s="276"/>
      <c r="L96" s="275"/>
    </row>
    <row r="97" spans="1:12" ht="25.5">
      <c r="A97" s="284">
        <v>89</v>
      </c>
      <c r="B97" s="451">
        <v>42776</v>
      </c>
      <c r="C97" s="282" t="s">
        <v>746</v>
      </c>
      <c r="D97" s="445">
        <v>130</v>
      </c>
      <c r="E97" s="446" t="s">
        <v>992</v>
      </c>
      <c r="F97" s="279" t="s">
        <v>1010</v>
      </c>
      <c r="G97" s="279" t="s">
        <v>1028</v>
      </c>
      <c r="H97" s="279" t="s">
        <v>771</v>
      </c>
      <c r="I97" s="278"/>
      <c r="J97" s="277"/>
      <c r="K97" s="276"/>
      <c r="L97" s="275"/>
    </row>
    <row r="98" spans="1:12">
      <c r="A98" s="284">
        <v>90</v>
      </c>
      <c r="B98" s="283"/>
      <c r="C98" s="282"/>
      <c r="D98" s="445"/>
      <c r="E98" s="446"/>
      <c r="F98" s="279"/>
      <c r="G98" s="279"/>
      <c r="H98" s="279"/>
      <c r="I98" s="278"/>
      <c r="J98" s="277"/>
      <c r="K98" s="276"/>
      <c r="L98" s="275"/>
    </row>
    <row r="99" spans="1:12" ht="15.75" thickBot="1">
      <c r="A99" s="274" t="s">
        <v>259</v>
      </c>
      <c r="B99" s="273"/>
      <c r="C99" s="272"/>
      <c r="D99" s="271"/>
      <c r="E99" s="270"/>
      <c r="F99" s="269"/>
      <c r="G99" s="269"/>
      <c r="H99" s="269"/>
      <c r="I99" s="268"/>
      <c r="J99" s="267"/>
      <c r="K99" s="266"/>
      <c r="L99" s="265"/>
    </row>
    <row r="100" spans="1:12">
      <c r="A100" s="255"/>
      <c r="B100" s="262"/>
      <c r="C100" s="255"/>
      <c r="D100" s="262"/>
      <c r="E100" s="255"/>
      <c r="F100" s="262"/>
      <c r="G100" s="255"/>
      <c r="H100" s="262"/>
      <c r="I100" s="255"/>
      <c r="J100" s="262"/>
      <c r="K100" s="255"/>
      <c r="L100" s="262"/>
    </row>
    <row r="101" spans="1:12" s="263" customFormat="1">
      <c r="A101" s="464" t="s">
        <v>375</v>
      </c>
      <c r="B101" s="464"/>
      <c r="C101" s="464"/>
      <c r="D101" s="464"/>
      <c r="E101" s="464"/>
      <c r="F101" s="464"/>
      <c r="G101" s="464"/>
      <c r="H101" s="464"/>
      <c r="I101" s="464"/>
      <c r="J101" s="464"/>
      <c r="K101" s="464"/>
      <c r="L101" s="464"/>
    </row>
    <row r="102" spans="1:12" s="264" customFormat="1" ht="12.75">
      <c r="A102" s="464" t="s">
        <v>400</v>
      </c>
      <c r="B102" s="464"/>
      <c r="C102" s="464"/>
      <c r="D102" s="464"/>
      <c r="E102" s="464"/>
      <c r="F102" s="464"/>
      <c r="G102" s="464"/>
      <c r="H102" s="464"/>
      <c r="I102" s="464"/>
      <c r="J102" s="464"/>
      <c r="K102" s="464"/>
      <c r="L102" s="464"/>
    </row>
    <row r="103" spans="1:12" s="264" customFormat="1" ht="12.75">
      <c r="A103" s="464"/>
      <c r="B103" s="464"/>
      <c r="C103" s="464"/>
      <c r="D103" s="464"/>
      <c r="E103" s="464"/>
      <c r="F103" s="464"/>
      <c r="G103" s="464"/>
      <c r="H103" s="464"/>
      <c r="I103" s="464"/>
      <c r="J103" s="464"/>
      <c r="K103" s="464"/>
      <c r="L103" s="464"/>
    </row>
    <row r="104" spans="1:12" s="263" customFormat="1">
      <c r="A104" s="464" t="s">
        <v>399</v>
      </c>
      <c r="B104" s="464"/>
      <c r="C104" s="464"/>
      <c r="D104" s="464"/>
      <c r="E104" s="464"/>
      <c r="F104" s="464"/>
      <c r="G104" s="464"/>
      <c r="H104" s="464"/>
      <c r="I104" s="464"/>
      <c r="J104" s="464"/>
      <c r="K104" s="464"/>
      <c r="L104" s="464"/>
    </row>
    <row r="105" spans="1:12" s="263" customFormat="1">
      <c r="A105" s="464"/>
      <c r="B105" s="464"/>
      <c r="C105" s="464"/>
      <c r="D105" s="464"/>
      <c r="E105" s="464"/>
      <c r="F105" s="464"/>
      <c r="G105" s="464"/>
      <c r="H105" s="464"/>
      <c r="I105" s="464"/>
      <c r="J105" s="464"/>
      <c r="K105" s="464"/>
      <c r="L105" s="464"/>
    </row>
    <row r="106" spans="1:12" s="263" customFormat="1">
      <c r="A106" s="464" t="s">
        <v>398</v>
      </c>
      <c r="B106" s="464"/>
      <c r="C106" s="464"/>
      <c r="D106" s="464"/>
      <c r="E106" s="464"/>
      <c r="F106" s="464"/>
      <c r="G106" s="464"/>
      <c r="H106" s="464"/>
      <c r="I106" s="464"/>
      <c r="J106" s="464"/>
      <c r="K106" s="464"/>
      <c r="L106" s="464"/>
    </row>
    <row r="107" spans="1:12">
      <c r="A107" s="255"/>
      <c r="B107" s="262"/>
      <c r="C107" s="255"/>
      <c r="D107" s="262"/>
      <c r="E107" s="255"/>
      <c r="F107" s="262"/>
      <c r="G107" s="255"/>
      <c r="H107" s="262"/>
      <c r="I107" s="255"/>
      <c r="J107" s="262"/>
      <c r="K107" s="255"/>
      <c r="L107" s="262"/>
    </row>
    <row r="108" spans="1:12" s="257" customFormat="1">
      <c r="A108" s="470" t="s">
        <v>96</v>
      </c>
      <c r="B108" s="470"/>
      <c r="C108" s="256"/>
      <c r="D108" s="255"/>
      <c r="E108" s="256"/>
      <c r="F108" s="256"/>
      <c r="G108" s="255"/>
      <c r="H108" s="256"/>
      <c r="I108" s="256"/>
      <c r="J108" s="255"/>
      <c r="K108" s="256"/>
      <c r="L108" s="255"/>
    </row>
    <row r="109" spans="1:12" s="257" customFormat="1">
      <c r="A109" s="256"/>
      <c r="B109" s="255"/>
      <c r="C109" s="260"/>
      <c r="D109" s="261"/>
      <c r="E109" s="260"/>
      <c r="F109" s="256"/>
      <c r="G109" s="255"/>
      <c r="H109" s="259"/>
      <c r="I109" s="256"/>
      <c r="J109" s="255"/>
      <c r="K109" s="256"/>
      <c r="L109" s="255"/>
    </row>
    <row r="110" spans="1:12" s="257" customFormat="1" ht="15" customHeight="1">
      <c r="A110" s="256"/>
      <c r="B110" s="255"/>
      <c r="C110" s="463" t="s">
        <v>251</v>
      </c>
      <c r="D110" s="463"/>
      <c r="E110" s="463"/>
      <c r="F110" s="256"/>
      <c r="G110" s="255"/>
      <c r="H110" s="468" t="s">
        <v>397</v>
      </c>
      <c r="I110" s="258"/>
      <c r="J110" s="255"/>
      <c r="K110" s="256"/>
      <c r="L110" s="255"/>
    </row>
    <row r="111" spans="1:12" s="257" customFormat="1">
      <c r="A111" s="256"/>
      <c r="B111" s="255"/>
      <c r="C111" s="256"/>
      <c r="D111" s="255"/>
      <c r="E111" s="256"/>
      <c r="F111" s="256"/>
      <c r="G111" s="255"/>
      <c r="H111" s="469"/>
      <c r="I111" s="258"/>
      <c r="J111" s="255"/>
      <c r="K111" s="256"/>
      <c r="L111" s="255"/>
    </row>
    <row r="112" spans="1:12" s="254" customFormat="1">
      <c r="A112" s="256"/>
      <c r="B112" s="255"/>
      <c r="C112" s="463" t="s">
        <v>127</v>
      </c>
      <c r="D112" s="463"/>
      <c r="E112" s="463"/>
      <c r="F112" s="256"/>
      <c r="G112" s="255"/>
      <c r="H112" s="256"/>
      <c r="I112" s="256"/>
      <c r="J112" s="255"/>
      <c r="K112" s="256"/>
      <c r="L112" s="255"/>
    </row>
    <row r="113" spans="5:5" s="254" customFormat="1">
      <c r="E113" s="252"/>
    </row>
    <row r="114" spans="5:5" s="254" customFormat="1">
      <c r="E114" s="252"/>
    </row>
    <row r="115" spans="5:5" s="254" customFormat="1">
      <c r="E115" s="252"/>
    </row>
    <row r="116" spans="5:5" s="254" customFormat="1">
      <c r="E116" s="252"/>
    </row>
    <row r="117" spans="5:5" s="254" customFormat="1"/>
  </sheetData>
  <mergeCells count="9">
    <mergeCell ref="C112:E112"/>
    <mergeCell ref="A102:L103"/>
    <mergeCell ref="A104:L105"/>
    <mergeCell ref="A106:L106"/>
    <mergeCell ref="I6:K6"/>
    <mergeCell ref="H110:H111"/>
    <mergeCell ref="A108:B108"/>
    <mergeCell ref="A101:L101"/>
    <mergeCell ref="C110:E11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9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9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99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884"/>
  <sheetViews>
    <sheetView view="pageBreakPreview" topLeftCell="A860" zoomScale="80" zoomScaleSheetLayoutView="80" workbookViewId="0">
      <selection activeCell="E867" sqref="E867"/>
    </sheetView>
  </sheetViews>
  <sheetFormatPr defaultRowHeight="12.75"/>
  <cols>
    <col min="1" max="1" width="7.42578125" style="177" customWidth="1"/>
    <col min="2" max="2" width="20" style="177" customWidth="1"/>
    <col min="3" max="3" width="27.5703125" style="177" customWidth="1"/>
    <col min="4" max="4" width="19.28515625" style="177" customWidth="1"/>
    <col min="5" max="5" width="16.85546875" style="177" customWidth="1"/>
    <col min="6" max="6" width="13.140625" style="177" customWidth="1"/>
    <col min="7" max="7" width="17" style="177" customWidth="1"/>
    <col min="8" max="8" width="13.7109375" style="177" customWidth="1"/>
    <col min="9" max="9" width="19.42578125" style="177" bestFit="1" customWidth="1"/>
    <col min="10" max="10" width="18.5703125" style="177" bestFit="1" customWidth="1"/>
    <col min="11" max="11" width="16.7109375" style="177" customWidth="1"/>
    <col min="12" max="12" width="17.7109375" style="177" customWidth="1"/>
    <col min="13" max="13" width="12.85546875" style="177" customWidth="1"/>
    <col min="14" max="16384" width="9.140625" style="177"/>
  </cols>
  <sheetData>
    <row r="2" spans="1:13" ht="15">
      <c r="A2" s="478" t="s">
        <v>412</v>
      </c>
      <c r="B2" s="478"/>
      <c r="C2" s="478"/>
      <c r="D2" s="478"/>
      <c r="E2" s="478"/>
      <c r="F2" s="325"/>
      <c r="G2" s="75"/>
      <c r="H2" s="75"/>
      <c r="I2" s="75"/>
      <c r="J2" s="75"/>
      <c r="K2" s="250"/>
      <c r="L2" s="251"/>
      <c r="M2" s="251" t="s">
        <v>97</v>
      </c>
    </row>
    <row r="3" spans="1:13" ht="15">
      <c r="A3" s="74" t="s">
        <v>128</v>
      </c>
      <c r="B3" s="74"/>
      <c r="C3" s="72"/>
      <c r="D3" s="75"/>
      <c r="E3" s="75"/>
      <c r="F3" s="75"/>
      <c r="G3" s="75"/>
      <c r="H3" s="75"/>
      <c r="I3" s="75"/>
      <c r="J3" s="75"/>
      <c r="K3" s="250"/>
      <c r="L3" s="476" t="str">
        <f>'ფორმა N1'!L2</f>
        <v>12,09,-02,10,2017</v>
      </c>
      <c r="M3" s="476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250"/>
      <c r="L4" s="250"/>
      <c r="M4" s="250"/>
    </row>
    <row r="5" spans="1:13" ht="15">
      <c r="A5" s="75" t="s">
        <v>257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>
      <c r="A6" s="78" t="str">
        <f>'ფორმა N1'!A5</f>
        <v>მ.პ.გ. ქართული ოცნება - დემოკრატიული საქართველო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>
      <c r="A8" s="249"/>
      <c r="B8" s="351"/>
      <c r="C8" s="249"/>
      <c r="D8" s="249"/>
      <c r="E8" s="249"/>
      <c r="F8" s="249"/>
      <c r="G8" s="249"/>
      <c r="H8" s="249"/>
      <c r="I8" s="249"/>
      <c r="J8" s="249"/>
      <c r="K8" s="76"/>
      <c r="L8" s="76"/>
      <c r="M8" s="76"/>
    </row>
    <row r="9" spans="1:13" ht="45">
      <c r="A9" s="88" t="s">
        <v>64</v>
      </c>
      <c r="B9" s="88" t="s">
        <v>475</v>
      </c>
      <c r="C9" s="88" t="s">
        <v>413</v>
      </c>
      <c r="D9" s="88" t="s">
        <v>414</v>
      </c>
      <c r="E9" s="88" t="s">
        <v>415</v>
      </c>
      <c r="F9" s="88" t="s">
        <v>416</v>
      </c>
      <c r="G9" s="88" t="s">
        <v>417</v>
      </c>
      <c r="H9" s="88" t="s">
        <v>418</v>
      </c>
      <c r="I9" s="88" t="s">
        <v>419</v>
      </c>
      <c r="J9" s="88" t="s">
        <v>420</v>
      </c>
      <c r="K9" s="88" t="s">
        <v>421</v>
      </c>
      <c r="L9" s="88" t="s">
        <v>422</v>
      </c>
      <c r="M9" s="88" t="s">
        <v>299</v>
      </c>
    </row>
    <row r="10" spans="1:13" ht="75">
      <c r="A10" s="96">
        <v>1</v>
      </c>
      <c r="B10" s="403"/>
      <c r="C10" s="326" t="s">
        <v>1029</v>
      </c>
      <c r="D10" s="96" t="s">
        <v>1030</v>
      </c>
      <c r="E10" s="96">
        <v>202188612</v>
      </c>
      <c r="F10" s="96" t="s">
        <v>1031</v>
      </c>
      <c r="G10" s="96">
        <v>42989</v>
      </c>
      <c r="H10" s="96">
        <v>504</v>
      </c>
      <c r="I10" s="96" t="s">
        <v>1031</v>
      </c>
      <c r="J10" s="96" t="s">
        <v>1032</v>
      </c>
      <c r="K10" s="4">
        <v>157.89583333333334</v>
      </c>
      <c r="L10" s="4">
        <v>79579.5</v>
      </c>
      <c r="M10" s="96" t="s">
        <v>1033</v>
      </c>
    </row>
    <row r="11" spans="1:13" ht="75">
      <c r="A11" s="96">
        <v>2</v>
      </c>
      <c r="B11" s="403"/>
      <c r="C11" s="326" t="s">
        <v>1029</v>
      </c>
      <c r="D11" s="96" t="s">
        <v>1034</v>
      </c>
      <c r="E11" s="96">
        <v>404947475</v>
      </c>
      <c r="F11" s="96" t="s">
        <v>1031</v>
      </c>
      <c r="G11" s="96">
        <v>42989</v>
      </c>
      <c r="H11" s="96">
        <v>240</v>
      </c>
      <c r="I11" s="96" t="s">
        <v>1031</v>
      </c>
      <c r="J11" s="96" t="s">
        <v>1032</v>
      </c>
      <c r="K11" s="4">
        <v>105.78749999999999</v>
      </c>
      <c r="L11" s="4">
        <v>25389</v>
      </c>
      <c r="M11" s="96" t="s">
        <v>1033</v>
      </c>
    </row>
    <row r="12" spans="1:13" ht="270">
      <c r="A12" s="96">
        <v>3</v>
      </c>
      <c r="B12" s="403"/>
      <c r="C12" s="326" t="s">
        <v>1035</v>
      </c>
      <c r="D12" s="85" t="s">
        <v>1036</v>
      </c>
      <c r="E12" s="85">
        <v>441994585</v>
      </c>
      <c r="F12" s="85" t="s">
        <v>1031</v>
      </c>
      <c r="G12" s="85" t="s">
        <v>1037</v>
      </c>
      <c r="H12" s="85">
        <v>50</v>
      </c>
      <c r="I12" s="85" t="s">
        <v>1031</v>
      </c>
      <c r="J12" s="85" t="s">
        <v>1038</v>
      </c>
      <c r="K12" s="4">
        <v>120</v>
      </c>
      <c r="L12" s="4">
        <v>6000</v>
      </c>
      <c r="M12" s="85" t="s">
        <v>1039</v>
      </c>
    </row>
    <row r="13" spans="1:13" ht="270">
      <c r="A13" s="96">
        <v>4</v>
      </c>
      <c r="B13" s="403"/>
      <c r="C13" s="326" t="s">
        <v>1035</v>
      </c>
      <c r="D13" s="85" t="s">
        <v>1036</v>
      </c>
      <c r="E13" s="85">
        <v>441994585</v>
      </c>
      <c r="F13" s="85" t="s">
        <v>1031</v>
      </c>
      <c r="G13" s="85" t="s">
        <v>1037</v>
      </c>
      <c r="H13" s="85">
        <v>50</v>
      </c>
      <c r="I13" s="85" t="s">
        <v>1031</v>
      </c>
      <c r="J13" s="85" t="s">
        <v>1038</v>
      </c>
      <c r="K13" s="4">
        <v>90</v>
      </c>
      <c r="L13" s="4">
        <v>4500</v>
      </c>
      <c r="M13" s="85" t="s">
        <v>1039</v>
      </c>
    </row>
    <row r="14" spans="1:13" ht="90">
      <c r="A14" s="96">
        <v>5</v>
      </c>
      <c r="B14" s="403"/>
      <c r="C14" s="326" t="s">
        <v>1029</v>
      </c>
      <c r="D14" s="85" t="s">
        <v>1030</v>
      </c>
      <c r="E14" s="85">
        <v>202188612</v>
      </c>
      <c r="F14" s="85" t="s">
        <v>1031</v>
      </c>
      <c r="G14" s="85">
        <v>42991</v>
      </c>
      <c r="H14" s="85">
        <v>3528</v>
      </c>
      <c r="I14" s="85" t="s">
        <v>1031</v>
      </c>
      <c r="J14" s="85" t="s">
        <v>1038</v>
      </c>
      <c r="K14" s="4">
        <v>74.575892857142861</v>
      </c>
      <c r="L14" s="4">
        <v>263103.75</v>
      </c>
      <c r="M14" s="85" t="s">
        <v>1033</v>
      </c>
    </row>
    <row r="15" spans="1:13" ht="90">
      <c r="A15" s="96">
        <v>6</v>
      </c>
      <c r="B15" s="403"/>
      <c r="C15" s="326" t="s">
        <v>1029</v>
      </c>
      <c r="D15" s="85" t="s">
        <v>1040</v>
      </c>
      <c r="E15" s="85">
        <v>405034190</v>
      </c>
      <c r="F15" s="85" t="s">
        <v>1031</v>
      </c>
      <c r="G15" s="85">
        <v>42991</v>
      </c>
      <c r="H15" s="85"/>
      <c r="I15" s="85" t="s">
        <v>1031</v>
      </c>
      <c r="J15" s="85" t="s">
        <v>1032</v>
      </c>
      <c r="K15" s="4"/>
      <c r="L15" s="4">
        <v>7875</v>
      </c>
      <c r="M15" s="85" t="s">
        <v>1033</v>
      </c>
    </row>
    <row r="16" spans="1:13" ht="90">
      <c r="A16" s="96">
        <v>7</v>
      </c>
      <c r="B16" s="403"/>
      <c r="C16" s="326" t="s">
        <v>1029</v>
      </c>
      <c r="D16" s="85" t="s">
        <v>1041</v>
      </c>
      <c r="E16" s="85">
        <v>404975452</v>
      </c>
      <c r="F16" s="85" t="s">
        <v>1031</v>
      </c>
      <c r="G16" s="85">
        <v>42991</v>
      </c>
      <c r="H16" s="85">
        <v>756</v>
      </c>
      <c r="I16" s="85" t="s">
        <v>1031</v>
      </c>
      <c r="J16" s="85" t="s">
        <v>1032</v>
      </c>
      <c r="K16" s="4">
        <v>3.3433333333333333</v>
      </c>
      <c r="L16" s="4">
        <v>2527.56</v>
      </c>
      <c r="M16" s="85" t="s">
        <v>1033</v>
      </c>
    </row>
    <row r="17" spans="1:13" ht="90">
      <c r="A17" s="96">
        <v>8</v>
      </c>
      <c r="B17" s="403"/>
      <c r="C17" s="326" t="s">
        <v>1029</v>
      </c>
      <c r="D17" s="85" t="s">
        <v>1042</v>
      </c>
      <c r="E17" s="85">
        <v>201950594</v>
      </c>
      <c r="F17" s="85" t="s">
        <v>1031</v>
      </c>
      <c r="G17" s="85">
        <v>42991</v>
      </c>
      <c r="H17" s="85">
        <v>756</v>
      </c>
      <c r="I17" s="85" t="s">
        <v>1031</v>
      </c>
      <c r="J17" s="85" t="s">
        <v>1032</v>
      </c>
      <c r="K17" s="4">
        <v>5</v>
      </c>
      <c r="L17" s="4">
        <v>3780</v>
      </c>
      <c r="M17" s="85" t="s">
        <v>1033</v>
      </c>
    </row>
    <row r="18" spans="1:13" ht="90">
      <c r="A18" s="96">
        <v>9</v>
      </c>
      <c r="B18" s="403"/>
      <c r="C18" s="326" t="s">
        <v>1029</v>
      </c>
      <c r="D18" s="85" t="s">
        <v>1043</v>
      </c>
      <c r="E18" s="85">
        <v>236080557</v>
      </c>
      <c r="F18" s="85" t="s">
        <v>1031</v>
      </c>
      <c r="G18" s="85">
        <v>42991</v>
      </c>
      <c r="H18" s="85">
        <v>504</v>
      </c>
      <c r="I18" s="85" t="s">
        <v>1031</v>
      </c>
      <c r="J18" s="85" t="s">
        <v>1032</v>
      </c>
      <c r="K18" s="4">
        <v>36.183333333333337</v>
      </c>
      <c r="L18" s="4">
        <v>18236.400000000001</v>
      </c>
      <c r="M18" s="85" t="s">
        <v>1033</v>
      </c>
    </row>
    <row r="19" spans="1:13" ht="90">
      <c r="A19" s="96">
        <v>10</v>
      </c>
      <c r="B19" s="403"/>
      <c r="C19" s="326" t="s">
        <v>1029</v>
      </c>
      <c r="D19" s="85" t="s">
        <v>1034</v>
      </c>
      <c r="E19" s="85">
        <v>404947475</v>
      </c>
      <c r="F19" s="85" t="s">
        <v>1031</v>
      </c>
      <c r="G19" s="85">
        <v>42991</v>
      </c>
      <c r="H19" s="85">
        <v>504</v>
      </c>
      <c r="I19" s="85" t="s">
        <v>1031</v>
      </c>
      <c r="J19" s="85" t="s">
        <v>1032</v>
      </c>
      <c r="K19" s="4">
        <v>166.30521825396826</v>
      </c>
      <c r="L19" s="4">
        <v>83817.83</v>
      </c>
      <c r="M19" s="85" t="s">
        <v>1033</v>
      </c>
    </row>
    <row r="20" spans="1:13" ht="210">
      <c r="A20" s="96">
        <v>11</v>
      </c>
      <c r="B20" s="403"/>
      <c r="C20" s="326" t="s">
        <v>1044</v>
      </c>
      <c r="D20" s="85" t="s">
        <v>1045</v>
      </c>
      <c r="E20" s="85">
        <v>244559722</v>
      </c>
      <c r="F20" s="85" t="s">
        <v>1031</v>
      </c>
      <c r="G20" s="85" t="s">
        <v>1046</v>
      </c>
      <c r="H20" s="85">
        <v>25</v>
      </c>
      <c r="I20" s="85" t="s">
        <v>1031</v>
      </c>
      <c r="J20" s="85" t="s">
        <v>1047</v>
      </c>
      <c r="K20" s="4">
        <v>24</v>
      </c>
      <c r="L20" s="4">
        <v>600</v>
      </c>
      <c r="M20" s="85" t="s">
        <v>1048</v>
      </c>
    </row>
    <row r="21" spans="1:13" ht="180">
      <c r="A21" s="96">
        <v>12</v>
      </c>
      <c r="B21" s="403"/>
      <c r="C21" s="326" t="s">
        <v>1044</v>
      </c>
      <c r="D21" s="85" t="s">
        <v>1049</v>
      </c>
      <c r="E21" s="85">
        <v>400166146</v>
      </c>
      <c r="F21" s="85" t="s">
        <v>1031</v>
      </c>
      <c r="G21" s="85" t="s">
        <v>1050</v>
      </c>
      <c r="H21" s="85">
        <v>60</v>
      </c>
      <c r="I21" s="85" t="s">
        <v>1031</v>
      </c>
      <c r="J21" s="85" t="s">
        <v>1047</v>
      </c>
      <c r="K21" s="4">
        <v>89.06</v>
      </c>
      <c r="L21" s="4">
        <v>5343.6</v>
      </c>
      <c r="M21" s="85" t="s">
        <v>1051</v>
      </c>
    </row>
    <row r="22" spans="1:13" ht="180">
      <c r="A22" s="96">
        <v>13</v>
      </c>
      <c r="B22" s="403"/>
      <c r="C22" s="326" t="s">
        <v>1044</v>
      </c>
      <c r="D22" s="85" t="s">
        <v>1049</v>
      </c>
      <c r="E22" s="85">
        <v>400166146</v>
      </c>
      <c r="F22" s="85" t="s">
        <v>1031</v>
      </c>
      <c r="G22" s="85" t="s">
        <v>1050</v>
      </c>
      <c r="H22" s="85">
        <v>18</v>
      </c>
      <c r="I22" s="85" t="s">
        <v>1031</v>
      </c>
      <c r="J22" s="85" t="s">
        <v>1047</v>
      </c>
      <c r="K22" s="4">
        <v>89.06</v>
      </c>
      <c r="L22" s="4">
        <v>1603.08</v>
      </c>
      <c r="M22" s="85" t="s">
        <v>1052</v>
      </c>
    </row>
    <row r="23" spans="1:13" ht="180">
      <c r="A23" s="96">
        <v>14</v>
      </c>
      <c r="B23" s="403"/>
      <c r="C23" s="326" t="s">
        <v>1044</v>
      </c>
      <c r="D23" s="85" t="s">
        <v>1049</v>
      </c>
      <c r="E23" s="85">
        <v>400166146</v>
      </c>
      <c r="F23" s="85" t="s">
        <v>1031</v>
      </c>
      <c r="G23" s="85" t="s">
        <v>1050</v>
      </c>
      <c r="H23" s="85">
        <v>20</v>
      </c>
      <c r="I23" s="85" t="s">
        <v>1031</v>
      </c>
      <c r="J23" s="85" t="s">
        <v>1047</v>
      </c>
      <c r="K23" s="4">
        <v>89.06</v>
      </c>
      <c r="L23" s="4">
        <v>1781.2</v>
      </c>
      <c r="M23" s="85" t="s">
        <v>1053</v>
      </c>
    </row>
    <row r="24" spans="1:13" ht="45">
      <c r="A24" s="96">
        <v>15</v>
      </c>
      <c r="B24" s="403"/>
      <c r="C24" s="326" t="s">
        <v>1029</v>
      </c>
      <c r="D24" s="85" t="s">
        <v>1054</v>
      </c>
      <c r="E24" s="85">
        <v>404975452</v>
      </c>
      <c r="F24" s="85" t="s">
        <v>1031</v>
      </c>
      <c r="G24" s="85">
        <v>42993</v>
      </c>
      <c r="H24" s="85"/>
      <c r="I24" s="85" t="s">
        <v>1031</v>
      </c>
      <c r="J24" s="85"/>
      <c r="K24" s="4"/>
      <c r="L24" s="4">
        <v>38155</v>
      </c>
      <c r="M24" s="85" t="s">
        <v>1055</v>
      </c>
    </row>
    <row r="25" spans="1:13" ht="45">
      <c r="A25" s="96">
        <v>16</v>
      </c>
      <c r="B25" s="403"/>
      <c r="C25" s="326" t="s">
        <v>1029</v>
      </c>
      <c r="D25" s="85" t="s">
        <v>1056</v>
      </c>
      <c r="E25" s="85">
        <v>405034190</v>
      </c>
      <c r="F25" s="85" t="s">
        <v>1031</v>
      </c>
      <c r="G25" s="85">
        <v>42993</v>
      </c>
      <c r="H25" s="85"/>
      <c r="I25" s="85" t="s">
        <v>1031</v>
      </c>
      <c r="J25" s="85"/>
      <c r="K25" s="4"/>
      <c r="L25" s="4">
        <v>74005</v>
      </c>
      <c r="M25" s="85" t="s">
        <v>1055</v>
      </c>
    </row>
    <row r="26" spans="1:13" ht="45">
      <c r="A26" s="96">
        <v>17</v>
      </c>
      <c r="B26" s="403"/>
      <c r="C26" s="326" t="s">
        <v>1029</v>
      </c>
      <c r="D26" s="85" t="s">
        <v>1057</v>
      </c>
      <c r="E26" s="85">
        <v>201950594</v>
      </c>
      <c r="F26" s="85" t="s">
        <v>1031</v>
      </c>
      <c r="G26" s="85">
        <v>42993</v>
      </c>
      <c r="H26" s="85"/>
      <c r="I26" s="85" t="s">
        <v>1031</v>
      </c>
      <c r="J26" s="85"/>
      <c r="K26" s="4"/>
      <c r="L26" s="4">
        <v>41850</v>
      </c>
      <c r="M26" s="85" t="s">
        <v>1055</v>
      </c>
    </row>
    <row r="27" spans="1:13" ht="45">
      <c r="A27" s="96">
        <v>18</v>
      </c>
      <c r="B27" s="403"/>
      <c r="C27" s="326" t="s">
        <v>1029</v>
      </c>
      <c r="D27" s="85" t="s">
        <v>1034</v>
      </c>
      <c r="E27" s="85">
        <v>404947475</v>
      </c>
      <c r="F27" s="85" t="s">
        <v>1031</v>
      </c>
      <c r="G27" s="85">
        <v>42993</v>
      </c>
      <c r="H27" s="85"/>
      <c r="I27" s="85" t="s">
        <v>1031</v>
      </c>
      <c r="J27" s="85"/>
      <c r="K27" s="4"/>
      <c r="L27" s="4">
        <v>310835.15999999997</v>
      </c>
      <c r="M27" s="85" t="s">
        <v>1055</v>
      </c>
    </row>
    <row r="28" spans="1:13" ht="45">
      <c r="A28" s="96">
        <v>19</v>
      </c>
      <c r="B28" s="403"/>
      <c r="C28" s="326" t="s">
        <v>1029</v>
      </c>
      <c r="D28" s="85" t="s">
        <v>1030</v>
      </c>
      <c r="E28" s="85">
        <v>202188612</v>
      </c>
      <c r="F28" s="85" t="s">
        <v>1031</v>
      </c>
      <c r="G28" s="85">
        <v>42993</v>
      </c>
      <c r="H28" s="85"/>
      <c r="I28" s="85" t="s">
        <v>1031</v>
      </c>
      <c r="J28" s="85"/>
      <c r="K28" s="4"/>
      <c r="L28" s="4">
        <v>376303</v>
      </c>
      <c r="M28" s="85" t="s">
        <v>1055</v>
      </c>
    </row>
    <row r="29" spans="1:13" ht="45">
      <c r="A29" s="96">
        <v>20</v>
      </c>
      <c r="B29" s="403"/>
      <c r="C29" s="326" t="s">
        <v>1029</v>
      </c>
      <c r="D29" s="85" t="s">
        <v>1043</v>
      </c>
      <c r="E29" s="85">
        <v>236080557</v>
      </c>
      <c r="F29" s="85" t="s">
        <v>1031</v>
      </c>
      <c r="G29" s="85">
        <v>42993</v>
      </c>
      <c r="H29" s="85"/>
      <c r="I29" s="85" t="s">
        <v>1031</v>
      </c>
      <c r="J29" s="85"/>
      <c r="K29" s="4"/>
      <c r="L29" s="4">
        <v>13680.2</v>
      </c>
      <c r="M29" s="85" t="s">
        <v>1055</v>
      </c>
    </row>
    <row r="30" spans="1:13" ht="150">
      <c r="A30" s="96">
        <v>21</v>
      </c>
      <c r="B30" s="403"/>
      <c r="C30" s="326" t="s">
        <v>1058</v>
      </c>
      <c r="D30" s="85" t="s">
        <v>1059</v>
      </c>
      <c r="E30" s="85">
        <v>204873388</v>
      </c>
      <c r="F30" s="85" t="s">
        <v>1031</v>
      </c>
      <c r="G30" s="85" t="s">
        <v>1060</v>
      </c>
      <c r="H30" s="85"/>
      <c r="I30" s="85" t="s">
        <v>1031</v>
      </c>
      <c r="J30" s="85"/>
      <c r="K30" s="4"/>
      <c r="L30" s="4">
        <v>1233.1500000000001</v>
      </c>
      <c r="M30" s="85" t="s">
        <v>1061</v>
      </c>
    </row>
    <row r="31" spans="1:13" ht="165">
      <c r="A31" s="96">
        <v>22</v>
      </c>
      <c r="B31" s="403"/>
      <c r="C31" s="326" t="s">
        <v>1035</v>
      </c>
      <c r="D31" s="85" t="s">
        <v>1062</v>
      </c>
      <c r="E31" s="85">
        <v>429649561</v>
      </c>
      <c r="F31" s="85" t="s">
        <v>1031</v>
      </c>
      <c r="G31" s="85" t="s">
        <v>1063</v>
      </c>
      <c r="H31" s="85" t="s">
        <v>1064</v>
      </c>
      <c r="I31" s="85" t="s">
        <v>1031</v>
      </c>
      <c r="J31" s="85" t="s">
        <v>1065</v>
      </c>
      <c r="K31" s="4">
        <v>16.393442622950818</v>
      </c>
      <c r="L31" s="4">
        <v>1000</v>
      </c>
      <c r="M31" s="85" t="s">
        <v>1066</v>
      </c>
    </row>
    <row r="32" spans="1:13" ht="165">
      <c r="A32" s="96">
        <v>23</v>
      </c>
      <c r="B32" s="403"/>
      <c r="C32" s="326" t="s">
        <v>1035</v>
      </c>
      <c r="D32" s="85" t="s">
        <v>1062</v>
      </c>
      <c r="E32" s="85">
        <v>429649561</v>
      </c>
      <c r="F32" s="85" t="s">
        <v>1031</v>
      </c>
      <c r="G32" s="85" t="s">
        <v>1063</v>
      </c>
      <c r="H32" s="85" t="s">
        <v>1067</v>
      </c>
      <c r="I32" s="85" t="s">
        <v>1031</v>
      </c>
      <c r="J32" s="85" t="s">
        <v>1065</v>
      </c>
      <c r="K32" s="4"/>
      <c r="L32" s="4">
        <v>800</v>
      </c>
      <c r="M32" s="85" t="s">
        <v>1068</v>
      </c>
    </row>
    <row r="33" spans="1:13" ht="240">
      <c r="A33" s="96">
        <v>24</v>
      </c>
      <c r="B33" s="403"/>
      <c r="C33" s="326" t="s">
        <v>1035</v>
      </c>
      <c r="D33" s="85" t="s">
        <v>1062</v>
      </c>
      <c r="E33" s="85">
        <v>429649561</v>
      </c>
      <c r="F33" s="85" t="s">
        <v>1031</v>
      </c>
      <c r="G33" s="85" t="s">
        <v>1063</v>
      </c>
      <c r="H33" s="85"/>
      <c r="I33" s="85" t="s">
        <v>1031</v>
      </c>
      <c r="J33" s="85"/>
      <c r="K33" s="4"/>
      <c r="L33" s="4">
        <v>1200</v>
      </c>
      <c r="M33" s="85" t="s">
        <v>1069</v>
      </c>
    </row>
    <row r="34" spans="1:13" ht="105">
      <c r="A34" s="96">
        <v>25</v>
      </c>
      <c r="B34" s="403"/>
      <c r="C34" s="326" t="s">
        <v>1070</v>
      </c>
      <c r="D34" s="85" t="s">
        <v>1071</v>
      </c>
      <c r="E34" s="85">
        <v>237074535</v>
      </c>
      <c r="F34" s="85" t="s">
        <v>1031</v>
      </c>
      <c r="G34" s="85" t="s">
        <v>1072</v>
      </c>
      <c r="H34" s="85">
        <v>600</v>
      </c>
      <c r="I34" s="85" t="s">
        <v>1031</v>
      </c>
      <c r="J34" s="85" t="s">
        <v>1073</v>
      </c>
      <c r="K34" s="4">
        <v>1.5</v>
      </c>
      <c r="L34" s="4">
        <v>900</v>
      </c>
      <c r="M34" s="85" t="s">
        <v>1074</v>
      </c>
    </row>
    <row r="35" spans="1:13" ht="105">
      <c r="A35" s="96">
        <v>26</v>
      </c>
      <c r="B35" s="403"/>
      <c r="C35" s="326" t="s">
        <v>1070</v>
      </c>
      <c r="D35" s="85" t="s">
        <v>1071</v>
      </c>
      <c r="E35" s="85">
        <v>237074535</v>
      </c>
      <c r="F35" s="85" t="s">
        <v>1031</v>
      </c>
      <c r="G35" s="85" t="s">
        <v>1072</v>
      </c>
      <c r="H35" s="85">
        <v>600</v>
      </c>
      <c r="I35" s="85" t="s">
        <v>1031</v>
      </c>
      <c r="J35" s="85" t="s">
        <v>1073</v>
      </c>
      <c r="K35" s="4">
        <v>1</v>
      </c>
      <c r="L35" s="4">
        <v>600</v>
      </c>
      <c r="M35" s="85" t="s">
        <v>1075</v>
      </c>
    </row>
    <row r="36" spans="1:13" ht="90">
      <c r="A36" s="96">
        <v>27</v>
      </c>
      <c r="B36" s="403"/>
      <c r="C36" s="326" t="s">
        <v>1058</v>
      </c>
      <c r="D36" s="85" t="s">
        <v>1076</v>
      </c>
      <c r="E36" s="85">
        <v>204579839</v>
      </c>
      <c r="F36" s="85" t="s">
        <v>1031</v>
      </c>
      <c r="G36" s="85" t="s">
        <v>1077</v>
      </c>
      <c r="H36" s="85">
        <v>30</v>
      </c>
      <c r="I36" s="85" t="s">
        <v>1031</v>
      </c>
      <c r="J36" s="85" t="s">
        <v>1032</v>
      </c>
      <c r="K36" s="4"/>
      <c r="L36" s="4">
        <v>1180</v>
      </c>
      <c r="M36" s="85" t="s">
        <v>1078</v>
      </c>
    </row>
    <row r="37" spans="1:13" ht="75">
      <c r="A37" s="96">
        <v>28</v>
      </c>
      <c r="B37" s="403"/>
      <c r="C37" s="326" t="s">
        <v>1079</v>
      </c>
      <c r="D37" s="85" t="s">
        <v>1080</v>
      </c>
      <c r="E37" s="85">
        <v>401993820</v>
      </c>
      <c r="F37" s="85" t="s">
        <v>1031</v>
      </c>
      <c r="G37" s="85">
        <v>42998</v>
      </c>
      <c r="H37" s="85">
        <v>16502</v>
      </c>
      <c r="I37" s="85" t="s">
        <v>1031</v>
      </c>
      <c r="J37" s="85" t="s">
        <v>1032</v>
      </c>
      <c r="K37" s="4">
        <v>1</v>
      </c>
      <c r="L37" s="4">
        <v>16502</v>
      </c>
      <c r="M37" s="85" t="s">
        <v>1081</v>
      </c>
    </row>
    <row r="38" spans="1:13" ht="60">
      <c r="A38" s="96">
        <v>29</v>
      </c>
      <c r="B38" s="403"/>
      <c r="C38" s="326" t="s">
        <v>1079</v>
      </c>
      <c r="D38" s="85" t="s">
        <v>1082</v>
      </c>
      <c r="E38" s="85">
        <v>227746259</v>
      </c>
      <c r="F38" s="85" t="s">
        <v>1031</v>
      </c>
      <c r="G38" s="85">
        <v>42998</v>
      </c>
      <c r="H38" s="85">
        <v>13380</v>
      </c>
      <c r="I38" s="85" t="s">
        <v>1031</v>
      </c>
      <c r="J38" s="85" t="s">
        <v>1032</v>
      </c>
      <c r="K38" s="4">
        <v>0.5</v>
      </c>
      <c r="L38" s="4">
        <v>6690</v>
      </c>
      <c r="M38" s="85" t="s">
        <v>1081</v>
      </c>
    </row>
    <row r="39" spans="1:13" ht="60">
      <c r="A39" s="96">
        <v>30</v>
      </c>
      <c r="B39" s="403"/>
      <c r="C39" s="326" t="s">
        <v>1079</v>
      </c>
      <c r="D39" s="85" t="s">
        <v>1083</v>
      </c>
      <c r="E39" s="85">
        <v>211393188</v>
      </c>
      <c r="F39" s="85" t="s">
        <v>1031</v>
      </c>
      <c r="G39" s="85">
        <v>42998</v>
      </c>
      <c r="H39" s="85">
        <v>4014</v>
      </c>
      <c r="I39" s="85" t="s">
        <v>1031</v>
      </c>
      <c r="J39" s="85" t="s">
        <v>1032</v>
      </c>
      <c r="K39" s="4">
        <v>0.49</v>
      </c>
      <c r="L39" s="4">
        <v>1973.55</v>
      </c>
      <c r="M39" s="85" t="s">
        <v>1081</v>
      </c>
    </row>
    <row r="40" spans="1:13" ht="60">
      <c r="A40" s="96">
        <v>31</v>
      </c>
      <c r="B40" s="403"/>
      <c r="C40" s="326" t="s">
        <v>1079</v>
      </c>
      <c r="D40" s="85" t="s">
        <v>1084</v>
      </c>
      <c r="E40" s="85">
        <v>205021215</v>
      </c>
      <c r="F40" s="85" t="s">
        <v>1031</v>
      </c>
      <c r="G40" s="85">
        <v>42998</v>
      </c>
      <c r="H40" s="85">
        <v>9812</v>
      </c>
      <c r="I40" s="85" t="s">
        <v>1031</v>
      </c>
      <c r="J40" s="85" t="s">
        <v>1032</v>
      </c>
      <c r="K40" s="4">
        <v>1</v>
      </c>
      <c r="L40" s="4">
        <v>9812</v>
      </c>
      <c r="M40" s="85" t="s">
        <v>1081</v>
      </c>
    </row>
    <row r="41" spans="1:13" ht="60">
      <c r="A41" s="96">
        <v>32</v>
      </c>
      <c r="B41" s="403"/>
      <c r="C41" s="326" t="s">
        <v>1079</v>
      </c>
      <c r="D41" s="85" t="s">
        <v>1085</v>
      </c>
      <c r="E41" s="85">
        <v>233109739</v>
      </c>
      <c r="F41" s="85" t="s">
        <v>1031</v>
      </c>
      <c r="G41" s="85">
        <v>42998</v>
      </c>
      <c r="H41" s="85">
        <v>8920</v>
      </c>
      <c r="I41" s="85" t="s">
        <v>1031</v>
      </c>
      <c r="J41" s="85" t="s">
        <v>1032</v>
      </c>
      <c r="K41" s="4">
        <v>2</v>
      </c>
      <c r="L41" s="4">
        <v>17840</v>
      </c>
      <c r="M41" s="85" t="s">
        <v>1081</v>
      </c>
    </row>
    <row r="42" spans="1:13" ht="60">
      <c r="A42" s="96">
        <v>33</v>
      </c>
      <c r="B42" s="403"/>
      <c r="C42" s="326" t="s">
        <v>1079</v>
      </c>
      <c r="D42" s="85" t="s">
        <v>1086</v>
      </c>
      <c r="E42" s="85">
        <v>406146424</v>
      </c>
      <c r="F42" s="85" t="s">
        <v>1031</v>
      </c>
      <c r="G42" s="85">
        <v>42998</v>
      </c>
      <c r="H42" s="85">
        <v>4683</v>
      </c>
      <c r="I42" s="85" t="s">
        <v>1031</v>
      </c>
      <c r="J42" s="85" t="s">
        <v>1032</v>
      </c>
      <c r="K42" s="4">
        <v>1</v>
      </c>
      <c r="L42" s="4">
        <v>4683</v>
      </c>
      <c r="M42" s="85" t="s">
        <v>1081</v>
      </c>
    </row>
    <row r="43" spans="1:13" ht="60">
      <c r="A43" s="96">
        <v>34</v>
      </c>
      <c r="B43" s="403"/>
      <c r="C43" s="326" t="s">
        <v>1079</v>
      </c>
      <c r="D43" s="85" t="s">
        <v>1087</v>
      </c>
      <c r="E43" s="85">
        <v>200221991</v>
      </c>
      <c r="F43" s="85" t="s">
        <v>1031</v>
      </c>
      <c r="G43" s="85">
        <v>42998</v>
      </c>
      <c r="H43" s="85">
        <v>7359</v>
      </c>
      <c r="I43" s="85" t="s">
        <v>1031</v>
      </c>
      <c r="J43" s="85" t="s">
        <v>1032</v>
      </c>
      <c r="K43" s="4">
        <v>2.3333333333333335</v>
      </c>
      <c r="L43" s="4">
        <v>17171</v>
      </c>
      <c r="M43" s="85" t="s">
        <v>1081</v>
      </c>
    </row>
    <row r="44" spans="1:13" ht="60">
      <c r="A44" s="96">
        <v>35</v>
      </c>
      <c r="B44" s="403"/>
      <c r="C44" s="326" t="s">
        <v>1079</v>
      </c>
      <c r="D44" s="85" t="s">
        <v>1088</v>
      </c>
      <c r="E44" s="85">
        <v>404381904</v>
      </c>
      <c r="F44" s="85" t="s">
        <v>1031</v>
      </c>
      <c r="G44" s="85" t="s">
        <v>1089</v>
      </c>
      <c r="H44" s="85">
        <v>7359</v>
      </c>
      <c r="I44" s="85" t="s">
        <v>1031</v>
      </c>
      <c r="J44" s="85" t="s">
        <v>1032</v>
      </c>
      <c r="K44" s="4">
        <v>1.25</v>
      </c>
      <c r="L44" s="4">
        <v>9198.75</v>
      </c>
      <c r="M44" s="85" t="s">
        <v>1081</v>
      </c>
    </row>
    <row r="45" spans="1:13" ht="90">
      <c r="A45" s="96">
        <v>36</v>
      </c>
      <c r="B45" s="403"/>
      <c r="C45" s="326" t="s">
        <v>1079</v>
      </c>
      <c r="D45" s="85" t="s">
        <v>1090</v>
      </c>
      <c r="E45" s="85">
        <v>230031195</v>
      </c>
      <c r="F45" s="85" t="s">
        <v>1031</v>
      </c>
      <c r="G45" s="85" t="s">
        <v>1089</v>
      </c>
      <c r="H45" s="85">
        <v>5352</v>
      </c>
      <c r="I45" s="85" t="s">
        <v>1031</v>
      </c>
      <c r="J45" s="85" t="s">
        <v>1032</v>
      </c>
      <c r="K45" s="4">
        <v>1.6666666666666667</v>
      </c>
      <c r="L45" s="4">
        <v>8920</v>
      </c>
      <c r="M45" s="85" t="s">
        <v>1081</v>
      </c>
    </row>
    <row r="46" spans="1:13" ht="60">
      <c r="A46" s="96">
        <v>37</v>
      </c>
      <c r="B46" s="403"/>
      <c r="C46" s="326" t="s">
        <v>1079</v>
      </c>
      <c r="D46" s="85" t="s">
        <v>1091</v>
      </c>
      <c r="E46" s="85">
        <v>204982206</v>
      </c>
      <c r="F46" s="85" t="s">
        <v>1031</v>
      </c>
      <c r="G46" s="85">
        <v>42998</v>
      </c>
      <c r="H46" s="85">
        <v>9812</v>
      </c>
      <c r="I46" s="85" t="s">
        <v>1031</v>
      </c>
      <c r="J46" s="85" t="s">
        <v>1032</v>
      </c>
      <c r="K46" s="4">
        <v>2.0826997554015492</v>
      </c>
      <c r="L46" s="4">
        <v>20435.45</v>
      </c>
      <c r="M46" s="85" t="s">
        <v>1081</v>
      </c>
    </row>
    <row r="47" spans="1:13" ht="150">
      <c r="A47" s="96">
        <v>38</v>
      </c>
      <c r="B47" s="403"/>
      <c r="C47" s="326" t="s">
        <v>1079</v>
      </c>
      <c r="D47" s="85" t="s">
        <v>1092</v>
      </c>
      <c r="E47" s="85">
        <v>204892535</v>
      </c>
      <c r="F47" s="85" t="s">
        <v>1031</v>
      </c>
      <c r="G47" s="85">
        <v>42998</v>
      </c>
      <c r="H47" s="85">
        <v>7359</v>
      </c>
      <c r="I47" s="85" t="s">
        <v>1031</v>
      </c>
      <c r="J47" s="85" t="s">
        <v>1032</v>
      </c>
      <c r="K47" s="4">
        <v>3.1666666666666665</v>
      </c>
      <c r="L47" s="4">
        <v>23303.5</v>
      </c>
      <c r="M47" s="85" t="s">
        <v>1093</v>
      </c>
    </row>
    <row r="48" spans="1:13" ht="150">
      <c r="A48" s="96">
        <v>39</v>
      </c>
      <c r="B48" s="403"/>
      <c r="C48" s="326" t="s">
        <v>1079</v>
      </c>
      <c r="D48" s="85" t="s">
        <v>1092</v>
      </c>
      <c r="E48" s="85">
        <v>204892535</v>
      </c>
      <c r="F48" s="85" t="s">
        <v>1031</v>
      </c>
      <c r="G48" s="85">
        <v>42998</v>
      </c>
      <c r="H48" s="85">
        <v>8474</v>
      </c>
      <c r="I48" s="85" t="s">
        <v>1031</v>
      </c>
      <c r="J48" s="85" t="s">
        <v>1032</v>
      </c>
      <c r="K48" s="4">
        <v>2.2666662733065848</v>
      </c>
      <c r="L48" s="4">
        <v>19207.73</v>
      </c>
      <c r="M48" s="85" t="s">
        <v>1094</v>
      </c>
    </row>
    <row r="49" spans="1:13" ht="150">
      <c r="A49" s="96">
        <v>40</v>
      </c>
      <c r="B49" s="403"/>
      <c r="C49" s="326" t="s">
        <v>1079</v>
      </c>
      <c r="D49" s="85" t="s">
        <v>1092</v>
      </c>
      <c r="E49" s="85">
        <v>204892535</v>
      </c>
      <c r="F49" s="85" t="s">
        <v>1031</v>
      </c>
      <c r="G49" s="85">
        <v>42998</v>
      </c>
      <c r="H49" s="85">
        <v>7359</v>
      </c>
      <c r="I49" s="85" t="s">
        <v>1031</v>
      </c>
      <c r="J49" s="85" t="s">
        <v>1032</v>
      </c>
      <c r="K49" s="4">
        <v>3.1666666666666665</v>
      </c>
      <c r="L49" s="4">
        <v>23303.5</v>
      </c>
      <c r="M49" s="85" t="s">
        <v>1095</v>
      </c>
    </row>
    <row r="50" spans="1:13" ht="60">
      <c r="A50" s="96">
        <v>41</v>
      </c>
      <c r="B50" s="403"/>
      <c r="C50" s="326" t="s">
        <v>1079</v>
      </c>
      <c r="D50" s="85" t="s">
        <v>1096</v>
      </c>
      <c r="E50" s="85">
        <v>220014464</v>
      </c>
      <c r="F50" s="85" t="s">
        <v>1031</v>
      </c>
      <c r="G50" s="85">
        <v>42998</v>
      </c>
      <c r="H50" s="85">
        <v>7359</v>
      </c>
      <c r="I50" s="85" t="s">
        <v>1031</v>
      </c>
      <c r="J50" s="85" t="s">
        <v>1032</v>
      </c>
      <c r="K50" s="4">
        <v>0.75</v>
      </c>
      <c r="L50" s="4">
        <v>5519.25</v>
      </c>
      <c r="M50" s="85" t="s">
        <v>1081</v>
      </c>
    </row>
    <row r="51" spans="1:13" ht="60">
      <c r="A51" s="96">
        <v>42</v>
      </c>
      <c r="B51" s="403"/>
      <c r="C51" s="326" t="s">
        <v>1079</v>
      </c>
      <c r="D51" s="85" t="s">
        <v>1097</v>
      </c>
      <c r="E51" s="85">
        <v>212688073</v>
      </c>
      <c r="F51" s="85" t="s">
        <v>1031</v>
      </c>
      <c r="G51" s="85">
        <v>42998</v>
      </c>
      <c r="H51" s="85">
        <v>7359</v>
      </c>
      <c r="I51" s="85" t="s">
        <v>1031</v>
      </c>
      <c r="J51" s="85" t="s">
        <v>1032</v>
      </c>
      <c r="K51" s="4">
        <v>1.0833333333333333</v>
      </c>
      <c r="L51" s="4">
        <v>7972.25</v>
      </c>
      <c r="M51" s="85" t="s">
        <v>1081</v>
      </c>
    </row>
    <row r="52" spans="1:13" ht="210">
      <c r="A52" s="96">
        <v>43</v>
      </c>
      <c r="B52" s="403"/>
      <c r="C52" s="326" t="s">
        <v>1044</v>
      </c>
      <c r="D52" s="85" t="s">
        <v>1098</v>
      </c>
      <c r="E52" s="85">
        <v>14001025666</v>
      </c>
      <c r="F52" s="85" t="s">
        <v>1031</v>
      </c>
      <c r="G52" s="85" t="s">
        <v>1099</v>
      </c>
      <c r="H52" s="85">
        <v>11.2</v>
      </c>
      <c r="I52" s="85" t="s">
        <v>1031</v>
      </c>
      <c r="J52" s="85" t="s">
        <v>1032</v>
      </c>
      <c r="K52" s="4">
        <v>62.500000000000007</v>
      </c>
      <c r="L52" s="4">
        <v>700</v>
      </c>
      <c r="M52" s="85" t="s">
        <v>1100</v>
      </c>
    </row>
    <row r="53" spans="1:13" ht="135">
      <c r="A53" s="96">
        <v>44</v>
      </c>
      <c r="B53" s="403"/>
      <c r="C53" s="326" t="s">
        <v>1044</v>
      </c>
      <c r="D53" s="85" t="s">
        <v>1101</v>
      </c>
      <c r="E53" s="85">
        <v>231278541</v>
      </c>
      <c r="F53" s="85" t="s">
        <v>1031</v>
      </c>
      <c r="G53" s="85" t="s">
        <v>1102</v>
      </c>
      <c r="H53" s="85">
        <v>36</v>
      </c>
      <c r="I53" s="85" t="s">
        <v>1031</v>
      </c>
      <c r="J53" s="85" t="s">
        <v>1047</v>
      </c>
      <c r="K53" s="4">
        <v>44.647199999999998</v>
      </c>
      <c r="L53" s="4">
        <v>1607.2991999999999</v>
      </c>
      <c r="M53" s="85" t="s">
        <v>1103</v>
      </c>
    </row>
    <row r="54" spans="1:13" ht="75">
      <c r="A54" s="96">
        <v>45</v>
      </c>
      <c r="B54" s="403"/>
      <c r="C54" s="326" t="s">
        <v>1044</v>
      </c>
      <c r="D54" s="85" t="s">
        <v>1101</v>
      </c>
      <c r="E54" s="85">
        <v>231278541</v>
      </c>
      <c r="F54" s="85" t="s">
        <v>1031</v>
      </c>
      <c r="G54" s="85" t="s">
        <v>1102</v>
      </c>
      <c r="H54" s="85">
        <v>36</v>
      </c>
      <c r="I54" s="85" t="s">
        <v>1031</v>
      </c>
      <c r="J54" s="85" t="s">
        <v>1047</v>
      </c>
      <c r="K54" s="4">
        <v>44.647199999999998</v>
      </c>
      <c r="L54" s="4">
        <v>1607.2991999999999</v>
      </c>
      <c r="M54" s="85" t="s">
        <v>1104</v>
      </c>
    </row>
    <row r="55" spans="1:13" ht="135">
      <c r="A55" s="96">
        <v>46</v>
      </c>
      <c r="B55" s="403"/>
      <c r="C55" s="326" t="s">
        <v>1044</v>
      </c>
      <c r="D55" s="85" t="s">
        <v>1101</v>
      </c>
      <c r="E55" s="85">
        <v>231278541</v>
      </c>
      <c r="F55" s="85" t="s">
        <v>1031</v>
      </c>
      <c r="G55" s="85" t="s">
        <v>1102</v>
      </c>
      <c r="H55" s="85">
        <v>18</v>
      </c>
      <c r="I55" s="85" t="s">
        <v>1031</v>
      </c>
      <c r="J55" s="85" t="s">
        <v>1047</v>
      </c>
      <c r="K55" s="4">
        <v>44.647199999999998</v>
      </c>
      <c r="L55" s="4">
        <v>803.64959999999996</v>
      </c>
      <c r="M55" s="85" t="s">
        <v>1105</v>
      </c>
    </row>
    <row r="56" spans="1:13" ht="210">
      <c r="A56" s="96">
        <v>47</v>
      </c>
      <c r="B56" s="403"/>
      <c r="C56" s="326" t="s">
        <v>1058</v>
      </c>
      <c r="D56" s="85" t="s">
        <v>1106</v>
      </c>
      <c r="E56" s="85">
        <v>412688319</v>
      </c>
      <c r="F56" s="85" t="s">
        <v>1031</v>
      </c>
      <c r="G56" s="85" t="s">
        <v>1107</v>
      </c>
      <c r="H56" s="85" t="s">
        <v>1108</v>
      </c>
      <c r="I56" s="85" t="s">
        <v>1031</v>
      </c>
      <c r="J56" s="85" t="s">
        <v>1032</v>
      </c>
      <c r="K56" s="4"/>
      <c r="L56" s="4">
        <v>400</v>
      </c>
      <c r="M56" s="85" t="s">
        <v>1109</v>
      </c>
    </row>
    <row r="57" spans="1:13" ht="195">
      <c r="A57" s="96">
        <v>48</v>
      </c>
      <c r="B57" s="403"/>
      <c r="C57" s="326" t="s">
        <v>1058</v>
      </c>
      <c r="D57" s="85" t="s">
        <v>1106</v>
      </c>
      <c r="E57" s="85">
        <v>412688319</v>
      </c>
      <c r="F57" s="85" t="s">
        <v>1031</v>
      </c>
      <c r="G57" s="85" t="s">
        <v>1107</v>
      </c>
      <c r="H57" s="85" t="s">
        <v>1108</v>
      </c>
      <c r="I57" s="85" t="s">
        <v>1031</v>
      </c>
      <c r="J57" s="85" t="s">
        <v>1032</v>
      </c>
      <c r="K57" s="4"/>
      <c r="L57" s="4">
        <v>400</v>
      </c>
      <c r="M57" s="85" t="s">
        <v>1110</v>
      </c>
    </row>
    <row r="58" spans="1:13" ht="180">
      <c r="A58" s="96">
        <v>49</v>
      </c>
      <c r="B58" s="403"/>
      <c r="C58" s="326" t="s">
        <v>1058</v>
      </c>
      <c r="D58" s="85" t="s">
        <v>1106</v>
      </c>
      <c r="E58" s="85">
        <v>412688319</v>
      </c>
      <c r="F58" s="85" t="s">
        <v>1031</v>
      </c>
      <c r="G58" s="85" t="s">
        <v>1107</v>
      </c>
      <c r="H58" s="85" t="s">
        <v>1108</v>
      </c>
      <c r="I58" s="85" t="s">
        <v>1031</v>
      </c>
      <c r="J58" s="85" t="s">
        <v>1032</v>
      </c>
      <c r="K58" s="4"/>
      <c r="L58" s="4">
        <v>400</v>
      </c>
      <c r="M58" s="85" t="s">
        <v>1111</v>
      </c>
    </row>
    <row r="59" spans="1:13" ht="135">
      <c r="A59" s="96">
        <v>50</v>
      </c>
      <c r="B59" s="403"/>
      <c r="C59" s="326" t="s">
        <v>1058</v>
      </c>
      <c r="D59" s="85" t="s">
        <v>1106</v>
      </c>
      <c r="E59" s="85">
        <v>412688319</v>
      </c>
      <c r="F59" s="85" t="s">
        <v>1031</v>
      </c>
      <c r="G59" s="85" t="s">
        <v>1107</v>
      </c>
      <c r="H59" s="85" t="s">
        <v>1108</v>
      </c>
      <c r="I59" s="85" t="s">
        <v>1031</v>
      </c>
      <c r="J59" s="85" t="s">
        <v>1032</v>
      </c>
      <c r="K59" s="4"/>
      <c r="L59" s="4">
        <v>66.7</v>
      </c>
      <c r="M59" s="85" t="s">
        <v>1112</v>
      </c>
    </row>
    <row r="60" spans="1:13" ht="135">
      <c r="A60" s="96">
        <v>51</v>
      </c>
      <c r="B60" s="403"/>
      <c r="C60" s="326" t="s">
        <v>1058</v>
      </c>
      <c r="D60" s="85" t="s">
        <v>1106</v>
      </c>
      <c r="E60" s="85">
        <v>412688319</v>
      </c>
      <c r="F60" s="85" t="s">
        <v>1031</v>
      </c>
      <c r="G60" s="85" t="s">
        <v>1107</v>
      </c>
      <c r="H60" s="85" t="s">
        <v>1108</v>
      </c>
      <c r="I60" s="85" t="s">
        <v>1031</v>
      </c>
      <c r="J60" s="85" t="s">
        <v>1032</v>
      </c>
      <c r="K60" s="4"/>
      <c r="L60" s="4">
        <v>66.7</v>
      </c>
      <c r="M60" s="85" t="s">
        <v>1113</v>
      </c>
    </row>
    <row r="61" spans="1:13" ht="135">
      <c r="A61" s="96">
        <v>52</v>
      </c>
      <c r="B61" s="403"/>
      <c r="C61" s="326" t="s">
        <v>1058</v>
      </c>
      <c r="D61" s="85" t="s">
        <v>1106</v>
      </c>
      <c r="E61" s="85">
        <v>412688319</v>
      </c>
      <c r="F61" s="85" t="s">
        <v>1031</v>
      </c>
      <c r="G61" s="85" t="s">
        <v>1107</v>
      </c>
      <c r="H61" s="85" t="s">
        <v>1108</v>
      </c>
      <c r="I61" s="85" t="s">
        <v>1031</v>
      </c>
      <c r="J61" s="85" t="s">
        <v>1032</v>
      </c>
      <c r="K61" s="4"/>
      <c r="L61" s="4">
        <v>66.7</v>
      </c>
      <c r="M61" s="85" t="s">
        <v>1114</v>
      </c>
    </row>
    <row r="62" spans="1:13" ht="135">
      <c r="A62" s="96">
        <v>53</v>
      </c>
      <c r="B62" s="403"/>
      <c r="C62" s="326" t="s">
        <v>1058</v>
      </c>
      <c r="D62" s="85" t="s">
        <v>1106</v>
      </c>
      <c r="E62" s="85">
        <v>412688319</v>
      </c>
      <c r="F62" s="85" t="s">
        <v>1031</v>
      </c>
      <c r="G62" s="85" t="s">
        <v>1107</v>
      </c>
      <c r="H62" s="85" t="s">
        <v>1108</v>
      </c>
      <c r="I62" s="85" t="s">
        <v>1031</v>
      </c>
      <c r="J62" s="85" t="s">
        <v>1032</v>
      </c>
      <c r="K62" s="4"/>
      <c r="L62" s="4">
        <v>66.7</v>
      </c>
      <c r="M62" s="85" t="s">
        <v>1115</v>
      </c>
    </row>
    <row r="63" spans="1:13" ht="135">
      <c r="A63" s="96">
        <v>54</v>
      </c>
      <c r="B63" s="403"/>
      <c r="C63" s="326" t="s">
        <v>1058</v>
      </c>
      <c r="D63" s="85" t="s">
        <v>1106</v>
      </c>
      <c r="E63" s="85">
        <v>412688319</v>
      </c>
      <c r="F63" s="85" t="s">
        <v>1031</v>
      </c>
      <c r="G63" s="85" t="s">
        <v>1107</v>
      </c>
      <c r="H63" s="85" t="s">
        <v>1108</v>
      </c>
      <c r="I63" s="85" t="s">
        <v>1031</v>
      </c>
      <c r="J63" s="85" t="s">
        <v>1032</v>
      </c>
      <c r="K63" s="4"/>
      <c r="L63" s="4">
        <v>66.7</v>
      </c>
      <c r="M63" s="85" t="s">
        <v>1116</v>
      </c>
    </row>
    <row r="64" spans="1:13" ht="135">
      <c r="A64" s="96">
        <v>55</v>
      </c>
      <c r="B64" s="403"/>
      <c r="C64" s="326" t="s">
        <v>1058</v>
      </c>
      <c r="D64" s="85" t="s">
        <v>1106</v>
      </c>
      <c r="E64" s="85">
        <v>412688319</v>
      </c>
      <c r="F64" s="85" t="s">
        <v>1031</v>
      </c>
      <c r="G64" s="85" t="s">
        <v>1107</v>
      </c>
      <c r="H64" s="85" t="s">
        <v>1108</v>
      </c>
      <c r="I64" s="85" t="s">
        <v>1031</v>
      </c>
      <c r="J64" s="85" t="s">
        <v>1032</v>
      </c>
      <c r="K64" s="4"/>
      <c r="L64" s="4">
        <v>66.7</v>
      </c>
      <c r="M64" s="85" t="s">
        <v>1117</v>
      </c>
    </row>
    <row r="65" spans="1:13" ht="300">
      <c r="A65" s="96">
        <v>56</v>
      </c>
      <c r="B65" s="403"/>
      <c r="C65" s="326" t="s">
        <v>1035</v>
      </c>
      <c r="D65" s="85" t="s">
        <v>1118</v>
      </c>
      <c r="E65" s="85">
        <v>416328307</v>
      </c>
      <c r="F65" s="85" t="s">
        <v>1031</v>
      </c>
      <c r="G65" s="85" t="s">
        <v>1107</v>
      </c>
      <c r="H65" s="85"/>
      <c r="I65" s="85" t="s">
        <v>1031</v>
      </c>
      <c r="J65" s="85"/>
      <c r="K65" s="4"/>
      <c r="L65" s="4">
        <v>2000</v>
      </c>
      <c r="M65" s="85" t="s">
        <v>1119</v>
      </c>
    </row>
    <row r="66" spans="1:13" ht="180">
      <c r="A66" s="96">
        <v>57</v>
      </c>
      <c r="B66" s="403"/>
      <c r="C66" s="326" t="s">
        <v>1035</v>
      </c>
      <c r="D66" s="85" t="s">
        <v>1118</v>
      </c>
      <c r="E66" s="85">
        <v>416328307</v>
      </c>
      <c r="F66" s="85" t="s">
        <v>1031</v>
      </c>
      <c r="G66" s="85" t="s">
        <v>1107</v>
      </c>
      <c r="H66" s="85"/>
      <c r="I66" s="85" t="s">
        <v>1031</v>
      </c>
      <c r="J66" s="85"/>
      <c r="K66" s="4"/>
      <c r="L66" s="4">
        <v>3000</v>
      </c>
      <c r="M66" s="85" t="s">
        <v>1120</v>
      </c>
    </row>
    <row r="67" spans="1:13" ht="75">
      <c r="A67" s="96">
        <v>58</v>
      </c>
      <c r="B67" s="403"/>
      <c r="C67" s="326" t="s">
        <v>1044</v>
      </c>
      <c r="D67" s="85" t="s">
        <v>1121</v>
      </c>
      <c r="E67" s="85">
        <v>442260287</v>
      </c>
      <c r="F67" s="85" t="s">
        <v>1031</v>
      </c>
      <c r="G67" s="85" t="s">
        <v>1107</v>
      </c>
      <c r="H67" s="85">
        <v>27</v>
      </c>
      <c r="I67" s="85" t="s">
        <v>1031</v>
      </c>
      <c r="J67" s="85" t="s">
        <v>1047</v>
      </c>
      <c r="K67" s="4">
        <v>22.23</v>
      </c>
      <c r="L67" s="4">
        <v>600.21</v>
      </c>
      <c r="M67" s="85" t="s">
        <v>1122</v>
      </c>
    </row>
    <row r="68" spans="1:13" ht="150">
      <c r="A68" s="96">
        <v>59</v>
      </c>
      <c r="B68" s="403"/>
      <c r="C68" s="326" t="s">
        <v>1070</v>
      </c>
      <c r="D68" s="85" t="s">
        <v>1123</v>
      </c>
      <c r="E68" s="85">
        <v>233643126</v>
      </c>
      <c r="F68" s="85" t="s">
        <v>1031</v>
      </c>
      <c r="G68" s="85" t="s">
        <v>1102</v>
      </c>
      <c r="H68" s="85">
        <v>5000</v>
      </c>
      <c r="I68" s="85" t="s">
        <v>1031</v>
      </c>
      <c r="J68" s="85" t="s">
        <v>1073</v>
      </c>
      <c r="K68" s="4">
        <v>0.16</v>
      </c>
      <c r="L68" s="4">
        <v>800</v>
      </c>
      <c r="M68" s="85" t="s">
        <v>1124</v>
      </c>
    </row>
    <row r="69" spans="1:13" ht="150">
      <c r="A69" s="96">
        <v>60</v>
      </c>
      <c r="B69" s="403"/>
      <c r="C69" s="326" t="s">
        <v>1070</v>
      </c>
      <c r="D69" s="85" t="s">
        <v>1125</v>
      </c>
      <c r="E69" s="85">
        <v>233643457</v>
      </c>
      <c r="F69" s="85" t="s">
        <v>1031</v>
      </c>
      <c r="G69" s="85" t="s">
        <v>1102</v>
      </c>
      <c r="H69" s="85">
        <v>3500</v>
      </c>
      <c r="I69" s="85" t="s">
        <v>1031</v>
      </c>
      <c r="J69" s="85" t="s">
        <v>1073</v>
      </c>
      <c r="K69" s="4">
        <v>0.23</v>
      </c>
      <c r="L69" s="4">
        <v>800</v>
      </c>
      <c r="M69" s="85" t="s">
        <v>1126</v>
      </c>
    </row>
    <row r="70" spans="1:13" ht="165">
      <c r="A70" s="96">
        <v>61</v>
      </c>
      <c r="B70" s="403"/>
      <c r="C70" s="326" t="s">
        <v>1035</v>
      </c>
      <c r="D70" s="85" t="s">
        <v>1127</v>
      </c>
      <c r="E70" s="85">
        <v>405060419</v>
      </c>
      <c r="F70" s="85" t="s">
        <v>1031</v>
      </c>
      <c r="G70" s="85" t="s">
        <v>1128</v>
      </c>
      <c r="H70" s="85"/>
      <c r="I70" s="85" t="s">
        <v>1031</v>
      </c>
      <c r="J70" s="85"/>
      <c r="K70" s="4"/>
      <c r="L70" s="4">
        <v>46854.5</v>
      </c>
      <c r="M70" s="85" t="s">
        <v>1129</v>
      </c>
    </row>
    <row r="71" spans="1:13" ht="60">
      <c r="A71" s="96">
        <v>62</v>
      </c>
      <c r="B71" s="403"/>
      <c r="C71" s="326" t="s">
        <v>1044</v>
      </c>
      <c r="D71" s="85" t="s">
        <v>1130</v>
      </c>
      <c r="E71" s="85">
        <v>405221335</v>
      </c>
      <c r="F71" s="85" t="s">
        <v>1031</v>
      </c>
      <c r="G71" s="85">
        <v>43006</v>
      </c>
      <c r="H71" s="85">
        <v>2</v>
      </c>
      <c r="I71" s="85" t="s">
        <v>1031</v>
      </c>
      <c r="J71" s="85" t="s">
        <v>1131</v>
      </c>
      <c r="K71" s="4">
        <v>5106</v>
      </c>
      <c r="L71" s="4">
        <v>10212</v>
      </c>
      <c r="M71" s="85" t="s">
        <v>1132</v>
      </c>
    </row>
    <row r="72" spans="1:13" ht="45">
      <c r="A72" s="96">
        <v>63</v>
      </c>
      <c r="B72" s="403"/>
      <c r="C72" s="326" t="s">
        <v>1044</v>
      </c>
      <c r="D72" s="85" t="s">
        <v>1133</v>
      </c>
      <c r="E72" s="85">
        <v>400166146</v>
      </c>
      <c r="F72" s="85" t="s">
        <v>1031</v>
      </c>
      <c r="G72" s="85" t="s">
        <v>1102</v>
      </c>
      <c r="H72" s="85">
        <v>24</v>
      </c>
      <c r="I72" s="85" t="s">
        <v>1031</v>
      </c>
      <c r="J72" s="85" t="s">
        <v>1047</v>
      </c>
      <c r="K72" s="4">
        <v>81.850000000000009</v>
      </c>
      <c r="L72" s="4">
        <v>1964.4</v>
      </c>
      <c r="M72" s="85" t="s">
        <v>1134</v>
      </c>
    </row>
    <row r="73" spans="1:13" ht="45">
      <c r="A73" s="96">
        <v>64</v>
      </c>
      <c r="B73" s="403"/>
      <c r="C73" s="326" t="s">
        <v>1044</v>
      </c>
      <c r="D73" s="85" t="s">
        <v>1133</v>
      </c>
      <c r="E73" s="85">
        <v>400166146</v>
      </c>
      <c r="F73" s="85" t="s">
        <v>1031</v>
      </c>
      <c r="G73" s="85" t="s">
        <v>1102</v>
      </c>
      <c r="H73" s="85">
        <v>24</v>
      </c>
      <c r="I73" s="85" t="s">
        <v>1031</v>
      </c>
      <c r="J73" s="85" t="s">
        <v>1047</v>
      </c>
      <c r="K73" s="4">
        <v>81.850000000000009</v>
      </c>
      <c r="L73" s="4">
        <v>1964.4</v>
      </c>
      <c r="M73" s="85" t="s">
        <v>1135</v>
      </c>
    </row>
    <row r="74" spans="1:13" ht="120">
      <c r="A74" s="96">
        <v>65</v>
      </c>
      <c r="B74" s="403"/>
      <c r="C74" s="326" t="s">
        <v>1058</v>
      </c>
      <c r="D74" s="85" t="s">
        <v>1136</v>
      </c>
      <c r="E74" s="85">
        <v>205255917</v>
      </c>
      <c r="F74" s="85" t="s">
        <v>1031</v>
      </c>
      <c r="G74" s="85" t="s">
        <v>1137</v>
      </c>
      <c r="H74" s="85"/>
      <c r="I74" s="85" t="s">
        <v>1031</v>
      </c>
      <c r="J74" s="85"/>
      <c r="K74" s="4"/>
      <c r="L74" s="4">
        <v>7111.11</v>
      </c>
      <c r="M74" s="85" t="s">
        <v>1138</v>
      </c>
    </row>
    <row r="75" spans="1:13" ht="210">
      <c r="A75" s="96">
        <v>66</v>
      </c>
      <c r="B75" s="403"/>
      <c r="C75" s="326" t="s">
        <v>1058</v>
      </c>
      <c r="D75" s="85" t="s">
        <v>1136</v>
      </c>
      <c r="E75" s="85">
        <v>205255917</v>
      </c>
      <c r="F75" s="85" t="s">
        <v>1031</v>
      </c>
      <c r="G75" s="85" t="s">
        <v>1137</v>
      </c>
      <c r="H75" s="85"/>
      <c r="I75" s="85" t="s">
        <v>1031</v>
      </c>
      <c r="J75" s="85"/>
      <c r="K75" s="4"/>
      <c r="L75" s="4">
        <v>7111.11</v>
      </c>
      <c r="M75" s="85" t="s">
        <v>1139</v>
      </c>
    </row>
    <row r="76" spans="1:13" ht="195">
      <c r="A76" s="96">
        <v>67</v>
      </c>
      <c r="B76" s="403"/>
      <c r="C76" s="326" t="s">
        <v>1058</v>
      </c>
      <c r="D76" s="85" t="s">
        <v>1136</v>
      </c>
      <c r="E76" s="85">
        <v>205255917</v>
      </c>
      <c r="F76" s="85" t="s">
        <v>1031</v>
      </c>
      <c r="G76" s="85" t="s">
        <v>1137</v>
      </c>
      <c r="H76" s="85"/>
      <c r="I76" s="85" t="s">
        <v>1031</v>
      </c>
      <c r="J76" s="85"/>
      <c r="K76" s="4"/>
      <c r="L76" s="4">
        <v>7111.11</v>
      </c>
      <c r="M76" s="85" t="s">
        <v>1140</v>
      </c>
    </row>
    <row r="77" spans="1:13" ht="150">
      <c r="A77" s="96">
        <v>68</v>
      </c>
      <c r="B77" s="403"/>
      <c r="C77" s="326" t="s">
        <v>1058</v>
      </c>
      <c r="D77" s="85" t="s">
        <v>1136</v>
      </c>
      <c r="E77" s="85">
        <v>205255917</v>
      </c>
      <c r="F77" s="85" t="s">
        <v>1031</v>
      </c>
      <c r="G77" s="85" t="s">
        <v>1137</v>
      </c>
      <c r="H77" s="85"/>
      <c r="I77" s="85" t="s">
        <v>1031</v>
      </c>
      <c r="J77" s="85"/>
      <c r="K77" s="4"/>
      <c r="L77" s="4">
        <v>7111.11</v>
      </c>
      <c r="M77" s="85" t="s">
        <v>1141</v>
      </c>
    </row>
    <row r="78" spans="1:13" ht="120">
      <c r="A78" s="96">
        <v>69</v>
      </c>
      <c r="B78" s="403"/>
      <c r="C78" s="326" t="s">
        <v>1058</v>
      </c>
      <c r="D78" s="85" t="s">
        <v>1136</v>
      </c>
      <c r="E78" s="85">
        <v>205255917</v>
      </c>
      <c r="F78" s="85" t="s">
        <v>1031</v>
      </c>
      <c r="G78" s="85" t="s">
        <v>1137</v>
      </c>
      <c r="H78" s="85"/>
      <c r="I78" s="85" t="s">
        <v>1031</v>
      </c>
      <c r="J78" s="85"/>
      <c r="K78" s="4"/>
      <c r="L78" s="4">
        <v>7111.11</v>
      </c>
      <c r="M78" s="85" t="s">
        <v>1142</v>
      </c>
    </row>
    <row r="79" spans="1:13" ht="180">
      <c r="A79" s="96">
        <v>70</v>
      </c>
      <c r="B79" s="403"/>
      <c r="C79" s="326" t="s">
        <v>329</v>
      </c>
      <c r="D79" s="85" t="s">
        <v>1059</v>
      </c>
      <c r="E79" s="85">
        <v>204873388</v>
      </c>
      <c r="F79" s="85" t="s">
        <v>1031</v>
      </c>
      <c r="G79" s="85" t="s">
        <v>1137</v>
      </c>
      <c r="H79" s="85">
        <v>14.048199999999998</v>
      </c>
      <c r="I79" s="85" t="s">
        <v>1031</v>
      </c>
      <c r="J79" s="85" t="s">
        <v>1047</v>
      </c>
      <c r="K79" s="4">
        <v>63.11603384537996</v>
      </c>
      <c r="L79" s="4">
        <v>886.66666666666663</v>
      </c>
      <c r="M79" s="85" t="s">
        <v>1143</v>
      </c>
    </row>
    <row r="80" spans="1:13" ht="105">
      <c r="A80" s="96">
        <v>71</v>
      </c>
      <c r="B80" s="403"/>
      <c r="C80" s="326" t="s">
        <v>329</v>
      </c>
      <c r="D80" s="85" t="s">
        <v>1059</v>
      </c>
      <c r="E80" s="85">
        <v>204873388</v>
      </c>
      <c r="F80" s="85" t="s">
        <v>1031</v>
      </c>
      <c r="G80" s="85" t="s">
        <v>1137</v>
      </c>
      <c r="H80" s="85">
        <v>14.048199999999998</v>
      </c>
      <c r="I80" s="85" t="s">
        <v>1031</v>
      </c>
      <c r="J80" s="85" t="s">
        <v>1047</v>
      </c>
      <c r="K80" s="4">
        <v>63.11603384537996</v>
      </c>
      <c r="L80" s="4">
        <v>886.66666666666663</v>
      </c>
      <c r="M80" s="85" t="s">
        <v>1144</v>
      </c>
    </row>
    <row r="81" spans="1:13" ht="60">
      <c r="A81" s="96">
        <v>72</v>
      </c>
      <c r="B81" s="403"/>
      <c r="C81" s="326" t="s">
        <v>329</v>
      </c>
      <c r="D81" s="85" t="s">
        <v>1059</v>
      </c>
      <c r="E81" s="85">
        <v>204873388</v>
      </c>
      <c r="F81" s="85" t="s">
        <v>1031</v>
      </c>
      <c r="G81" s="85" t="s">
        <v>1137</v>
      </c>
      <c r="H81" s="85">
        <v>14.048199999999998</v>
      </c>
      <c r="I81" s="85" t="s">
        <v>1031</v>
      </c>
      <c r="J81" s="85" t="s">
        <v>1047</v>
      </c>
      <c r="K81" s="4">
        <v>63.11603384537996</v>
      </c>
      <c r="L81" s="4">
        <v>886.66666666666663</v>
      </c>
      <c r="M81" s="85" t="s">
        <v>1145</v>
      </c>
    </row>
    <row r="82" spans="1:13" ht="75">
      <c r="A82" s="96">
        <v>73</v>
      </c>
      <c r="B82" s="403"/>
      <c r="C82" s="326" t="s">
        <v>329</v>
      </c>
      <c r="D82" s="85" t="s">
        <v>1059</v>
      </c>
      <c r="E82" s="85">
        <v>204873388</v>
      </c>
      <c r="F82" s="85" t="s">
        <v>1031</v>
      </c>
      <c r="G82" s="85" t="s">
        <v>1137</v>
      </c>
      <c r="H82" s="85">
        <v>14.048199999999998</v>
      </c>
      <c r="I82" s="85" t="s">
        <v>1031</v>
      </c>
      <c r="J82" s="85" t="s">
        <v>1047</v>
      </c>
      <c r="K82" s="4">
        <v>63.11603384537996</v>
      </c>
      <c r="L82" s="4">
        <v>886.66666666666663</v>
      </c>
      <c r="M82" s="85" t="s">
        <v>1146</v>
      </c>
    </row>
    <row r="83" spans="1:13" ht="90">
      <c r="A83" s="96">
        <v>74</v>
      </c>
      <c r="B83" s="403"/>
      <c r="C83" s="326" t="s">
        <v>329</v>
      </c>
      <c r="D83" s="85" t="s">
        <v>1059</v>
      </c>
      <c r="E83" s="85">
        <v>204873388</v>
      </c>
      <c r="F83" s="85" t="s">
        <v>1031</v>
      </c>
      <c r="G83" s="85" t="s">
        <v>1137</v>
      </c>
      <c r="H83" s="85">
        <v>14.048199999999998</v>
      </c>
      <c r="I83" s="85" t="s">
        <v>1031</v>
      </c>
      <c r="J83" s="85" t="s">
        <v>1047</v>
      </c>
      <c r="K83" s="4">
        <v>63.11603384537996</v>
      </c>
      <c r="L83" s="4">
        <v>886.66666666666663</v>
      </c>
      <c r="M83" s="85" t="s">
        <v>1147</v>
      </c>
    </row>
    <row r="84" spans="1:13" ht="105">
      <c r="A84" s="96">
        <v>75</v>
      </c>
      <c r="B84" s="403"/>
      <c r="C84" s="326" t="s">
        <v>329</v>
      </c>
      <c r="D84" s="85" t="s">
        <v>1059</v>
      </c>
      <c r="E84" s="85">
        <v>204873388</v>
      </c>
      <c r="F84" s="85" t="s">
        <v>1031</v>
      </c>
      <c r="G84" s="85" t="s">
        <v>1137</v>
      </c>
      <c r="H84" s="85">
        <v>14.048199999999998</v>
      </c>
      <c r="I84" s="85" t="s">
        <v>1031</v>
      </c>
      <c r="J84" s="85" t="s">
        <v>1047</v>
      </c>
      <c r="K84" s="4">
        <v>63.11603384537996</v>
      </c>
      <c r="L84" s="4">
        <v>886.66666666666663</v>
      </c>
      <c r="M84" s="85" t="s">
        <v>1148</v>
      </c>
    </row>
    <row r="85" spans="1:13" ht="45">
      <c r="A85" s="96">
        <v>76</v>
      </c>
      <c r="B85" s="403"/>
      <c r="C85" s="326" t="s">
        <v>329</v>
      </c>
      <c r="D85" s="85" t="s">
        <v>1059</v>
      </c>
      <c r="E85" s="85">
        <v>204873388</v>
      </c>
      <c r="F85" s="85" t="s">
        <v>1031</v>
      </c>
      <c r="G85" s="85" t="s">
        <v>1137</v>
      </c>
      <c r="H85" s="85">
        <v>8.33</v>
      </c>
      <c r="I85" s="85" t="s">
        <v>1031</v>
      </c>
      <c r="J85" s="85" t="s">
        <v>1047</v>
      </c>
      <c r="K85" s="4">
        <v>106.44257703081232</v>
      </c>
      <c r="L85" s="4">
        <v>886.66666666666663</v>
      </c>
      <c r="M85" s="85" t="s">
        <v>1149</v>
      </c>
    </row>
    <row r="86" spans="1:13" ht="120">
      <c r="A86" s="96">
        <v>77</v>
      </c>
      <c r="B86" s="403"/>
      <c r="C86" s="326" t="s">
        <v>329</v>
      </c>
      <c r="D86" s="85" t="s">
        <v>1059</v>
      </c>
      <c r="E86" s="85">
        <v>204873388</v>
      </c>
      <c r="F86" s="85" t="s">
        <v>1031</v>
      </c>
      <c r="G86" s="85" t="s">
        <v>1137</v>
      </c>
      <c r="H86" s="85">
        <v>8.33</v>
      </c>
      <c r="I86" s="85" t="s">
        <v>1031</v>
      </c>
      <c r="J86" s="85" t="s">
        <v>1047</v>
      </c>
      <c r="K86" s="4">
        <v>106.44257703081232</v>
      </c>
      <c r="L86" s="4">
        <v>886.66666666666663</v>
      </c>
      <c r="M86" s="85" t="s">
        <v>1150</v>
      </c>
    </row>
    <row r="87" spans="1:13" ht="60">
      <c r="A87" s="96">
        <v>78</v>
      </c>
      <c r="B87" s="403"/>
      <c r="C87" s="326" t="s">
        <v>329</v>
      </c>
      <c r="D87" s="85" t="s">
        <v>1059</v>
      </c>
      <c r="E87" s="85">
        <v>204873388</v>
      </c>
      <c r="F87" s="85" t="s">
        <v>1031</v>
      </c>
      <c r="G87" s="85" t="s">
        <v>1137</v>
      </c>
      <c r="H87" s="85">
        <v>8.33</v>
      </c>
      <c r="I87" s="85" t="s">
        <v>1031</v>
      </c>
      <c r="J87" s="85" t="s">
        <v>1047</v>
      </c>
      <c r="K87" s="4">
        <v>106.44257703081232</v>
      </c>
      <c r="L87" s="4">
        <v>886.66666666666663</v>
      </c>
      <c r="M87" s="85" t="s">
        <v>1151</v>
      </c>
    </row>
    <row r="88" spans="1:13" ht="60">
      <c r="A88" s="96">
        <v>79</v>
      </c>
      <c r="B88" s="403"/>
      <c r="C88" s="326" t="s">
        <v>329</v>
      </c>
      <c r="D88" s="85" t="s">
        <v>1059</v>
      </c>
      <c r="E88" s="85">
        <v>204873388</v>
      </c>
      <c r="F88" s="85" t="s">
        <v>1031</v>
      </c>
      <c r="G88" s="85" t="s">
        <v>1137</v>
      </c>
      <c r="H88" s="85">
        <v>8.33</v>
      </c>
      <c r="I88" s="85" t="s">
        <v>1031</v>
      </c>
      <c r="J88" s="85" t="s">
        <v>1047</v>
      </c>
      <c r="K88" s="4">
        <v>106.44257703081232</v>
      </c>
      <c r="L88" s="4">
        <v>886.66666666666663</v>
      </c>
      <c r="M88" s="85" t="s">
        <v>1152</v>
      </c>
    </row>
    <row r="89" spans="1:13" ht="105">
      <c r="A89" s="96">
        <v>80</v>
      </c>
      <c r="B89" s="403"/>
      <c r="C89" s="326" t="s">
        <v>329</v>
      </c>
      <c r="D89" s="85" t="s">
        <v>1059</v>
      </c>
      <c r="E89" s="85">
        <v>204873388</v>
      </c>
      <c r="F89" s="85" t="s">
        <v>1031</v>
      </c>
      <c r="G89" s="85" t="s">
        <v>1137</v>
      </c>
      <c r="H89" s="85">
        <v>14.048199999999998</v>
      </c>
      <c r="I89" s="85" t="s">
        <v>1031</v>
      </c>
      <c r="J89" s="85" t="s">
        <v>1047</v>
      </c>
      <c r="K89" s="4">
        <v>63.11603384537996</v>
      </c>
      <c r="L89" s="4">
        <v>886.66666666666663</v>
      </c>
      <c r="M89" s="85" t="s">
        <v>1153</v>
      </c>
    </row>
    <row r="90" spans="1:13" ht="60">
      <c r="A90" s="96">
        <v>81</v>
      </c>
      <c r="B90" s="403"/>
      <c r="C90" s="326" t="s">
        <v>329</v>
      </c>
      <c r="D90" s="85" t="s">
        <v>1059</v>
      </c>
      <c r="E90" s="85">
        <v>204873388</v>
      </c>
      <c r="F90" s="85" t="s">
        <v>1031</v>
      </c>
      <c r="G90" s="85" t="s">
        <v>1137</v>
      </c>
      <c r="H90" s="85">
        <v>14.048199999999998</v>
      </c>
      <c r="I90" s="85" t="s">
        <v>1031</v>
      </c>
      <c r="J90" s="85" t="s">
        <v>1047</v>
      </c>
      <c r="K90" s="4">
        <v>63.11603384537996</v>
      </c>
      <c r="L90" s="4">
        <v>886.66666666666663</v>
      </c>
      <c r="M90" s="85" t="s">
        <v>1154</v>
      </c>
    </row>
    <row r="91" spans="1:13" ht="105">
      <c r="A91" s="96">
        <v>82</v>
      </c>
      <c r="B91" s="403"/>
      <c r="C91" s="326" t="s">
        <v>329</v>
      </c>
      <c r="D91" s="85" t="s">
        <v>1059</v>
      </c>
      <c r="E91" s="85">
        <v>204873388</v>
      </c>
      <c r="F91" s="85" t="s">
        <v>1031</v>
      </c>
      <c r="G91" s="85" t="s">
        <v>1137</v>
      </c>
      <c r="H91" s="85">
        <v>8.33</v>
      </c>
      <c r="I91" s="85" t="s">
        <v>1031</v>
      </c>
      <c r="J91" s="85" t="s">
        <v>1047</v>
      </c>
      <c r="K91" s="4">
        <v>106.44257703081232</v>
      </c>
      <c r="L91" s="4">
        <v>886.66666666666663</v>
      </c>
      <c r="M91" s="85" t="s">
        <v>1155</v>
      </c>
    </row>
    <row r="92" spans="1:13" ht="60">
      <c r="A92" s="96">
        <v>83</v>
      </c>
      <c r="B92" s="403"/>
      <c r="C92" s="326" t="s">
        <v>329</v>
      </c>
      <c r="D92" s="85" t="s">
        <v>1059</v>
      </c>
      <c r="E92" s="85">
        <v>204873388</v>
      </c>
      <c r="F92" s="85" t="s">
        <v>1031</v>
      </c>
      <c r="G92" s="85" t="s">
        <v>1137</v>
      </c>
      <c r="H92" s="85">
        <v>14.048199999999998</v>
      </c>
      <c r="I92" s="85" t="s">
        <v>1031</v>
      </c>
      <c r="J92" s="85" t="s">
        <v>1047</v>
      </c>
      <c r="K92" s="4">
        <v>63.11603384537996</v>
      </c>
      <c r="L92" s="4">
        <v>886.66666666666663</v>
      </c>
      <c r="M92" s="85" t="s">
        <v>1156</v>
      </c>
    </row>
    <row r="93" spans="1:13" ht="60">
      <c r="A93" s="96">
        <v>84</v>
      </c>
      <c r="B93" s="403"/>
      <c r="C93" s="326" t="s">
        <v>329</v>
      </c>
      <c r="D93" s="85" t="s">
        <v>1059</v>
      </c>
      <c r="E93" s="85">
        <v>204873388</v>
      </c>
      <c r="F93" s="85" t="s">
        <v>1031</v>
      </c>
      <c r="G93" s="85" t="s">
        <v>1137</v>
      </c>
      <c r="H93" s="85">
        <v>14.048199999999998</v>
      </c>
      <c r="I93" s="85" t="s">
        <v>1031</v>
      </c>
      <c r="J93" s="85" t="s">
        <v>1047</v>
      </c>
      <c r="K93" s="4">
        <v>63.11603384537996</v>
      </c>
      <c r="L93" s="4">
        <v>886.66666666666663</v>
      </c>
      <c r="M93" s="85" t="s">
        <v>1157</v>
      </c>
    </row>
    <row r="94" spans="1:13" ht="105">
      <c r="A94" s="96">
        <v>85</v>
      </c>
      <c r="B94" s="403"/>
      <c r="C94" s="326" t="s">
        <v>329</v>
      </c>
      <c r="D94" s="85" t="s">
        <v>1059</v>
      </c>
      <c r="E94" s="85">
        <v>204873388</v>
      </c>
      <c r="F94" s="85" t="s">
        <v>1031</v>
      </c>
      <c r="G94" s="85" t="s">
        <v>1137</v>
      </c>
      <c r="H94" s="85">
        <v>8.33</v>
      </c>
      <c r="I94" s="85" t="s">
        <v>1031</v>
      </c>
      <c r="J94" s="85" t="s">
        <v>1047</v>
      </c>
      <c r="K94" s="4">
        <v>106.44257703081232</v>
      </c>
      <c r="L94" s="4">
        <v>886.66666666666663</v>
      </c>
      <c r="M94" s="85" t="s">
        <v>1158</v>
      </c>
    </row>
    <row r="95" spans="1:13" ht="105">
      <c r="A95" s="96">
        <v>86</v>
      </c>
      <c r="B95" s="403"/>
      <c r="C95" s="326" t="s">
        <v>329</v>
      </c>
      <c r="D95" s="85" t="s">
        <v>1059</v>
      </c>
      <c r="E95" s="85">
        <v>204873388</v>
      </c>
      <c r="F95" s="85" t="s">
        <v>1031</v>
      </c>
      <c r="G95" s="85" t="s">
        <v>1137</v>
      </c>
      <c r="H95" s="85">
        <v>14.048199999999998</v>
      </c>
      <c r="I95" s="85" t="s">
        <v>1031</v>
      </c>
      <c r="J95" s="85" t="s">
        <v>1047</v>
      </c>
      <c r="K95" s="4">
        <v>63.11603384537996</v>
      </c>
      <c r="L95" s="4">
        <v>886.66666666666663</v>
      </c>
      <c r="M95" s="85" t="s">
        <v>1159</v>
      </c>
    </row>
    <row r="96" spans="1:13" ht="75">
      <c r="A96" s="96">
        <v>87</v>
      </c>
      <c r="B96" s="403"/>
      <c r="C96" s="326" t="s">
        <v>329</v>
      </c>
      <c r="D96" s="85" t="s">
        <v>1059</v>
      </c>
      <c r="E96" s="85">
        <v>204873388</v>
      </c>
      <c r="F96" s="85" t="s">
        <v>1031</v>
      </c>
      <c r="G96" s="85" t="s">
        <v>1137</v>
      </c>
      <c r="H96" s="85">
        <v>14.048199999999998</v>
      </c>
      <c r="I96" s="85" t="s">
        <v>1031</v>
      </c>
      <c r="J96" s="85" t="s">
        <v>1047</v>
      </c>
      <c r="K96" s="4">
        <v>63.11603384537996</v>
      </c>
      <c r="L96" s="4">
        <v>886.66666666666663</v>
      </c>
      <c r="M96" s="85" t="s">
        <v>1160</v>
      </c>
    </row>
    <row r="97" spans="1:13" ht="60">
      <c r="A97" s="96">
        <v>88</v>
      </c>
      <c r="B97" s="403"/>
      <c r="C97" s="326" t="s">
        <v>329</v>
      </c>
      <c r="D97" s="85" t="s">
        <v>1059</v>
      </c>
      <c r="E97" s="85">
        <v>204873388</v>
      </c>
      <c r="F97" s="85" t="s">
        <v>1031</v>
      </c>
      <c r="G97" s="85" t="s">
        <v>1137</v>
      </c>
      <c r="H97" s="85">
        <v>14.048199999999998</v>
      </c>
      <c r="I97" s="85" t="s">
        <v>1031</v>
      </c>
      <c r="J97" s="85" t="s">
        <v>1047</v>
      </c>
      <c r="K97" s="4">
        <v>63.11603384537996</v>
      </c>
      <c r="L97" s="4">
        <v>886.66666666666663</v>
      </c>
      <c r="M97" s="85" t="s">
        <v>1161</v>
      </c>
    </row>
    <row r="98" spans="1:13" ht="75">
      <c r="A98" s="96">
        <v>89</v>
      </c>
      <c r="B98" s="403"/>
      <c r="C98" s="326" t="s">
        <v>329</v>
      </c>
      <c r="D98" s="85" t="s">
        <v>1059</v>
      </c>
      <c r="E98" s="85">
        <v>204873388</v>
      </c>
      <c r="F98" s="85" t="s">
        <v>1031</v>
      </c>
      <c r="G98" s="85" t="s">
        <v>1137</v>
      </c>
      <c r="H98" s="85">
        <v>14.048199999999998</v>
      </c>
      <c r="I98" s="85" t="s">
        <v>1031</v>
      </c>
      <c r="J98" s="85" t="s">
        <v>1047</v>
      </c>
      <c r="K98" s="4">
        <v>63.11603384537996</v>
      </c>
      <c r="L98" s="4">
        <v>886.66666666666663</v>
      </c>
      <c r="M98" s="85" t="s">
        <v>1162</v>
      </c>
    </row>
    <row r="99" spans="1:13" ht="105">
      <c r="A99" s="96">
        <v>90</v>
      </c>
      <c r="B99" s="403"/>
      <c r="C99" s="326" t="s">
        <v>329</v>
      </c>
      <c r="D99" s="85" t="s">
        <v>1059</v>
      </c>
      <c r="E99" s="85">
        <v>204873388</v>
      </c>
      <c r="F99" s="85" t="s">
        <v>1031</v>
      </c>
      <c r="G99" s="85" t="s">
        <v>1137</v>
      </c>
      <c r="H99" s="85">
        <v>14.048199999999998</v>
      </c>
      <c r="I99" s="85" t="s">
        <v>1031</v>
      </c>
      <c r="J99" s="85" t="s">
        <v>1047</v>
      </c>
      <c r="K99" s="4">
        <v>63.11603384537996</v>
      </c>
      <c r="L99" s="4">
        <v>886.66666666666663</v>
      </c>
      <c r="M99" s="85" t="s">
        <v>1163</v>
      </c>
    </row>
    <row r="100" spans="1:13" ht="90">
      <c r="A100" s="96">
        <v>91</v>
      </c>
      <c r="B100" s="403"/>
      <c r="C100" s="326" t="s">
        <v>329</v>
      </c>
      <c r="D100" s="85" t="s">
        <v>1059</v>
      </c>
      <c r="E100" s="85">
        <v>204873388</v>
      </c>
      <c r="F100" s="85" t="s">
        <v>1031</v>
      </c>
      <c r="G100" s="85" t="s">
        <v>1137</v>
      </c>
      <c r="H100" s="85">
        <v>14.048199999999998</v>
      </c>
      <c r="I100" s="85" t="s">
        <v>1031</v>
      </c>
      <c r="J100" s="85" t="s">
        <v>1047</v>
      </c>
      <c r="K100" s="4">
        <v>63.11603384537996</v>
      </c>
      <c r="L100" s="4">
        <v>886.66666666666663</v>
      </c>
      <c r="M100" s="85" t="s">
        <v>1164</v>
      </c>
    </row>
    <row r="101" spans="1:13" ht="75">
      <c r="A101" s="96">
        <v>92</v>
      </c>
      <c r="B101" s="403"/>
      <c r="C101" s="326" t="s">
        <v>329</v>
      </c>
      <c r="D101" s="85" t="s">
        <v>1059</v>
      </c>
      <c r="E101" s="85">
        <v>204873388</v>
      </c>
      <c r="F101" s="85" t="s">
        <v>1031</v>
      </c>
      <c r="G101" s="85" t="s">
        <v>1137</v>
      </c>
      <c r="H101" s="85">
        <v>14.048199999999998</v>
      </c>
      <c r="I101" s="85" t="s">
        <v>1031</v>
      </c>
      <c r="J101" s="85" t="s">
        <v>1047</v>
      </c>
      <c r="K101" s="4">
        <v>63.11603384537996</v>
      </c>
      <c r="L101" s="4">
        <v>886.66666666666663</v>
      </c>
      <c r="M101" s="85" t="s">
        <v>1165</v>
      </c>
    </row>
    <row r="102" spans="1:13" ht="105">
      <c r="A102" s="96">
        <v>93</v>
      </c>
      <c r="B102" s="403"/>
      <c r="C102" s="326" t="s">
        <v>329</v>
      </c>
      <c r="D102" s="85" t="s">
        <v>1059</v>
      </c>
      <c r="E102" s="85">
        <v>204873388</v>
      </c>
      <c r="F102" s="85" t="s">
        <v>1031</v>
      </c>
      <c r="G102" s="85" t="s">
        <v>1137</v>
      </c>
      <c r="H102" s="85">
        <v>14.048199999999998</v>
      </c>
      <c r="I102" s="85" t="s">
        <v>1031</v>
      </c>
      <c r="J102" s="85" t="s">
        <v>1047</v>
      </c>
      <c r="K102" s="4">
        <v>63.11603384537996</v>
      </c>
      <c r="L102" s="4">
        <v>886.66666666666663</v>
      </c>
      <c r="M102" s="85" t="s">
        <v>1166</v>
      </c>
    </row>
    <row r="103" spans="1:13" ht="120">
      <c r="A103" s="96">
        <v>94</v>
      </c>
      <c r="B103" s="403"/>
      <c r="C103" s="326" t="s">
        <v>329</v>
      </c>
      <c r="D103" s="85" t="s">
        <v>1059</v>
      </c>
      <c r="E103" s="85">
        <v>204873388</v>
      </c>
      <c r="F103" s="85" t="s">
        <v>1031</v>
      </c>
      <c r="G103" s="85" t="s">
        <v>1137</v>
      </c>
      <c r="H103" s="85">
        <v>14.048199999999998</v>
      </c>
      <c r="I103" s="85" t="s">
        <v>1031</v>
      </c>
      <c r="J103" s="85" t="s">
        <v>1047</v>
      </c>
      <c r="K103" s="4">
        <v>63.11603384537996</v>
      </c>
      <c r="L103" s="4">
        <v>886.66666666666663</v>
      </c>
      <c r="M103" s="85" t="s">
        <v>1167</v>
      </c>
    </row>
    <row r="104" spans="1:13" ht="45">
      <c r="A104" s="96">
        <v>95</v>
      </c>
      <c r="B104" s="403"/>
      <c r="C104" s="326" t="s">
        <v>329</v>
      </c>
      <c r="D104" s="85" t="s">
        <v>1059</v>
      </c>
      <c r="E104" s="85">
        <v>204873388</v>
      </c>
      <c r="F104" s="85" t="s">
        <v>1031</v>
      </c>
      <c r="G104" s="85" t="s">
        <v>1137</v>
      </c>
      <c r="H104" s="85">
        <v>14.048199999999998</v>
      </c>
      <c r="I104" s="85" t="s">
        <v>1031</v>
      </c>
      <c r="J104" s="85" t="s">
        <v>1047</v>
      </c>
      <c r="K104" s="4">
        <v>63.11603384537996</v>
      </c>
      <c r="L104" s="4">
        <v>886.66666666666663</v>
      </c>
      <c r="M104" s="85" t="s">
        <v>1168</v>
      </c>
    </row>
    <row r="105" spans="1:13" ht="75">
      <c r="A105" s="96">
        <v>96</v>
      </c>
      <c r="B105" s="403"/>
      <c r="C105" s="326" t="s">
        <v>329</v>
      </c>
      <c r="D105" s="85" t="s">
        <v>1059</v>
      </c>
      <c r="E105" s="85">
        <v>204873388</v>
      </c>
      <c r="F105" s="85" t="s">
        <v>1031</v>
      </c>
      <c r="G105" s="85" t="s">
        <v>1137</v>
      </c>
      <c r="H105" s="85">
        <v>14.048199999999998</v>
      </c>
      <c r="I105" s="85" t="s">
        <v>1031</v>
      </c>
      <c r="J105" s="85" t="s">
        <v>1047</v>
      </c>
      <c r="K105" s="4">
        <v>63.11603384537996</v>
      </c>
      <c r="L105" s="4">
        <v>886.66666666666663</v>
      </c>
      <c r="M105" s="85" t="s">
        <v>1169</v>
      </c>
    </row>
    <row r="106" spans="1:13" ht="135">
      <c r="A106" s="96">
        <v>97</v>
      </c>
      <c r="B106" s="403"/>
      <c r="C106" s="326" t="s">
        <v>329</v>
      </c>
      <c r="D106" s="85" t="s">
        <v>1059</v>
      </c>
      <c r="E106" s="85">
        <v>204873388</v>
      </c>
      <c r="F106" s="85" t="s">
        <v>1031</v>
      </c>
      <c r="G106" s="85" t="s">
        <v>1137</v>
      </c>
      <c r="H106" s="85">
        <v>14.048199999999998</v>
      </c>
      <c r="I106" s="85" t="s">
        <v>1031</v>
      </c>
      <c r="J106" s="85" t="s">
        <v>1047</v>
      </c>
      <c r="K106" s="4">
        <v>63.11603384537996</v>
      </c>
      <c r="L106" s="4">
        <v>886.66666666666663</v>
      </c>
      <c r="M106" s="85" t="s">
        <v>1170</v>
      </c>
    </row>
    <row r="107" spans="1:13" ht="135">
      <c r="A107" s="96">
        <v>98</v>
      </c>
      <c r="B107" s="403"/>
      <c r="C107" s="326" t="s">
        <v>329</v>
      </c>
      <c r="D107" s="85" t="s">
        <v>1059</v>
      </c>
      <c r="E107" s="85">
        <v>204873388</v>
      </c>
      <c r="F107" s="85" t="s">
        <v>1031</v>
      </c>
      <c r="G107" s="85" t="s">
        <v>1137</v>
      </c>
      <c r="H107" s="85">
        <v>14.048199999999998</v>
      </c>
      <c r="I107" s="85" t="s">
        <v>1031</v>
      </c>
      <c r="J107" s="85" t="s">
        <v>1047</v>
      </c>
      <c r="K107" s="4">
        <v>63.11603384537996</v>
      </c>
      <c r="L107" s="4">
        <v>886.66666666666663</v>
      </c>
      <c r="M107" s="85" t="s">
        <v>1170</v>
      </c>
    </row>
    <row r="108" spans="1:13" ht="60">
      <c r="A108" s="96">
        <v>99</v>
      </c>
      <c r="B108" s="403"/>
      <c r="C108" s="326" t="s">
        <v>329</v>
      </c>
      <c r="D108" s="85" t="s">
        <v>1059</v>
      </c>
      <c r="E108" s="85">
        <v>204873388</v>
      </c>
      <c r="F108" s="85" t="s">
        <v>1031</v>
      </c>
      <c r="G108" s="85" t="s">
        <v>1137</v>
      </c>
      <c r="H108" s="85">
        <v>14.048199999999998</v>
      </c>
      <c r="I108" s="85" t="s">
        <v>1031</v>
      </c>
      <c r="J108" s="85" t="s">
        <v>1047</v>
      </c>
      <c r="K108" s="4">
        <v>63.11603384537996</v>
      </c>
      <c r="L108" s="4">
        <v>886.66666666666663</v>
      </c>
      <c r="M108" s="85" t="s">
        <v>1171</v>
      </c>
    </row>
    <row r="109" spans="1:13" ht="75">
      <c r="A109" s="96">
        <v>100</v>
      </c>
      <c r="B109" s="403"/>
      <c r="C109" s="326" t="s">
        <v>329</v>
      </c>
      <c r="D109" s="85" t="s">
        <v>1059</v>
      </c>
      <c r="E109" s="85">
        <v>204873388</v>
      </c>
      <c r="F109" s="85" t="s">
        <v>1031</v>
      </c>
      <c r="G109" s="85" t="s">
        <v>1137</v>
      </c>
      <c r="H109" s="85">
        <v>4.165</v>
      </c>
      <c r="I109" s="85" t="s">
        <v>1031</v>
      </c>
      <c r="J109" s="85" t="s">
        <v>1047</v>
      </c>
      <c r="K109" s="4">
        <v>212.88515406162463</v>
      </c>
      <c r="L109" s="4">
        <v>886.66666666666663</v>
      </c>
      <c r="M109" s="85" t="s">
        <v>1172</v>
      </c>
    </row>
    <row r="110" spans="1:13" ht="120">
      <c r="A110" s="96">
        <v>101</v>
      </c>
      <c r="B110" s="403"/>
      <c r="C110" s="326" t="s">
        <v>329</v>
      </c>
      <c r="D110" s="85" t="s">
        <v>1059</v>
      </c>
      <c r="E110" s="85">
        <v>204873388</v>
      </c>
      <c r="F110" s="85" t="s">
        <v>1031</v>
      </c>
      <c r="G110" s="85" t="s">
        <v>1137</v>
      </c>
      <c r="H110" s="85">
        <v>4.165</v>
      </c>
      <c r="I110" s="85" t="s">
        <v>1031</v>
      </c>
      <c r="J110" s="85" t="s">
        <v>1047</v>
      </c>
      <c r="K110" s="4">
        <v>212.88515406162463</v>
      </c>
      <c r="L110" s="4">
        <v>886.66666666666663</v>
      </c>
      <c r="M110" s="85" t="s">
        <v>1173</v>
      </c>
    </row>
    <row r="111" spans="1:13" ht="150">
      <c r="A111" s="96">
        <v>102</v>
      </c>
      <c r="B111" s="403"/>
      <c r="C111" s="326" t="s">
        <v>329</v>
      </c>
      <c r="D111" s="85" t="s">
        <v>1059</v>
      </c>
      <c r="E111" s="85">
        <v>204873388</v>
      </c>
      <c r="F111" s="85" t="s">
        <v>1031</v>
      </c>
      <c r="G111" s="85" t="s">
        <v>1137</v>
      </c>
      <c r="H111" s="85">
        <v>4.165</v>
      </c>
      <c r="I111" s="85" t="s">
        <v>1031</v>
      </c>
      <c r="J111" s="85" t="s">
        <v>1047</v>
      </c>
      <c r="K111" s="4">
        <v>212.88515406162463</v>
      </c>
      <c r="L111" s="4">
        <v>886.66666666666663</v>
      </c>
      <c r="M111" s="85" t="s">
        <v>1174</v>
      </c>
    </row>
    <row r="112" spans="1:13" ht="45">
      <c r="A112" s="96">
        <v>103</v>
      </c>
      <c r="B112" s="403"/>
      <c r="C112" s="326" t="s">
        <v>329</v>
      </c>
      <c r="D112" s="85" t="s">
        <v>1059</v>
      </c>
      <c r="E112" s="85">
        <v>204873388</v>
      </c>
      <c r="F112" s="85" t="s">
        <v>1031</v>
      </c>
      <c r="G112" s="85" t="s">
        <v>1137</v>
      </c>
      <c r="H112" s="85">
        <v>4.165</v>
      </c>
      <c r="I112" s="85" t="s">
        <v>1031</v>
      </c>
      <c r="J112" s="85" t="s">
        <v>1047</v>
      </c>
      <c r="K112" s="4">
        <v>212.88515406162463</v>
      </c>
      <c r="L112" s="4">
        <v>886.66666666666663</v>
      </c>
      <c r="M112" s="85" t="s">
        <v>1175</v>
      </c>
    </row>
    <row r="113" spans="1:13" ht="105">
      <c r="A113" s="96">
        <v>104</v>
      </c>
      <c r="B113" s="403"/>
      <c r="C113" s="326" t="s">
        <v>329</v>
      </c>
      <c r="D113" s="85" t="s">
        <v>1059</v>
      </c>
      <c r="E113" s="85">
        <v>204873388</v>
      </c>
      <c r="F113" s="85" t="s">
        <v>1031</v>
      </c>
      <c r="G113" s="85" t="s">
        <v>1137</v>
      </c>
      <c r="H113" s="85">
        <v>14.048199999999998</v>
      </c>
      <c r="I113" s="85" t="s">
        <v>1031</v>
      </c>
      <c r="J113" s="85" t="s">
        <v>1047</v>
      </c>
      <c r="K113" s="4">
        <v>63.11603384537996</v>
      </c>
      <c r="L113" s="4">
        <v>886.66666666666663</v>
      </c>
      <c r="M113" s="85" t="s">
        <v>1176</v>
      </c>
    </row>
    <row r="114" spans="1:13" ht="135">
      <c r="A114" s="96">
        <v>105</v>
      </c>
      <c r="B114" s="403"/>
      <c r="C114" s="326" t="s">
        <v>329</v>
      </c>
      <c r="D114" s="85" t="s">
        <v>1059</v>
      </c>
      <c r="E114" s="85">
        <v>204873388</v>
      </c>
      <c r="F114" s="85" t="s">
        <v>1031</v>
      </c>
      <c r="G114" s="85" t="s">
        <v>1137</v>
      </c>
      <c r="H114" s="85">
        <v>4.165</v>
      </c>
      <c r="I114" s="85" t="s">
        <v>1031</v>
      </c>
      <c r="J114" s="85" t="s">
        <v>1047</v>
      </c>
      <c r="K114" s="4">
        <v>212.88515406162463</v>
      </c>
      <c r="L114" s="4">
        <v>886.66666666666663</v>
      </c>
      <c r="M114" s="85" t="s">
        <v>1177</v>
      </c>
    </row>
    <row r="115" spans="1:13" ht="150">
      <c r="A115" s="96">
        <v>106</v>
      </c>
      <c r="B115" s="403"/>
      <c r="C115" s="326" t="s">
        <v>329</v>
      </c>
      <c r="D115" s="85" t="s">
        <v>1059</v>
      </c>
      <c r="E115" s="85">
        <v>204873388</v>
      </c>
      <c r="F115" s="85" t="s">
        <v>1031</v>
      </c>
      <c r="G115" s="85" t="s">
        <v>1137</v>
      </c>
      <c r="H115" s="85">
        <v>14.048199999999998</v>
      </c>
      <c r="I115" s="85" t="s">
        <v>1031</v>
      </c>
      <c r="J115" s="85" t="s">
        <v>1047</v>
      </c>
      <c r="K115" s="4">
        <v>63.11603384537996</v>
      </c>
      <c r="L115" s="4">
        <v>886.66666666666663</v>
      </c>
      <c r="M115" s="85" t="s">
        <v>1178</v>
      </c>
    </row>
    <row r="116" spans="1:13" ht="135">
      <c r="A116" s="96">
        <v>107</v>
      </c>
      <c r="B116" s="403"/>
      <c r="C116" s="326" t="s">
        <v>329</v>
      </c>
      <c r="D116" s="85" t="s">
        <v>1059</v>
      </c>
      <c r="E116" s="85">
        <v>204873388</v>
      </c>
      <c r="F116" s="85" t="s">
        <v>1031</v>
      </c>
      <c r="G116" s="85" t="s">
        <v>1137</v>
      </c>
      <c r="H116" s="85">
        <v>14.048199999999998</v>
      </c>
      <c r="I116" s="85" t="s">
        <v>1031</v>
      </c>
      <c r="J116" s="85" t="s">
        <v>1047</v>
      </c>
      <c r="K116" s="4">
        <v>63.11603384537996</v>
      </c>
      <c r="L116" s="4">
        <v>886.66666666666663</v>
      </c>
      <c r="M116" s="85" t="s">
        <v>1179</v>
      </c>
    </row>
    <row r="117" spans="1:13" ht="135">
      <c r="A117" s="96">
        <v>108</v>
      </c>
      <c r="B117" s="403"/>
      <c r="C117" s="326" t="s">
        <v>329</v>
      </c>
      <c r="D117" s="85" t="s">
        <v>1059</v>
      </c>
      <c r="E117" s="85">
        <v>204873388</v>
      </c>
      <c r="F117" s="85" t="s">
        <v>1031</v>
      </c>
      <c r="G117" s="85" t="s">
        <v>1137</v>
      </c>
      <c r="H117" s="85">
        <v>14.048199999999998</v>
      </c>
      <c r="I117" s="85" t="s">
        <v>1031</v>
      </c>
      <c r="J117" s="85" t="s">
        <v>1047</v>
      </c>
      <c r="K117" s="4">
        <v>63.11603384537996</v>
      </c>
      <c r="L117" s="4">
        <v>886.66666666666663</v>
      </c>
      <c r="M117" s="85" t="s">
        <v>1180</v>
      </c>
    </row>
    <row r="118" spans="1:13" ht="75">
      <c r="A118" s="96">
        <v>109</v>
      </c>
      <c r="B118" s="403"/>
      <c r="C118" s="326" t="s">
        <v>329</v>
      </c>
      <c r="D118" s="85" t="s">
        <v>1059</v>
      </c>
      <c r="E118" s="85">
        <v>204873388</v>
      </c>
      <c r="F118" s="85" t="s">
        <v>1031</v>
      </c>
      <c r="G118" s="85" t="s">
        <v>1137</v>
      </c>
      <c r="H118" s="85">
        <v>14.048199999999998</v>
      </c>
      <c r="I118" s="85" t="s">
        <v>1031</v>
      </c>
      <c r="J118" s="85" t="s">
        <v>1047</v>
      </c>
      <c r="K118" s="4">
        <v>63.11603384537996</v>
      </c>
      <c r="L118" s="4">
        <v>886.66666666666663</v>
      </c>
      <c r="M118" s="85" t="s">
        <v>1181</v>
      </c>
    </row>
    <row r="119" spans="1:13" ht="75">
      <c r="A119" s="96">
        <v>110</v>
      </c>
      <c r="B119" s="403"/>
      <c r="C119" s="326" t="s">
        <v>329</v>
      </c>
      <c r="D119" s="85" t="s">
        <v>1059</v>
      </c>
      <c r="E119" s="85">
        <v>204873388</v>
      </c>
      <c r="F119" s="85" t="s">
        <v>1031</v>
      </c>
      <c r="G119" s="85" t="s">
        <v>1137</v>
      </c>
      <c r="H119" s="85">
        <v>14.048199999999998</v>
      </c>
      <c r="I119" s="85" t="s">
        <v>1031</v>
      </c>
      <c r="J119" s="85" t="s">
        <v>1047</v>
      </c>
      <c r="K119" s="4">
        <v>63.11603384537996</v>
      </c>
      <c r="L119" s="4">
        <v>886.66666666666663</v>
      </c>
      <c r="M119" s="85" t="s">
        <v>1182</v>
      </c>
    </row>
    <row r="120" spans="1:13" ht="150">
      <c r="A120" s="96">
        <v>111</v>
      </c>
      <c r="B120" s="403"/>
      <c r="C120" s="326" t="s">
        <v>329</v>
      </c>
      <c r="D120" s="85" t="s">
        <v>1059</v>
      </c>
      <c r="E120" s="85">
        <v>204873388</v>
      </c>
      <c r="F120" s="85" t="s">
        <v>1031</v>
      </c>
      <c r="G120" s="85" t="s">
        <v>1137</v>
      </c>
      <c r="H120" s="85">
        <v>14.048199999999998</v>
      </c>
      <c r="I120" s="85" t="s">
        <v>1031</v>
      </c>
      <c r="J120" s="85" t="s">
        <v>1047</v>
      </c>
      <c r="K120" s="4">
        <v>63.11603384537996</v>
      </c>
      <c r="L120" s="4">
        <v>886.66666666666663</v>
      </c>
      <c r="M120" s="85" t="s">
        <v>1183</v>
      </c>
    </row>
    <row r="121" spans="1:13" ht="45">
      <c r="A121" s="96">
        <v>112</v>
      </c>
      <c r="B121" s="403"/>
      <c r="C121" s="326" t="s">
        <v>329</v>
      </c>
      <c r="D121" s="85" t="s">
        <v>1059</v>
      </c>
      <c r="E121" s="85">
        <v>204873388</v>
      </c>
      <c r="F121" s="85" t="s">
        <v>1031</v>
      </c>
      <c r="G121" s="85" t="s">
        <v>1137</v>
      </c>
      <c r="H121" s="85">
        <v>8.33</v>
      </c>
      <c r="I121" s="85" t="s">
        <v>1031</v>
      </c>
      <c r="J121" s="85" t="s">
        <v>1047</v>
      </c>
      <c r="K121" s="4">
        <v>106.44257703081232</v>
      </c>
      <c r="L121" s="4">
        <v>886.66666666666663</v>
      </c>
      <c r="M121" s="85" t="s">
        <v>1184</v>
      </c>
    </row>
    <row r="122" spans="1:13" ht="75">
      <c r="A122" s="96">
        <v>113</v>
      </c>
      <c r="B122" s="403"/>
      <c r="C122" s="326" t="s">
        <v>329</v>
      </c>
      <c r="D122" s="85" t="s">
        <v>1059</v>
      </c>
      <c r="E122" s="85">
        <v>204873388</v>
      </c>
      <c r="F122" s="85" t="s">
        <v>1031</v>
      </c>
      <c r="G122" s="85" t="s">
        <v>1137</v>
      </c>
      <c r="H122" s="85">
        <v>8.33</v>
      </c>
      <c r="I122" s="85" t="s">
        <v>1031</v>
      </c>
      <c r="J122" s="85" t="s">
        <v>1047</v>
      </c>
      <c r="K122" s="4">
        <v>106.44257703081232</v>
      </c>
      <c r="L122" s="4">
        <v>886.66666666666663</v>
      </c>
      <c r="M122" s="85" t="s">
        <v>1185</v>
      </c>
    </row>
    <row r="123" spans="1:13" ht="75">
      <c r="A123" s="96">
        <v>114</v>
      </c>
      <c r="B123" s="403"/>
      <c r="C123" s="326" t="s">
        <v>329</v>
      </c>
      <c r="D123" s="85" t="s">
        <v>1059</v>
      </c>
      <c r="E123" s="85">
        <v>204873388</v>
      </c>
      <c r="F123" s="85" t="s">
        <v>1031</v>
      </c>
      <c r="G123" s="85" t="s">
        <v>1137</v>
      </c>
      <c r="H123" s="85">
        <v>8.33</v>
      </c>
      <c r="I123" s="85" t="s">
        <v>1031</v>
      </c>
      <c r="J123" s="85" t="s">
        <v>1047</v>
      </c>
      <c r="K123" s="4">
        <v>106.44257703081232</v>
      </c>
      <c r="L123" s="4">
        <v>886.66666666666663</v>
      </c>
      <c r="M123" s="85" t="s">
        <v>1186</v>
      </c>
    </row>
    <row r="124" spans="1:13" ht="75">
      <c r="A124" s="96">
        <v>115</v>
      </c>
      <c r="B124" s="403"/>
      <c r="C124" s="326" t="s">
        <v>329</v>
      </c>
      <c r="D124" s="85" t="s">
        <v>1059</v>
      </c>
      <c r="E124" s="85">
        <v>204873388</v>
      </c>
      <c r="F124" s="85" t="s">
        <v>1031</v>
      </c>
      <c r="G124" s="85" t="s">
        <v>1137</v>
      </c>
      <c r="H124" s="85">
        <v>8.33</v>
      </c>
      <c r="I124" s="85" t="s">
        <v>1031</v>
      </c>
      <c r="J124" s="85" t="s">
        <v>1047</v>
      </c>
      <c r="K124" s="4">
        <v>106.44257703081232</v>
      </c>
      <c r="L124" s="4">
        <v>886.66666666666663</v>
      </c>
      <c r="M124" s="85" t="s">
        <v>1187</v>
      </c>
    </row>
    <row r="125" spans="1:13" ht="75">
      <c r="A125" s="96">
        <v>116</v>
      </c>
      <c r="B125" s="403"/>
      <c r="C125" s="326" t="s">
        <v>329</v>
      </c>
      <c r="D125" s="85" t="s">
        <v>1059</v>
      </c>
      <c r="E125" s="85">
        <v>204873388</v>
      </c>
      <c r="F125" s="85" t="s">
        <v>1031</v>
      </c>
      <c r="G125" s="85" t="s">
        <v>1137</v>
      </c>
      <c r="H125" s="85">
        <v>8.33</v>
      </c>
      <c r="I125" s="85" t="s">
        <v>1031</v>
      </c>
      <c r="J125" s="85" t="s">
        <v>1047</v>
      </c>
      <c r="K125" s="4">
        <v>106.44257703081232</v>
      </c>
      <c r="L125" s="4">
        <v>886.66666666666663</v>
      </c>
      <c r="M125" s="85" t="s">
        <v>1188</v>
      </c>
    </row>
    <row r="126" spans="1:13" ht="120">
      <c r="A126" s="96">
        <v>117</v>
      </c>
      <c r="B126" s="403"/>
      <c r="C126" s="326" t="s">
        <v>329</v>
      </c>
      <c r="D126" s="85" t="s">
        <v>1059</v>
      </c>
      <c r="E126" s="85">
        <v>204873388</v>
      </c>
      <c r="F126" s="85" t="s">
        <v>1031</v>
      </c>
      <c r="G126" s="85" t="s">
        <v>1137</v>
      </c>
      <c r="H126" s="85">
        <v>8.33</v>
      </c>
      <c r="I126" s="85" t="s">
        <v>1031</v>
      </c>
      <c r="J126" s="85" t="s">
        <v>1047</v>
      </c>
      <c r="K126" s="4">
        <v>106.44257703081232</v>
      </c>
      <c r="L126" s="4">
        <v>886.66666666666663</v>
      </c>
      <c r="M126" s="85" t="s">
        <v>1189</v>
      </c>
    </row>
    <row r="127" spans="1:13" ht="105">
      <c r="A127" s="96">
        <v>118</v>
      </c>
      <c r="B127" s="403"/>
      <c r="C127" s="326" t="s">
        <v>329</v>
      </c>
      <c r="D127" s="85" t="s">
        <v>1059</v>
      </c>
      <c r="E127" s="85">
        <v>204873388</v>
      </c>
      <c r="F127" s="85" t="s">
        <v>1031</v>
      </c>
      <c r="G127" s="85" t="s">
        <v>1137</v>
      </c>
      <c r="H127" s="85">
        <v>8.33</v>
      </c>
      <c r="I127" s="85" t="s">
        <v>1031</v>
      </c>
      <c r="J127" s="85" t="s">
        <v>1047</v>
      </c>
      <c r="K127" s="4">
        <v>106.44257703081232</v>
      </c>
      <c r="L127" s="4">
        <v>886.66666666666663</v>
      </c>
      <c r="M127" s="85" t="s">
        <v>1190</v>
      </c>
    </row>
    <row r="128" spans="1:13" ht="105">
      <c r="A128" s="96">
        <v>119</v>
      </c>
      <c r="B128" s="403"/>
      <c r="C128" s="326" t="s">
        <v>329</v>
      </c>
      <c r="D128" s="85" t="s">
        <v>1059</v>
      </c>
      <c r="E128" s="85">
        <v>204873388</v>
      </c>
      <c r="F128" s="85" t="s">
        <v>1031</v>
      </c>
      <c r="G128" s="85" t="s">
        <v>1137</v>
      </c>
      <c r="H128" s="85">
        <v>8.33</v>
      </c>
      <c r="I128" s="85" t="s">
        <v>1031</v>
      </c>
      <c r="J128" s="85" t="s">
        <v>1047</v>
      </c>
      <c r="K128" s="4">
        <v>106.44257703081232</v>
      </c>
      <c r="L128" s="4">
        <v>886.66666666666663</v>
      </c>
      <c r="M128" s="85" t="s">
        <v>1191</v>
      </c>
    </row>
    <row r="129" spans="1:13" ht="135">
      <c r="A129" s="96">
        <v>120</v>
      </c>
      <c r="B129" s="403"/>
      <c r="C129" s="326" t="s">
        <v>329</v>
      </c>
      <c r="D129" s="85" t="s">
        <v>1059</v>
      </c>
      <c r="E129" s="85">
        <v>204873388</v>
      </c>
      <c r="F129" s="85" t="s">
        <v>1031</v>
      </c>
      <c r="G129" s="85" t="s">
        <v>1137</v>
      </c>
      <c r="H129" s="85">
        <v>8.33</v>
      </c>
      <c r="I129" s="85" t="s">
        <v>1031</v>
      </c>
      <c r="J129" s="85" t="s">
        <v>1047</v>
      </c>
      <c r="K129" s="4">
        <v>106.44257703081232</v>
      </c>
      <c r="L129" s="4">
        <v>886.66666666666663</v>
      </c>
      <c r="M129" s="85" t="s">
        <v>1192</v>
      </c>
    </row>
    <row r="130" spans="1:13" ht="90">
      <c r="A130" s="96">
        <v>121</v>
      </c>
      <c r="B130" s="403"/>
      <c r="C130" s="326" t="s">
        <v>329</v>
      </c>
      <c r="D130" s="85" t="s">
        <v>1059</v>
      </c>
      <c r="E130" s="85">
        <v>204873388</v>
      </c>
      <c r="F130" s="85" t="s">
        <v>1031</v>
      </c>
      <c r="G130" s="85" t="s">
        <v>1137</v>
      </c>
      <c r="H130" s="85">
        <v>14.048199999999998</v>
      </c>
      <c r="I130" s="85" t="s">
        <v>1031</v>
      </c>
      <c r="J130" s="85" t="s">
        <v>1047</v>
      </c>
      <c r="K130" s="4">
        <v>63.11603384537996</v>
      </c>
      <c r="L130" s="4">
        <v>886.66666666666663</v>
      </c>
      <c r="M130" s="85" t="s">
        <v>1193</v>
      </c>
    </row>
    <row r="131" spans="1:13" ht="90">
      <c r="A131" s="96">
        <v>122</v>
      </c>
      <c r="B131" s="403"/>
      <c r="C131" s="326" t="s">
        <v>329</v>
      </c>
      <c r="D131" s="85" t="s">
        <v>1059</v>
      </c>
      <c r="E131" s="85">
        <v>204873388</v>
      </c>
      <c r="F131" s="85" t="s">
        <v>1031</v>
      </c>
      <c r="G131" s="85" t="s">
        <v>1137</v>
      </c>
      <c r="H131" s="85">
        <v>14.048199999999998</v>
      </c>
      <c r="I131" s="85" t="s">
        <v>1031</v>
      </c>
      <c r="J131" s="85" t="s">
        <v>1047</v>
      </c>
      <c r="K131" s="4">
        <v>63.11603384537996</v>
      </c>
      <c r="L131" s="4">
        <v>886.66666666666663</v>
      </c>
      <c r="M131" s="85" t="s">
        <v>1194</v>
      </c>
    </row>
    <row r="132" spans="1:13" ht="90">
      <c r="A132" s="96">
        <v>123</v>
      </c>
      <c r="B132" s="403"/>
      <c r="C132" s="326" t="s">
        <v>329</v>
      </c>
      <c r="D132" s="85" t="s">
        <v>1059</v>
      </c>
      <c r="E132" s="85">
        <v>204873388</v>
      </c>
      <c r="F132" s="85" t="s">
        <v>1031</v>
      </c>
      <c r="G132" s="85" t="s">
        <v>1137</v>
      </c>
      <c r="H132" s="85">
        <v>14.048199999999998</v>
      </c>
      <c r="I132" s="85" t="s">
        <v>1031</v>
      </c>
      <c r="J132" s="85" t="s">
        <v>1047</v>
      </c>
      <c r="K132" s="4">
        <v>63.11603384537996</v>
      </c>
      <c r="L132" s="4">
        <v>886.66666666666663</v>
      </c>
      <c r="M132" s="85" t="s">
        <v>1195</v>
      </c>
    </row>
    <row r="133" spans="1:13" ht="90">
      <c r="A133" s="96">
        <v>124</v>
      </c>
      <c r="B133" s="403"/>
      <c r="C133" s="326" t="s">
        <v>329</v>
      </c>
      <c r="D133" s="85" t="s">
        <v>1059</v>
      </c>
      <c r="E133" s="85">
        <v>204873388</v>
      </c>
      <c r="F133" s="85" t="s">
        <v>1031</v>
      </c>
      <c r="G133" s="85" t="s">
        <v>1137</v>
      </c>
      <c r="H133" s="85">
        <v>14.048199999999998</v>
      </c>
      <c r="I133" s="85" t="s">
        <v>1031</v>
      </c>
      <c r="J133" s="85" t="s">
        <v>1047</v>
      </c>
      <c r="K133" s="4">
        <v>63.11603384537996</v>
      </c>
      <c r="L133" s="4">
        <v>886.66666666666663</v>
      </c>
      <c r="M133" s="85" t="s">
        <v>1196</v>
      </c>
    </row>
    <row r="134" spans="1:13" ht="105">
      <c r="A134" s="96">
        <v>125</v>
      </c>
      <c r="B134" s="403"/>
      <c r="C134" s="326" t="s">
        <v>329</v>
      </c>
      <c r="D134" s="85" t="s">
        <v>1059</v>
      </c>
      <c r="E134" s="85">
        <v>204873388</v>
      </c>
      <c r="F134" s="85" t="s">
        <v>1031</v>
      </c>
      <c r="G134" s="85" t="s">
        <v>1137</v>
      </c>
      <c r="H134" s="85">
        <v>8.33</v>
      </c>
      <c r="I134" s="85" t="s">
        <v>1031</v>
      </c>
      <c r="J134" s="85" t="s">
        <v>1047</v>
      </c>
      <c r="K134" s="4">
        <v>106.44257703081232</v>
      </c>
      <c r="L134" s="4">
        <v>886.66666666666663</v>
      </c>
      <c r="M134" s="85" t="s">
        <v>1197</v>
      </c>
    </row>
    <row r="135" spans="1:13" ht="90">
      <c r="A135" s="96">
        <v>126</v>
      </c>
      <c r="B135" s="403"/>
      <c r="C135" s="326" t="s">
        <v>329</v>
      </c>
      <c r="D135" s="85" t="s">
        <v>1059</v>
      </c>
      <c r="E135" s="85">
        <v>204873388</v>
      </c>
      <c r="F135" s="85" t="s">
        <v>1031</v>
      </c>
      <c r="G135" s="85" t="s">
        <v>1137</v>
      </c>
      <c r="H135" s="85">
        <v>14.048199999999998</v>
      </c>
      <c r="I135" s="85" t="s">
        <v>1031</v>
      </c>
      <c r="J135" s="85" t="s">
        <v>1047</v>
      </c>
      <c r="K135" s="4">
        <v>63.11603384537996</v>
      </c>
      <c r="L135" s="4">
        <v>886.66666666666663</v>
      </c>
      <c r="M135" s="85" t="s">
        <v>1198</v>
      </c>
    </row>
    <row r="136" spans="1:13" ht="90">
      <c r="A136" s="96">
        <v>127</v>
      </c>
      <c r="B136" s="403"/>
      <c r="C136" s="326" t="s">
        <v>329</v>
      </c>
      <c r="D136" s="85" t="s">
        <v>1059</v>
      </c>
      <c r="E136" s="85">
        <v>204873388</v>
      </c>
      <c r="F136" s="85" t="s">
        <v>1031</v>
      </c>
      <c r="G136" s="85" t="s">
        <v>1137</v>
      </c>
      <c r="H136" s="85">
        <v>14.048199999999998</v>
      </c>
      <c r="I136" s="85" t="s">
        <v>1031</v>
      </c>
      <c r="J136" s="85" t="s">
        <v>1047</v>
      </c>
      <c r="K136" s="4">
        <v>63.11603384537996</v>
      </c>
      <c r="L136" s="4">
        <v>886.66666666666663</v>
      </c>
      <c r="M136" s="85" t="s">
        <v>1199</v>
      </c>
    </row>
    <row r="137" spans="1:13" ht="45">
      <c r="A137" s="96">
        <v>128</v>
      </c>
      <c r="B137" s="403"/>
      <c r="C137" s="326" t="s">
        <v>329</v>
      </c>
      <c r="D137" s="85" t="s">
        <v>1059</v>
      </c>
      <c r="E137" s="85">
        <v>204873388</v>
      </c>
      <c r="F137" s="85" t="s">
        <v>1031</v>
      </c>
      <c r="G137" s="85" t="s">
        <v>1137</v>
      </c>
      <c r="H137" s="85">
        <v>4.165</v>
      </c>
      <c r="I137" s="85" t="s">
        <v>1031</v>
      </c>
      <c r="J137" s="85" t="s">
        <v>1047</v>
      </c>
      <c r="K137" s="4">
        <v>212.88515406162463</v>
      </c>
      <c r="L137" s="4">
        <v>886.66666666666663</v>
      </c>
      <c r="M137" s="85" t="s">
        <v>1200</v>
      </c>
    </row>
    <row r="138" spans="1:13" ht="75">
      <c r="A138" s="96">
        <v>129</v>
      </c>
      <c r="B138" s="403"/>
      <c r="C138" s="326" t="s">
        <v>329</v>
      </c>
      <c r="D138" s="85" t="s">
        <v>1059</v>
      </c>
      <c r="E138" s="85">
        <v>204873388</v>
      </c>
      <c r="F138" s="85" t="s">
        <v>1031</v>
      </c>
      <c r="G138" s="85" t="s">
        <v>1137</v>
      </c>
      <c r="H138" s="85">
        <v>4.165</v>
      </c>
      <c r="I138" s="85" t="s">
        <v>1031</v>
      </c>
      <c r="J138" s="85" t="s">
        <v>1047</v>
      </c>
      <c r="K138" s="4">
        <v>212.88515406162463</v>
      </c>
      <c r="L138" s="4">
        <v>886.66666666666663</v>
      </c>
      <c r="M138" s="85" t="s">
        <v>1201</v>
      </c>
    </row>
    <row r="139" spans="1:13" ht="135">
      <c r="A139" s="96">
        <v>130</v>
      </c>
      <c r="B139" s="403"/>
      <c r="C139" s="326" t="s">
        <v>329</v>
      </c>
      <c r="D139" s="85" t="s">
        <v>1059</v>
      </c>
      <c r="E139" s="85">
        <v>204873388</v>
      </c>
      <c r="F139" s="85" t="s">
        <v>1031</v>
      </c>
      <c r="G139" s="85" t="s">
        <v>1137</v>
      </c>
      <c r="H139" s="85">
        <v>4.165</v>
      </c>
      <c r="I139" s="85" t="s">
        <v>1031</v>
      </c>
      <c r="J139" s="85" t="s">
        <v>1047</v>
      </c>
      <c r="K139" s="4">
        <v>212.88515406162463</v>
      </c>
      <c r="L139" s="4">
        <v>886.66666666666663</v>
      </c>
      <c r="M139" s="85" t="s">
        <v>1202</v>
      </c>
    </row>
    <row r="140" spans="1:13" ht="105">
      <c r="A140" s="96">
        <v>131</v>
      </c>
      <c r="B140" s="403"/>
      <c r="C140" s="326" t="s">
        <v>329</v>
      </c>
      <c r="D140" s="85" t="s">
        <v>1059</v>
      </c>
      <c r="E140" s="85">
        <v>204873388</v>
      </c>
      <c r="F140" s="85" t="s">
        <v>1031</v>
      </c>
      <c r="G140" s="85" t="s">
        <v>1137</v>
      </c>
      <c r="H140" s="85">
        <v>4.165</v>
      </c>
      <c r="I140" s="85" t="s">
        <v>1031</v>
      </c>
      <c r="J140" s="85" t="s">
        <v>1047</v>
      </c>
      <c r="K140" s="4">
        <v>212.88515406162463</v>
      </c>
      <c r="L140" s="4">
        <v>886.66666666666663</v>
      </c>
      <c r="M140" s="85" t="s">
        <v>1203</v>
      </c>
    </row>
    <row r="141" spans="1:13" ht="105">
      <c r="A141" s="96">
        <v>132</v>
      </c>
      <c r="B141" s="403"/>
      <c r="C141" s="326" t="s">
        <v>329</v>
      </c>
      <c r="D141" s="85" t="s">
        <v>1059</v>
      </c>
      <c r="E141" s="85">
        <v>204873388</v>
      </c>
      <c r="F141" s="85" t="s">
        <v>1031</v>
      </c>
      <c r="G141" s="85" t="s">
        <v>1137</v>
      </c>
      <c r="H141" s="85">
        <v>4.165</v>
      </c>
      <c r="I141" s="85" t="s">
        <v>1031</v>
      </c>
      <c r="J141" s="85" t="s">
        <v>1047</v>
      </c>
      <c r="K141" s="4">
        <v>212.88515406162463</v>
      </c>
      <c r="L141" s="4">
        <v>886.66666666666663</v>
      </c>
      <c r="M141" s="85" t="s">
        <v>1204</v>
      </c>
    </row>
    <row r="142" spans="1:13" ht="90">
      <c r="A142" s="96">
        <v>133</v>
      </c>
      <c r="B142" s="403"/>
      <c r="C142" s="326" t="s">
        <v>329</v>
      </c>
      <c r="D142" s="85" t="s">
        <v>1059</v>
      </c>
      <c r="E142" s="85">
        <v>204873388</v>
      </c>
      <c r="F142" s="85" t="s">
        <v>1031</v>
      </c>
      <c r="G142" s="85" t="s">
        <v>1137</v>
      </c>
      <c r="H142" s="85">
        <v>4.165</v>
      </c>
      <c r="I142" s="85" t="s">
        <v>1031</v>
      </c>
      <c r="J142" s="85" t="s">
        <v>1047</v>
      </c>
      <c r="K142" s="4">
        <v>212.88515406162463</v>
      </c>
      <c r="L142" s="4">
        <v>886.66666666666663</v>
      </c>
      <c r="M142" s="85" t="s">
        <v>1205</v>
      </c>
    </row>
    <row r="143" spans="1:13" ht="75">
      <c r="A143" s="96">
        <v>134</v>
      </c>
      <c r="B143" s="403"/>
      <c r="C143" s="326" t="s">
        <v>329</v>
      </c>
      <c r="D143" s="85" t="s">
        <v>1059</v>
      </c>
      <c r="E143" s="85">
        <v>204873388</v>
      </c>
      <c r="F143" s="85" t="s">
        <v>1031</v>
      </c>
      <c r="G143" s="85" t="s">
        <v>1137</v>
      </c>
      <c r="H143" s="85">
        <v>4.165</v>
      </c>
      <c r="I143" s="85" t="s">
        <v>1031</v>
      </c>
      <c r="J143" s="85" t="s">
        <v>1047</v>
      </c>
      <c r="K143" s="4">
        <v>212.88515406162463</v>
      </c>
      <c r="L143" s="4">
        <v>886.66666666666663</v>
      </c>
      <c r="M143" s="85" t="s">
        <v>1206</v>
      </c>
    </row>
    <row r="144" spans="1:13" ht="135">
      <c r="A144" s="96">
        <v>135</v>
      </c>
      <c r="B144" s="403"/>
      <c r="C144" s="326" t="s">
        <v>329</v>
      </c>
      <c r="D144" s="85" t="s">
        <v>1059</v>
      </c>
      <c r="E144" s="85">
        <v>204873388</v>
      </c>
      <c r="F144" s="85" t="s">
        <v>1031</v>
      </c>
      <c r="G144" s="85" t="s">
        <v>1137</v>
      </c>
      <c r="H144" s="85">
        <v>4.165</v>
      </c>
      <c r="I144" s="85" t="s">
        <v>1031</v>
      </c>
      <c r="J144" s="85" t="s">
        <v>1047</v>
      </c>
      <c r="K144" s="4">
        <v>212.88515406162463</v>
      </c>
      <c r="L144" s="4">
        <v>886.66666666666663</v>
      </c>
      <c r="M144" s="85" t="s">
        <v>1207</v>
      </c>
    </row>
    <row r="145" spans="1:13" ht="90">
      <c r="A145" s="96">
        <v>136</v>
      </c>
      <c r="B145" s="403"/>
      <c r="C145" s="326" t="s">
        <v>329</v>
      </c>
      <c r="D145" s="85" t="s">
        <v>1059</v>
      </c>
      <c r="E145" s="85">
        <v>204873388</v>
      </c>
      <c r="F145" s="85" t="s">
        <v>1031</v>
      </c>
      <c r="G145" s="85" t="s">
        <v>1137</v>
      </c>
      <c r="H145" s="85">
        <v>4.165</v>
      </c>
      <c r="I145" s="85" t="s">
        <v>1031</v>
      </c>
      <c r="J145" s="85" t="s">
        <v>1047</v>
      </c>
      <c r="K145" s="4">
        <v>212.88515406162463</v>
      </c>
      <c r="L145" s="4">
        <v>886.66666666666663</v>
      </c>
      <c r="M145" s="85" t="s">
        <v>1208</v>
      </c>
    </row>
    <row r="146" spans="1:13" ht="45">
      <c r="A146" s="96">
        <v>137</v>
      </c>
      <c r="B146" s="403"/>
      <c r="C146" s="326" t="s">
        <v>329</v>
      </c>
      <c r="D146" s="85" t="s">
        <v>1059</v>
      </c>
      <c r="E146" s="85">
        <v>204873388</v>
      </c>
      <c r="F146" s="85" t="s">
        <v>1031</v>
      </c>
      <c r="G146" s="85" t="s">
        <v>1137</v>
      </c>
      <c r="H146" s="85">
        <v>4.165</v>
      </c>
      <c r="I146" s="85" t="s">
        <v>1031</v>
      </c>
      <c r="J146" s="85" t="s">
        <v>1047</v>
      </c>
      <c r="K146" s="4">
        <v>212.88515406162463</v>
      </c>
      <c r="L146" s="4">
        <v>886.66666666666663</v>
      </c>
      <c r="M146" s="85" t="s">
        <v>1209</v>
      </c>
    </row>
    <row r="147" spans="1:13" ht="45">
      <c r="A147" s="96">
        <v>138</v>
      </c>
      <c r="B147" s="403"/>
      <c r="C147" s="326" t="s">
        <v>329</v>
      </c>
      <c r="D147" s="85" t="s">
        <v>1059</v>
      </c>
      <c r="E147" s="85">
        <v>204873388</v>
      </c>
      <c r="F147" s="85" t="s">
        <v>1031</v>
      </c>
      <c r="G147" s="85" t="s">
        <v>1137</v>
      </c>
      <c r="H147" s="85">
        <v>4.165</v>
      </c>
      <c r="I147" s="85" t="s">
        <v>1031</v>
      </c>
      <c r="J147" s="85" t="s">
        <v>1047</v>
      </c>
      <c r="K147" s="4">
        <v>212.88515406162463</v>
      </c>
      <c r="L147" s="4">
        <v>886.66666666666663</v>
      </c>
      <c r="M147" s="85" t="s">
        <v>1210</v>
      </c>
    </row>
    <row r="148" spans="1:13" ht="75">
      <c r="A148" s="96">
        <v>139</v>
      </c>
      <c r="B148" s="403"/>
      <c r="C148" s="326" t="s">
        <v>329</v>
      </c>
      <c r="D148" s="85" t="s">
        <v>1059</v>
      </c>
      <c r="E148" s="85">
        <v>204873388</v>
      </c>
      <c r="F148" s="85" t="s">
        <v>1031</v>
      </c>
      <c r="G148" s="85" t="s">
        <v>1137</v>
      </c>
      <c r="H148" s="85">
        <v>4.165</v>
      </c>
      <c r="I148" s="85" t="s">
        <v>1031</v>
      </c>
      <c r="J148" s="85" t="s">
        <v>1047</v>
      </c>
      <c r="K148" s="4">
        <v>212.88515406162463</v>
      </c>
      <c r="L148" s="4">
        <v>886.66666666666663</v>
      </c>
      <c r="M148" s="85" t="s">
        <v>1211</v>
      </c>
    </row>
    <row r="149" spans="1:13" ht="45">
      <c r="A149" s="96">
        <v>140</v>
      </c>
      <c r="B149" s="403"/>
      <c r="C149" s="326" t="s">
        <v>329</v>
      </c>
      <c r="D149" s="85" t="s">
        <v>1059</v>
      </c>
      <c r="E149" s="85">
        <v>204873388</v>
      </c>
      <c r="F149" s="85" t="s">
        <v>1031</v>
      </c>
      <c r="G149" s="85" t="s">
        <v>1137</v>
      </c>
      <c r="H149" s="85">
        <v>4.165</v>
      </c>
      <c r="I149" s="85" t="s">
        <v>1031</v>
      </c>
      <c r="J149" s="85" t="s">
        <v>1047</v>
      </c>
      <c r="K149" s="4">
        <v>212.88515406162463</v>
      </c>
      <c r="L149" s="4">
        <v>886.66666666666663</v>
      </c>
      <c r="M149" s="85" t="s">
        <v>1212</v>
      </c>
    </row>
    <row r="150" spans="1:13" ht="45">
      <c r="A150" s="96">
        <v>141</v>
      </c>
      <c r="B150" s="403"/>
      <c r="C150" s="326" t="s">
        <v>329</v>
      </c>
      <c r="D150" s="85" t="s">
        <v>1059</v>
      </c>
      <c r="E150" s="85">
        <v>204873388</v>
      </c>
      <c r="F150" s="85" t="s">
        <v>1031</v>
      </c>
      <c r="G150" s="85" t="s">
        <v>1137</v>
      </c>
      <c r="H150" s="85">
        <v>4.165</v>
      </c>
      <c r="I150" s="85" t="s">
        <v>1031</v>
      </c>
      <c r="J150" s="85" t="s">
        <v>1047</v>
      </c>
      <c r="K150" s="4">
        <v>212.88515406162463</v>
      </c>
      <c r="L150" s="4">
        <v>886.66666666666663</v>
      </c>
      <c r="M150" s="85" t="s">
        <v>1213</v>
      </c>
    </row>
    <row r="151" spans="1:13" ht="45">
      <c r="A151" s="96">
        <v>142</v>
      </c>
      <c r="B151" s="403"/>
      <c r="C151" s="326" t="s">
        <v>329</v>
      </c>
      <c r="D151" s="85" t="s">
        <v>1059</v>
      </c>
      <c r="E151" s="85">
        <v>204873388</v>
      </c>
      <c r="F151" s="85" t="s">
        <v>1031</v>
      </c>
      <c r="G151" s="85" t="s">
        <v>1137</v>
      </c>
      <c r="H151" s="85">
        <v>4.165</v>
      </c>
      <c r="I151" s="85" t="s">
        <v>1031</v>
      </c>
      <c r="J151" s="85" t="s">
        <v>1047</v>
      </c>
      <c r="K151" s="4">
        <v>212.88515406162463</v>
      </c>
      <c r="L151" s="4">
        <v>886.66666666666663</v>
      </c>
      <c r="M151" s="85" t="s">
        <v>1214</v>
      </c>
    </row>
    <row r="152" spans="1:13" ht="75">
      <c r="A152" s="96">
        <v>143</v>
      </c>
      <c r="B152" s="403"/>
      <c r="C152" s="326" t="s">
        <v>329</v>
      </c>
      <c r="D152" s="85" t="s">
        <v>1059</v>
      </c>
      <c r="E152" s="85">
        <v>204873388</v>
      </c>
      <c r="F152" s="85" t="s">
        <v>1031</v>
      </c>
      <c r="G152" s="85" t="s">
        <v>1137</v>
      </c>
      <c r="H152" s="85">
        <v>4.165</v>
      </c>
      <c r="I152" s="85" t="s">
        <v>1031</v>
      </c>
      <c r="J152" s="85" t="s">
        <v>1047</v>
      </c>
      <c r="K152" s="4">
        <v>212.88515406162463</v>
      </c>
      <c r="L152" s="4">
        <v>886.66666666666663</v>
      </c>
      <c r="M152" s="85" t="s">
        <v>1215</v>
      </c>
    </row>
    <row r="153" spans="1:13" ht="45">
      <c r="A153" s="96">
        <v>144</v>
      </c>
      <c r="B153" s="403"/>
      <c r="C153" s="326" t="s">
        <v>329</v>
      </c>
      <c r="D153" s="85" t="s">
        <v>1059</v>
      </c>
      <c r="E153" s="85">
        <v>204873388</v>
      </c>
      <c r="F153" s="85" t="s">
        <v>1031</v>
      </c>
      <c r="G153" s="85" t="s">
        <v>1137</v>
      </c>
      <c r="H153" s="85">
        <v>4.165</v>
      </c>
      <c r="I153" s="85" t="s">
        <v>1031</v>
      </c>
      <c r="J153" s="85" t="s">
        <v>1047</v>
      </c>
      <c r="K153" s="4">
        <v>212.88515406162463</v>
      </c>
      <c r="L153" s="4">
        <v>886.66666666666663</v>
      </c>
      <c r="M153" s="85" t="s">
        <v>1216</v>
      </c>
    </row>
    <row r="154" spans="1:13" ht="45">
      <c r="A154" s="96">
        <v>145</v>
      </c>
      <c r="B154" s="403"/>
      <c r="C154" s="326" t="s">
        <v>329</v>
      </c>
      <c r="D154" s="85" t="s">
        <v>1059</v>
      </c>
      <c r="E154" s="85">
        <v>204873388</v>
      </c>
      <c r="F154" s="85" t="s">
        <v>1031</v>
      </c>
      <c r="G154" s="85" t="s">
        <v>1137</v>
      </c>
      <c r="H154" s="85">
        <v>14.048199999999998</v>
      </c>
      <c r="I154" s="85" t="s">
        <v>1031</v>
      </c>
      <c r="J154" s="85" t="s">
        <v>1047</v>
      </c>
      <c r="K154" s="4">
        <v>63.11603384537996</v>
      </c>
      <c r="L154" s="4">
        <v>886.66666666666663</v>
      </c>
      <c r="M154" s="85" t="s">
        <v>1217</v>
      </c>
    </row>
    <row r="155" spans="1:13" ht="90">
      <c r="A155" s="96">
        <v>146</v>
      </c>
      <c r="B155" s="403"/>
      <c r="C155" s="326" t="s">
        <v>329</v>
      </c>
      <c r="D155" s="85" t="s">
        <v>1059</v>
      </c>
      <c r="E155" s="85">
        <v>204873388</v>
      </c>
      <c r="F155" s="85" t="s">
        <v>1031</v>
      </c>
      <c r="G155" s="85" t="s">
        <v>1137</v>
      </c>
      <c r="H155" s="85">
        <v>14.048199999999998</v>
      </c>
      <c r="I155" s="85" t="s">
        <v>1031</v>
      </c>
      <c r="J155" s="85" t="s">
        <v>1047</v>
      </c>
      <c r="K155" s="4">
        <v>63.11603384537996</v>
      </c>
      <c r="L155" s="4">
        <v>886.66666666666663</v>
      </c>
      <c r="M155" s="85" t="s">
        <v>1218</v>
      </c>
    </row>
    <row r="156" spans="1:13" ht="45">
      <c r="A156" s="96">
        <v>147</v>
      </c>
      <c r="B156" s="403"/>
      <c r="C156" s="326" t="s">
        <v>329</v>
      </c>
      <c r="D156" s="85" t="s">
        <v>1059</v>
      </c>
      <c r="E156" s="85">
        <v>204873388</v>
      </c>
      <c r="F156" s="85" t="s">
        <v>1031</v>
      </c>
      <c r="G156" s="85" t="s">
        <v>1137</v>
      </c>
      <c r="H156" s="85">
        <v>14.048199999999998</v>
      </c>
      <c r="I156" s="85" t="s">
        <v>1031</v>
      </c>
      <c r="J156" s="85" t="s">
        <v>1047</v>
      </c>
      <c r="K156" s="4">
        <v>63.11603384537996</v>
      </c>
      <c r="L156" s="4">
        <v>886.66666666666663</v>
      </c>
      <c r="M156" s="85" t="s">
        <v>1219</v>
      </c>
    </row>
    <row r="157" spans="1:13" ht="75">
      <c r="A157" s="96">
        <v>148</v>
      </c>
      <c r="B157" s="403"/>
      <c r="C157" s="326" t="s">
        <v>329</v>
      </c>
      <c r="D157" s="85" t="s">
        <v>1059</v>
      </c>
      <c r="E157" s="85">
        <v>204873388</v>
      </c>
      <c r="F157" s="85" t="s">
        <v>1031</v>
      </c>
      <c r="G157" s="85" t="s">
        <v>1137</v>
      </c>
      <c r="H157" s="85">
        <v>14.048199999999998</v>
      </c>
      <c r="I157" s="85" t="s">
        <v>1031</v>
      </c>
      <c r="J157" s="85" t="s">
        <v>1047</v>
      </c>
      <c r="K157" s="4">
        <v>63.11603384537996</v>
      </c>
      <c r="L157" s="4">
        <v>886.66666666666663</v>
      </c>
      <c r="M157" s="85" t="s">
        <v>1220</v>
      </c>
    </row>
    <row r="158" spans="1:13" ht="210">
      <c r="A158" s="96">
        <v>149</v>
      </c>
      <c r="B158" s="403"/>
      <c r="C158" s="326" t="s">
        <v>329</v>
      </c>
      <c r="D158" s="85" t="s">
        <v>1059</v>
      </c>
      <c r="E158" s="85">
        <v>204873388</v>
      </c>
      <c r="F158" s="85" t="s">
        <v>1031</v>
      </c>
      <c r="G158" s="85" t="s">
        <v>1137</v>
      </c>
      <c r="H158" s="85">
        <v>14.048199999999998</v>
      </c>
      <c r="I158" s="85" t="s">
        <v>1031</v>
      </c>
      <c r="J158" s="85" t="s">
        <v>1047</v>
      </c>
      <c r="K158" s="4">
        <v>63.11603384537996</v>
      </c>
      <c r="L158" s="4">
        <v>886.66666666666663</v>
      </c>
      <c r="M158" s="85" t="s">
        <v>1221</v>
      </c>
    </row>
    <row r="159" spans="1:13" ht="195">
      <c r="A159" s="96">
        <v>150</v>
      </c>
      <c r="B159" s="403"/>
      <c r="C159" s="326" t="s">
        <v>329</v>
      </c>
      <c r="D159" s="85" t="s">
        <v>1059</v>
      </c>
      <c r="E159" s="85">
        <v>204873388</v>
      </c>
      <c r="F159" s="85" t="s">
        <v>1031</v>
      </c>
      <c r="G159" s="85" t="s">
        <v>1137</v>
      </c>
      <c r="H159" s="85">
        <v>8.33</v>
      </c>
      <c r="I159" s="85" t="s">
        <v>1031</v>
      </c>
      <c r="J159" s="85" t="s">
        <v>1047</v>
      </c>
      <c r="K159" s="4">
        <v>106.44257703081232</v>
      </c>
      <c r="L159" s="4">
        <v>886.66666666666663</v>
      </c>
      <c r="M159" s="85" t="s">
        <v>1222</v>
      </c>
    </row>
    <row r="160" spans="1:13" ht="60">
      <c r="A160" s="96">
        <v>151</v>
      </c>
      <c r="B160" s="403"/>
      <c r="C160" s="326" t="s">
        <v>329</v>
      </c>
      <c r="D160" s="85" t="s">
        <v>1059</v>
      </c>
      <c r="E160" s="85">
        <v>204873388</v>
      </c>
      <c r="F160" s="85" t="s">
        <v>1031</v>
      </c>
      <c r="G160" s="85" t="s">
        <v>1137</v>
      </c>
      <c r="H160" s="85">
        <v>8.33</v>
      </c>
      <c r="I160" s="85" t="s">
        <v>1031</v>
      </c>
      <c r="J160" s="85" t="s">
        <v>1047</v>
      </c>
      <c r="K160" s="4">
        <v>106.44257703081232</v>
      </c>
      <c r="L160" s="4">
        <v>886.66666666666663</v>
      </c>
      <c r="M160" s="85" t="s">
        <v>1223</v>
      </c>
    </row>
    <row r="161" spans="1:13" ht="240">
      <c r="A161" s="96">
        <v>152</v>
      </c>
      <c r="B161" s="403"/>
      <c r="C161" s="326" t="s">
        <v>329</v>
      </c>
      <c r="D161" s="85" t="s">
        <v>1059</v>
      </c>
      <c r="E161" s="85">
        <v>204873388</v>
      </c>
      <c r="F161" s="85" t="s">
        <v>1031</v>
      </c>
      <c r="G161" s="85" t="s">
        <v>1137</v>
      </c>
      <c r="H161" s="85">
        <v>8.33</v>
      </c>
      <c r="I161" s="85" t="s">
        <v>1031</v>
      </c>
      <c r="J161" s="85" t="s">
        <v>1047</v>
      </c>
      <c r="K161" s="4">
        <v>106.44257703081232</v>
      </c>
      <c r="L161" s="4">
        <v>886.66666666666663</v>
      </c>
      <c r="M161" s="85" t="s">
        <v>1224</v>
      </c>
    </row>
    <row r="162" spans="1:13" ht="60">
      <c r="A162" s="96">
        <v>153</v>
      </c>
      <c r="B162" s="403"/>
      <c r="C162" s="326" t="s">
        <v>329</v>
      </c>
      <c r="D162" s="85" t="s">
        <v>1059</v>
      </c>
      <c r="E162" s="85">
        <v>204873388</v>
      </c>
      <c r="F162" s="85" t="s">
        <v>1031</v>
      </c>
      <c r="G162" s="85" t="s">
        <v>1137</v>
      </c>
      <c r="H162" s="85">
        <v>14.048199999999998</v>
      </c>
      <c r="I162" s="85" t="s">
        <v>1031</v>
      </c>
      <c r="J162" s="85" t="s">
        <v>1047</v>
      </c>
      <c r="K162" s="4">
        <v>63.11603384537996</v>
      </c>
      <c r="L162" s="4">
        <v>886.66666666666663</v>
      </c>
      <c r="M162" s="85" t="s">
        <v>1225</v>
      </c>
    </row>
    <row r="163" spans="1:13" ht="135">
      <c r="A163" s="96">
        <v>154</v>
      </c>
      <c r="B163" s="403"/>
      <c r="C163" s="326" t="s">
        <v>329</v>
      </c>
      <c r="D163" s="85" t="s">
        <v>1059</v>
      </c>
      <c r="E163" s="85">
        <v>204873388</v>
      </c>
      <c r="F163" s="85" t="s">
        <v>1031</v>
      </c>
      <c r="G163" s="85" t="s">
        <v>1137</v>
      </c>
      <c r="H163" s="85">
        <v>8.33</v>
      </c>
      <c r="I163" s="85" t="s">
        <v>1031</v>
      </c>
      <c r="J163" s="85" t="s">
        <v>1047</v>
      </c>
      <c r="K163" s="4">
        <v>106.44257703081232</v>
      </c>
      <c r="L163" s="4">
        <v>886.66666666666663</v>
      </c>
      <c r="M163" s="85" t="s">
        <v>1226</v>
      </c>
    </row>
    <row r="164" spans="1:13" ht="135">
      <c r="A164" s="96">
        <v>155</v>
      </c>
      <c r="B164" s="403"/>
      <c r="C164" s="326" t="s">
        <v>329</v>
      </c>
      <c r="D164" s="85" t="s">
        <v>1059</v>
      </c>
      <c r="E164" s="85">
        <v>204873388</v>
      </c>
      <c r="F164" s="85" t="s">
        <v>1031</v>
      </c>
      <c r="G164" s="85" t="s">
        <v>1137</v>
      </c>
      <c r="H164" s="85">
        <v>14.048199999999998</v>
      </c>
      <c r="I164" s="85" t="s">
        <v>1031</v>
      </c>
      <c r="J164" s="85" t="s">
        <v>1047</v>
      </c>
      <c r="K164" s="4">
        <v>63.11603384537996</v>
      </c>
      <c r="L164" s="4">
        <v>886.66666666666663</v>
      </c>
      <c r="M164" s="85" t="s">
        <v>1227</v>
      </c>
    </row>
    <row r="165" spans="1:13" ht="90">
      <c r="A165" s="96">
        <v>156</v>
      </c>
      <c r="B165" s="403"/>
      <c r="C165" s="326" t="s">
        <v>329</v>
      </c>
      <c r="D165" s="85" t="s">
        <v>1059</v>
      </c>
      <c r="E165" s="85">
        <v>204873388</v>
      </c>
      <c r="F165" s="85" t="s">
        <v>1031</v>
      </c>
      <c r="G165" s="85" t="s">
        <v>1137</v>
      </c>
      <c r="H165" s="85">
        <v>14.048199999999998</v>
      </c>
      <c r="I165" s="85" t="s">
        <v>1031</v>
      </c>
      <c r="J165" s="85" t="s">
        <v>1047</v>
      </c>
      <c r="K165" s="4">
        <v>63.11603384537996</v>
      </c>
      <c r="L165" s="4">
        <v>886.66666666666663</v>
      </c>
      <c r="M165" s="85" t="s">
        <v>1228</v>
      </c>
    </row>
    <row r="166" spans="1:13" ht="90">
      <c r="A166" s="96">
        <v>157</v>
      </c>
      <c r="B166" s="403"/>
      <c r="C166" s="326" t="s">
        <v>329</v>
      </c>
      <c r="D166" s="85" t="s">
        <v>1059</v>
      </c>
      <c r="E166" s="85">
        <v>204873388</v>
      </c>
      <c r="F166" s="85" t="s">
        <v>1031</v>
      </c>
      <c r="G166" s="85" t="s">
        <v>1137</v>
      </c>
      <c r="H166" s="85">
        <v>14.048199999999998</v>
      </c>
      <c r="I166" s="85" t="s">
        <v>1031</v>
      </c>
      <c r="J166" s="85" t="s">
        <v>1047</v>
      </c>
      <c r="K166" s="4">
        <v>63.11603384537996</v>
      </c>
      <c r="L166" s="4">
        <v>886.66666666666663</v>
      </c>
      <c r="M166" s="85" t="s">
        <v>1229</v>
      </c>
    </row>
    <row r="167" spans="1:13" ht="150">
      <c r="A167" s="96">
        <v>158</v>
      </c>
      <c r="B167" s="403"/>
      <c r="C167" s="326" t="s">
        <v>329</v>
      </c>
      <c r="D167" s="85" t="s">
        <v>1059</v>
      </c>
      <c r="E167" s="85">
        <v>204873388</v>
      </c>
      <c r="F167" s="85" t="s">
        <v>1031</v>
      </c>
      <c r="G167" s="85" t="s">
        <v>1137</v>
      </c>
      <c r="H167" s="85">
        <v>14.048199999999998</v>
      </c>
      <c r="I167" s="85" t="s">
        <v>1031</v>
      </c>
      <c r="J167" s="85" t="s">
        <v>1047</v>
      </c>
      <c r="K167" s="4">
        <v>63.11603384537996</v>
      </c>
      <c r="L167" s="4">
        <v>886.66666666666663</v>
      </c>
      <c r="M167" s="85" t="s">
        <v>1230</v>
      </c>
    </row>
    <row r="168" spans="1:13" ht="120">
      <c r="A168" s="96">
        <v>159</v>
      </c>
      <c r="B168" s="403"/>
      <c r="C168" s="326" t="s">
        <v>329</v>
      </c>
      <c r="D168" s="85" t="s">
        <v>1059</v>
      </c>
      <c r="E168" s="85">
        <v>204873388</v>
      </c>
      <c r="F168" s="85" t="s">
        <v>1031</v>
      </c>
      <c r="G168" s="85" t="s">
        <v>1137</v>
      </c>
      <c r="H168" s="85">
        <v>14.048199999999998</v>
      </c>
      <c r="I168" s="85" t="s">
        <v>1031</v>
      </c>
      <c r="J168" s="85" t="s">
        <v>1047</v>
      </c>
      <c r="K168" s="4">
        <v>63.11603384537996</v>
      </c>
      <c r="L168" s="4">
        <v>886.66666666666663</v>
      </c>
      <c r="M168" s="85" t="s">
        <v>1231</v>
      </c>
    </row>
    <row r="169" spans="1:13" ht="120">
      <c r="A169" s="96">
        <v>160</v>
      </c>
      <c r="B169" s="403"/>
      <c r="C169" s="326" t="s">
        <v>329</v>
      </c>
      <c r="D169" s="85" t="s">
        <v>1059</v>
      </c>
      <c r="E169" s="85">
        <v>204873388</v>
      </c>
      <c r="F169" s="85" t="s">
        <v>1031</v>
      </c>
      <c r="G169" s="85" t="s">
        <v>1137</v>
      </c>
      <c r="H169" s="85">
        <v>14.048199999999998</v>
      </c>
      <c r="I169" s="85" t="s">
        <v>1031</v>
      </c>
      <c r="J169" s="85" t="s">
        <v>1047</v>
      </c>
      <c r="K169" s="4">
        <v>63.11603384537996</v>
      </c>
      <c r="L169" s="4">
        <v>886.66666666666663</v>
      </c>
      <c r="M169" s="85" t="s">
        <v>1232</v>
      </c>
    </row>
    <row r="170" spans="1:13" ht="165">
      <c r="A170" s="96">
        <v>161</v>
      </c>
      <c r="B170" s="403"/>
      <c r="C170" s="326" t="s">
        <v>329</v>
      </c>
      <c r="D170" s="85" t="s">
        <v>1059</v>
      </c>
      <c r="E170" s="85">
        <v>204873388</v>
      </c>
      <c r="F170" s="85" t="s">
        <v>1031</v>
      </c>
      <c r="G170" s="85" t="s">
        <v>1137</v>
      </c>
      <c r="H170" s="85">
        <v>14.048199999999998</v>
      </c>
      <c r="I170" s="85" t="s">
        <v>1031</v>
      </c>
      <c r="J170" s="85" t="s">
        <v>1047</v>
      </c>
      <c r="K170" s="4">
        <v>63.11603384537996</v>
      </c>
      <c r="L170" s="4">
        <v>886.66666666666663</v>
      </c>
      <c r="M170" s="85" t="s">
        <v>1233</v>
      </c>
    </row>
    <row r="171" spans="1:13" ht="135">
      <c r="A171" s="96">
        <v>162</v>
      </c>
      <c r="B171" s="403"/>
      <c r="C171" s="326" t="s">
        <v>329</v>
      </c>
      <c r="D171" s="85" t="s">
        <v>1059</v>
      </c>
      <c r="E171" s="85">
        <v>204873388</v>
      </c>
      <c r="F171" s="85" t="s">
        <v>1031</v>
      </c>
      <c r="G171" s="85" t="s">
        <v>1137</v>
      </c>
      <c r="H171" s="85">
        <v>14.048199999999998</v>
      </c>
      <c r="I171" s="85" t="s">
        <v>1031</v>
      </c>
      <c r="J171" s="85" t="s">
        <v>1047</v>
      </c>
      <c r="K171" s="4">
        <v>63.11603384537996</v>
      </c>
      <c r="L171" s="4">
        <v>886.66666666666663</v>
      </c>
      <c r="M171" s="85" t="s">
        <v>1234</v>
      </c>
    </row>
    <row r="172" spans="1:13" ht="75">
      <c r="A172" s="96">
        <v>163</v>
      </c>
      <c r="B172" s="403"/>
      <c r="C172" s="326" t="s">
        <v>329</v>
      </c>
      <c r="D172" s="85" t="s">
        <v>1059</v>
      </c>
      <c r="E172" s="85">
        <v>204873388</v>
      </c>
      <c r="F172" s="85" t="s">
        <v>1031</v>
      </c>
      <c r="G172" s="85" t="s">
        <v>1137</v>
      </c>
      <c r="H172" s="85">
        <v>14.048199999999998</v>
      </c>
      <c r="I172" s="85" t="s">
        <v>1031</v>
      </c>
      <c r="J172" s="85" t="s">
        <v>1047</v>
      </c>
      <c r="K172" s="4">
        <v>63.11603384537996</v>
      </c>
      <c r="L172" s="4">
        <v>886.66666666666663</v>
      </c>
      <c r="M172" s="85" t="s">
        <v>1235</v>
      </c>
    </row>
    <row r="173" spans="1:13" ht="120">
      <c r="A173" s="96">
        <v>164</v>
      </c>
      <c r="B173" s="403"/>
      <c r="C173" s="326" t="s">
        <v>329</v>
      </c>
      <c r="D173" s="85" t="s">
        <v>1059</v>
      </c>
      <c r="E173" s="85">
        <v>204873388</v>
      </c>
      <c r="F173" s="85" t="s">
        <v>1031</v>
      </c>
      <c r="G173" s="85" t="s">
        <v>1137</v>
      </c>
      <c r="H173" s="85">
        <v>14.048199999999998</v>
      </c>
      <c r="I173" s="85" t="s">
        <v>1031</v>
      </c>
      <c r="J173" s="85" t="s">
        <v>1047</v>
      </c>
      <c r="K173" s="4">
        <v>63.11603384537996</v>
      </c>
      <c r="L173" s="4">
        <v>886.66666666666663</v>
      </c>
      <c r="M173" s="85" t="s">
        <v>1236</v>
      </c>
    </row>
    <row r="174" spans="1:13" ht="120">
      <c r="A174" s="96">
        <v>165</v>
      </c>
      <c r="B174" s="403"/>
      <c r="C174" s="326" t="s">
        <v>329</v>
      </c>
      <c r="D174" s="85" t="s">
        <v>1059</v>
      </c>
      <c r="E174" s="85">
        <v>204873388</v>
      </c>
      <c r="F174" s="85" t="s">
        <v>1031</v>
      </c>
      <c r="G174" s="85" t="s">
        <v>1137</v>
      </c>
      <c r="H174" s="85">
        <v>14.048199999999998</v>
      </c>
      <c r="I174" s="85" t="s">
        <v>1031</v>
      </c>
      <c r="J174" s="85" t="s">
        <v>1047</v>
      </c>
      <c r="K174" s="4">
        <v>63.11603384537996</v>
      </c>
      <c r="L174" s="4">
        <v>886.66666666666663</v>
      </c>
      <c r="M174" s="85" t="s">
        <v>1237</v>
      </c>
    </row>
    <row r="175" spans="1:13" ht="90">
      <c r="A175" s="96">
        <v>166</v>
      </c>
      <c r="B175" s="403"/>
      <c r="C175" s="326" t="s">
        <v>329</v>
      </c>
      <c r="D175" s="85" t="s">
        <v>1059</v>
      </c>
      <c r="E175" s="85">
        <v>204873388</v>
      </c>
      <c r="F175" s="85" t="s">
        <v>1031</v>
      </c>
      <c r="G175" s="85" t="s">
        <v>1137</v>
      </c>
      <c r="H175" s="85">
        <v>14.048199999999998</v>
      </c>
      <c r="I175" s="85" t="s">
        <v>1031</v>
      </c>
      <c r="J175" s="85" t="s">
        <v>1047</v>
      </c>
      <c r="K175" s="4">
        <v>63.11603384537996</v>
      </c>
      <c r="L175" s="4">
        <v>886.66666666666663</v>
      </c>
      <c r="M175" s="85" t="s">
        <v>1238</v>
      </c>
    </row>
    <row r="176" spans="1:13" ht="105">
      <c r="A176" s="96">
        <v>167</v>
      </c>
      <c r="B176" s="403"/>
      <c r="C176" s="326" t="s">
        <v>329</v>
      </c>
      <c r="D176" s="85" t="s">
        <v>1059</v>
      </c>
      <c r="E176" s="85">
        <v>204873388</v>
      </c>
      <c r="F176" s="85" t="s">
        <v>1031</v>
      </c>
      <c r="G176" s="85" t="s">
        <v>1137</v>
      </c>
      <c r="H176" s="85">
        <v>4.165</v>
      </c>
      <c r="I176" s="85" t="s">
        <v>1031</v>
      </c>
      <c r="J176" s="85" t="s">
        <v>1047</v>
      </c>
      <c r="K176" s="4">
        <v>212.88515406162463</v>
      </c>
      <c r="L176" s="4">
        <v>886.66666666666663</v>
      </c>
      <c r="M176" s="85" t="s">
        <v>1239</v>
      </c>
    </row>
    <row r="177" spans="1:13" ht="90">
      <c r="A177" s="96">
        <v>168</v>
      </c>
      <c r="B177" s="403"/>
      <c r="C177" s="326" t="s">
        <v>329</v>
      </c>
      <c r="D177" s="85" t="s">
        <v>1059</v>
      </c>
      <c r="E177" s="85">
        <v>204873388</v>
      </c>
      <c r="F177" s="85" t="s">
        <v>1031</v>
      </c>
      <c r="G177" s="85" t="s">
        <v>1137</v>
      </c>
      <c r="H177" s="85">
        <v>8.33</v>
      </c>
      <c r="I177" s="85" t="s">
        <v>1031</v>
      </c>
      <c r="J177" s="85" t="s">
        <v>1047</v>
      </c>
      <c r="K177" s="4">
        <v>106.44257703081232</v>
      </c>
      <c r="L177" s="4">
        <v>886.66666666666663</v>
      </c>
      <c r="M177" s="85" t="s">
        <v>1240</v>
      </c>
    </row>
    <row r="178" spans="1:13" ht="90">
      <c r="A178" s="96">
        <v>169</v>
      </c>
      <c r="B178" s="403"/>
      <c r="C178" s="326" t="s">
        <v>329</v>
      </c>
      <c r="D178" s="85" t="s">
        <v>1059</v>
      </c>
      <c r="E178" s="85">
        <v>204873388</v>
      </c>
      <c r="F178" s="85" t="s">
        <v>1031</v>
      </c>
      <c r="G178" s="85" t="s">
        <v>1137</v>
      </c>
      <c r="H178" s="85">
        <v>4.165</v>
      </c>
      <c r="I178" s="85" t="s">
        <v>1031</v>
      </c>
      <c r="J178" s="85" t="s">
        <v>1047</v>
      </c>
      <c r="K178" s="4">
        <v>212.88515406162463</v>
      </c>
      <c r="L178" s="4">
        <v>886.66666666666663</v>
      </c>
      <c r="M178" s="85" t="s">
        <v>1241</v>
      </c>
    </row>
    <row r="179" spans="1:13" ht="90">
      <c r="A179" s="96">
        <v>170</v>
      </c>
      <c r="B179" s="403"/>
      <c r="C179" s="326" t="s">
        <v>329</v>
      </c>
      <c r="D179" s="85" t="s">
        <v>1059</v>
      </c>
      <c r="E179" s="85">
        <v>204873388</v>
      </c>
      <c r="F179" s="85" t="s">
        <v>1031</v>
      </c>
      <c r="G179" s="85" t="s">
        <v>1137</v>
      </c>
      <c r="H179" s="85">
        <v>8.33</v>
      </c>
      <c r="I179" s="85" t="s">
        <v>1031</v>
      </c>
      <c r="J179" s="85" t="s">
        <v>1047</v>
      </c>
      <c r="K179" s="4">
        <v>106.44257703081232</v>
      </c>
      <c r="L179" s="4">
        <v>886.66666666666663</v>
      </c>
      <c r="M179" s="85" t="s">
        <v>1242</v>
      </c>
    </row>
    <row r="180" spans="1:13" ht="90">
      <c r="A180" s="96">
        <v>171</v>
      </c>
      <c r="B180" s="403"/>
      <c r="C180" s="326" t="s">
        <v>329</v>
      </c>
      <c r="D180" s="85" t="s">
        <v>1059</v>
      </c>
      <c r="E180" s="85">
        <v>204873388</v>
      </c>
      <c r="F180" s="85" t="s">
        <v>1031</v>
      </c>
      <c r="G180" s="85" t="s">
        <v>1137</v>
      </c>
      <c r="H180" s="85">
        <v>8.33</v>
      </c>
      <c r="I180" s="85" t="s">
        <v>1031</v>
      </c>
      <c r="J180" s="85" t="s">
        <v>1047</v>
      </c>
      <c r="K180" s="4">
        <v>106.44257703081232</v>
      </c>
      <c r="L180" s="4">
        <v>886.66666666666663</v>
      </c>
      <c r="M180" s="85" t="s">
        <v>1243</v>
      </c>
    </row>
    <row r="181" spans="1:13" ht="150">
      <c r="A181" s="96">
        <v>172</v>
      </c>
      <c r="B181" s="403"/>
      <c r="C181" s="326" t="s">
        <v>329</v>
      </c>
      <c r="D181" s="85" t="s">
        <v>1059</v>
      </c>
      <c r="E181" s="85">
        <v>204873388</v>
      </c>
      <c r="F181" s="85" t="s">
        <v>1031</v>
      </c>
      <c r="G181" s="85" t="s">
        <v>1137</v>
      </c>
      <c r="H181" s="85">
        <v>8.33</v>
      </c>
      <c r="I181" s="85" t="s">
        <v>1031</v>
      </c>
      <c r="J181" s="85" t="s">
        <v>1047</v>
      </c>
      <c r="K181" s="4">
        <v>106.44257703081232</v>
      </c>
      <c r="L181" s="4">
        <v>886.66666666666663</v>
      </c>
      <c r="M181" s="85" t="s">
        <v>1244</v>
      </c>
    </row>
    <row r="182" spans="1:13" ht="75">
      <c r="A182" s="96">
        <v>173</v>
      </c>
      <c r="B182" s="403"/>
      <c r="C182" s="326" t="s">
        <v>329</v>
      </c>
      <c r="D182" s="85" t="s">
        <v>1059</v>
      </c>
      <c r="E182" s="85">
        <v>204873388</v>
      </c>
      <c r="F182" s="85" t="s">
        <v>1031</v>
      </c>
      <c r="G182" s="85" t="s">
        <v>1137</v>
      </c>
      <c r="H182" s="85">
        <v>4.165</v>
      </c>
      <c r="I182" s="85" t="s">
        <v>1031</v>
      </c>
      <c r="J182" s="85" t="s">
        <v>1047</v>
      </c>
      <c r="K182" s="4">
        <v>212.88515406162463</v>
      </c>
      <c r="L182" s="4">
        <v>886.66666666666663</v>
      </c>
      <c r="M182" s="85" t="s">
        <v>1245</v>
      </c>
    </row>
    <row r="183" spans="1:13" ht="150">
      <c r="A183" s="96">
        <v>174</v>
      </c>
      <c r="B183" s="403"/>
      <c r="C183" s="326" t="s">
        <v>329</v>
      </c>
      <c r="D183" s="85" t="s">
        <v>1059</v>
      </c>
      <c r="E183" s="85">
        <v>204873388</v>
      </c>
      <c r="F183" s="85" t="s">
        <v>1031</v>
      </c>
      <c r="G183" s="85" t="s">
        <v>1137</v>
      </c>
      <c r="H183" s="85">
        <v>8.33</v>
      </c>
      <c r="I183" s="85" t="s">
        <v>1031</v>
      </c>
      <c r="J183" s="85" t="s">
        <v>1047</v>
      </c>
      <c r="K183" s="4">
        <v>106.44257703081232</v>
      </c>
      <c r="L183" s="4">
        <v>886.66666666666663</v>
      </c>
      <c r="M183" s="85" t="s">
        <v>1246</v>
      </c>
    </row>
    <row r="184" spans="1:13" ht="90">
      <c r="A184" s="96">
        <v>175</v>
      </c>
      <c r="B184" s="403"/>
      <c r="C184" s="326" t="s">
        <v>329</v>
      </c>
      <c r="D184" s="85" t="s">
        <v>1059</v>
      </c>
      <c r="E184" s="85">
        <v>204873388</v>
      </c>
      <c r="F184" s="85" t="s">
        <v>1031</v>
      </c>
      <c r="G184" s="85" t="s">
        <v>1137</v>
      </c>
      <c r="H184" s="85">
        <v>8.33</v>
      </c>
      <c r="I184" s="85" t="s">
        <v>1031</v>
      </c>
      <c r="J184" s="85" t="s">
        <v>1047</v>
      </c>
      <c r="K184" s="4">
        <v>106.44257703081232</v>
      </c>
      <c r="L184" s="4">
        <v>886.66666666666663</v>
      </c>
      <c r="M184" s="85" t="s">
        <v>1247</v>
      </c>
    </row>
    <row r="185" spans="1:13" ht="75">
      <c r="A185" s="96">
        <v>176</v>
      </c>
      <c r="B185" s="403"/>
      <c r="C185" s="326" t="s">
        <v>329</v>
      </c>
      <c r="D185" s="85" t="s">
        <v>1059</v>
      </c>
      <c r="E185" s="85">
        <v>204873388</v>
      </c>
      <c r="F185" s="85" t="s">
        <v>1031</v>
      </c>
      <c r="G185" s="85" t="s">
        <v>1137</v>
      </c>
      <c r="H185" s="85">
        <v>4.165</v>
      </c>
      <c r="I185" s="85" t="s">
        <v>1031</v>
      </c>
      <c r="J185" s="85" t="s">
        <v>1047</v>
      </c>
      <c r="K185" s="4">
        <v>212.88515406162463</v>
      </c>
      <c r="L185" s="4">
        <v>886.66666666666663</v>
      </c>
      <c r="M185" s="85" t="s">
        <v>1248</v>
      </c>
    </row>
    <row r="186" spans="1:13" ht="90">
      <c r="A186" s="96">
        <v>177</v>
      </c>
      <c r="B186" s="403"/>
      <c r="C186" s="326" t="s">
        <v>329</v>
      </c>
      <c r="D186" s="85" t="s">
        <v>1059</v>
      </c>
      <c r="E186" s="85">
        <v>204873388</v>
      </c>
      <c r="F186" s="85" t="s">
        <v>1031</v>
      </c>
      <c r="G186" s="85" t="s">
        <v>1137</v>
      </c>
      <c r="H186" s="85">
        <v>4.165</v>
      </c>
      <c r="I186" s="85" t="s">
        <v>1031</v>
      </c>
      <c r="J186" s="85" t="s">
        <v>1047</v>
      </c>
      <c r="K186" s="4">
        <v>212.88515406162463</v>
      </c>
      <c r="L186" s="4">
        <v>886.66666666666663</v>
      </c>
      <c r="M186" s="85" t="s">
        <v>1249</v>
      </c>
    </row>
    <row r="187" spans="1:13" ht="90">
      <c r="A187" s="96">
        <v>178</v>
      </c>
      <c r="B187" s="403"/>
      <c r="C187" s="326" t="s">
        <v>329</v>
      </c>
      <c r="D187" s="85" t="s">
        <v>1059</v>
      </c>
      <c r="E187" s="85">
        <v>204873388</v>
      </c>
      <c r="F187" s="85" t="s">
        <v>1031</v>
      </c>
      <c r="G187" s="85" t="s">
        <v>1137</v>
      </c>
      <c r="H187" s="85">
        <v>14.048199999999998</v>
      </c>
      <c r="I187" s="85" t="s">
        <v>1031</v>
      </c>
      <c r="J187" s="85" t="s">
        <v>1047</v>
      </c>
      <c r="K187" s="4">
        <v>63.11603384537996</v>
      </c>
      <c r="L187" s="4">
        <v>886.66666666666663</v>
      </c>
      <c r="M187" s="85" t="s">
        <v>1250</v>
      </c>
    </row>
    <row r="188" spans="1:13" ht="120">
      <c r="A188" s="96">
        <v>179</v>
      </c>
      <c r="B188" s="403"/>
      <c r="C188" s="326" t="s">
        <v>329</v>
      </c>
      <c r="D188" s="85" t="s">
        <v>1059</v>
      </c>
      <c r="E188" s="85">
        <v>204873388</v>
      </c>
      <c r="F188" s="85" t="s">
        <v>1031</v>
      </c>
      <c r="G188" s="85" t="s">
        <v>1137</v>
      </c>
      <c r="H188" s="85">
        <v>4.165</v>
      </c>
      <c r="I188" s="85" t="s">
        <v>1031</v>
      </c>
      <c r="J188" s="85" t="s">
        <v>1047</v>
      </c>
      <c r="K188" s="4">
        <v>212.88515406162463</v>
      </c>
      <c r="L188" s="4">
        <v>886.66666666666663</v>
      </c>
      <c r="M188" s="85" t="s">
        <v>1251</v>
      </c>
    </row>
    <row r="189" spans="1:13" ht="195">
      <c r="A189" s="96">
        <v>180</v>
      </c>
      <c r="B189" s="403"/>
      <c r="C189" s="326" t="s">
        <v>329</v>
      </c>
      <c r="D189" s="85" t="s">
        <v>1059</v>
      </c>
      <c r="E189" s="85">
        <v>204873388</v>
      </c>
      <c r="F189" s="85" t="s">
        <v>1031</v>
      </c>
      <c r="G189" s="85" t="s">
        <v>1137</v>
      </c>
      <c r="H189" s="85">
        <v>4.165</v>
      </c>
      <c r="I189" s="85" t="s">
        <v>1031</v>
      </c>
      <c r="J189" s="85" t="s">
        <v>1047</v>
      </c>
      <c r="K189" s="4">
        <v>212.88515406162463</v>
      </c>
      <c r="L189" s="4">
        <v>886.66666666666663</v>
      </c>
      <c r="M189" s="85" t="s">
        <v>1252</v>
      </c>
    </row>
    <row r="190" spans="1:13" ht="195">
      <c r="A190" s="96">
        <v>181</v>
      </c>
      <c r="B190" s="403"/>
      <c r="C190" s="326" t="s">
        <v>329</v>
      </c>
      <c r="D190" s="85" t="s">
        <v>1059</v>
      </c>
      <c r="E190" s="85">
        <v>204873388</v>
      </c>
      <c r="F190" s="85" t="s">
        <v>1031</v>
      </c>
      <c r="G190" s="85" t="s">
        <v>1137</v>
      </c>
      <c r="H190" s="85">
        <v>4.165</v>
      </c>
      <c r="I190" s="85" t="s">
        <v>1031</v>
      </c>
      <c r="J190" s="85" t="s">
        <v>1047</v>
      </c>
      <c r="K190" s="4">
        <v>212.88515406162463</v>
      </c>
      <c r="L190" s="4">
        <v>886.66666666666663</v>
      </c>
      <c r="M190" s="85" t="s">
        <v>1253</v>
      </c>
    </row>
    <row r="191" spans="1:13" ht="90">
      <c r="A191" s="96">
        <v>182</v>
      </c>
      <c r="B191" s="403"/>
      <c r="C191" s="326" t="s">
        <v>329</v>
      </c>
      <c r="D191" s="85" t="s">
        <v>1059</v>
      </c>
      <c r="E191" s="85">
        <v>204873388</v>
      </c>
      <c r="F191" s="85" t="s">
        <v>1031</v>
      </c>
      <c r="G191" s="85" t="s">
        <v>1137</v>
      </c>
      <c r="H191" s="85">
        <v>4.165</v>
      </c>
      <c r="I191" s="85" t="s">
        <v>1031</v>
      </c>
      <c r="J191" s="85" t="s">
        <v>1047</v>
      </c>
      <c r="K191" s="4">
        <v>212.88515406162463</v>
      </c>
      <c r="L191" s="4">
        <v>886.66666666666663</v>
      </c>
      <c r="M191" s="85" t="s">
        <v>1254</v>
      </c>
    </row>
    <row r="192" spans="1:13" ht="135">
      <c r="A192" s="96">
        <v>183</v>
      </c>
      <c r="B192" s="403"/>
      <c r="C192" s="326" t="s">
        <v>329</v>
      </c>
      <c r="D192" s="85" t="s">
        <v>1059</v>
      </c>
      <c r="E192" s="85">
        <v>204873388</v>
      </c>
      <c r="F192" s="85" t="s">
        <v>1031</v>
      </c>
      <c r="G192" s="85" t="s">
        <v>1137</v>
      </c>
      <c r="H192" s="85">
        <v>4.165</v>
      </c>
      <c r="I192" s="85" t="s">
        <v>1031</v>
      </c>
      <c r="J192" s="85" t="s">
        <v>1047</v>
      </c>
      <c r="K192" s="4">
        <v>212.88515406162463</v>
      </c>
      <c r="L192" s="4">
        <v>886.66666666666663</v>
      </c>
      <c r="M192" s="85" t="s">
        <v>1255</v>
      </c>
    </row>
    <row r="193" spans="1:13" ht="105">
      <c r="A193" s="96">
        <v>184</v>
      </c>
      <c r="B193" s="403"/>
      <c r="C193" s="326" t="s">
        <v>329</v>
      </c>
      <c r="D193" s="85" t="s">
        <v>1059</v>
      </c>
      <c r="E193" s="85">
        <v>204873388</v>
      </c>
      <c r="F193" s="85" t="s">
        <v>1031</v>
      </c>
      <c r="G193" s="85" t="s">
        <v>1137</v>
      </c>
      <c r="H193" s="85">
        <v>4.165</v>
      </c>
      <c r="I193" s="85" t="s">
        <v>1031</v>
      </c>
      <c r="J193" s="85" t="s">
        <v>1047</v>
      </c>
      <c r="K193" s="4">
        <v>212.88515406162463</v>
      </c>
      <c r="L193" s="4">
        <v>886.66666666666663</v>
      </c>
      <c r="M193" s="85" t="s">
        <v>1256</v>
      </c>
    </row>
    <row r="194" spans="1:13" ht="120">
      <c r="A194" s="96">
        <v>185</v>
      </c>
      <c r="B194" s="403"/>
      <c r="C194" s="326" t="s">
        <v>329</v>
      </c>
      <c r="D194" s="85" t="s">
        <v>1059</v>
      </c>
      <c r="E194" s="85">
        <v>204873388</v>
      </c>
      <c r="F194" s="85" t="s">
        <v>1031</v>
      </c>
      <c r="G194" s="85" t="s">
        <v>1137</v>
      </c>
      <c r="H194" s="85">
        <v>4.165</v>
      </c>
      <c r="I194" s="85" t="s">
        <v>1031</v>
      </c>
      <c r="J194" s="85" t="s">
        <v>1047</v>
      </c>
      <c r="K194" s="4">
        <v>212.88515406162463</v>
      </c>
      <c r="L194" s="4">
        <v>886.66666666666663</v>
      </c>
      <c r="M194" s="85" t="s">
        <v>1257</v>
      </c>
    </row>
    <row r="195" spans="1:13" ht="135">
      <c r="A195" s="96">
        <v>186</v>
      </c>
      <c r="B195" s="403"/>
      <c r="C195" s="326" t="s">
        <v>329</v>
      </c>
      <c r="D195" s="85" t="s">
        <v>1059</v>
      </c>
      <c r="E195" s="85">
        <v>204873388</v>
      </c>
      <c r="F195" s="85" t="s">
        <v>1031</v>
      </c>
      <c r="G195" s="85" t="s">
        <v>1137</v>
      </c>
      <c r="H195" s="85">
        <v>4.165</v>
      </c>
      <c r="I195" s="85" t="s">
        <v>1031</v>
      </c>
      <c r="J195" s="85" t="s">
        <v>1047</v>
      </c>
      <c r="K195" s="4">
        <v>212.88515406162463</v>
      </c>
      <c r="L195" s="4">
        <v>886.66666666666663</v>
      </c>
      <c r="M195" s="85" t="s">
        <v>1258</v>
      </c>
    </row>
    <row r="196" spans="1:13" ht="75">
      <c r="A196" s="96">
        <v>187</v>
      </c>
      <c r="B196" s="403"/>
      <c r="C196" s="326" t="s">
        <v>329</v>
      </c>
      <c r="D196" s="85" t="s">
        <v>1059</v>
      </c>
      <c r="E196" s="85">
        <v>204873388</v>
      </c>
      <c r="F196" s="85" t="s">
        <v>1031</v>
      </c>
      <c r="G196" s="85" t="s">
        <v>1137</v>
      </c>
      <c r="H196" s="85">
        <v>4.165</v>
      </c>
      <c r="I196" s="85" t="s">
        <v>1031</v>
      </c>
      <c r="J196" s="85" t="s">
        <v>1047</v>
      </c>
      <c r="K196" s="4">
        <v>212.88515406162463</v>
      </c>
      <c r="L196" s="4">
        <v>886.66666666666663</v>
      </c>
      <c r="M196" s="85" t="s">
        <v>1259</v>
      </c>
    </row>
    <row r="197" spans="1:13" ht="45">
      <c r="A197" s="96">
        <v>188</v>
      </c>
      <c r="B197" s="403"/>
      <c r="C197" s="326" t="s">
        <v>329</v>
      </c>
      <c r="D197" s="85" t="s">
        <v>1059</v>
      </c>
      <c r="E197" s="85">
        <v>204873388</v>
      </c>
      <c r="F197" s="85" t="s">
        <v>1031</v>
      </c>
      <c r="G197" s="85" t="s">
        <v>1137</v>
      </c>
      <c r="H197" s="85">
        <v>4.165</v>
      </c>
      <c r="I197" s="85" t="s">
        <v>1031</v>
      </c>
      <c r="J197" s="85" t="s">
        <v>1047</v>
      </c>
      <c r="K197" s="4">
        <v>212.88515406162463</v>
      </c>
      <c r="L197" s="4">
        <v>886.66666666666663</v>
      </c>
      <c r="M197" s="85" t="s">
        <v>1260</v>
      </c>
    </row>
    <row r="198" spans="1:13" ht="180">
      <c r="A198" s="96">
        <v>189</v>
      </c>
      <c r="B198" s="403"/>
      <c r="C198" s="326" t="s">
        <v>329</v>
      </c>
      <c r="D198" s="85" t="s">
        <v>1059</v>
      </c>
      <c r="E198" s="85">
        <v>204873388</v>
      </c>
      <c r="F198" s="85" t="s">
        <v>1031</v>
      </c>
      <c r="G198" s="85" t="s">
        <v>1137</v>
      </c>
      <c r="H198" s="85">
        <v>4.165</v>
      </c>
      <c r="I198" s="85" t="s">
        <v>1031</v>
      </c>
      <c r="J198" s="85" t="s">
        <v>1047</v>
      </c>
      <c r="K198" s="4">
        <v>212.88515406162463</v>
      </c>
      <c r="L198" s="4">
        <v>886.66666666666663</v>
      </c>
      <c r="M198" s="85" t="s">
        <v>1261</v>
      </c>
    </row>
    <row r="199" spans="1:13" ht="165">
      <c r="A199" s="96">
        <v>190</v>
      </c>
      <c r="B199" s="403"/>
      <c r="C199" s="326" t="s">
        <v>329</v>
      </c>
      <c r="D199" s="85" t="s">
        <v>1059</v>
      </c>
      <c r="E199" s="85">
        <v>204873388</v>
      </c>
      <c r="F199" s="85" t="s">
        <v>1031</v>
      </c>
      <c r="G199" s="85" t="s">
        <v>1137</v>
      </c>
      <c r="H199" s="85">
        <v>4.165</v>
      </c>
      <c r="I199" s="85" t="s">
        <v>1031</v>
      </c>
      <c r="J199" s="85" t="s">
        <v>1047</v>
      </c>
      <c r="K199" s="4">
        <v>212.88515406162463</v>
      </c>
      <c r="L199" s="4">
        <v>886.66666666666663</v>
      </c>
      <c r="M199" s="85" t="s">
        <v>1262</v>
      </c>
    </row>
    <row r="200" spans="1:13" ht="165">
      <c r="A200" s="96">
        <v>191</v>
      </c>
      <c r="B200" s="403"/>
      <c r="C200" s="326" t="s">
        <v>329</v>
      </c>
      <c r="D200" s="85" t="s">
        <v>1059</v>
      </c>
      <c r="E200" s="85">
        <v>204873388</v>
      </c>
      <c r="F200" s="85" t="s">
        <v>1031</v>
      </c>
      <c r="G200" s="85" t="s">
        <v>1137</v>
      </c>
      <c r="H200" s="85">
        <v>4.165</v>
      </c>
      <c r="I200" s="85" t="s">
        <v>1031</v>
      </c>
      <c r="J200" s="85" t="s">
        <v>1047</v>
      </c>
      <c r="K200" s="4">
        <v>212.88515406162463</v>
      </c>
      <c r="L200" s="4">
        <v>886.66666666666663</v>
      </c>
      <c r="M200" s="85" t="s">
        <v>1263</v>
      </c>
    </row>
    <row r="201" spans="1:13" ht="180">
      <c r="A201" s="96">
        <v>192</v>
      </c>
      <c r="B201" s="403"/>
      <c r="C201" s="326" t="s">
        <v>329</v>
      </c>
      <c r="D201" s="85" t="s">
        <v>1059</v>
      </c>
      <c r="E201" s="85">
        <v>204873388</v>
      </c>
      <c r="F201" s="85" t="s">
        <v>1031</v>
      </c>
      <c r="G201" s="85" t="s">
        <v>1137</v>
      </c>
      <c r="H201" s="85">
        <v>4.165</v>
      </c>
      <c r="I201" s="85" t="s">
        <v>1031</v>
      </c>
      <c r="J201" s="85" t="s">
        <v>1047</v>
      </c>
      <c r="K201" s="4">
        <v>212.88515406162463</v>
      </c>
      <c r="L201" s="4">
        <v>886.66666666666663</v>
      </c>
      <c r="M201" s="85" t="s">
        <v>1264</v>
      </c>
    </row>
    <row r="202" spans="1:13" ht="120">
      <c r="A202" s="96">
        <v>193</v>
      </c>
      <c r="B202" s="403"/>
      <c r="C202" s="326" t="s">
        <v>329</v>
      </c>
      <c r="D202" s="85" t="s">
        <v>1059</v>
      </c>
      <c r="E202" s="85">
        <v>204873388</v>
      </c>
      <c r="F202" s="85" t="s">
        <v>1031</v>
      </c>
      <c r="G202" s="85" t="s">
        <v>1137</v>
      </c>
      <c r="H202" s="85">
        <v>4.165</v>
      </c>
      <c r="I202" s="85" t="s">
        <v>1031</v>
      </c>
      <c r="J202" s="85" t="s">
        <v>1047</v>
      </c>
      <c r="K202" s="4">
        <v>212.88515406162463</v>
      </c>
      <c r="L202" s="4">
        <v>886.66666666666663</v>
      </c>
      <c r="M202" s="85" t="s">
        <v>1265</v>
      </c>
    </row>
    <row r="203" spans="1:13" ht="45">
      <c r="A203" s="96">
        <v>194</v>
      </c>
      <c r="B203" s="403"/>
      <c r="C203" s="326" t="s">
        <v>329</v>
      </c>
      <c r="D203" s="85" t="s">
        <v>1059</v>
      </c>
      <c r="E203" s="85">
        <v>204873388</v>
      </c>
      <c r="F203" s="85" t="s">
        <v>1031</v>
      </c>
      <c r="G203" s="85" t="s">
        <v>1137</v>
      </c>
      <c r="H203" s="85">
        <v>4.165</v>
      </c>
      <c r="I203" s="85" t="s">
        <v>1031</v>
      </c>
      <c r="J203" s="85" t="s">
        <v>1047</v>
      </c>
      <c r="K203" s="4">
        <v>212.88515406162463</v>
      </c>
      <c r="L203" s="4">
        <v>886.66666666666663</v>
      </c>
      <c r="M203" s="85" t="s">
        <v>1266</v>
      </c>
    </row>
    <row r="204" spans="1:13" ht="165">
      <c r="A204" s="96">
        <v>195</v>
      </c>
      <c r="B204" s="403"/>
      <c r="C204" s="326" t="s">
        <v>329</v>
      </c>
      <c r="D204" s="85" t="s">
        <v>1059</v>
      </c>
      <c r="E204" s="85">
        <v>204873388</v>
      </c>
      <c r="F204" s="85" t="s">
        <v>1031</v>
      </c>
      <c r="G204" s="85" t="s">
        <v>1137</v>
      </c>
      <c r="H204" s="85">
        <v>4.165</v>
      </c>
      <c r="I204" s="85" t="s">
        <v>1031</v>
      </c>
      <c r="J204" s="85" t="s">
        <v>1047</v>
      </c>
      <c r="K204" s="4">
        <v>212.88515406162463</v>
      </c>
      <c r="L204" s="4">
        <v>886.66666666666663</v>
      </c>
      <c r="M204" s="85" t="s">
        <v>1267</v>
      </c>
    </row>
    <row r="205" spans="1:13" ht="45">
      <c r="A205" s="96">
        <v>196</v>
      </c>
      <c r="B205" s="403"/>
      <c r="C205" s="326" t="s">
        <v>329</v>
      </c>
      <c r="D205" s="85" t="s">
        <v>1059</v>
      </c>
      <c r="E205" s="85">
        <v>204873388</v>
      </c>
      <c r="F205" s="85" t="s">
        <v>1031</v>
      </c>
      <c r="G205" s="85" t="s">
        <v>1137</v>
      </c>
      <c r="H205" s="85">
        <v>4.165</v>
      </c>
      <c r="I205" s="85" t="s">
        <v>1031</v>
      </c>
      <c r="J205" s="85" t="s">
        <v>1047</v>
      </c>
      <c r="K205" s="4">
        <v>212.88515406162463</v>
      </c>
      <c r="L205" s="4">
        <v>886.66666666666663</v>
      </c>
      <c r="M205" s="85" t="s">
        <v>1268</v>
      </c>
    </row>
    <row r="206" spans="1:13" ht="135">
      <c r="A206" s="96">
        <v>197</v>
      </c>
      <c r="B206" s="403"/>
      <c r="C206" s="326" t="s">
        <v>329</v>
      </c>
      <c r="D206" s="85" t="s">
        <v>1059</v>
      </c>
      <c r="E206" s="85">
        <v>204873388</v>
      </c>
      <c r="F206" s="85" t="s">
        <v>1031</v>
      </c>
      <c r="G206" s="85" t="s">
        <v>1137</v>
      </c>
      <c r="H206" s="85">
        <v>4.165</v>
      </c>
      <c r="I206" s="85" t="s">
        <v>1031</v>
      </c>
      <c r="J206" s="85" t="s">
        <v>1047</v>
      </c>
      <c r="K206" s="4">
        <v>212.88515406162463</v>
      </c>
      <c r="L206" s="4">
        <v>886.66666666666663</v>
      </c>
      <c r="M206" s="85" t="s">
        <v>1269</v>
      </c>
    </row>
    <row r="207" spans="1:13" ht="90">
      <c r="A207" s="96">
        <v>198</v>
      </c>
      <c r="B207" s="403"/>
      <c r="C207" s="326" t="s">
        <v>329</v>
      </c>
      <c r="D207" s="85" t="s">
        <v>1059</v>
      </c>
      <c r="E207" s="85">
        <v>204873388</v>
      </c>
      <c r="F207" s="85" t="s">
        <v>1031</v>
      </c>
      <c r="G207" s="85" t="s">
        <v>1137</v>
      </c>
      <c r="H207" s="85">
        <v>4.165</v>
      </c>
      <c r="I207" s="85" t="s">
        <v>1031</v>
      </c>
      <c r="J207" s="85" t="s">
        <v>1047</v>
      </c>
      <c r="K207" s="4">
        <v>212.88515406162463</v>
      </c>
      <c r="L207" s="4">
        <v>886.66666666666663</v>
      </c>
      <c r="M207" s="85" t="s">
        <v>1270</v>
      </c>
    </row>
    <row r="208" spans="1:13" ht="90">
      <c r="A208" s="96">
        <v>199</v>
      </c>
      <c r="B208" s="403"/>
      <c r="C208" s="326" t="s">
        <v>329</v>
      </c>
      <c r="D208" s="85" t="s">
        <v>1059</v>
      </c>
      <c r="E208" s="85">
        <v>204873388</v>
      </c>
      <c r="F208" s="85" t="s">
        <v>1031</v>
      </c>
      <c r="G208" s="85" t="s">
        <v>1137</v>
      </c>
      <c r="H208" s="85">
        <v>4.165</v>
      </c>
      <c r="I208" s="85" t="s">
        <v>1031</v>
      </c>
      <c r="J208" s="85" t="s">
        <v>1047</v>
      </c>
      <c r="K208" s="4">
        <v>212.88515406162463</v>
      </c>
      <c r="L208" s="4">
        <v>886.66666666666663</v>
      </c>
      <c r="M208" s="85" t="s">
        <v>1271</v>
      </c>
    </row>
    <row r="209" spans="1:13" ht="165">
      <c r="A209" s="96">
        <v>200</v>
      </c>
      <c r="B209" s="403"/>
      <c r="C209" s="326" t="s">
        <v>329</v>
      </c>
      <c r="D209" s="85" t="s">
        <v>1059</v>
      </c>
      <c r="E209" s="85">
        <v>204873388</v>
      </c>
      <c r="F209" s="85" t="s">
        <v>1031</v>
      </c>
      <c r="G209" s="85" t="s">
        <v>1137</v>
      </c>
      <c r="H209" s="85">
        <v>4.165</v>
      </c>
      <c r="I209" s="85" t="s">
        <v>1031</v>
      </c>
      <c r="J209" s="85" t="s">
        <v>1047</v>
      </c>
      <c r="K209" s="4">
        <v>212.88515406162463</v>
      </c>
      <c r="L209" s="4">
        <v>886.66666666666663</v>
      </c>
      <c r="M209" s="85" t="s">
        <v>1272</v>
      </c>
    </row>
    <row r="210" spans="1:13" ht="120">
      <c r="A210" s="96">
        <v>201</v>
      </c>
      <c r="B210" s="403"/>
      <c r="C210" s="326" t="s">
        <v>329</v>
      </c>
      <c r="D210" s="85" t="s">
        <v>1059</v>
      </c>
      <c r="E210" s="85">
        <v>204873388</v>
      </c>
      <c r="F210" s="85" t="s">
        <v>1031</v>
      </c>
      <c r="G210" s="85" t="s">
        <v>1137</v>
      </c>
      <c r="H210" s="85">
        <v>4.165</v>
      </c>
      <c r="I210" s="85" t="s">
        <v>1031</v>
      </c>
      <c r="J210" s="85" t="s">
        <v>1047</v>
      </c>
      <c r="K210" s="4">
        <v>212.88515406162463</v>
      </c>
      <c r="L210" s="4">
        <v>886.66666666666663</v>
      </c>
      <c r="M210" s="85" t="s">
        <v>1273</v>
      </c>
    </row>
    <row r="211" spans="1:13" ht="60">
      <c r="A211" s="96">
        <v>202</v>
      </c>
      <c r="B211" s="403"/>
      <c r="C211" s="326" t="s">
        <v>329</v>
      </c>
      <c r="D211" s="85" t="s">
        <v>1059</v>
      </c>
      <c r="E211" s="85">
        <v>204873388</v>
      </c>
      <c r="F211" s="85" t="s">
        <v>1031</v>
      </c>
      <c r="G211" s="85" t="s">
        <v>1137</v>
      </c>
      <c r="H211" s="85">
        <v>4.165</v>
      </c>
      <c r="I211" s="85" t="s">
        <v>1031</v>
      </c>
      <c r="J211" s="85" t="s">
        <v>1047</v>
      </c>
      <c r="K211" s="4">
        <v>212.88515406162463</v>
      </c>
      <c r="L211" s="4">
        <v>886.66666666666663</v>
      </c>
      <c r="M211" s="85" t="s">
        <v>1274</v>
      </c>
    </row>
    <row r="212" spans="1:13" ht="180">
      <c r="A212" s="96">
        <v>203</v>
      </c>
      <c r="B212" s="403"/>
      <c r="C212" s="326" t="s">
        <v>329</v>
      </c>
      <c r="D212" s="85" t="s">
        <v>1059</v>
      </c>
      <c r="E212" s="85">
        <v>204873388</v>
      </c>
      <c r="F212" s="85" t="s">
        <v>1031</v>
      </c>
      <c r="G212" s="85" t="s">
        <v>1137</v>
      </c>
      <c r="H212" s="85">
        <v>4.165</v>
      </c>
      <c r="I212" s="85" t="s">
        <v>1031</v>
      </c>
      <c r="J212" s="85" t="s">
        <v>1047</v>
      </c>
      <c r="K212" s="4">
        <v>212.88515406162463</v>
      </c>
      <c r="L212" s="4">
        <v>886.66666666666663</v>
      </c>
      <c r="M212" s="85" t="s">
        <v>1275</v>
      </c>
    </row>
    <row r="213" spans="1:13" ht="60">
      <c r="A213" s="96">
        <v>204</v>
      </c>
      <c r="B213" s="403"/>
      <c r="C213" s="326" t="s">
        <v>329</v>
      </c>
      <c r="D213" s="85" t="s">
        <v>1059</v>
      </c>
      <c r="E213" s="85">
        <v>204873388</v>
      </c>
      <c r="F213" s="85" t="s">
        <v>1031</v>
      </c>
      <c r="G213" s="85" t="s">
        <v>1137</v>
      </c>
      <c r="H213" s="85">
        <v>4.165</v>
      </c>
      <c r="I213" s="85" t="s">
        <v>1031</v>
      </c>
      <c r="J213" s="85" t="s">
        <v>1047</v>
      </c>
      <c r="K213" s="4">
        <v>212.88515406162463</v>
      </c>
      <c r="L213" s="4">
        <v>886.66666666666663</v>
      </c>
      <c r="M213" s="85" t="s">
        <v>1276</v>
      </c>
    </row>
    <row r="214" spans="1:13" ht="90">
      <c r="A214" s="96">
        <v>205</v>
      </c>
      <c r="B214" s="403"/>
      <c r="C214" s="326" t="s">
        <v>329</v>
      </c>
      <c r="D214" s="85" t="s">
        <v>1059</v>
      </c>
      <c r="E214" s="85">
        <v>204873388</v>
      </c>
      <c r="F214" s="85" t="s">
        <v>1031</v>
      </c>
      <c r="G214" s="85" t="s">
        <v>1137</v>
      </c>
      <c r="H214" s="85">
        <v>4.165</v>
      </c>
      <c r="I214" s="85" t="s">
        <v>1031</v>
      </c>
      <c r="J214" s="85" t="s">
        <v>1047</v>
      </c>
      <c r="K214" s="4">
        <v>212.88515406162463</v>
      </c>
      <c r="L214" s="4">
        <v>886.66666666666663</v>
      </c>
      <c r="M214" s="85" t="s">
        <v>1277</v>
      </c>
    </row>
    <row r="215" spans="1:13" ht="90">
      <c r="A215" s="96">
        <v>206</v>
      </c>
      <c r="B215" s="403"/>
      <c r="C215" s="326" t="s">
        <v>329</v>
      </c>
      <c r="D215" s="85" t="s">
        <v>1059</v>
      </c>
      <c r="E215" s="85">
        <v>204873388</v>
      </c>
      <c r="F215" s="85" t="s">
        <v>1031</v>
      </c>
      <c r="G215" s="85" t="s">
        <v>1137</v>
      </c>
      <c r="H215" s="85">
        <v>4.165</v>
      </c>
      <c r="I215" s="85" t="s">
        <v>1031</v>
      </c>
      <c r="J215" s="85" t="s">
        <v>1047</v>
      </c>
      <c r="K215" s="4">
        <v>212.88515406162463</v>
      </c>
      <c r="L215" s="4">
        <v>886.66666666666663</v>
      </c>
      <c r="M215" s="85" t="s">
        <v>1278</v>
      </c>
    </row>
    <row r="216" spans="1:13" ht="90">
      <c r="A216" s="96">
        <v>207</v>
      </c>
      <c r="B216" s="403"/>
      <c r="C216" s="326" t="s">
        <v>329</v>
      </c>
      <c r="D216" s="85" t="s">
        <v>1059</v>
      </c>
      <c r="E216" s="85">
        <v>204873388</v>
      </c>
      <c r="F216" s="85" t="s">
        <v>1031</v>
      </c>
      <c r="G216" s="85" t="s">
        <v>1137</v>
      </c>
      <c r="H216" s="85">
        <v>4.165</v>
      </c>
      <c r="I216" s="85" t="s">
        <v>1031</v>
      </c>
      <c r="J216" s="85" t="s">
        <v>1047</v>
      </c>
      <c r="K216" s="4">
        <v>212.88515406162463</v>
      </c>
      <c r="L216" s="4">
        <v>886.66666666666663</v>
      </c>
      <c r="M216" s="85" t="s">
        <v>1279</v>
      </c>
    </row>
    <row r="217" spans="1:13" ht="90">
      <c r="A217" s="96">
        <v>208</v>
      </c>
      <c r="B217" s="403"/>
      <c r="C217" s="326" t="s">
        <v>329</v>
      </c>
      <c r="D217" s="85" t="s">
        <v>1059</v>
      </c>
      <c r="E217" s="85">
        <v>204873388</v>
      </c>
      <c r="F217" s="85" t="s">
        <v>1031</v>
      </c>
      <c r="G217" s="85" t="s">
        <v>1137</v>
      </c>
      <c r="H217" s="85">
        <v>4.165</v>
      </c>
      <c r="I217" s="85" t="s">
        <v>1031</v>
      </c>
      <c r="J217" s="85" t="s">
        <v>1047</v>
      </c>
      <c r="K217" s="4">
        <v>212.88515406162463</v>
      </c>
      <c r="L217" s="4">
        <v>886.66666666666663</v>
      </c>
      <c r="M217" s="85" t="s">
        <v>1280</v>
      </c>
    </row>
    <row r="218" spans="1:13" ht="150">
      <c r="A218" s="96">
        <v>209</v>
      </c>
      <c r="B218" s="403"/>
      <c r="C218" s="326" t="s">
        <v>329</v>
      </c>
      <c r="D218" s="85" t="s">
        <v>1059</v>
      </c>
      <c r="E218" s="85">
        <v>204873388</v>
      </c>
      <c r="F218" s="85" t="s">
        <v>1031</v>
      </c>
      <c r="G218" s="85" t="s">
        <v>1137</v>
      </c>
      <c r="H218" s="85">
        <v>4.165</v>
      </c>
      <c r="I218" s="85" t="s">
        <v>1031</v>
      </c>
      <c r="J218" s="85" t="s">
        <v>1047</v>
      </c>
      <c r="K218" s="4">
        <v>212.88515406162463</v>
      </c>
      <c r="L218" s="4">
        <v>886.66666666666663</v>
      </c>
      <c r="M218" s="85" t="s">
        <v>1281</v>
      </c>
    </row>
    <row r="219" spans="1:13" ht="240">
      <c r="A219" s="96">
        <v>210</v>
      </c>
      <c r="B219" s="403"/>
      <c r="C219" s="326" t="s">
        <v>329</v>
      </c>
      <c r="D219" s="85" t="s">
        <v>1059</v>
      </c>
      <c r="E219" s="85">
        <v>204873388</v>
      </c>
      <c r="F219" s="85" t="s">
        <v>1031</v>
      </c>
      <c r="G219" s="85" t="s">
        <v>1137</v>
      </c>
      <c r="H219" s="85">
        <v>4.165</v>
      </c>
      <c r="I219" s="85" t="s">
        <v>1031</v>
      </c>
      <c r="J219" s="85" t="s">
        <v>1047</v>
      </c>
      <c r="K219" s="4">
        <v>212.88515406162463</v>
      </c>
      <c r="L219" s="4">
        <v>886.66666666666663</v>
      </c>
      <c r="M219" s="85" t="s">
        <v>1282</v>
      </c>
    </row>
    <row r="220" spans="1:13" ht="135">
      <c r="A220" s="96">
        <v>211</v>
      </c>
      <c r="B220" s="403"/>
      <c r="C220" s="326" t="s">
        <v>329</v>
      </c>
      <c r="D220" s="85" t="s">
        <v>1059</v>
      </c>
      <c r="E220" s="85">
        <v>204873388</v>
      </c>
      <c r="F220" s="85" t="s">
        <v>1031</v>
      </c>
      <c r="G220" s="85" t="s">
        <v>1137</v>
      </c>
      <c r="H220" s="85">
        <v>4.165</v>
      </c>
      <c r="I220" s="85" t="s">
        <v>1031</v>
      </c>
      <c r="J220" s="85" t="s">
        <v>1047</v>
      </c>
      <c r="K220" s="4">
        <v>212.88515406162463</v>
      </c>
      <c r="L220" s="4">
        <v>886.66666666666663</v>
      </c>
      <c r="M220" s="85" t="s">
        <v>1283</v>
      </c>
    </row>
    <row r="221" spans="1:13" ht="150">
      <c r="A221" s="96">
        <v>212</v>
      </c>
      <c r="B221" s="403"/>
      <c r="C221" s="326" t="s">
        <v>329</v>
      </c>
      <c r="D221" s="85" t="s">
        <v>1059</v>
      </c>
      <c r="E221" s="85">
        <v>204873388</v>
      </c>
      <c r="F221" s="85" t="s">
        <v>1031</v>
      </c>
      <c r="G221" s="85" t="s">
        <v>1137</v>
      </c>
      <c r="H221" s="85">
        <v>4.165</v>
      </c>
      <c r="I221" s="85" t="s">
        <v>1031</v>
      </c>
      <c r="J221" s="85" t="s">
        <v>1047</v>
      </c>
      <c r="K221" s="4">
        <v>212.88515406162463</v>
      </c>
      <c r="L221" s="4">
        <v>886.66666666666663</v>
      </c>
      <c r="M221" s="85" t="s">
        <v>1284</v>
      </c>
    </row>
    <row r="222" spans="1:13" ht="180">
      <c r="A222" s="96">
        <v>213</v>
      </c>
      <c r="B222" s="403"/>
      <c r="C222" s="326" t="s">
        <v>329</v>
      </c>
      <c r="D222" s="85" t="s">
        <v>1059</v>
      </c>
      <c r="E222" s="85">
        <v>204873388</v>
      </c>
      <c r="F222" s="85" t="s">
        <v>1031</v>
      </c>
      <c r="G222" s="85" t="s">
        <v>1137</v>
      </c>
      <c r="H222" s="85">
        <v>4.165</v>
      </c>
      <c r="I222" s="85" t="s">
        <v>1031</v>
      </c>
      <c r="J222" s="85" t="s">
        <v>1047</v>
      </c>
      <c r="K222" s="4">
        <v>212.88515406162463</v>
      </c>
      <c r="L222" s="4">
        <v>886.66666666666663</v>
      </c>
      <c r="M222" s="85" t="s">
        <v>1285</v>
      </c>
    </row>
    <row r="223" spans="1:13" ht="150">
      <c r="A223" s="96">
        <v>214</v>
      </c>
      <c r="B223" s="403"/>
      <c r="C223" s="326" t="s">
        <v>329</v>
      </c>
      <c r="D223" s="85" t="s">
        <v>1059</v>
      </c>
      <c r="E223" s="85">
        <v>204873388</v>
      </c>
      <c r="F223" s="85" t="s">
        <v>1031</v>
      </c>
      <c r="G223" s="85" t="s">
        <v>1137</v>
      </c>
      <c r="H223" s="85">
        <v>4.165</v>
      </c>
      <c r="I223" s="85" t="s">
        <v>1031</v>
      </c>
      <c r="J223" s="85" t="s">
        <v>1047</v>
      </c>
      <c r="K223" s="4">
        <v>212.88515406162463</v>
      </c>
      <c r="L223" s="4">
        <v>886.66666666666663</v>
      </c>
      <c r="M223" s="85" t="s">
        <v>1286</v>
      </c>
    </row>
    <row r="224" spans="1:13" ht="120">
      <c r="A224" s="96">
        <v>215</v>
      </c>
      <c r="B224" s="403"/>
      <c r="C224" s="326" t="s">
        <v>329</v>
      </c>
      <c r="D224" s="85" t="s">
        <v>1059</v>
      </c>
      <c r="E224" s="85">
        <v>204873388</v>
      </c>
      <c r="F224" s="85" t="s">
        <v>1031</v>
      </c>
      <c r="G224" s="85" t="s">
        <v>1137</v>
      </c>
      <c r="H224" s="85">
        <v>4.165</v>
      </c>
      <c r="I224" s="85" t="s">
        <v>1031</v>
      </c>
      <c r="J224" s="85" t="s">
        <v>1047</v>
      </c>
      <c r="K224" s="4">
        <v>212.88515406162463</v>
      </c>
      <c r="L224" s="4">
        <v>886.66666666666663</v>
      </c>
      <c r="M224" s="85" t="s">
        <v>1287</v>
      </c>
    </row>
    <row r="225" spans="1:13" ht="90">
      <c r="A225" s="96">
        <v>216</v>
      </c>
      <c r="B225" s="403"/>
      <c r="C225" s="326" t="s">
        <v>329</v>
      </c>
      <c r="D225" s="85" t="s">
        <v>1059</v>
      </c>
      <c r="E225" s="85">
        <v>204873388</v>
      </c>
      <c r="F225" s="85" t="s">
        <v>1031</v>
      </c>
      <c r="G225" s="85" t="s">
        <v>1137</v>
      </c>
      <c r="H225" s="85">
        <v>4.165</v>
      </c>
      <c r="I225" s="85" t="s">
        <v>1031</v>
      </c>
      <c r="J225" s="85" t="s">
        <v>1047</v>
      </c>
      <c r="K225" s="4">
        <v>212.88515406162463</v>
      </c>
      <c r="L225" s="4">
        <v>886.66666666666663</v>
      </c>
      <c r="M225" s="85" t="s">
        <v>1288</v>
      </c>
    </row>
    <row r="226" spans="1:13" ht="135">
      <c r="A226" s="96">
        <v>217</v>
      </c>
      <c r="B226" s="403"/>
      <c r="C226" s="326" t="s">
        <v>329</v>
      </c>
      <c r="D226" s="85" t="s">
        <v>1059</v>
      </c>
      <c r="E226" s="85">
        <v>204873388</v>
      </c>
      <c r="F226" s="85" t="s">
        <v>1031</v>
      </c>
      <c r="G226" s="85" t="s">
        <v>1137</v>
      </c>
      <c r="H226" s="85">
        <v>4.165</v>
      </c>
      <c r="I226" s="85" t="s">
        <v>1031</v>
      </c>
      <c r="J226" s="85" t="s">
        <v>1047</v>
      </c>
      <c r="K226" s="4">
        <v>212.88515406162463</v>
      </c>
      <c r="L226" s="4">
        <v>886.66666666666663</v>
      </c>
      <c r="M226" s="85" t="s">
        <v>1289</v>
      </c>
    </row>
    <row r="227" spans="1:13" ht="105">
      <c r="A227" s="96">
        <v>218</v>
      </c>
      <c r="B227" s="403"/>
      <c r="C227" s="326" t="s">
        <v>329</v>
      </c>
      <c r="D227" s="85" t="s">
        <v>1059</v>
      </c>
      <c r="E227" s="85">
        <v>204873388</v>
      </c>
      <c r="F227" s="85" t="s">
        <v>1031</v>
      </c>
      <c r="G227" s="85" t="s">
        <v>1137</v>
      </c>
      <c r="H227" s="85">
        <v>4.165</v>
      </c>
      <c r="I227" s="85" t="s">
        <v>1031</v>
      </c>
      <c r="J227" s="85" t="s">
        <v>1047</v>
      </c>
      <c r="K227" s="4">
        <v>212.88515406162463</v>
      </c>
      <c r="L227" s="4">
        <v>886.66666666666663</v>
      </c>
      <c r="M227" s="85" t="s">
        <v>1290</v>
      </c>
    </row>
    <row r="228" spans="1:13" ht="90">
      <c r="A228" s="96">
        <v>219</v>
      </c>
      <c r="B228" s="403"/>
      <c r="C228" s="326" t="s">
        <v>329</v>
      </c>
      <c r="D228" s="85" t="s">
        <v>1059</v>
      </c>
      <c r="E228" s="85">
        <v>204873388</v>
      </c>
      <c r="F228" s="85" t="s">
        <v>1031</v>
      </c>
      <c r="G228" s="85" t="s">
        <v>1137</v>
      </c>
      <c r="H228" s="85">
        <v>4.165</v>
      </c>
      <c r="I228" s="85" t="s">
        <v>1031</v>
      </c>
      <c r="J228" s="85" t="s">
        <v>1047</v>
      </c>
      <c r="K228" s="4">
        <v>212.88515406162463</v>
      </c>
      <c r="L228" s="4">
        <v>886.66666666666663</v>
      </c>
      <c r="M228" s="85" t="s">
        <v>1291</v>
      </c>
    </row>
    <row r="229" spans="1:13" ht="120">
      <c r="A229" s="96">
        <v>220</v>
      </c>
      <c r="B229" s="403"/>
      <c r="C229" s="326" t="s">
        <v>329</v>
      </c>
      <c r="D229" s="85" t="s">
        <v>1059</v>
      </c>
      <c r="E229" s="85">
        <v>204873388</v>
      </c>
      <c r="F229" s="85" t="s">
        <v>1031</v>
      </c>
      <c r="G229" s="85" t="s">
        <v>1137</v>
      </c>
      <c r="H229" s="85">
        <v>8.33</v>
      </c>
      <c r="I229" s="85" t="s">
        <v>1031</v>
      </c>
      <c r="J229" s="85" t="s">
        <v>1047</v>
      </c>
      <c r="K229" s="4">
        <v>106.44257703081232</v>
      </c>
      <c r="L229" s="4">
        <v>886.66666666666663</v>
      </c>
      <c r="M229" s="85" t="s">
        <v>1292</v>
      </c>
    </row>
    <row r="230" spans="1:13" ht="90">
      <c r="A230" s="96">
        <v>221</v>
      </c>
      <c r="B230" s="403"/>
      <c r="C230" s="326" t="s">
        <v>329</v>
      </c>
      <c r="D230" s="85" t="s">
        <v>1059</v>
      </c>
      <c r="E230" s="85">
        <v>204873388</v>
      </c>
      <c r="F230" s="85" t="s">
        <v>1031</v>
      </c>
      <c r="G230" s="85" t="s">
        <v>1137</v>
      </c>
      <c r="H230" s="85">
        <v>14.048199999999998</v>
      </c>
      <c r="I230" s="85" t="s">
        <v>1031</v>
      </c>
      <c r="J230" s="85" t="s">
        <v>1047</v>
      </c>
      <c r="K230" s="4">
        <v>63.11603384537996</v>
      </c>
      <c r="L230" s="4">
        <v>886.66666666666663</v>
      </c>
      <c r="M230" s="85" t="s">
        <v>1293</v>
      </c>
    </row>
    <row r="231" spans="1:13" ht="90">
      <c r="A231" s="96">
        <v>222</v>
      </c>
      <c r="B231" s="403"/>
      <c r="C231" s="326" t="s">
        <v>329</v>
      </c>
      <c r="D231" s="85" t="s">
        <v>1059</v>
      </c>
      <c r="E231" s="85">
        <v>204873388</v>
      </c>
      <c r="F231" s="85" t="s">
        <v>1031</v>
      </c>
      <c r="G231" s="85" t="s">
        <v>1137</v>
      </c>
      <c r="H231" s="85">
        <v>4.165</v>
      </c>
      <c r="I231" s="85" t="s">
        <v>1031</v>
      </c>
      <c r="J231" s="85" t="s">
        <v>1047</v>
      </c>
      <c r="K231" s="4">
        <v>212.88515406162463</v>
      </c>
      <c r="L231" s="4">
        <v>886.66666666666663</v>
      </c>
      <c r="M231" s="85" t="s">
        <v>1294</v>
      </c>
    </row>
    <row r="232" spans="1:13" ht="75">
      <c r="A232" s="96">
        <v>223</v>
      </c>
      <c r="B232" s="403"/>
      <c r="C232" s="326" t="s">
        <v>329</v>
      </c>
      <c r="D232" s="85" t="s">
        <v>1059</v>
      </c>
      <c r="E232" s="85">
        <v>204873388</v>
      </c>
      <c r="F232" s="85" t="s">
        <v>1031</v>
      </c>
      <c r="G232" s="85" t="s">
        <v>1137</v>
      </c>
      <c r="H232" s="85">
        <v>8.33</v>
      </c>
      <c r="I232" s="85" t="s">
        <v>1031</v>
      </c>
      <c r="J232" s="85" t="s">
        <v>1047</v>
      </c>
      <c r="K232" s="4">
        <v>106.44257703081232</v>
      </c>
      <c r="L232" s="4">
        <v>886.66666666666663</v>
      </c>
      <c r="M232" s="85" t="s">
        <v>1295</v>
      </c>
    </row>
    <row r="233" spans="1:13" ht="75">
      <c r="A233" s="96">
        <v>224</v>
      </c>
      <c r="B233" s="403"/>
      <c r="C233" s="326" t="s">
        <v>329</v>
      </c>
      <c r="D233" s="85" t="s">
        <v>1059</v>
      </c>
      <c r="E233" s="85">
        <v>204873388</v>
      </c>
      <c r="F233" s="85" t="s">
        <v>1031</v>
      </c>
      <c r="G233" s="85" t="s">
        <v>1137</v>
      </c>
      <c r="H233" s="85">
        <v>4.165</v>
      </c>
      <c r="I233" s="85" t="s">
        <v>1031</v>
      </c>
      <c r="J233" s="85" t="s">
        <v>1047</v>
      </c>
      <c r="K233" s="4">
        <v>212.88515406162463</v>
      </c>
      <c r="L233" s="4">
        <v>886.66666666666663</v>
      </c>
      <c r="M233" s="85" t="s">
        <v>1296</v>
      </c>
    </row>
    <row r="234" spans="1:13" ht="60">
      <c r="A234" s="96">
        <v>225</v>
      </c>
      <c r="B234" s="403"/>
      <c r="C234" s="326" t="s">
        <v>329</v>
      </c>
      <c r="D234" s="85" t="s">
        <v>1059</v>
      </c>
      <c r="E234" s="85">
        <v>204873388</v>
      </c>
      <c r="F234" s="85" t="s">
        <v>1031</v>
      </c>
      <c r="G234" s="85" t="s">
        <v>1137</v>
      </c>
      <c r="H234" s="85">
        <v>4.165</v>
      </c>
      <c r="I234" s="85" t="s">
        <v>1031</v>
      </c>
      <c r="J234" s="85" t="s">
        <v>1047</v>
      </c>
      <c r="K234" s="4">
        <v>212.88515406162463</v>
      </c>
      <c r="L234" s="4">
        <v>886.66666666666663</v>
      </c>
      <c r="M234" s="85" t="s">
        <v>1297</v>
      </c>
    </row>
    <row r="235" spans="1:13" ht="75">
      <c r="A235" s="96">
        <v>226</v>
      </c>
      <c r="B235" s="403"/>
      <c r="C235" s="326" t="s">
        <v>329</v>
      </c>
      <c r="D235" s="85" t="s">
        <v>1059</v>
      </c>
      <c r="E235" s="85">
        <v>204873388</v>
      </c>
      <c r="F235" s="85" t="s">
        <v>1031</v>
      </c>
      <c r="G235" s="85" t="s">
        <v>1137</v>
      </c>
      <c r="H235" s="85">
        <v>4.165</v>
      </c>
      <c r="I235" s="85" t="s">
        <v>1031</v>
      </c>
      <c r="J235" s="85" t="s">
        <v>1047</v>
      </c>
      <c r="K235" s="4">
        <v>212.88515406162463</v>
      </c>
      <c r="L235" s="4">
        <v>886.66666666666663</v>
      </c>
      <c r="M235" s="85" t="s">
        <v>1298</v>
      </c>
    </row>
    <row r="236" spans="1:13" ht="135">
      <c r="A236" s="96">
        <v>227</v>
      </c>
      <c r="B236" s="403"/>
      <c r="C236" s="326" t="s">
        <v>329</v>
      </c>
      <c r="D236" s="85" t="s">
        <v>1059</v>
      </c>
      <c r="E236" s="85">
        <v>204873388</v>
      </c>
      <c r="F236" s="85" t="s">
        <v>1031</v>
      </c>
      <c r="G236" s="85" t="s">
        <v>1137</v>
      </c>
      <c r="H236" s="85">
        <v>14.048199999999998</v>
      </c>
      <c r="I236" s="85" t="s">
        <v>1031</v>
      </c>
      <c r="J236" s="85" t="s">
        <v>1047</v>
      </c>
      <c r="K236" s="4">
        <v>63.11603384537996</v>
      </c>
      <c r="L236" s="4">
        <v>886.66666666666663</v>
      </c>
      <c r="M236" s="85" t="s">
        <v>1299</v>
      </c>
    </row>
    <row r="237" spans="1:13" ht="90">
      <c r="A237" s="96">
        <v>228</v>
      </c>
      <c r="B237" s="403"/>
      <c r="C237" s="326" t="s">
        <v>329</v>
      </c>
      <c r="D237" s="85" t="s">
        <v>1059</v>
      </c>
      <c r="E237" s="85">
        <v>204873388</v>
      </c>
      <c r="F237" s="85" t="s">
        <v>1031</v>
      </c>
      <c r="G237" s="85" t="s">
        <v>1137</v>
      </c>
      <c r="H237" s="85">
        <v>4.165</v>
      </c>
      <c r="I237" s="85" t="s">
        <v>1031</v>
      </c>
      <c r="J237" s="85" t="s">
        <v>1047</v>
      </c>
      <c r="K237" s="4">
        <v>212.88515406162463</v>
      </c>
      <c r="L237" s="4">
        <v>886.66666666666663</v>
      </c>
      <c r="M237" s="85" t="s">
        <v>1300</v>
      </c>
    </row>
    <row r="238" spans="1:13" ht="75">
      <c r="A238" s="96">
        <v>229</v>
      </c>
      <c r="B238" s="403"/>
      <c r="C238" s="326" t="s">
        <v>329</v>
      </c>
      <c r="D238" s="85" t="s">
        <v>1059</v>
      </c>
      <c r="E238" s="85">
        <v>204873388</v>
      </c>
      <c r="F238" s="85" t="s">
        <v>1031</v>
      </c>
      <c r="G238" s="85" t="s">
        <v>1137</v>
      </c>
      <c r="H238" s="85">
        <v>4.165</v>
      </c>
      <c r="I238" s="85" t="s">
        <v>1031</v>
      </c>
      <c r="J238" s="85" t="s">
        <v>1047</v>
      </c>
      <c r="K238" s="4">
        <v>212.88515406162463</v>
      </c>
      <c r="L238" s="4">
        <v>886.66666666666663</v>
      </c>
      <c r="M238" s="85" t="s">
        <v>1301</v>
      </c>
    </row>
    <row r="239" spans="1:13" ht="60">
      <c r="A239" s="96">
        <v>230</v>
      </c>
      <c r="B239" s="403"/>
      <c r="C239" s="326" t="s">
        <v>329</v>
      </c>
      <c r="D239" s="85" t="s">
        <v>1059</v>
      </c>
      <c r="E239" s="85">
        <v>204873388</v>
      </c>
      <c r="F239" s="85" t="s">
        <v>1031</v>
      </c>
      <c r="G239" s="85" t="s">
        <v>1137</v>
      </c>
      <c r="H239" s="85">
        <v>4.165</v>
      </c>
      <c r="I239" s="85" t="s">
        <v>1031</v>
      </c>
      <c r="J239" s="85" t="s">
        <v>1047</v>
      </c>
      <c r="K239" s="4">
        <v>212.88515406162463</v>
      </c>
      <c r="L239" s="4">
        <v>886.66666666666663</v>
      </c>
      <c r="M239" s="85" t="s">
        <v>1302</v>
      </c>
    </row>
    <row r="240" spans="1:13" ht="45">
      <c r="A240" s="96">
        <v>231</v>
      </c>
      <c r="B240" s="403"/>
      <c r="C240" s="326" t="s">
        <v>329</v>
      </c>
      <c r="D240" s="85" t="s">
        <v>1059</v>
      </c>
      <c r="E240" s="85">
        <v>204873388</v>
      </c>
      <c r="F240" s="85" t="s">
        <v>1031</v>
      </c>
      <c r="G240" s="85" t="s">
        <v>1137</v>
      </c>
      <c r="H240" s="85">
        <v>4.165</v>
      </c>
      <c r="I240" s="85" t="s">
        <v>1031</v>
      </c>
      <c r="J240" s="85" t="s">
        <v>1047</v>
      </c>
      <c r="K240" s="4">
        <v>212.88515406162463</v>
      </c>
      <c r="L240" s="4">
        <v>886.66666666666663</v>
      </c>
      <c r="M240" s="85" t="s">
        <v>1303</v>
      </c>
    </row>
    <row r="241" spans="1:13" ht="45">
      <c r="A241" s="96">
        <v>232</v>
      </c>
      <c r="B241" s="403"/>
      <c r="C241" s="326" t="s">
        <v>329</v>
      </c>
      <c r="D241" s="85" t="s">
        <v>1059</v>
      </c>
      <c r="E241" s="85">
        <v>204873388</v>
      </c>
      <c r="F241" s="85" t="s">
        <v>1031</v>
      </c>
      <c r="G241" s="85" t="s">
        <v>1137</v>
      </c>
      <c r="H241" s="85">
        <v>4.165</v>
      </c>
      <c r="I241" s="85" t="s">
        <v>1031</v>
      </c>
      <c r="J241" s="85" t="s">
        <v>1047</v>
      </c>
      <c r="K241" s="4">
        <v>212.88515406162463</v>
      </c>
      <c r="L241" s="4">
        <v>886.66666666666663</v>
      </c>
      <c r="M241" s="85" t="s">
        <v>1304</v>
      </c>
    </row>
    <row r="242" spans="1:13" ht="135">
      <c r="A242" s="96">
        <v>233</v>
      </c>
      <c r="B242" s="403"/>
      <c r="C242" s="326" t="s">
        <v>329</v>
      </c>
      <c r="D242" s="85" t="s">
        <v>1059</v>
      </c>
      <c r="E242" s="85">
        <v>204873388</v>
      </c>
      <c r="F242" s="85" t="s">
        <v>1031</v>
      </c>
      <c r="G242" s="85" t="s">
        <v>1137</v>
      </c>
      <c r="H242" s="85">
        <v>4.165</v>
      </c>
      <c r="I242" s="85" t="s">
        <v>1031</v>
      </c>
      <c r="J242" s="85" t="s">
        <v>1047</v>
      </c>
      <c r="K242" s="4">
        <v>212.88515406162463</v>
      </c>
      <c r="L242" s="4">
        <v>886.66666666666663</v>
      </c>
      <c r="M242" s="85" t="s">
        <v>1305</v>
      </c>
    </row>
    <row r="243" spans="1:13" ht="195">
      <c r="A243" s="96">
        <v>234</v>
      </c>
      <c r="B243" s="403"/>
      <c r="C243" s="326" t="s">
        <v>329</v>
      </c>
      <c r="D243" s="85" t="s">
        <v>1059</v>
      </c>
      <c r="E243" s="85">
        <v>204873388</v>
      </c>
      <c r="F243" s="85" t="s">
        <v>1031</v>
      </c>
      <c r="G243" s="85" t="s">
        <v>1137</v>
      </c>
      <c r="H243" s="85">
        <v>4.165</v>
      </c>
      <c r="I243" s="85" t="s">
        <v>1031</v>
      </c>
      <c r="J243" s="85" t="s">
        <v>1047</v>
      </c>
      <c r="K243" s="4">
        <v>212.88515406162463</v>
      </c>
      <c r="L243" s="4">
        <v>886.66666666666663</v>
      </c>
      <c r="M243" s="85" t="s">
        <v>1306</v>
      </c>
    </row>
    <row r="244" spans="1:13" ht="150">
      <c r="A244" s="96">
        <v>235</v>
      </c>
      <c r="B244" s="403"/>
      <c r="C244" s="326" t="s">
        <v>329</v>
      </c>
      <c r="D244" s="85" t="s">
        <v>1059</v>
      </c>
      <c r="E244" s="85">
        <v>204873388</v>
      </c>
      <c r="F244" s="85" t="s">
        <v>1031</v>
      </c>
      <c r="G244" s="85" t="s">
        <v>1137</v>
      </c>
      <c r="H244" s="85">
        <v>4.165</v>
      </c>
      <c r="I244" s="85" t="s">
        <v>1031</v>
      </c>
      <c r="J244" s="85" t="s">
        <v>1047</v>
      </c>
      <c r="K244" s="4">
        <v>212.88515406162463</v>
      </c>
      <c r="L244" s="4">
        <v>886.66666666666663</v>
      </c>
      <c r="M244" s="85" t="s">
        <v>1307</v>
      </c>
    </row>
    <row r="245" spans="1:13" ht="105">
      <c r="A245" s="96">
        <v>236</v>
      </c>
      <c r="B245" s="403"/>
      <c r="C245" s="326" t="s">
        <v>329</v>
      </c>
      <c r="D245" s="85" t="s">
        <v>1059</v>
      </c>
      <c r="E245" s="85">
        <v>204873388</v>
      </c>
      <c r="F245" s="85" t="s">
        <v>1031</v>
      </c>
      <c r="G245" s="85" t="s">
        <v>1137</v>
      </c>
      <c r="H245" s="85">
        <v>4.165</v>
      </c>
      <c r="I245" s="85" t="s">
        <v>1031</v>
      </c>
      <c r="J245" s="85" t="s">
        <v>1047</v>
      </c>
      <c r="K245" s="4">
        <v>212.88515406162463</v>
      </c>
      <c r="L245" s="4">
        <v>886.66666666666663</v>
      </c>
      <c r="M245" s="85" t="s">
        <v>1308</v>
      </c>
    </row>
    <row r="246" spans="1:13" ht="105">
      <c r="A246" s="96">
        <v>237</v>
      </c>
      <c r="B246" s="403"/>
      <c r="C246" s="326" t="s">
        <v>329</v>
      </c>
      <c r="D246" s="85" t="s">
        <v>1059</v>
      </c>
      <c r="E246" s="85">
        <v>204873388</v>
      </c>
      <c r="F246" s="85" t="s">
        <v>1031</v>
      </c>
      <c r="G246" s="85" t="s">
        <v>1137</v>
      </c>
      <c r="H246" s="85">
        <v>4.165</v>
      </c>
      <c r="I246" s="85" t="s">
        <v>1031</v>
      </c>
      <c r="J246" s="85" t="s">
        <v>1047</v>
      </c>
      <c r="K246" s="4">
        <v>212.88515406162463</v>
      </c>
      <c r="L246" s="4">
        <v>886.66666666666663</v>
      </c>
      <c r="M246" s="85" t="s">
        <v>1309</v>
      </c>
    </row>
    <row r="247" spans="1:13" ht="75">
      <c r="A247" s="96">
        <v>238</v>
      </c>
      <c r="B247" s="403"/>
      <c r="C247" s="326" t="s">
        <v>329</v>
      </c>
      <c r="D247" s="85" t="s">
        <v>1059</v>
      </c>
      <c r="E247" s="85">
        <v>204873388</v>
      </c>
      <c r="F247" s="85" t="s">
        <v>1031</v>
      </c>
      <c r="G247" s="85" t="s">
        <v>1137</v>
      </c>
      <c r="H247" s="85">
        <v>4.165</v>
      </c>
      <c r="I247" s="85" t="s">
        <v>1031</v>
      </c>
      <c r="J247" s="85" t="s">
        <v>1047</v>
      </c>
      <c r="K247" s="4">
        <v>212.88515406162463</v>
      </c>
      <c r="L247" s="4">
        <v>886.66666666666663</v>
      </c>
      <c r="M247" s="85" t="s">
        <v>1310</v>
      </c>
    </row>
    <row r="248" spans="1:13" ht="105">
      <c r="A248" s="96">
        <v>239</v>
      </c>
      <c r="B248" s="403"/>
      <c r="C248" s="326" t="s">
        <v>329</v>
      </c>
      <c r="D248" s="85" t="s">
        <v>1059</v>
      </c>
      <c r="E248" s="85">
        <v>204873388</v>
      </c>
      <c r="F248" s="85" t="s">
        <v>1031</v>
      </c>
      <c r="G248" s="85" t="s">
        <v>1137</v>
      </c>
      <c r="H248" s="85">
        <v>4.165</v>
      </c>
      <c r="I248" s="85" t="s">
        <v>1031</v>
      </c>
      <c r="J248" s="85" t="s">
        <v>1047</v>
      </c>
      <c r="K248" s="4">
        <v>212.88515406162463</v>
      </c>
      <c r="L248" s="4">
        <v>886.66666666666663</v>
      </c>
      <c r="M248" s="85" t="s">
        <v>1311</v>
      </c>
    </row>
    <row r="249" spans="1:13" ht="150">
      <c r="A249" s="96">
        <v>240</v>
      </c>
      <c r="B249" s="403"/>
      <c r="C249" s="326" t="s">
        <v>329</v>
      </c>
      <c r="D249" s="85" t="s">
        <v>1059</v>
      </c>
      <c r="E249" s="85">
        <v>204873388</v>
      </c>
      <c r="F249" s="85" t="s">
        <v>1031</v>
      </c>
      <c r="G249" s="85" t="s">
        <v>1137</v>
      </c>
      <c r="H249" s="85">
        <v>4.165</v>
      </c>
      <c r="I249" s="85" t="s">
        <v>1031</v>
      </c>
      <c r="J249" s="85" t="s">
        <v>1047</v>
      </c>
      <c r="K249" s="4">
        <v>212.88515406162463</v>
      </c>
      <c r="L249" s="4">
        <v>886.66666666666663</v>
      </c>
      <c r="M249" s="85" t="s">
        <v>1312</v>
      </c>
    </row>
    <row r="250" spans="1:13" ht="90">
      <c r="A250" s="96">
        <v>241</v>
      </c>
      <c r="B250" s="403"/>
      <c r="C250" s="326" t="s">
        <v>329</v>
      </c>
      <c r="D250" s="85" t="s">
        <v>1059</v>
      </c>
      <c r="E250" s="85">
        <v>204873388</v>
      </c>
      <c r="F250" s="85" t="s">
        <v>1031</v>
      </c>
      <c r="G250" s="85" t="s">
        <v>1137</v>
      </c>
      <c r="H250" s="85">
        <v>4.165</v>
      </c>
      <c r="I250" s="85" t="s">
        <v>1031</v>
      </c>
      <c r="J250" s="85" t="s">
        <v>1047</v>
      </c>
      <c r="K250" s="4">
        <v>212.88515406162463</v>
      </c>
      <c r="L250" s="4">
        <v>886.66666666666663</v>
      </c>
      <c r="M250" s="85" t="s">
        <v>1313</v>
      </c>
    </row>
    <row r="251" spans="1:13" ht="90">
      <c r="A251" s="96">
        <v>242</v>
      </c>
      <c r="B251" s="403"/>
      <c r="C251" s="326" t="s">
        <v>329</v>
      </c>
      <c r="D251" s="85" t="s">
        <v>1059</v>
      </c>
      <c r="E251" s="85">
        <v>204873388</v>
      </c>
      <c r="F251" s="85" t="s">
        <v>1031</v>
      </c>
      <c r="G251" s="85" t="s">
        <v>1137</v>
      </c>
      <c r="H251" s="85">
        <v>4.165</v>
      </c>
      <c r="I251" s="85" t="s">
        <v>1031</v>
      </c>
      <c r="J251" s="85" t="s">
        <v>1047</v>
      </c>
      <c r="K251" s="4">
        <v>212.88515406162463</v>
      </c>
      <c r="L251" s="4">
        <v>886.66666666666663</v>
      </c>
      <c r="M251" s="85" t="s">
        <v>1314</v>
      </c>
    </row>
    <row r="252" spans="1:13" ht="180">
      <c r="A252" s="96">
        <v>243</v>
      </c>
      <c r="B252" s="403"/>
      <c r="C252" s="326" t="s">
        <v>329</v>
      </c>
      <c r="D252" s="85" t="s">
        <v>1059</v>
      </c>
      <c r="E252" s="85">
        <v>204873388</v>
      </c>
      <c r="F252" s="85" t="s">
        <v>1031</v>
      </c>
      <c r="G252" s="85" t="s">
        <v>1137</v>
      </c>
      <c r="H252" s="85">
        <v>4.165</v>
      </c>
      <c r="I252" s="85" t="s">
        <v>1031</v>
      </c>
      <c r="J252" s="85" t="s">
        <v>1047</v>
      </c>
      <c r="K252" s="4">
        <v>212.88515406162463</v>
      </c>
      <c r="L252" s="4">
        <v>886.66666666666663</v>
      </c>
      <c r="M252" s="85" t="s">
        <v>1315</v>
      </c>
    </row>
    <row r="253" spans="1:13" ht="75">
      <c r="A253" s="96">
        <v>244</v>
      </c>
      <c r="B253" s="403"/>
      <c r="C253" s="326" t="s">
        <v>329</v>
      </c>
      <c r="D253" s="85" t="s">
        <v>1059</v>
      </c>
      <c r="E253" s="85">
        <v>204873388</v>
      </c>
      <c r="F253" s="85" t="s">
        <v>1031</v>
      </c>
      <c r="G253" s="85" t="s">
        <v>1137</v>
      </c>
      <c r="H253" s="85">
        <v>4.165</v>
      </c>
      <c r="I253" s="85" t="s">
        <v>1031</v>
      </c>
      <c r="J253" s="85" t="s">
        <v>1047</v>
      </c>
      <c r="K253" s="4">
        <v>212.88515406162463</v>
      </c>
      <c r="L253" s="4">
        <v>886.66666666666663</v>
      </c>
      <c r="M253" s="85" t="s">
        <v>1316</v>
      </c>
    </row>
    <row r="254" spans="1:13" ht="60">
      <c r="A254" s="96">
        <v>245</v>
      </c>
      <c r="B254" s="403"/>
      <c r="C254" s="326" t="s">
        <v>329</v>
      </c>
      <c r="D254" s="85" t="s">
        <v>1059</v>
      </c>
      <c r="E254" s="85">
        <v>204873388</v>
      </c>
      <c r="F254" s="85" t="s">
        <v>1031</v>
      </c>
      <c r="G254" s="85" t="s">
        <v>1137</v>
      </c>
      <c r="H254" s="85">
        <v>8.64</v>
      </c>
      <c r="I254" s="85" t="s">
        <v>1031</v>
      </c>
      <c r="J254" s="85" t="s">
        <v>1047</v>
      </c>
      <c r="K254" s="4">
        <v>102.62345679012344</v>
      </c>
      <c r="L254" s="4">
        <v>886.66666666666663</v>
      </c>
      <c r="M254" s="85" t="s">
        <v>1317</v>
      </c>
    </row>
    <row r="255" spans="1:13" ht="75">
      <c r="A255" s="96">
        <v>246</v>
      </c>
      <c r="B255" s="403"/>
      <c r="C255" s="326" t="s">
        <v>329</v>
      </c>
      <c r="D255" s="85" t="s">
        <v>1059</v>
      </c>
      <c r="E255" s="85">
        <v>204873388</v>
      </c>
      <c r="F255" s="85" t="s">
        <v>1031</v>
      </c>
      <c r="G255" s="85" t="s">
        <v>1137</v>
      </c>
      <c r="H255" s="85">
        <v>8.64</v>
      </c>
      <c r="I255" s="85" t="s">
        <v>1031</v>
      </c>
      <c r="J255" s="85" t="s">
        <v>1047</v>
      </c>
      <c r="K255" s="4">
        <v>102.62345679012344</v>
      </c>
      <c r="L255" s="4">
        <v>886.66666666666663</v>
      </c>
      <c r="M255" s="85" t="s">
        <v>1318</v>
      </c>
    </row>
    <row r="256" spans="1:13" ht="90">
      <c r="A256" s="96">
        <v>247</v>
      </c>
      <c r="B256" s="403"/>
      <c r="C256" s="326" t="s">
        <v>329</v>
      </c>
      <c r="D256" s="85" t="s">
        <v>1059</v>
      </c>
      <c r="E256" s="85">
        <v>204873388</v>
      </c>
      <c r="F256" s="85" t="s">
        <v>1031</v>
      </c>
      <c r="G256" s="85" t="s">
        <v>1137</v>
      </c>
      <c r="H256" s="85">
        <v>8.64</v>
      </c>
      <c r="I256" s="85" t="s">
        <v>1031</v>
      </c>
      <c r="J256" s="85" t="s">
        <v>1047</v>
      </c>
      <c r="K256" s="4">
        <v>102.62345679012344</v>
      </c>
      <c r="L256" s="4">
        <v>886.66666666666663</v>
      </c>
      <c r="M256" s="85" t="s">
        <v>1319</v>
      </c>
    </row>
    <row r="257" spans="1:13" ht="60">
      <c r="A257" s="96">
        <v>248</v>
      </c>
      <c r="B257" s="403"/>
      <c r="C257" s="326" t="s">
        <v>329</v>
      </c>
      <c r="D257" s="85" t="s">
        <v>1059</v>
      </c>
      <c r="E257" s="85">
        <v>204873388</v>
      </c>
      <c r="F257" s="85" t="s">
        <v>1031</v>
      </c>
      <c r="G257" s="85" t="s">
        <v>1137</v>
      </c>
      <c r="H257" s="85">
        <v>8.64</v>
      </c>
      <c r="I257" s="85" t="s">
        <v>1031</v>
      </c>
      <c r="J257" s="85" t="s">
        <v>1047</v>
      </c>
      <c r="K257" s="4">
        <v>102.62345679012344</v>
      </c>
      <c r="L257" s="4">
        <v>886.66666666666663</v>
      </c>
      <c r="M257" s="85" t="s">
        <v>1320</v>
      </c>
    </row>
    <row r="258" spans="1:13" ht="60">
      <c r="A258" s="96">
        <v>249</v>
      </c>
      <c r="B258" s="403"/>
      <c r="C258" s="326" t="s">
        <v>329</v>
      </c>
      <c r="D258" s="85" t="s">
        <v>1059</v>
      </c>
      <c r="E258" s="85">
        <v>204873388</v>
      </c>
      <c r="F258" s="85" t="s">
        <v>1031</v>
      </c>
      <c r="G258" s="85" t="s">
        <v>1137</v>
      </c>
      <c r="H258" s="85">
        <v>8.64</v>
      </c>
      <c r="I258" s="85" t="s">
        <v>1031</v>
      </c>
      <c r="J258" s="85" t="s">
        <v>1047</v>
      </c>
      <c r="K258" s="4">
        <v>102.62345679012344</v>
      </c>
      <c r="L258" s="4">
        <v>886.66666666666663</v>
      </c>
      <c r="M258" s="85" t="s">
        <v>1321</v>
      </c>
    </row>
    <row r="259" spans="1:13" ht="120">
      <c r="A259" s="96">
        <v>250</v>
      </c>
      <c r="B259" s="403"/>
      <c r="C259" s="326" t="s">
        <v>329</v>
      </c>
      <c r="D259" s="85" t="s">
        <v>1059</v>
      </c>
      <c r="E259" s="85">
        <v>204873388</v>
      </c>
      <c r="F259" s="85" t="s">
        <v>1031</v>
      </c>
      <c r="G259" s="85" t="s">
        <v>1137</v>
      </c>
      <c r="H259" s="85">
        <v>8.64</v>
      </c>
      <c r="I259" s="85" t="s">
        <v>1031</v>
      </c>
      <c r="J259" s="85" t="s">
        <v>1047</v>
      </c>
      <c r="K259" s="4">
        <v>102.62345679012344</v>
      </c>
      <c r="L259" s="4">
        <v>886.66666666666663</v>
      </c>
      <c r="M259" s="85" t="s">
        <v>1322</v>
      </c>
    </row>
    <row r="260" spans="1:13" ht="120">
      <c r="A260" s="96">
        <v>251</v>
      </c>
      <c r="B260" s="403"/>
      <c r="C260" s="326" t="s">
        <v>329</v>
      </c>
      <c r="D260" s="85" t="s">
        <v>1059</v>
      </c>
      <c r="E260" s="85">
        <v>204873388</v>
      </c>
      <c r="F260" s="85" t="s">
        <v>1031</v>
      </c>
      <c r="G260" s="85" t="s">
        <v>1137</v>
      </c>
      <c r="H260" s="85">
        <v>8.64</v>
      </c>
      <c r="I260" s="85" t="s">
        <v>1031</v>
      </c>
      <c r="J260" s="85" t="s">
        <v>1047</v>
      </c>
      <c r="K260" s="4">
        <v>102.62345679012344</v>
      </c>
      <c r="L260" s="4">
        <v>886.66666666666663</v>
      </c>
      <c r="M260" s="85" t="s">
        <v>1323</v>
      </c>
    </row>
    <row r="261" spans="1:13" ht="75">
      <c r="A261" s="96">
        <v>252</v>
      </c>
      <c r="B261" s="403"/>
      <c r="C261" s="326" t="s">
        <v>329</v>
      </c>
      <c r="D261" s="85" t="s">
        <v>1059</v>
      </c>
      <c r="E261" s="85">
        <v>204873388</v>
      </c>
      <c r="F261" s="85" t="s">
        <v>1031</v>
      </c>
      <c r="G261" s="85" t="s">
        <v>1137</v>
      </c>
      <c r="H261" s="85">
        <v>8.64</v>
      </c>
      <c r="I261" s="85" t="s">
        <v>1031</v>
      </c>
      <c r="J261" s="85" t="s">
        <v>1047</v>
      </c>
      <c r="K261" s="4">
        <v>102.62345679012344</v>
      </c>
      <c r="L261" s="4">
        <v>886.66666666666663</v>
      </c>
      <c r="M261" s="85" t="s">
        <v>1324</v>
      </c>
    </row>
    <row r="262" spans="1:13" ht="60">
      <c r="A262" s="96">
        <v>253</v>
      </c>
      <c r="B262" s="403"/>
      <c r="C262" s="326" t="s">
        <v>329</v>
      </c>
      <c r="D262" s="85" t="s">
        <v>1059</v>
      </c>
      <c r="E262" s="85">
        <v>204873388</v>
      </c>
      <c r="F262" s="85" t="s">
        <v>1031</v>
      </c>
      <c r="G262" s="85" t="s">
        <v>1137</v>
      </c>
      <c r="H262" s="85">
        <v>8.64</v>
      </c>
      <c r="I262" s="85" t="s">
        <v>1031</v>
      </c>
      <c r="J262" s="85" t="s">
        <v>1047</v>
      </c>
      <c r="K262" s="4">
        <v>102.62345679012344</v>
      </c>
      <c r="L262" s="4">
        <v>886.66666666666663</v>
      </c>
      <c r="M262" s="85" t="s">
        <v>1325</v>
      </c>
    </row>
    <row r="263" spans="1:13" ht="90">
      <c r="A263" s="96">
        <v>254</v>
      </c>
      <c r="B263" s="403"/>
      <c r="C263" s="326" t="s">
        <v>329</v>
      </c>
      <c r="D263" s="85" t="s">
        <v>1059</v>
      </c>
      <c r="E263" s="85">
        <v>204873388</v>
      </c>
      <c r="F263" s="85" t="s">
        <v>1031</v>
      </c>
      <c r="G263" s="85" t="s">
        <v>1137</v>
      </c>
      <c r="H263" s="85">
        <v>8.64</v>
      </c>
      <c r="I263" s="85" t="s">
        <v>1031</v>
      </c>
      <c r="J263" s="85" t="s">
        <v>1047</v>
      </c>
      <c r="K263" s="4">
        <v>102.62345679012344</v>
      </c>
      <c r="L263" s="4">
        <v>886.66666666666663</v>
      </c>
      <c r="M263" s="85" t="s">
        <v>1326</v>
      </c>
    </row>
    <row r="264" spans="1:13" ht="135">
      <c r="A264" s="96">
        <v>255</v>
      </c>
      <c r="B264" s="403"/>
      <c r="C264" s="326" t="s">
        <v>329</v>
      </c>
      <c r="D264" s="85" t="s">
        <v>1059</v>
      </c>
      <c r="E264" s="85">
        <v>204873388</v>
      </c>
      <c r="F264" s="85" t="s">
        <v>1031</v>
      </c>
      <c r="G264" s="85" t="s">
        <v>1137</v>
      </c>
      <c r="H264" s="85">
        <v>8.64</v>
      </c>
      <c r="I264" s="85" t="s">
        <v>1031</v>
      </c>
      <c r="J264" s="85" t="s">
        <v>1047</v>
      </c>
      <c r="K264" s="4">
        <v>102.62345679012344</v>
      </c>
      <c r="L264" s="4">
        <v>886.66666666666663</v>
      </c>
      <c r="M264" s="85" t="s">
        <v>1327</v>
      </c>
    </row>
    <row r="265" spans="1:13" ht="105">
      <c r="A265" s="96">
        <v>256</v>
      </c>
      <c r="B265" s="403"/>
      <c r="C265" s="326" t="s">
        <v>329</v>
      </c>
      <c r="D265" s="85" t="s">
        <v>1059</v>
      </c>
      <c r="E265" s="85">
        <v>204873388</v>
      </c>
      <c r="F265" s="85" t="s">
        <v>1031</v>
      </c>
      <c r="G265" s="85" t="s">
        <v>1137</v>
      </c>
      <c r="H265" s="85">
        <v>8.64</v>
      </c>
      <c r="I265" s="85" t="s">
        <v>1031</v>
      </c>
      <c r="J265" s="85" t="s">
        <v>1047</v>
      </c>
      <c r="K265" s="4">
        <v>102.62345679012344</v>
      </c>
      <c r="L265" s="4">
        <v>886.66666666666663</v>
      </c>
      <c r="M265" s="85" t="s">
        <v>1328</v>
      </c>
    </row>
    <row r="266" spans="1:13" ht="120">
      <c r="A266" s="96">
        <v>257</v>
      </c>
      <c r="B266" s="403"/>
      <c r="C266" s="326" t="s">
        <v>329</v>
      </c>
      <c r="D266" s="85" t="s">
        <v>1059</v>
      </c>
      <c r="E266" s="85">
        <v>204873388</v>
      </c>
      <c r="F266" s="85" t="s">
        <v>1031</v>
      </c>
      <c r="G266" s="85" t="s">
        <v>1137</v>
      </c>
      <c r="H266" s="85">
        <v>8.64</v>
      </c>
      <c r="I266" s="85" t="s">
        <v>1031</v>
      </c>
      <c r="J266" s="85" t="s">
        <v>1047</v>
      </c>
      <c r="K266" s="4">
        <v>102.62345679012344</v>
      </c>
      <c r="L266" s="4">
        <v>886.66666666666663</v>
      </c>
      <c r="M266" s="85" t="s">
        <v>1329</v>
      </c>
    </row>
    <row r="267" spans="1:13" ht="120">
      <c r="A267" s="96">
        <v>258</v>
      </c>
      <c r="B267" s="403"/>
      <c r="C267" s="326" t="s">
        <v>329</v>
      </c>
      <c r="D267" s="85" t="s">
        <v>1059</v>
      </c>
      <c r="E267" s="85">
        <v>204873388</v>
      </c>
      <c r="F267" s="85" t="s">
        <v>1031</v>
      </c>
      <c r="G267" s="85" t="s">
        <v>1137</v>
      </c>
      <c r="H267" s="85">
        <v>8.64</v>
      </c>
      <c r="I267" s="85" t="s">
        <v>1031</v>
      </c>
      <c r="J267" s="85" t="s">
        <v>1047</v>
      </c>
      <c r="K267" s="4">
        <v>102.62345679012344</v>
      </c>
      <c r="L267" s="4">
        <v>886.66666666666663</v>
      </c>
      <c r="M267" s="85" t="s">
        <v>1330</v>
      </c>
    </row>
    <row r="268" spans="1:13" ht="105">
      <c r="A268" s="96">
        <v>259</v>
      </c>
      <c r="B268" s="403"/>
      <c r="C268" s="326" t="s">
        <v>329</v>
      </c>
      <c r="D268" s="85" t="s">
        <v>1059</v>
      </c>
      <c r="E268" s="85">
        <v>204873388</v>
      </c>
      <c r="F268" s="85" t="s">
        <v>1031</v>
      </c>
      <c r="G268" s="85" t="s">
        <v>1137</v>
      </c>
      <c r="H268" s="85">
        <v>8.64</v>
      </c>
      <c r="I268" s="85" t="s">
        <v>1031</v>
      </c>
      <c r="J268" s="85" t="s">
        <v>1047</v>
      </c>
      <c r="K268" s="4">
        <v>102.62345679012344</v>
      </c>
      <c r="L268" s="4">
        <v>886.66666666666663</v>
      </c>
      <c r="M268" s="85" t="s">
        <v>1331</v>
      </c>
    </row>
    <row r="269" spans="1:13" ht="45">
      <c r="A269" s="96">
        <v>260</v>
      </c>
      <c r="B269" s="403"/>
      <c r="C269" s="326" t="s">
        <v>329</v>
      </c>
      <c r="D269" s="85" t="s">
        <v>1059</v>
      </c>
      <c r="E269" s="85">
        <v>204873388</v>
      </c>
      <c r="F269" s="85" t="s">
        <v>1031</v>
      </c>
      <c r="G269" s="85" t="s">
        <v>1137</v>
      </c>
      <c r="H269" s="85">
        <v>8.64</v>
      </c>
      <c r="I269" s="85" t="s">
        <v>1031</v>
      </c>
      <c r="J269" s="85" t="s">
        <v>1047</v>
      </c>
      <c r="K269" s="4">
        <v>102.62345679012344</v>
      </c>
      <c r="L269" s="4">
        <v>886.66666666666663</v>
      </c>
      <c r="M269" s="85" t="s">
        <v>1332</v>
      </c>
    </row>
    <row r="270" spans="1:13" ht="45">
      <c r="A270" s="96">
        <v>261</v>
      </c>
      <c r="B270" s="403"/>
      <c r="C270" s="326" t="s">
        <v>329</v>
      </c>
      <c r="D270" s="85" t="s">
        <v>1059</v>
      </c>
      <c r="E270" s="85">
        <v>204873388</v>
      </c>
      <c r="F270" s="85" t="s">
        <v>1031</v>
      </c>
      <c r="G270" s="85" t="s">
        <v>1137</v>
      </c>
      <c r="H270" s="85">
        <v>8.64</v>
      </c>
      <c r="I270" s="85" t="s">
        <v>1031</v>
      </c>
      <c r="J270" s="85" t="s">
        <v>1047</v>
      </c>
      <c r="K270" s="4">
        <v>102.62345679012344</v>
      </c>
      <c r="L270" s="4">
        <v>886.66666666666663</v>
      </c>
      <c r="M270" s="85" t="s">
        <v>1333</v>
      </c>
    </row>
    <row r="271" spans="1:13" ht="75">
      <c r="A271" s="96">
        <v>262</v>
      </c>
      <c r="B271" s="403"/>
      <c r="C271" s="326" t="s">
        <v>329</v>
      </c>
      <c r="D271" s="85" t="s">
        <v>1059</v>
      </c>
      <c r="E271" s="85">
        <v>204873388</v>
      </c>
      <c r="F271" s="85" t="s">
        <v>1031</v>
      </c>
      <c r="G271" s="85" t="s">
        <v>1137</v>
      </c>
      <c r="H271" s="85">
        <v>8.64</v>
      </c>
      <c r="I271" s="85" t="s">
        <v>1031</v>
      </c>
      <c r="J271" s="85" t="s">
        <v>1047</v>
      </c>
      <c r="K271" s="4">
        <v>102.62345679012344</v>
      </c>
      <c r="L271" s="4">
        <v>886.66666666666663</v>
      </c>
      <c r="M271" s="85" t="s">
        <v>1334</v>
      </c>
    </row>
    <row r="272" spans="1:13" ht="45">
      <c r="A272" s="96">
        <v>263</v>
      </c>
      <c r="B272" s="403"/>
      <c r="C272" s="326" t="s">
        <v>329</v>
      </c>
      <c r="D272" s="85" t="s">
        <v>1059</v>
      </c>
      <c r="E272" s="85">
        <v>204873388</v>
      </c>
      <c r="F272" s="85" t="s">
        <v>1031</v>
      </c>
      <c r="G272" s="85" t="s">
        <v>1137</v>
      </c>
      <c r="H272" s="85">
        <v>8.64</v>
      </c>
      <c r="I272" s="85" t="s">
        <v>1031</v>
      </c>
      <c r="J272" s="85" t="s">
        <v>1047</v>
      </c>
      <c r="K272" s="4">
        <v>102.62345679012344</v>
      </c>
      <c r="L272" s="4">
        <v>886.66666666666663</v>
      </c>
      <c r="M272" s="85" t="s">
        <v>1335</v>
      </c>
    </row>
    <row r="273" spans="1:13" ht="45">
      <c r="A273" s="96">
        <v>264</v>
      </c>
      <c r="B273" s="403"/>
      <c r="C273" s="326" t="s">
        <v>329</v>
      </c>
      <c r="D273" s="85" t="s">
        <v>1059</v>
      </c>
      <c r="E273" s="85">
        <v>204873388</v>
      </c>
      <c r="F273" s="85" t="s">
        <v>1031</v>
      </c>
      <c r="G273" s="85" t="s">
        <v>1137</v>
      </c>
      <c r="H273" s="85">
        <v>8.64</v>
      </c>
      <c r="I273" s="85" t="s">
        <v>1031</v>
      </c>
      <c r="J273" s="85" t="s">
        <v>1047</v>
      </c>
      <c r="K273" s="4">
        <v>102.62345679012344</v>
      </c>
      <c r="L273" s="4">
        <v>886.66666666666663</v>
      </c>
      <c r="M273" s="85" t="s">
        <v>1336</v>
      </c>
    </row>
    <row r="274" spans="1:13" ht="45">
      <c r="A274" s="96">
        <v>265</v>
      </c>
      <c r="B274" s="403"/>
      <c r="C274" s="326" t="s">
        <v>329</v>
      </c>
      <c r="D274" s="85" t="s">
        <v>1059</v>
      </c>
      <c r="E274" s="85">
        <v>204873388</v>
      </c>
      <c r="F274" s="85" t="s">
        <v>1031</v>
      </c>
      <c r="G274" s="85" t="s">
        <v>1137</v>
      </c>
      <c r="H274" s="85">
        <v>8.64</v>
      </c>
      <c r="I274" s="85" t="s">
        <v>1031</v>
      </c>
      <c r="J274" s="85" t="s">
        <v>1047</v>
      </c>
      <c r="K274" s="4">
        <v>102.62345679012344</v>
      </c>
      <c r="L274" s="4">
        <v>886.66666666666663</v>
      </c>
      <c r="M274" s="85" t="s">
        <v>1337</v>
      </c>
    </row>
    <row r="275" spans="1:13" ht="45">
      <c r="A275" s="96">
        <v>266</v>
      </c>
      <c r="B275" s="403"/>
      <c r="C275" s="326" t="s">
        <v>329</v>
      </c>
      <c r="D275" s="85" t="s">
        <v>1059</v>
      </c>
      <c r="E275" s="85">
        <v>204873388</v>
      </c>
      <c r="F275" s="85" t="s">
        <v>1031</v>
      </c>
      <c r="G275" s="85" t="s">
        <v>1137</v>
      </c>
      <c r="H275" s="85">
        <v>8.64</v>
      </c>
      <c r="I275" s="85" t="s">
        <v>1031</v>
      </c>
      <c r="J275" s="85" t="s">
        <v>1047</v>
      </c>
      <c r="K275" s="4">
        <v>102.62345679012344</v>
      </c>
      <c r="L275" s="4">
        <v>886.66666666666663</v>
      </c>
      <c r="M275" s="85" t="s">
        <v>1338</v>
      </c>
    </row>
    <row r="276" spans="1:13" ht="45">
      <c r="A276" s="96">
        <v>267</v>
      </c>
      <c r="B276" s="403"/>
      <c r="C276" s="326" t="s">
        <v>329</v>
      </c>
      <c r="D276" s="85" t="s">
        <v>1059</v>
      </c>
      <c r="E276" s="85">
        <v>204873388</v>
      </c>
      <c r="F276" s="85" t="s">
        <v>1031</v>
      </c>
      <c r="G276" s="85" t="s">
        <v>1137</v>
      </c>
      <c r="H276" s="85">
        <v>8.64</v>
      </c>
      <c r="I276" s="85" t="s">
        <v>1031</v>
      </c>
      <c r="J276" s="85" t="s">
        <v>1047</v>
      </c>
      <c r="K276" s="4">
        <v>102.62345679012344</v>
      </c>
      <c r="L276" s="4">
        <v>886.66666666666663</v>
      </c>
      <c r="M276" s="85" t="s">
        <v>1339</v>
      </c>
    </row>
    <row r="277" spans="1:13" ht="105">
      <c r="A277" s="96">
        <v>268</v>
      </c>
      <c r="B277" s="403"/>
      <c r="C277" s="326" t="s">
        <v>329</v>
      </c>
      <c r="D277" s="85" t="s">
        <v>1059</v>
      </c>
      <c r="E277" s="85">
        <v>204873388</v>
      </c>
      <c r="F277" s="85" t="s">
        <v>1031</v>
      </c>
      <c r="G277" s="85" t="s">
        <v>1137</v>
      </c>
      <c r="H277" s="85">
        <v>8.64</v>
      </c>
      <c r="I277" s="85" t="s">
        <v>1031</v>
      </c>
      <c r="J277" s="85" t="s">
        <v>1047</v>
      </c>
      <c r="K277" s="4">
        <v>102.62345679012344</v>
      </c>
      <c r="L277" s="4">
        <v>886.66666666666663</v>
      </c>
      <c r="M277" s="85" t="s">
        <v>1340</v>
      </c>
    </row>
    <row r="278" spans="1:13" ht="45">
      <c r="A278" s="96">
        <v>269</v>
      </c>
      <c r="B278" s="403"/>
      <c r="C278" s="326" t="s">
        <v>329</v>
      </c>
      <c r="D278" s="85" t="s">
        <v>1059</v>
      </c>
      <c r="E278" s="85">
        <v>204873388</v>
      </c>
      <c r="F278" s="85" t="s">
        <v>1031</v>
      </c>
      <c r="G278" s="85" t="s">
        <v>1137</v>
      </c>
      <c r="H278" s="85">
        <v>8.64</v>
      </c>
      <c r="I278" s="85" t="s">
        <v>1031</v>
      </c>
      <c r="J278" s="85" t="s">
        <v>1047</v>
      </c>
      <c r="K278" s="4">
        <v>102.62345679012344</v>
      </c>
      <c r="L278" s="4">
        <v>886.66666666666663</v>
      </c>
      <c r="M278" s="85" t="s">
        <v>1341</v>
      </c>
    </row>
    <row r="279" spans="1:13" ht="60">
      <c r="A279" s="96">
        <v>270</v>
      </c>
      <c r="B279" s="403"/>
      <c r="C279" s="326" t="s">
        <v>329</v>
      </c>
      <c r="D279" s="85" t="s">
        <v>1059</v>
      </c>
      <c r="E279" s="85">
        <v>204873388</v>
      </c>
      <c r="F279" s="85" t="s">
        <v>1031</v>
      </c>
      <c r="G279" s="85" t="s">
        <v>1137</v>
      </c>
      <c r="H279" s="85">
        <v>8.64</v>
      </c>
      <c r="I279" s="85" t="s">
        <v>1031</v>
      </c>
      <c r="J279" s="85" t="s">
        <v>1047</v>
      </c>
      <c r="K279" s="4">
        <v>102.62345679012344</v>
      </c>
      <c r="L279" s="4">
        <v>886.66666666666663</v>
      </c>
      <c r="M279" s="85" t="s">
        <v>1342</v>
      </c>
    </row>
    <row r="280" spans="1:13" ht="45">
      <c r="A280" s="96">
        <v>271</v>
      </c>
      <c r="B280" s="403"/>
      <c r="C280" s="326" t="s">
        <v>329</v>
      </c>
      <c r="D280" s="85" t="s">
        <v>1059</v>
      </c>
      <c r="E280" s="85">
        <v>204873388</v>
      </c>
      <c r="F280" s="85" t="s">
        <v>1031</v>
      </c>
      <c r="G280" s="85" t="s">
        <v>1137</v>
      </c>
      <c r="H280" s="85">
        <v>8.64</v>
      </c>
      <c r="I280" s="85" t="s">
        <v>1031</v>
      </c>
      <c r="J280" s="85" t="s">
        <v>1047</v>
      </c>
      <c r="K280" s="4">
        <v>102.62345679012344</v>
      </c>
      <c r="L280" s="4">
        <v>886.66666666666663</v>
      </c>
      <c r="M280" s="85" t="s">
        <v>1343</v>
      </c>
    </row>
    <row r="281" spans="1:13" ht="45">
      <c r="A281" s="96">
        <v>272</v>
      </c>
      <c r="B281" s="403"/>
      <c r="C281" s="326" t="s">
        <v>329</v>
      </c>
      <c r="D281" s="85" t="s">
        <v>1059</v>
      </c>
      <c r="E281" s="85">
        <v>204873388</v>
      </c>
      <c r="F281" s="85" t="s">
        <v>1031</v>
      </c>
      <c r="G281" s="85" t="s">
        <v>1137</v>
      </c>
      <c r="H281" s="85">
        <v>8.64</v>
      </c>
      <c r="I281" s="85" t="s">
        <v>1031</v>
      </c>
      <c r="J281" s="85" t="s">
        <v>1047</v>
      </c>
      <c r="K281" s="4">
        <v>102.62345679012344</v>
      </c>
      <c r="L281" s="4">
        <v>886.66666666666663</v>
      </c>
      <c r="M281" s="85" t="s">
        <v>1344</v>
      </c>
    </row>
    <row r="282" spans="1:13" ht="45">
      <c r="A282" s="96">
        <v>273</v>
      </c>
      <c r="B282" s="403"/>
      <c r="C282" s="326" t="s">
        <v>329</v>
      </c>
      <c r="D282" s="85" t="s">
        <v>1059</v>
      </c>
      <c r="E282" s="85">
        <v>204873388</v>
      </c>
      <c r="F282" s="85" t="s">
        <v>1031</v>
      </c>
      <c r="G282" s="85" t="s">
        <v>1137</v>
      </c>
      <c r="H282" s="85">
        <v>8.64</v>
      </c>
      <c r="I282" s="85" t="s">
        <v>1031</v>
      </c>
      <c r="J282" s="85" t="s">
        <v>1047</v>
      </c>
      <c r="K282" s="4">
        <v>102.62345679012344</v>
      </c>
      <c r="L282" s="4">
        <v>886.66666666666663</v>
      </c>
      <c r="M282" s="85" t="s">
        <v>1345</v>
      </c>
    </row>
    <row r="283" spans="1:13" ht="90">
      <c r="A283" s="96">
        <v>274</v>
      </c>
      <c r="B283" s="403"/>
      <c r="C283" s="326" t="s">
        <v>329</v>
      </c>
      <c r="D283" s="85" t="s">
        <v>1059</v>
      </c>
      <c r="E283" s="85">
        <v>204873388</v>
      </c>
      <c r="F283" s="85" t="s">
        <v>1031</v>
      </c>
      <c r="G283" s="85" t="s">
        <v>1137</v>
      </c>
      <c r="H283" s="85">
        <v>8.64</v>
      </c>
      <c r="I283" s="85" t="s">
        <v>1031</v>
      </c>
      <c r="J283" s="85" t="s">
        <v>1047</v>
      </c>
      <c r="K283" s="4">
        <v>102.62345679012344</v>
      </c>
      <c r="L283" s="4">
        <v>886.66666666666663</v>
      </c>
      <c r="M283" s="85" t="s">
        <v>1346</v>
      </c>
    </row>
    <row r="284" spans="1:13" ht="60">
      <c r="A284" s="96">
        <v>275</v>
      </c>
      <c r="B284" s="403"/>
      <c r="C284" s="326" t="s">
        <v>329</v>
      </c>
      <c r="D284" s="85" t="s">
        <v>1059</v>
      </c>
      <c r="E284" s="85">
        <v>204873388</v>
      </c>
      <c r="F284" s="85" t="s">
        <v>1031</v>
      </c>
      <c r="G284" s="85" t="s">
        <v>1137</v>
      </c>
      <c r="H284" s="85">
        <v>8.64</v>
      </c>
      <c r="I284" s="85" t="s">
        <v>1031</v>
      </c>
      <c r="J284" s="85" t="s">
        <v>1047</v>
      </c>
      <c r="K284" s="4">
        <v>102.62345679012344</v>
      </c>
      <c r="L284" s="4">
        <v>886.66666666666663</v>
      </c>
      <c r="M284" s="85" t="s">
        <v>1347</v>
      </c>
    </row>
    <row r="285" spans="1:13" ht="90">
      <c r="A285" s="96">
        <v>276</v>
      </c>
      <c r="B285" s="403"/>
      <c r="C285" s="326" t="s">
        <v>329</v>
      </c>
      <c r="D285" s="85" t="s">
        <v>1059</v>
      </c>
      <c r="E285" s="85">
        <v>204873388</v>
      </c>
      <c r="F285" s="85" t="s">
        <v>1031</v>
      </c>
      <c r="G285" s="85" t="s">
        <v>1137</v>
      </c>
      <c r="H285" s="85">
        <v>8.64</v>
      </c>
      <c r="I285" s="85" t="s">
        <v>1031</v>
      </c>
      <c r="J285" s="85" t="s">
        <v>1047</v>
      </c>
      <c r="K285" s="4">
        <v>102.62345679012344</v>
      </c>
      <c r="L285" s="4">
        <v>886.66666666666663</v>
      </c>
      <c r="M285" s="85" t="s">
        <v>1348</v>
      </c>
    </row>
    <row r="286" spans="1:13" ht="60">
      <c r="A286" s="96">
        <v>277</v>
      </c>
      <c r="B286" s="403"/>
      <c r="C286" s="326" t="s">
        <v>329</v>
      </c>
      <c r="D286" s="85" t="s">
        <v>1059</v>
      </c>
      <c r="E286" s="85">
        <v>204873388</v>
      </c>
      <c r="F286" s="85" t="s">
        <v>1031</v>
      </c>
      <c r="G286" s="85" t="s">
        <v>1137</v>
      </c>
      <c r="H286" s="85">
        <v>8.64</v>
      </c>
      <c r="I286" s="85" t="s">
        <v>1031</v>
      </c>
      <c r="J286" s="85" t="s">
        <v>1047</v>
      </c>
      <c r="K286" s="4">
        <v>102.62345679012344</v>
      </c>
      <c r="L286" s="4">
        <v>886.66666666666663</v>
      </c>
      <c r="M286" s="85" t="s">
        <v>1349</v>
      </c>
    </row>
    <row r="287" spans="1:13" ht="120">
      <c r="A287" s="96">
        <v>278</v>
      </c>
      <c r="B287" s="403"/>
      <c r="C287" s="326" t="s">
        <v>329</v>
      </c>
      <c r="D287" s="85" t="s">
        <v>1059</v>
      </c>
      <c r="E287" s="85">
        <v>204873388</v>
      </c>
      <c r="F287" s="85" t="s">
        <v>1031</v>
      </c>
      <c r="G287" s="85" t="s">
        <v>1137</v>
      </c>
      <c r="H287" s="85">
        <v>8.64</v>
      </c>
      <c r="I287" s="85" t="s">
        <v>1031</v>
      </c>
      <c r="J287" s="85" t="s">
        <v>1047</v>
      </c>
      <c r="K287" s="4">
        <v>102.62345679012344</v>
      </c>
      <c r="L287" s="4">
        <v>886.66666666666663</v>
      </c>
      <c r="M287" s="85" t="s">
        <v>1350</v>
      </c>
    </row>
    <row r="288" spans="1:13" ht="45">
      <c r="A288" s="96">
        <v>279</v>
      </c>
      <c r="B288" s="403"/>
      <c r="C288" s="326" t="s">
        <v>329</v>
      </c>
      <c r="D288" s="85" t="s">
        <v>1059</v>
      </c>
      <c r="E288" s="85">
        <v>204873388</v>
      </c>
      <c r="F288" s="85" t="s">
        <v>1031</v>
      </c>
      <c r="G288" s="85" t="s">
        <v>1137</v>
      </c>
      <c r="H288" s="85">
        <v>8.64</v>
      </c>
      <c r="I288" s="85" t="s">
        <v>1031</v>
      </c>
      <c r="J288" s="85" t="s">
        <v>1047</v>
      </c>
      <c r="K288" s="4">
        <v>102.62345679012344</v>
      </c>
      <c r="L288" s="4">
        <v>886.66666666666663</v>
      </c>
      <c r="M288" s="85" t="s">
        <v>1351</v>
      </c>
    </row>
    <row r="289" spans="1:13" ht="75">
      <c r="A289" s="96">
        <v>280</v>
      </c>
      <c r="B289" s="403"/>
      <c r="C289" s="326" t="s">
        <v>329</v>
      </c>
      <c r="D289" s="85" t="s">
        <v>1059</v>
      </c>
      <c r="E289" s="85">
        <v>204873388</v>
      </c>
      <c r="F289" s="85" t="s">
        <v>1031</v>
      </c>
      <c r="G289" s="85" t="s">
        <v>1137</v>
      </c>
      <c r="H289" s="85">
        <v>8.64</v>
      </c>
      <c r="I289" s="85" t="s">
        <v>1031</v>
      </c>
      <c r="J289" s="85" t="s">
        <v>1047</v>
      </c>
      <c r="K289" s="4">
        <v>102.62345679012344</v>
      </c>
      <c r="L289" s="4">
        <v>886.66666666666663</v>
      </c>
      <c r="M289" s="85" t="s">
        <v>1352</v>
      </c>
    </row>
    <row r="290" spans="1:13" ht="75">
      <c r="A290" s="96">
        <v>281</v>
      </c>
      <c r="B290" s="403"/>
      <c r="C290" s="326" t="s">
        <v>329</v>
      </c>
      <c r="D290" s="85" t="s">
        <v>1059</v>
      </c>
      <c r="E290" s="85">
        <v>204873388</v>
      </c>
      <c r="F290" s="85" t="s">
        <v>1031</v>
      </c>
      <c r="G290" s="85" t="s">
        <v>1137</v>
      </c>
      <c r="H290" s="85">
        <v>8.64</v>
      </c>
      <c r="I290" s="85" t="s">
        <v>1031</v>
      </c>
      <c r="J290" s="85" t="s">
        <v>1047</v>
      </c>
      <c r="K290" s="4">
        <v>102.62345679012344</v>
      </c>
      <c r="L290" s="4">
        <v>886.66666666666663</v>
      </c>
      <c r="M290" s="85" t="s">
        <v>1353</v>
      </c>
    </row>
    <row r="291" spans="1:13" ht="60">
      <c r="A291" s="96">
        <v>282</v>
      </c>
      <c r="B291" s="403"/>
      <c r="C291" s="326" t="s">
        <v>329</v>
      </c>
      <c r="D291" s="85" t="s">
        <v>1059</v>
      </c>
      <c r="E291" s="85">
        <v>204873388</v>
      </c>
      <c r="F291" s="85" t="s">
        <v>1031</v>
      </c>
      <c r="G291" s="85" t="s">
        <v>1137</v>
      </c>
      <c r="H291" s="85">
        <v>8.64</v>
      </c>
      <c r="I291" s="85" t="s">
        <v>1031</v>
      </c>
      <c r="J291" s="85" t="s">
        <v>1047</v>
      </c>
      <c r="K291" s="4">
        <v>102.62345679012344</v>
      </c>
      <c r="L291" s="4">
        <v>886.66666666666663</v>
      </c>
      <c r="M291" s="85" t="s">
        <v>1354</v>
      </c>
    </row>
    <row r="292" spans="1:13" ht="90">
      <c r="A292" s="96">
        <v>283</v>
      </c>
      <c r="B292" s="403"/>
      <c r="C292" s="326" t="s">
        <v>329</v>
      </c>
      <c r="D292" s="85" t="s">
        <v>1059</v>
      </c>
      <c r="E292" s="85">
        <v>204873388</v>
      </c>
      <c r="F292" s="85" t="s">
        <v>1031</v>
      </c>
      <c r="G292" s="85" t="s">
        <v>1137</v>
      </c>
      <c r="H292" s="85">
        <v>8.64</v>
      </c>
      <c r="I292" s="85" t="s">
        <v>1031</v>
      </c>
      <c r="J292" s="85" t="s">
        <v>1047</v>
      </c>
      <c r="K292" s="4">
        <v>102.62345679012344</v>
      </c>
      <c r="L292" s="4">
        <v>886.66666666666663</v>
      </c>
      <c r="M292" s="85" t="s">
        <v>1355</v>
      </c>
    </row>
    <row r="293" spans="1:13" ht="120">
      <c r="A293" s="96">
        <v>284</v>
      </c>
      <c r="B293" s="403"/>
      <c r="C293" s="326" t="s">
        <v>329</v>
      </c>
      <c r="D293" s="85" t="s">
        <v>1059</v>
      </c>
      <c r="E293" s="85">
        <v>204873388</v>
      </c>
      <c r="F293" s="85" t="s">
        <v>1031</v>
      </c>
      <c r="G293" s="85" t="s">
        <v>1137</v>
      </c>
      <c r="H293" s="85">
        <v>8.64</v>
      </c>
      <c r="I293" s="85" t="s">
        <v>1031</v>
      </c>
      <c r="J293" s="85" t="s">
        <v>1047</v>
      </c>
      <c r="K293" s="4">
        <v>102.62345679012344</v>
      </c>
      <c r="L293" s="4">
        <v>886.66666666666663</v>
      </c>
      <c r="M293" s="85" t="s">
        <v>1356</v>
      </c>
    </row>
    <row r="294" spans="1:13" ht="75">
      <c r="A294" s="96">
        <v>285</v>
      </c>
      <c r="B294" s="403"/>
      <c r="C294" s="326" t="s">
        <v>329</v>
      </c>
      <c r="D294" s="85" t="s">
        <v>1059</v>
      </c>
      <c r="E294" s="85">
        <v>204873388</v>
      </c>
      <c r="F294" s="85" t="s">
        <v>1031</v>
      </c>
      <c r="G294" s="85" t="s">
        <v>1137</v>
      </c>
      <c r="H294" s="85">
        <v>8.64</v>
      </c>
      <c r="I294" s="85" t="s">
        <v>1031</v>
      </c>
      <c r="J294" s="85" t="s">
        <v>1047</v>
      </c>
      <c r="K294" s="4">
        <v>102.62345679012344</v>
      </c>
      <c r="L294" s="4">
        <v>886.66666666666663</v>
      </c>
      <c r="M294" s="85" t="s">
        <v>1357</v>
      </c>
    </row>
    <row r="295" spans="1:13" ht="75">
      <c r="A295" s="96">
        <v>286</v>
      </c>
      <c r="B295" s="403"/>
      <c r="C295" s="326" t="s">
        <v>329</v>
      </c>
      <c r="D295" s="85" t="s">
        <v>1059</v>
      </c>
      <c r="E295" s="85">
        <v>204873388</v>
      </c>
      <c r="F295" s="85" t="s">
        <v>1031</v>
      </c>
      <c r="G295" s="85" t="s">
        <v>1137</v>
      </c>
      <c r="H295" s="85">
        <v>8.64</v>
      </c>
      <c r="I295" s="85" t="s">
        <v>1031</v>
      </c>
      <c r="J295" s="85" t="s">
        <v>1047</v>
      </c>
      <c r="K295" s="4">
        <v>102.62345679012344</v>
      </c>
      <c r="L295" s="4">
        <v>886.66666666666663</v>
      </c>
      <c r="M295" s="85" t="s">
        <v>1358</v>
      </c>
    </row>
    <row r="296" spans="1:13" ht="135">
      <c r="A296" s="96">
        <v>287</v>
      </c>
      <c r="B296" s="403"/>
      <c r="C296" s="326" t="s">
        <v>329</v>
      </c>
      <c r="D296" s="85" t="s">
        <v>1059</v>
      </c>
      <c r="E296" s="85">
        <v>204873388</v>
      </c>
      <c r="F296" s="85" t="s">
        <v>1031</v>
      </c>
      <c r="G296" s="85" t="s">
        <v>1137</v>
      </c>
      <c r="H296" s="85">
        <v>4.165</v>
      </c>
      <c r="I296" s="85" t="s">
        <v>1031</v>
      </c>
      <c r="J296" s="85" t="s">
        <v>1047</v>
      </c>
      <c r="K296" s="4">
        <v>212.88515406162463</v>
      </c>
      <c r="L296" s="4">
        <v>886.66666666666663</v>
      </c>
      <c r="M296" s="85" t="s">
        <v>1359</v>
      </c>
    </row>
    <row r="297" spans="1:13" ht="90">
      <c r="A297" s="96">
        <v>288</v>
      </c>
      <c r="B297" s="403"/>
      <c r="C297" s="326" t="s">
        <v>329</v>
      </c>
      <c r="D297" s="85" t="s">
        <v>1059</v>
      </c>
      <c r="E297" s="85">
        <v>204873388</v>
      </c>
      <c r="F297" s="85" t="s">
        <v>1031</v>
      </c>
      <c r="G297" s="85" t="s">
        <v>1137</v>
      </c>
      <c r="H297" s="85">
        <v>4.165</v>
      </c>
      <c r="I297" s="85" t="s">
        <v>1031</v>
      </c>
      <c r="J297" s="85" t="s">
        <v>1047</v>
      </c>
      <c r="K297" s="4">
        <v>212.88515406162463</v>
      </c>
      <c r="L297" s="4">
        <v>886.66666666666663</v>
      </c>
      <c r="M297" s="85" t="s">
        <v>1360</v>
      </c>
    </row>
    <row r="298" spans="1:13" ht="90">
      <c r="A298" s="96">
        <v>289</v>
      </c>
      <c r="B298" s="403"/>
      <c r="C298" s="326" t="s">
        <v>329</v>
      </c>
      <c r="D298" s="85" t="s">
        <v>1059</v>
      </c>
      <c r="E298" s="85">
        <v>204873388</v>
      </c>
      <c r="F298" s="85" t="s">
        <v>1031</v>
      </c>
      <c r="G298" s="85" t="s">
        <v>1137</v>
      </c>
      <c r="H298" s="85">
        <v>4.165</v>
      </c>
      <c r="I298" s="85" t="s">
        <v>1031</v>
      </c>
      <c r="J298" s="85" t="s">
        <v>1047</v>
      </c>
      <c r="K298" s="4">
        <v>212.88515406162463</v>
      </c>
      <c r="L298" s="4">
        <v>886.66666666666663</v>
      </c>
      <c r="M298" s="85" t="s">
        <v>1361</v>
      </c>
    </row>
    <row r="299" spans="1:13" ht="255">
      <c r="A299" s="96">
        <v>290</v>
      </c>
      <c r="B299" s="403"/>
      <c r="C299" s="326" t="s">
        <v>329</v>
      </c>
      <c r="D299" s="85" t="s">
        <v>1059</v>
      </c>
      <c r="E299" s="85">
        <v>204873388</v>
      </c>
      <c r="F299" s="85" t="s">
        <v>1031</v>
      </c>
      <c r="G299" s="85" t="s">
        <v>1137</v>
      </c>
      <c r="H299" s="85">
        <v>4.165</v>
      </c>
      <c r="I299" s="85" t="s">
        <v>1031</v>
      </c>
      <c r="J299" s="85" t="s">
        <v>1047</v>
      </c>
      <c r="K299" s="4">
        <v>212.88515406162463</v>
      </c>
      <c r="L299" s="4">
        <v>886.66666666666663</v>
      </c>
      <c r="M299" s="85" t="s">
        <v>1362</v>
      </c>
    </row>
    <row r="300" spans="1:13" ht="105">
      <c r="A300" s="96">
        <v>291</v>
      </c>
      <c r="B300" s="403"/>
      <c r="C300" s="326" t="s">
        <v>329</v>
      </c>
      <c r="D300" s="85" t="s">
        <v>1059</v>
      </c>
      <c r="E300" s="85">
        <v>204873388</v>
      </c>
      <c r="F300" s="85" t="s">
        <v>1031</v>
      </c>
      <c r="G300" s="85" t="s">
        <v>1137</v>
      </c>
      <c r="H300" s="85">
        <v>4.165</v>
      </c>
      <c r="I300" s="85" t="s">
        <v>1031</v>
      </c>
      <c r="J300" s="85" t="s">
        <v>1047</v>
      </c>
      <c r="K300" s="4">
        <v>212.88515406162463</v>
      </c>
      <c r="L300" s="4">
        <v>886.66666666666663</v>
      </c>
      <c r="M300" s="85" t="s">
        <v>1363</v>
      </c>
    </row>
    <row r="301" spans="1:13" ht="105">
      <c r="A301" s="96">
        <v>292</v>
      </c>
      <c r="B301" s="403"/>
      <c r="C301" s="326" t="s">
        <v>329</v>
      </c>
      <c r="D301" s="85" t="s">
        <v>1059</v>
      </c>
      <c r="E301" s="85">
        <v>204873388</v>
      </c>
      <c r="F301" s="85" t="s">
        <v>1031</v>
      </c>
      <c r="G301" s="85" t="s">
        <v>1137</v>
      </c>
      <c r="H301" s="85">
        <v>4.165</v>
      </c>
      <c r="I301" s="85" t="s">
        <v>1031</v>
      </c>
      <c r="J301" s="85" t="s">
        <v>1047</v>
      </c>
      <c r="K301" s="4">
        <v>212.88515406162463</v>
      </c>
      <c r="L301" s="4">
        <v>886.66666666666663</v>
      </c>
      <c r="M301" s="85" t="s">
        <v>1364</v>
      </c>
    </row>
    <row r="302" spans="1:13" ht="75">
      <c r="A302" s="96">
        <v>293</v>
      </c>
      <c r="B302" s="403"/>
      <c r="C302" s="326" t="s">
        <v>329</v>
      </c>
      <c r="D302" s="85" t="s">
        <v>1059</v>
      </c>
      <c r="E302" s="85">
        <v>204873388</v>
      </c>
      <c r="F302" s="85" t="s">
        <v>1031</v>
      </c>
      <c r="G302" s="85" t="s">
        <v>1137</v>
      </c>
      <c r="H302" s="85">
        <v>4.165</v>
      </c>
      <c r="I302" s="85" t="s">
        <v>1031</v>
      </c>
      <c r="J302" s="85" t="s">
        <v>1047</v>
      </c>
      <c r="K302" s="4">
        <v>212.88515406162463</v>
      </c>
      <c r="L302" s="4">
        <v>886.66666666666663</v>
      </c>
      <c r="M302" s="85" t="s">
        <v>1365</v>
      </c>
    </row>
    <row r="303" spans="1:13" ht="135">
      <c r="A303" s="96">
        <v>294</v>
      </c>
      <c r="B303" s="403"/>
      <c r="C303" s="326" t="s">
        <v>329</v>
      </c>
      <c r="D303" s="85" t="s">
        <v>1059</v>
      </c>
      <c r="E303" s="85">
        <v>204873388</v>
      </c>
      <c r="F303" s="85" t="s">
        <v>1031</v>
      </c>
      <c r="G303" s="85" t="s">
        <v>1137</v>
      </c>
      <c r="H303" s="85">
        <v>4.165</v>
      </c>
      <c r="I303" s="85" t="s">
        <v>1031</v>
      </c>
      <c r="J303" s="85" t="s">
        <v>1047</v>
      </c>
      <c r="K303" s="4">
        <v>212.88515406162463</v>
      </c>
      <c r="L303" s="4">
        <v>886.66666666666663</v>
      </c>
      <c r="M303" s="85" t="s">
        <v>1366</v>
      </c>
    </row>
    <row r="304" spans="1:13" ht="105">
      <c r="A304" s="96">
        <v>295</v>
      </c>
      <c r="B304" s="403"/>
      <c r="C304" s="326" t="s">
        <v>329</v>
      </c>
      <c r="D304" s="85" t="s">
        <v>1059</v>
      </c>
      <c r="E304" s="85">
        <v>204873388</v>
      </c>
      <c r="F304" s="85" t="s">
        <v>1031</v>
      </c>
      <c r="G304" s="85" t="s">
        <v>1137</v>
      </c>
      <c r="H304" s="85">
        <v>4.165</v>
      </c>
      <c r="I304" s="85" t="s">
        <v>1031</v>
      </c>
      <c r="J304" s="85" t="s">
        <v>1047</v>
      </c>
      <c r="K304" s="4">
        <v>212.88515406162463</v>
      </c>
      <c r="L304" s="4">
        <v>886.66666666666663</v>
      </c>
      <c r="M304" s="85" t="s">
        <v>1367</v>
      </c>
    </row>
    <row r="305" spans="1:13" ht="120">
      <c r="A305" s="96">
        <v>296</v>
      </c>
      <c r="B305" s="403"/>
      <c r="C305" s="326" t="s">
        <v>329</v>
      </c>
      <c r="D305" s="85" t="s">
        <v>1059</v>
      </c>
      <c r="E305" s="85">
        <v>204873388</v>
      </c>
      <c r="F305" s="85" t="s">
        <v>1031</v>
      </c>
      <c r="G305" s="85" t="s">
        <v>1137</v>
      </c>
      <c r="H305" s="85">
        <v>4.165</v>
      </c>
      <c r="I305" s="85" t="s">
        <v>1031</v>
      </c>
      <c r="J305" s="85" t="s">
        <v>1047</v>
      </c>
      <c r="K305" s="4">
        <v>212.88515406162463</v>
      </c>
      <c r="L305" s="4">
        <v>886.66666666666663</v>
      </c>
      <c r="M305" s="85" t="s">
        <v>1368</v>
      </c>
    </row>
    <row r="306" spans="1:13" ht="225">
      <c r="A306" s="96">
        <v>297</v>
      </c>
      <c r="B306" s="403"/>
      <c r="C306" s="326" t="s">
        <v>329</v>
      </c>
      <c r="D306" s="85" t="s">
        <v>1059</v>
      </c>
      <c r="E306" s="85">
        <v>204873388</v>
      </c>
      <c r="F306" s="85" t="s">
        <v>1031</v>
      </c>
      <c r="G306" s="85" t="s">
        <v>1137</v>
      </c>
      <c r="H306" s="85">
        <v>4.165</v>
      </c>
      <c r="I306" s="85" t="s">
        <v>1031</v>
      </c>
      <c r="J306" s="85" t="s">
        <v>1047</v>
      </c>
      <c r="K306" s="4">
        <v>212.88515406162463</v>
      </c>
      <c r="L306" s="4">
        <v>886.66666666666663</v>
      </c>
      <c r="M306" s="85" t="s">
        <v>1369</v>
      </c>
    </row>
    <row r="307" spans="1:13" ht="90">
      <c r="A307" s="96">
        <v>298</v>
      </c>
      <c r="B307" s="403"/>
      <c r="C307" s="326" t="s">
        <v>329</v>
      </c>
      <c r="D307" s="85" t="s">
        <v>1059</v>
      </c>
      <c r="E307" s="85">
        <v>204873388</v>
      </c>
      <c r="F307" s="85" t="s">
        <v>1031</v>
      </c>
      <c r="G307" s="85" t="s">
        <v>1137</v>
      </c>
      <c r="H307" s="85">
        <v>4.165</v>
      </c>
      <c r="I307" s="85" t="s">
        <v>1031</v>
      </c>
      <c r="J307" s="85" t="s">
        <v>1047</v>
      </c>
      <c r="K307" s="4">
        <v>212.88515406162463</v>
      </c>
      <c r="L307" s="4">
        <v>886.66666666666663</v>
      </c>
      <c r="M307" s="85" t="s">
        <v>1370</v>
      </c>
    </row>
    <row r="308" spans="1:13" ht="90">
      <c r="A308" s="96">
        <v>299</v>
      </c>
      <c r="B308" s="403"/>
      <c r="C308" s="326" t="s">
        <v>329</v>
      </c>
      <c r="D308" s="85" t="s">
        <v>1059</v>
      </c>
      <c r="E308" s="85">
        <v>204873388</v>
      </c>
      <c r="F308" s="85" t="s">
        <v>1031</v>
      </c>
      <c r="G308" s="85" t="s">
        <v>1137</v>
      </c>
      <c r="H308" s="85">
        <v>4.165</v>
      </c>
      <c r="I308" s="85" t="s">
        <v>1031</v>
      </c>
      <c r="J308" s="85" t="s">
        <v>1047</v>
      </c>
      <c r="K308" s="4">
        <v>212.88515406162463</v>
      </c>
      <c r="L308" s="4">
        <v>886.66666666666663</v>
      </c>
      <c r="M308" s="85" t="s">
        <v>1371</v>
      </c>
    </row>
    <row r="309" spans="1:13" ht="150">
      <c r="A309" s="96">
        <v>300</v>
      </c>
      <c r="B309" s="403"/>
      <c r="C309" s="326" t="s">
        <v>329</v>
      </c>
      <c r="D309" s="85" t="s">
        <v>1059</v>
      </c>
      <c r="E309" s="85">
        <v>204873388</v>
      </c>
      <c r="F309" s="85" t="s">
        <v>1031</v>
      </c>
      <c r="G309" s="85" t="s">
        <v>1137</v>
      </c>
      <c r="H309" s="85">
        <v>4.165</v>
      </c>
      <c r="I309" s="85" t="s">
        <v>1031</v>
      </c>
      <c r="J309" s="85" t="s">
        <v>1047</v>
      </c>
      <c r="K309" s="4">
        <v>212.88515406162463</v>
      </c>
      <c r="L309" s="4">
        <v>886.66666666666663</v>
      </c>
      <c r="M309" s="85" t="s">
        <v>1372</v>
      </c>
    </row>
    <row r="310" spans="1:13" ht="150">
      <c r="A310" s="96">
        <v>301</v>
      </c>
      <c r="B310" s="403"/>
      <c r="C310" s="326" t="s">
        <v>329</v>
      </c>
      <c r="D310" s="85" t="s">
        <v>1059</v>
      </c>
      <c r="E310" s="85">
        <v>204873388</v>
      </c>
      <c r="F310" s="85" t="s">
        <v>1031</v>
      </c>
      <c r="G310" s="85" t="s">
        <v>1137</v>
      </c>
      <c r="H310" s="85">
        <v>4.165</v>
      </c>
      <c r="I310" s="85" t="s">
        <v>1031</v>
      </c>
      <c r="J310" s="85" t="s">
        <v>1047</v>
      </c>
      <c r="K310" s="4">
        <v>212.88515406162463</v>
      </c>
      <c r="L310" s="4">
        <v>886.66666666666663</v>
      </c>
      <c r="M310" s="85" t="s">
        <v>1373</v>
      </c>
    </row>
    <row r="311" spans="1:13" ht="105">
      <c r="A311" s="96">
        <v>302</v>
      </c>
      <c r="B311" s="403"/>
      <c r="C311" s="326" t="s">
        <v>329</v>
      </c>
      <c r="D311" s="85" t="s">
        <v>1059</v>
      </c>
      <c r="E311" s="85">
        <v>204873388</v>
      </c>
      <c r="F311" s="85" t="s">
        <v>1031</v>
      </c>
      <c r="G311" s="85" t="s">
        <v>1137</v>
      </c>
      <c r="H311" s="85">
        <v>14.048199999999998</v>
      </c>
      <c r="I311" s="85" t="s">
        <v>1031</v>
      </c>
      <c r="J311" s="85" t="s">
        <v>1047</v>
      </c>
      <c r="K311" s="4">
        <v>63.11603384537996</v>
      </c>
      <c r="L311" s="4">
        <v>886.66666666666663</v>
      </c>
      <c r="M311" s="85" t="s">
        <v>1374</v>
      </c>
    </row>
    <row r="312" spans="1:13" ht="135">
      <c r="A312" s="96">
        <v>303</v>
      </c>
      <c r="B312" s="403"/>
      <c r="C312" s="326" t="s">
        <v>329</v>
      </c>
      <c r="D312" s="85" t="s">
        <v>1059</v>
      </c>
      <c r="E312" s="85">
        <v>204873388</v>
      </c>
      <c r="F312" s="85" t="s">
        <v>1031</v>
      </c>
      <c r="G312" s="85" t="s">
        <v>1137</v>
      </c>
      <c r="H312" s="85">
        <v>14.048199999999998</v>
      </c>
      <c r="I312" s="85" t="s">
        <v>1031</v>
      </c>
      <c r="J312" s="85" t="s">
        <v>1047</v>
      </c>
      <c r="K312" s="4">
        <v>63.11603384537996</v>
      </c>
      <c r="L312" s="4">
        <v>886.66666666666663</v>
      </c>
      <c r="M312" s="85" t="s">
        <v>1375</v>
      </c>
    </row>
    <row r="313" spans="1:13" ht="135">
      <c r="A313" s="96">
        <v>304</v>
      </c>
      <c r="B313" s="403"/>
      <c r="C313" s="326" t="s">
        <v>329</v>
      </c>
      <c r="D313" s="85" t="s">
        <v>1059</v>
      </c>
      <c r="E313" s="85">
        <v>204873388</v>
      </c>
      <c r="F313" s="85" t="s">
        <v>1031</v>
      </c>
      <c r="G313" s="85" t="s">
        <v>1137</v>
      </c>
      <c r="H313" s="85">
        <v>14.048199999999998</v>
      </c>
      <c r="I313" s="85" t="s">
        <v>1031</v>
      </c>
      <c r="J313" s="85" t="s">
        <v>1047</v>
      </c>
      <c r="K313" s="4">
        <v>63.11603384537996</v>
      </c>
      <c r="L313" s="4">
        <v>886.66666666666663</v>
      </c>
      <c r="M313" s="85" t="s">
        <v>1376</v>
      </c>
    </row>
    <row r="314" spans="1:13" ht="120">
      <c r="A314" s="96">
        <v>305</v>
      </c>
      <c r="B314" s="403"/>
      <c r="C314" s="326" t="s">
        <v>329</v>
      </c>
      <c r="D314" s="85" t="s">
        <v>1059</v>
      </c>
      <c r="E314" s="85">
        <v>204873388</v>
      </c>
      <c r="F314" s="85" t="s">
        <v>1031</v>
      </c>
      <c r="G314" s="85" t="s">
        <v>1137</v>
      </c>
      <c r="H314" s="85">
        <v>4.165</v>
      </c>
      <c r="I314" s="85" t="s">
        <v>1031</v>
      </c>
      <c r="J314" s="85" t="s">
        <v>1047</v>
      </c>
      <c r="K314" s="4">
        <v>212.88515406162463</v>
      </c>
      <c r="L314" s="4">
        <v>886.66666666666663</v>
      </c>
      <c r="M314" s="85" t="s">
        <v>1377</v>
      </c>
    </row>
    <row r="315" spans="1:13" ht="105">
      <c r="A315" s="96">
        <v>306</v>
      </c>
      <c r="B315" s="403"/>
      <c r="C315" s="326" t="s">
        <v>329</v>
      </c>
      <c r="D315" s="85" t="s">
        <v>1059</v>
      </c>
      <c r="E315" s="85">
        <v>204873388</v>
      </c>
      <c r="F315" s="85" t="s">
        <v>1031</v>
      </c>
      <c r="G315" s="85" t="s">
        <v>1137</v>
      </c>
      <c r="H315" s="85">
        <v>4.165</v>
      </c>
      <c r="I315" s="85" t="s">
        <v>1031</v>
      </c>
      <c r="J315" s="85" t="s">
        <v>1047</v>
      </c>
      <c r="K315" s="4">
        <v>212.88515406162463</v>
      </c>
      <c r="L315" s="4">
        <v>886.66666666666663</v>
      </c>
      <c r="M315" s="85" t="s">
        <v>1378</v>
      </c>
    </row>
    <row r="316" spans="1:13" ht="165">
      <c r="A316" s="96">
        <v>307</v>
      </c>
      <c r="B316" s="403"/>
      <c r="C316" s="326" t="s">
        <v>329</v>
      </c>
      <c r="D316" s="85" t="s">
        <v>1059</v>
      </c>
      <c r="E316" s="85">
        <v>204873388</v>
      </c>
      <c r="F316" s="85" t="s">
        <v>1031</v>
      </c>
      <c r="G316" s="85" t="s">
        <v>1137</v>
      </c>
      <c r="H316" s="85">
        <v>4.165</v>
      </c>
      <c r="I316" s="85" t="s">
        <v>1031</v>
      </c>
      <c r="J316" s="85" t="s">
        <v>1047</v>
      </c>
      <c r="K316" s="4">
        <v>212.88515406162463</v>
      </c>
      <c r="L316" s="4">
        <v>886.66666666666663</v>
      </c>
      <c r="M316" s="85" t="s">
        <v>1379</v>
      </c>
    </row>
    <row r="317" spans="1:13" ht="90">
      <c r="A317" s="96">
        <v>308</v>
      </c>
      <c r="B317" s="403"/>
      <c r="C317" s="326" t="s">
        <v>329</v>
      </c>
      <c r="D317" s="85" t="s">
        <v>1059</v>
      </c>
      <c r="E317" s="85">
        <v>204873388</v>
      </c>
      <c r="F317" s="85" t="s">
        <v>1031</v>
      </c>
      <c r="G317" s="85" t="s">
        <v>1137</v>
      </c>
      <c r="H317" s="85">
        <v>4.165</v>
      </c>
      <c r="I317" s="85" t="s">
        <v>1031</v>
      </c>
      <c r="J317" s="85" t="s">
        <v>1047</v>
      </c>
      <c r="K317" s="4">
        <v>212.88515406162463</v>
      </c>
      <c r="L317" s="4">
        <v>886.66666666666663</v>
      </c>
      <c r="M317" s="85" t="s">
        <v>1380</v>
      </c>
    </row>
    <row r="318" spans="1:13" ht="90">
      <c r="A318" s="96">
        <v>309</v>
      </c>
      <c r="B318" s="403"/>
      <c r="C318" s="326" t="s">
        <v>329</v>
      </c>
      <c r="D318" s="85" t="s">
        <v>1059</v>
      </c>
      <c r="E318" s="85">
        <v>204873388</v>
      </c>
      <c r="F318" s="85" t="s">
        <v>1031</v>
      </c>
      <c r="G318" s="85" t="s">
        <v>1137</v>
      </c>
      <c r="H318" s="85">
        <v>4.165</v>
      </c>
      <c r="I318" s="85" t="s">
        <v>1031</v>
      </c>
      <c r="J318" s="85" t="s">
        <v>1047</v>
      </c>
      <c r="K318" s="4">
        <v>212.88515406162463</v>
      </c>
      <c r="L318" s="4">
        <v>886.66666666666663</v>
      </c>
      <c r="M318" s="85" t="s">
        <v>1381</v>
      </c>
    </row>
    <row r="319" spans="1:13" ht="90">
      <c r="A319" s="96">
        <v>310</v>
      </c>
      <c r="B319" s="403"/>
      <c r="C319" s="326" t="s">
        <v>329</v>
      </c>
      <c r="D319" s="85" t="s">
        <v>1059</v>
      </c>
      <c r="E319" s="85">
        <v>204873388</v>
      </c>
      <c r="F319" s="85" t="s">
        <v>1031</v>
      </c>
      <c r="G319" s="85" t="s">
        <v>1137</v>
      </c>
      <c r="H319" s="85">
        <v>4.165</v>
      </c>
      <c r="I319" s="85" t="s">
        <v>1031</v>
      </c>
      <c r="J319" s="85" t="s">
        <v>1047</v>
      </c>
      <c r="K319" s="4">
        <v>212.88515406162463</v>
      </c>
      <c r="L319" s="4">
        <v>886.66666666666663</v>
      </c>
      <c r="M319" s="85" t="s">
        <v>1382</v>
      </c>
    </row>
    <row r="320" spans="1:13" ht="165">
      <c r="A320" s="96">
        <v>311</v>
      </c>
      <c r="B320" s="403"/>
      <c r="C320" s="326" t="s">
        <v>329</v>
      </c>
      <c r="D320" s="85" t="s">
        <v>1059</v>
      </c>
      <c r="E320" s="85">
        <v>204873388</v>
      </c>
      <c r="F320" s="85" t="s">
        <v>1031</v>
      </c>
      <c r="G320" s="85" t="s">
        <v>1137</v>
      </c>
      <c r="H320" s="85">
        <v>4.165</v>
      </c>
      <c r="I320" s="85" t="s">
        <v>1031</v>
      </c>
      <c r="J320" s="85" t="s">
        <v>1047</v>
      </c>
      <c r="K320" s="4">
        <v>212.88515406162463</v>
      </c>
      <c r="L320" s="4">
        <v>886.66666666666663</v>
      </c>
      <c r="M320" s="85" t="s">
        <v>1383</v>
      </c>
    </row>
    <row r="321" spans="1:13" ht="150">
      <c r="A321" s="96">
        <v>312</v>
      </c>
      <c r="B321" s="403"/>
      <c r="C321" s="326" t="s">
        <v>329</v>
      </c>
      <c r="D321" s="85" t="s">
        <v>1059</v>
      </c>
      <c r="E321" s="85">
        <v>204873388</v>
      </c>
      <c r="F321" s="85" t="s">
        <v>1031</v>
      </c>
      <c r="G321" s="85" t="s">
        <v>1137</v>
      </c>
      <c r="H321" s="85">
        <v>4.165</v>
      </c>
      <c r="I321" s="85" t="s">
        <v>1031</v>
      </c>
      <c r="J321" s="85" t="s">
        <v>1047</v>
      </c>
      <c r="K321" s="4">
        <v>212.88515406162463</v>
      </c>
      <c r="L321" s="4">
        <v>886.66666666666663</v>
      </c>
      <c r="M321" s="85" t="s">
        <v>1384</v>
      </c>
    </row>
    <row r="322" spans="1:13" ht="60">
      <c r="A322" s="96">
        <v>313</v>
      </c>
      <c r="B322" s="403"/>
      <c r="C322" s="326" t="s">
        <v>329</v>
      </c>
      <c r="D322" s="85" t="s">
        <v>1059</v>
      </c>
      <c r="E322" s="85">
        <v>204873388</v>
      </c>
      <c r="F322" s="85" t="s">
        <v>1031</v>
      </c>
      <c r="G322" s="85" t="s">
        <v>1137</v>
      </c>
      <c r="H322" s="85">
        <v>14.048199999999998</v>
      </c>
      <c r="I322" s="85" t="s">
        <v>1031</v>
      </c>
      <c r="J322" s="85" t="s">
        <v>1047</v>
      </c>
      <c r="K322" s="4">
        <v>63.11603384537996</v>
      </c>
      <c r="L322" s="4">
        <v>886.66666666666663</v>
      </c>
      <c r="M322" s="85" t="s">
        <v>1385</v>
      </c>
    </row>
    <row r="323" spans="1:13" ht="195">
      <c r="A323" s="96">
        <v>314</v>
      </c>
      <c r="B323" s="403"/>
      <c r="C323" s="326" t="s">
        <v>329</v>
      </c>
      <c r="D323" s="85" t="s">
        <v>1059</v>
      </c>
      <c r="E323" s="85">
        <v>204873388</v>
      </c>
      <c r="F323" s="85" t="s">
        <v>1031</v>
      </c>
      <c r="G323" s="85" t="s">
        <v>1137</v>
      </c>
      <c r="H323" s="85">
        <v>14.048199999999998</v>
      </c>
      <c r="I323" s="85" t="s">
        <v>1031</v>
      </c>
      <c r="J323" s="85" t="s">
        <v>1047</v>
      </c>
      <c r="K323" s="4">
        <v>63.11603384537996</v>
      </c>
      <c r="L323" s="4">
        <v>886.66666666666663</v>
      </c>
      <c r="M323" s="85" t="s">
        <v>1386</v>
      </c>
    </row>
    <row r="324" spans="1:13" ht="135">
      <c r="A324" s="96">
        <v>315</v>
      </c>
      <c r="B324" s="403"/>
      <c r="C324" s="326" t="s">
        <v>329</v>
      </c>
      <c r="D324" s="85" t="s">
        <v>1059</v>
      </c>
      <c r="E324" s="85">
        <v>204873388</v>
      </c>
      <c r="F324" s="85" t="s">
        <v>1031</v>
      </c>
      <c r="G324" s="85" t="s">
        <v>1137</v>
      </c>
      <c r="H324" s="85">
        <v>14.048199999999998</v>
      </c>
      <c r="I324" s="85" t="s">
        <v>1031</v>
      </c>
      <c r="J324" s="85" t="s">
        <v>1047</v>
      </c>
      <c r="K324" s="4">
        <v>63.11603384537996</v>
      </c>
      <c r="L324" s="4">
        <v>886.66666666666663</v>
      </c>
      <c r="M324" s="85" t="s">
        <v>1387</v>
      </c>
    </row>
    <row r="325" spans="1:13" ht="90">
      <c r="A325" s="96">
        <v>316</v>
      </c>
      <c r="B325" s="403"/>
      <c r="C325" s="326" t="s">
        <v>329</v>
      </c>
      <c r="D325" s="85" t="s">
        <v>1059</v>
      </c>
      <c r="E325" s="85">
        <v>204873388</v>
      </c>
      <c r="F325" s="85" t="s">
        <v>1031</v>
      </c>
      <c r="G325" s="85" t="s">
        <v>1137</v>
      </c>
      <c r="H325" s="85">
        <v>4.165</v>
      </c>
      <c r="I325" s="85" t="s">
        <v>1031</v>
      </c>
      <c r="J325" s="85" t="s">
        <v>1047</v>
      </c>
      <c r="K325" s="4">
        <v>212.88515406162463</v>
      </c>
      <c r="L325" s="4">
        <v>886.66666666666663</v>
      </c>
      <c r="M325" s="85" t="s">
        <v>1388</v>
      </c>
    </row>
    <row r="326" spans="1:13" ht="225">
      <c r="A326" s="96">
        <v>317</v>
      </c>
      <c r="B326" s="403"/>
      <c r="C326" s="326" t="s">
        <v>329</v>
      </c>
      <c r="D326" s="85" t="s">
        <v>1059</v>
      </c>
      <c r="E326" s="85">
        <v>204873388</v>
      </c>
      <c r="F326" s="85" t="s">
        <v>1031</v>
      </c>
      <c r="G326" s="85" t="s">
        <v>1137</v>
      </c>
      <c r="H326" s="85">
        <v>4.165</v>
      </c>
      <c r="I326" s="85" t="s">
        <v>1031</v>
      </c>
      <c r="J326" s="85" t="s">
        <v>1047</v>
      </c>
      <c r="K326" s="4">
        <v>212.88515406162463</v>
      </c>
      <c r="L326" s="4">
        <v>886.66666666666663</v>
      </c>
      <c r="M326" s="85" t="s">
        <v>1389</v>
      </c>
    </row>
    <row r="327" spans="1:13" ht="165">
      <c r="A327" s="96">
        <v>318</v>
      </c>
      <c r="B327" s="403"/>
      <c r="C327" s="326" t="s">
        <v>329</v>
      </c>
      <c r="D327" s="85" t="s">
        <v>1059</v>
      </c>
      <c r="E327" s="85">
        <v>204873388</v>
      </c>
      <c r="F327" s="85" t="s">
        <v>1031</v>
      </c>
      <c r="G327" s="85" t="s">
        <v>1137</v>
      </c>
      <c r="H327" s="85">
        <v>4.165</v>
      </c>
      <c r="I327" s="85" t="s">
        <v>1031</v>
      </c>
      <c r="J327" s="85" t="s">
        <v>1047</v>
      </c>
      <c r="K327" s="4">
        <v>212.88515406162463</v>
      </c>
      <c r="L327" s="4">
        <v>886.66666666666663</v>
      </c>
      <c r="M327" s="85" t="s">
        <v>1390</v>
      </c>
    </row>
    <row r="328" spans="1:13" ht="75">
      <c r="A328" s="96">
        <v>319</v>
      </c>
      <c r="B328" s="403"/>
      <c r="C328" s="326" t="s">
        <v>329</v>
      </c>
      <c r="D328" s="85" t="s">
        <v>1059</v>
      </c>
      <c r="E328" s="85">
        <v>204873388</v>
      </c>
      <c r="F328" s="85" t="s">
        <v>1031</v>
      </c>
      <c r="G328" s="85" t="s">
        <v>1137</v>
      </c>
      <c r="H328" s="85">
        <v>4.165</v>
      </c>
      <c r="I328" s="85" t="s">
        <v>1031</v>
      </c>
      <c r="J328" s="85" t="s">
        <v>1047</v>
      </c>
      <c r="K328" s="4">
        <v>212.88515406162463</v>
      </c>
      <c r="L328" s="4">
        <v>886.66666666666663</v>
      </c>
      <c r="M328" s="85" t="s">
        <v>1391</v>
      </c>
    </row>
    <row r="329" spans="1:13" ht="75">
      <c r="A329" s="96">
        <v>320</v>
      </c>
      <c r="B329" s="403"/>
      <c r="C329" s="326" t="s">
        <v>329</v>
      </c>
      <c r="D329" s="85" t="s">
        <v>1059</v>
      </c>
      <c r="E329" s="85">
        <v>204873388</v>
      </c>
      <c r="F329" s="85" t="s">
        <v>1031</v>
      </c>
      <c r="G329" s="85" t="s">
        <v>1137</v>
      </c>
      <c r="H329" s="85">
        <v>4.165</v>
      </c>
      <c r="I329" s="85" t="s">
        <v>1031</v>
      </c>
      <c r="J329" s="85" t="s">
        <v>1047</v>
      </c>
      <c r="K329" s="4">
        <v>212.88515406162463</v>
      </c>
      <c r="L329" s="4">
        <v>886.66666666666663</v>
      </c>
      <c r="M329" s="85" t="s">
        <v>1392</v>
      </c>
    </row>
    <row r="330" spans="1:13" ht="135">
      <c r="A330" s="96">
        <v>321</v>
      </c>
      <c r="B330" s="403"/>
      <c r="C330" s="326" t="s">
        <v>329</v>
      </c>
      <c r="D330" s="85" t="s">
        <v>1059</v>
      </c>
      <c r="E330" s="85">
        <v>204873388</v>
      </c>
      <c r="F330" s="85" t="s">
        <v>1031</v>
      </c>
      <c r="G330" s="85" t="s">
        <v>1137</v>
      </c>
      <c r="H330" s="85">
        <v>4.165</v>
      </c>
      <c r="I330" s="85" t="s">
        <v>1031</v>
      </c>
      <c r="J330" s="85" t="s">
        <v>1047</v>
      </c>
      <c r="K330" s="4">
        <v>212.88515406162463</v>
      </c>
      <c r="L330" s="4">
        <v>886.66666666666663</v>
      </c>
      <c r="M330" s="85" t="s">
        <v>1393</v>
      </c>
    </row>
    <row r="331" spans="1:13" ht="45">
      <c r="A331" s="96">
        <v>322</v>
      </c>
      <c r="B331" s="403"/>
      <c r="C331" s="326" t="s">
        <v>329</v>
      </c>
      <c r="D331" s="85" t="s">
        <v>1059</v>
      </c>
      <c r="E331" s="85">
        <v>204873388</v>
      </c>
      <c r="F331" s="85" t="s">
        <v>1031</v>
      </c>
      <c r="G331" s="85" t="s">
        <v>1137</v>
      </c>
      <c r="H331" s="85">
        <v>4.165</v>
      </c>
      <c r="I331" s="85" t="s">
        <v>1031</v>
      </c>
      <c r="J331" s="85" t="s">
        <v>1047</v>
      </c>
      <c r="K331" s="4">
        <v>212.88515406162463</v>
      </c>
      <c r="L331" s="4">
        <v>886.66666666666663</v>
      </c>
      <c r="M331" s="85" t="s">
        <v>1394</v>
      </c>
    </row>
    <row r="332" spans="1:13" ht="255">
      <c r="A332" s="96">
        <v>323</v>
      </c>
      <c r="B332" s="403"/>
      <c r="C332" s="326" t="s">
        <v>329</v>
      </c>
      <c r="D332" s="85" t="s">
        <v>1059</v>
      </c>
      <c r="E332" s="85">
        <v>204873388</v>
      </c>
      <c r="F332" s="85" t="s">
        <v>1031</v>
      </c>
      <c r="G332" s="85" t="s">
        <v>1137</v>
      </c>
      <c r="H332" s="85">
        <v>4.165</v>
      </c>
      <c r="I332" s="85" t="s">
        <v>1031</v>
      </c>
      <c r="J332" s="85" t="s">
        <v>1047</v>
      </c>
      <c r="K332" s="4">
        <v>212.88515406162463</v>
      </c>
      <c r="L332" s="4">
        <v>886.66666666666663</v>
      </c>
      <c r="M332" s="85" t="s">
        <v>1395</v>
      </c>
    </row>
    <row r="333" spans="1:13" ht="60">
      <c r="A333" s="96">
        <v>324</v>
      </c>
      <c r="B333" s="403"/>
      <c r="C333" s="326" t="s">
        <v>329</v>
      </c>
      <c r="D333" s="85" t="s">
        <v>1059</v>
      </c>
      <c r="E333" s="85">
        <v>204873388</v>
      </c>
      <c r="F333" s="85" t="s">
        <v>1031</v>
      </c>
      <c r="G333" s="85" t="s">
        <v>1137</v>
      </c>
      <c r="H333" s="85">
        <v>4.165</v>
      </c>
      <c r="I333" s="85" t="s">
        <v>1031</v>
      </c>
      <c r="J333" s="85" t="s">
        <v>1047</v>
      </c>
      <c r="K333" s="4">
        <v>212.88515406162463</v>
      </c>
      <c r="L333" s="4">
        <v>886.66666666666663</v>
      </c>
      <c r="M333" s="85" t="s">
        <v>1396</v>
      </c>
    </row>
    <row r="334" spans="1:13" ht="135">
      <c r="A334" s="96">
        <v>325</v>
      </c>
      <c r="B334" s="403"/>
      <c r="C334" s="326" t="s">
        <v>329</v>
      </c>
      <c r="D334" s="85" t="s">
        <v>1059</v>
      </c>
      <c r="E334" s="85">
        <v>204873388</v>
      </c>
      <c r="F334" s="85" t="s">
        <v>1031</v>
      </c>
      <c r="G334" s="85" t="s">
        <v>1137</v>
      </c>
      <c r="H334" s="85">
        <v>4.165</v>
      </c>
      <c r="I334" s="85" t="s">
        <v>1031</v>
      </c>
      <c r="J334" s="85" t="s">
        <v>1047</v>
      </c>
      <c r="K334" s="4">
        <v>212.88515406162463</v>
      </c>
      <c r="L334" s="4">
        <v>886.66666666666663</v>
      </c>
      <c r="M334" s="85" t="s">
        <v>1397</v>
      </c>
    </row>
    <row r="335" spans="1:13" ht="150">
      <c r="A335" s="96">
        <v>326</v>
      </c>
      <c r="B335" s="403"/>
      <c r="C335" s="326" t="s">
        <v>329</v>
      </c>
      <c r="D335" s="85" t="s">
        <v>1059</v>
      </c>
      <c r="E335" s="85">
        <v>204873388</v>
      </c>
      <c r="F335" s="85" t="s">
        <v>1031</v>
      </c>
      <c r="G335" s="85" t="s">
        <v>1137</v>
      </c>
      <c r="H335" s="85">
        <v>4.165</v>
      </c>
      <c r="I335" s="85" t="s">
        <v>1031</v>
      </c>
      <c r="J335" s="85" t="s">
        <v>1047</v>
      </c>
      <c r="K335" s="4">
        <v>212.88515406162463</v>
      </c>
      <c r="L335" s="4">
        <v>886.66666666666663</v>
      </c>
      <c r="M335" s="85" t="s">
        <v>1398</v>
      </c>
    </row>
    <row r="336" spans="1:13" ht="60">
      <c r="A336" s="96">
        <v>327</v>
      </c>
      <c r="B336" s="403"/>
      <c r="C336" s="326" t="s">
        <v>329</v>
      </c>
      <c r="D336" s="85" t="s">
        <v>1059</v>
      </c>
      <c r="E336" s="85">
        <v>204873388</v>
      </c>
      <c r="F336" s="85" t="s">
        <v>1031</v>
      </c>
      <c r="G336" s="85" t="s">
        <v>1137</v>
      </c>
      <c r="H336" s="85">
        <v>4.165</v>
      </c>
      <c r="I336" s="85" t="s">
        <v>1031</v>
      </c>
      <c r="J336" s="85" t="s">
        <v>1047</v>
      </c>
      <c r="K336" s="4">
        <v>212.88515406162463</v>
      </c>
      <c r="L336" s="4">
        <v>886.66666666666663</v>
      </c>
      <c r="M336" s="85" t="s">
        <v>1399</v>
      </c>
    </row>
    <row r="337" spans="1:13" ht="90">
      <c r="A337" s="96">
        <v>328</v>
      </c>
      <c r="B337" s="403"/>
      <c r="C337" s="326" t="s">
        <v>329</v>
      </c>
      <c r="D337" s="85" t="s">
        <v>1059</v>
      </c>
      <c r="E337" s="85">
        <v>204873388</v>
      </c>
      <c r="F337" s="85" t="s">
        <v>1031</v>
      </c>
      <c r="G337" s="85" t="s">
        <v>1137</v>
      </c>
      <c r="H337" s="85">
        <v>4.165</v>
      </c>
      <c r="I337" s="85" t="s">
        <v>1031</v>
      </c>
      <c r="J337" s="85" t="s">
        <v>1047</v>
      </c>
      <c r="K337" s="4">
        <v>212.88515406162463</v>
      </c>
      <c r="L337" s="4">
        <v>886.66666666666663</v>
      </c>
      <c r="M337" s="85" t="s">
        <v>1400</v>
      </c>
    </row>
    <row r="338" spans="1:13" ht="180">
      <c r="A338" s="96">
        <v>329</v>
      </c>
      <c r="B338" s="403"/>
      <c r="C338" s="326" t="s">
        <v>329</v>
      </c>
      <c r="D338" s="85" t="s">
        <v>1059</v>
      </c>
      <c r="E338" s="85">
        <v>204873388</v>
      </c>
      <c r="F338" s="85" t="s">
        <v>1031</v>
      </c>
      <c r="G338" s="85" t="s">
        <v>1137</v>
      </c>
      <c r="H338" s="85">
        <v>4.165</v>
      </c>
      <c r="I338" s="85" t="s">
        <v>1031</v>
      </c>
      <c r="J338" s="85" t="s">
        <v>1047</v>
      </c>
      <c r="K338" s="4">
        <v>212.88515406162463</v>
      </c>
      <c r="L338" s="4">
        <v>886.66666666666663</v>
      </c>
      <c r="M338" s="85" t="s">
        <v>1401</v>
      </c>
    </row>
    <row r="339" spans="1:13" ht="120">
      <c r="A339" s="96">
        <v>330</v>
      </c>
      <c r="B339" s="403"/>
      <c r="C339" s="326" t="s">
        <v>329</v>
      </c>
      <c r="D339" s="85" t="s">
        <v>1059</v>
      </c>
      <c r="E339" s="85">
        <v>204873388</v>
      </c>
      <c r="F339" s="85" t="s">
        <v>1031</v>
      </c>
      <c r="G339" s="85" t="s">
        <v>1137</v>
      </c>
      <c r="H339" s="85">
        <v>4.165</v>
      </c>
      <c r="I339" s="85" t="s">
        <v>1031</v>
      </c>
      <c r="J339" s="85" t="s">
        <v>1047</v>
      </c>
      <c r="K339" s="4">
        <v>212.88515406162463</v>
      </c>
      <c r="L339" s="4">
        <v>886.66666666666663</v>
      </c>
      <c r="M339" s="85" t="s">
        <v>1402</v>
      </c>
    </row>
    <row r="340" spans="1:13" ht="105">
      <c r="A340" s="96">
        <v>331</v>
      </c>
      <c r="B340" s="403"/>
      <c r="C340" s="326" t="s">
        <v>329</v>
      </c>
      <c r="D340" s="85" t="s">
        <v>1059</v>
      </c>
      <c r="E340" s="85">
        <v>204873388</v>
      </c>
      <c r="F340" s="85" t="s">
        <v>1031</v>
      </c>
      <c r="G340" s="85" t="s">
        <v>1137</v>
      </c>
      <c r="H340" s="85">
        <v>4.165</v>
      </c>
      <c r="I340" s="85" t="s">
        <v>1031</v>
      </c>
      <c r="J340" s="85" t="s">
        <v>1047</v>
      </c>
      <c r="K340" s="4">
        <v>212.88515406162463</v>
      </c>
      <c r="L340" s="4">
        <v>886.66666666666663</v>
      </c>
      <c r="M340" s="85" t="s">
        <v>1403</v>
      </c>
    </row>
    <row r="341" spans="1:13" ht="90">
      <c r="A341" s="96">
        <v>332</v>
      </c>
      <c r="B341" s="403"/>
      <c r="C341" s="326" t="s">
        <v>329</v>
      </c>
      <c r="D341" s="85" t="s">
        <v>1059</v>
      </c>
      <c r="E341" s="85">
        <v>204873388</v>
      </c>
      <c r="F341" s="85" t="s">
        <v>1031</v>
      </c>
      <c r="G341" s="85" t="s">
        <v>1137</v>
      </c>
      <c r="H341" s="85">
        <v>4.165</v>
      </c>
      <c r="I341" s="85" t="s">
        <v>1031</v>
      </c>
      <c r="J341" s="85" t="s">
        <v>1047</v>
      </c>
      <c r="K341" s="4">
        <v>212.88515406162463</v>
      </c>
      <c r="L341" s="4">
        <v>886.66666666666663</v>
      </c>
      <c r="M341" s="85" t="s">
        <v>1404</v>
      </c>
    </row>
    <row r="342" spans="1:13" ht="105">
      <c r="A342" s="96">
        <v>333</v>
      </c>
      <c r="B342" s="403"/>
      <c r="C342" s="326" t="s">
        <v>329</v>
      </c>
      <c r="D342" s="85" t="s">
        <v>1059</v>
      </c>
      <c r="E342" s="85">
        <v>204873388</v>
      </c>
      <c r="F342" s="85" t="s">
        <v>1031</v>
      </c>
      <c r="G342" s="85" t="s">
        <v>1137</v>
      </c>
      <c r="H342" s="85">
        <v>4.165</v>
      </c>
      <c r="I342" s="85" t="s">
        <v>1031</v>
      </c>
      <c r="J342" s="85" t="s">
        <v>1047</v>
      </c>
      <c r="K342" s="4">
        <v>212.88515406162463</v>
      </c>
      <c r="L342" s="4">
        <v>886.66666666666663</v>
      </c>
      <c r="M342" s="85" t="s">
        <v>1405</v>
      </c>
    </row>
    <row r="343" spans="1:13" ht="105">
      <c r="A343" s="96">
        <v>334</v>
      </c>
      <c r="B343" s="403"/>
      <c r="C343" s="326" t="s">
        <v>329</v>
      </c>
      <c r="D343" s="85" t="s">
        <v>1059</v>
      </c>
      <c r="E343" s="85">
        <v>204873388</v>
      </c>
      <c r="F343" s="85" t="s">
        <v>1031</v>
      </c>
      <c r="G343" s="85" t="s">
        <v>1137</v>
      </c>
      <c r="H343" s="85">
        <v>4.165</v>
      </c>
      <c r="I343" s="85" t="s">
        <v>1031</v>
      </c>
      <c r="J343" s="85" t="s">
        <v>1047</v>
      </c>
      <c r="K343" s="4">
        <v>212.88515406162463</v>
      </c>
      <c r="L343" s="4">
        <v>886.66666666666663</v>
      </c>
      <c r="M343" s="85" t="s">
        <v>1406</v>
      </c>
    </row>
    <row r="344" spans="1:13" ht="90">
      <c r="A344" s="96">
        <v>335</v>
      </c>
      <c r="B344" s="403"/>
      <c r="C344" s="326" t="s">
        <v>329</v>
      </c>
      <c r="D344" s="85" t="s">
        <v>1059</v>
      </c>
      <c r="E344" s="85">
        <v>204873388</v>
      </c>
      <c r="F344" s="85" t="s">
        <v>1031</v>
      </c>
      <c r="G344" s="85" t="s">
        <v>1137</v>
      </c>
      <c r="H344" s="85">
        <v>4.165</v>
      </c>
      <c r="I344" s="85" t="s">
        <v>1031</v>
      </c>
      <c r="J344" s="85" t="s">
        <v>1047</v>
      </c>
      <c r="K344" s="4">
        <v>212.88515406162463</v>
      </c>
      <c r="L344" s="4">
        <v>886.66666666666663</v>
      </c>
      <c r="M344" s="85" t="s">
        <v>1407</v>
      </c>
    </row>
    <row r="345" spans="1:13" ht="105">
      <c r="A345" s="96">
        <v>336</v>
      </c>
      <c r="B345" s="403"/>
      <c r="C345" s="326" t="s">
        <v>329</v>
      </c>
      <c r="D345" s="85" t="s">
        <v>1059</v>
      </c>
      <c r="E345" s="85">
        <v>204873388</v>
      </c>
      <c r="F345" s="85" t="s">
        <v>1031</v>
      </c>
      <c r="G345" s="85" t="s">
        <v>1137</v>
      </c>
      <c r="H345" s="85">
        <v>4.165</v>
      </c>
      <c r="I345" s="85" t="s">
        <v>1031</v>
      </c>
      <c r="J345" s="85" t="s">
        <v>1047</v>
      </c>
      <c r="K345" s="4">
        <v>212.88515406162463</v>
      </c>
      <c r="L345" s="4">
        <v>886.66666666666663</v>
      </c>
      <c r="M345" s="85" t="s">
        <v>1408</v>
      </c>
    </row>
    <row r="346" spans="1:13" ht="150">
      <c r="A346" s="96">
        <v>337</v>
      </c>
      <c r="B346" s="403"/>
      <c r="C346" s="326" t="s">
        <v>329</v>
      </c>
      <c r="D346" s="85" t="s">
        <v>1059</v>
      </c>
      <c r="E346" s="85">
        <v>204873388</v>
      </c>
      <c r="F346" s="85" t="s">
        <v>1031</v>
      </c>
      <c r="G346" s="85" t="s">
        <v>1137</v>
      </c>
      <c r="H346" s="85">
        <v>14.048199999999998</v>
      </c>
      <c r="I346" s="85" t="s">
        <v>1031</v>
      </c>
      <c r="J346" s="85" t="s">
        <v>1047</v>
      </c>
      <c r="K346" s="4">
        <v>63.11603384537996</v>
      </c>
      <c r="L346" s="4">
        <v>886.66666666666663</v>
      </c>
      <c r="M346" s="85" t="s">
        <v>1409</v>
      </c>
    </row>
    <row r="347" spans="1:13" ht="195">
      <c r="A347" s="96">
        <v>338</v>
      </c>
      <c r="B347" s="403"/>
      <c r="C347" s="326" t="s">
        <v>329</v>
      </c>
      <c r="D347" s="85" t="s">
        <v>1059</v>
      </c>
      <c r="E347" s="85">
        <v>204873388</v>
      </c>
      <c r="F347" s="85" t="s">
        <v>1031</v>
      </c>
      <c r="G347" s="85" t="s">
        <v>1137</v>
      </c>
      <c r="H347" s="85">
        <v>14.048199999999998</v>
      </c>
      <c r="I347" s="85" t="s">
        <v>1031</v>
      </c>
      <c r="J347" s="85" t="s">
        <v>1047</v>
      </c>
      <c r="K347" s="4">
        <v>63.11603384537996</v>
      </c>
      <c r="L347" s="4">
        <v>886.66666666666663</v>
      </c>
      <c r="M347" s="85" t="s">
        <v>1410</v>
      </c>
    </row>
    <row r="348" spans="1:13" ht="75">
      <c r="A348" s="96">
        <v>339</v>
      </c>
      <c r="B348" s="403"/>
      <c r="C348" s="326" t="s">
        <v>329</v>
      </c>
      <c r="D348" s="85" t="s">
        <v>1059</v>
      </c>
      <c r="E348" s="85">
        <v>204873388</v>
      </c>
      <c r="F348" s="85" t="s">
        <v>1031</v>
      </c>
      <c r="G348" s="85" t="s">
        <v>1137</v>
      </c>
      <c r="H348" s="85">
        <v>14.048199999999998</v>
      </c>
      <c r="I348" s="85" t="s">
        <v>1031</v>
      </c>
      <c r="J348" s="85" t="s">
        <v>1047</v>
      </c>
      <c r="K348" s="4">
        <v>63.11603384537996</v>
      </c>
      <c r="L348" s="4">
        <v>886.66666666666663</v>
      </c>
      <c r="M348" s="85" t="s">
        <v>1411</v>
      </c>
    </row>
    <row r="349" spans="1:13" ht="120">
      <c r="A349" s="96">
        <v>340</v>
      </c>
      <c r="B349" s="403"/>
      <c r="C349" s="326" t="s">
        <v>329</v>
      </c>
      <c r="D349" s="85" t="s">
        <v>1059</v>
      </c>
      <c r="E349" s="85">
        <v>204873388</v>
      </c>
      <c r="F349" s="85" t="s">
        <v>1031</v>
      </c>
      <c r="G349" s="85" t="s">
        <v>1137</v>
      </c>
      <c r="H349" s="85">
        <v>14.048199999999998</v>
      </c>
      <c r="I349" s="85" t="s">
        <v>1031</v>
      </c>
      <c r="J349" s="85" t="s">
        <v>1047</v>
      </c>
      <c r="K349" s="4">
        <v>63.11603384537996</v>
      </c>
      <c r="L349" s="4">
        <v>886.66666666666663</v>
      </c>
      <c r="M349" s="85" t="s">
        <v>1412</v>
      </c>
    </row>
    <row r="350" spans="1:13" ht="75">
      <c r="A350" s="96">
        <v>341</v>
      </c>
      <c r="B350" s="403"/>
      <c r="C350" s="326" t="s">
        <v>329</v>
      </c>
      <c r="D350" s="85" t="s">
        <v>1059</v>
      </c>
      <c r="E350" s="85">
        <v>204873388</v>
      </c>
      <c r="F350" s="85" t="s">
        <v>1031</v>
      </c>
      <c r="G350" s="85" t="s">
        <v>1137</v>
      </c>
      <c r="H350" s="85">
        <v>14.048199999999998</v>
      </c>
      <c r="I350" s="85" t="s">
        <v>1031</v>
      </c>
      <c r="J350" s="85" t="s">
        <v>1047</v>
      </c>
      <c r="K350" s="4">
        <v>63.11603384537996</v>
      </c>
      <c r="L350" s="4">
        <v>886.66666666666663</v>
      </c>
      <c r="M350" s="85" t="s">
        <v>1413</v>
      </c>
    </row>
    <row r="351" spans="1:13" ht="60">
      <c r="A351" s="96">
        <v>342</v>
      </c>
      <c r="B351" s="403"/>
      <c r="C351" s="326" t="s">
        <v>329</v>
      </c>
      <c r="D351" s="85" t="s">
        <v>1059</v>
      </c>
      <c r="E351" s="85">
        <v>204873388</v>
      </c>
      <c r="F351" s="85" t="s">
        <v>1031</v>
      </c>
      <c r="G351" s="85" t="s">
        <v>1137</v>
      </c>
      <c r="H351" s="85">
        <v>14.048199999999998</v>
      </c>
      <c r="I351" s="85" t="s">
        <v>1031</v>
      </c>
      <c r="J351" s="85" t="s">
        <v>1047</v>
      </c>
      <c r="K351" s="4">
        <v>63.11603384537996</v>
      </c>
      <c r="L351" s="4">
        <v>886.66666666666663</v>
      </c>
      <c r="M351" s="85" t="s">
        <v>1414</v>
      </c>
    </row>
    <row r="352" spans="1:13" ht="60">
      <c r="A352" s="96">
        <v>343</v>
      </c>
      <c r="B352" s="403"/>
      <c r="C352" s="326" t="s">
        <v>329</v>
      </c>
      <c r="D352" s="85" t="s">
        <v>1059</v>
      </c>
      <c r="E352" s="85">
        <v>204873388</v>
      </c>
      <c r="F352" s="85" t="s">
        <v>1031</v>
      </c>
      <c r="G352" s="85" t="s">
        <v>1137</v>
      </c>
      <c r="H352" s="85">
        <v>14.048199999999998</v>
      </c>
      <c r="I352" s="85" t="s">
        <v>1031</v>
      </c>
      <c r="J352" s="85" t="s">
        <v>1047</v>
      </c>
      <c r="K352" s="4">
        <v>63.11603384537996</v>
      </c>
      <c r="L352" s="4">
        <v>886.66666666666663</v>
      </c>
      <c r="M352" s="85" t="s">
        <v>1415</v>
      </c>
    </row>
    <row r="353" spans="1:13" ht="60">
      <c r="A353" s="96">
        <v>344</v>
      </c>
      <c r="B353" s="403"/>
      <c r="C353" s="326" t="s">
        <v>329</v>
      </c>
      <c r="D353" s="85" t="s">
        <v>1059</v>
      </c>
      <c r="E353" s="85">
        <v>204873388</v>
      </c>
      <c r="F353" s="85" t="s">
        <v>1031</v>
      </c>
      <c r="G353" s="85" t="s">
        <v>1137</v>
      </c>
      <c r="H353" s="85">
        <v>14.048199999999998</v>
      </c>
      <c r="I353" s="85" t="s">
        <v>1031</v>
      </c>
      <c r="J353" s="85" t="s">
        <v>1047</v>
      </c>
      <c r="K353" s="4">
        <v>63.11603384537996</v>
      </c>
      <c r="L353" s="4">
        <v>886.66666666666663</v>
      </c>
      <c r="M353" s="85" t="s">
        <v>1416</v>
      </c>
    </row>
    <row r="354" spans="1:13" ht="60">
      <c r="A354" s="96">
        <v>345</v>
      </c>
      <c r="B354" s="403"/>
      <c r="C354" s="326" t="s">
        <v>329</v>
      </c>
      <c r="D354" s="85" t="s">
        <v>1059</v>
      </c>
      <c r="E354" s="85">
        <v>204873388</v>
      </c>
      <c r="F354" s="85" t="s">
        <v>1031</v>
      </c>
      <c r="G354" s="85" t="s">
        <v>1137</v>
      </c>
      <c r="H354" s="85">
        <v>14.048199999999998</v>
      </c>
      <c r="I354" s="85" t="s">
        <v>1031</v>
      </c>
      <c r="J354" s="85" t="s">
        <v>1047</v>
      </c>
      <c r="K354" s="4">
        <v>63.11603384537996</v>
      </c>
      <c r="L354" s="4">
        <v>886.66666666666663</v>
      </c>
      <c r="M354" s="85" t="s">
        <v>1417</v>
      </c>
    </row>
    <row r="355" spans="1:13" ht="120">
      <c r="A355" s="96">
        <v>346</v>
      </c>
      <c r="B355" s="403"/>
      <c r="C355" s="326" t="s">
        <v>329</v>
      </c>
      <c r="D355" s="85" t="s">
        <v>1059</v>
      </c>
      <c r="E355" s="85">
        <v>204873388</v>
      </c>
      <c r="F355" s="85" t="s">
        <v>1031</v>
      </c>
      <c r="G355" s="85" t="s">
        <v>1137</v>
      </c>
      <c r="H355" s="85">
        <v>14.048199999999998</v>
      </c>
      <c r="I355" s="85" t="s">
        <v>1031</v>
      </c>
      <c r="J355" s="85" t="s">
        <v>1047</v>
      </c>
      <c r="K355" s="4">
        <v>63.11603384537996</v>
      </c>
      <c r="L355" s="4">
        <v>886.66666666666663</v>
      </c>
      <c r="M355" s="85" t="s">
        <v>1418</v>
      </c>
    </row>
    <row r="356" spans="1:13" ht="90">
      <c r="A356" s="96">
        <v>347</v>
      </c>
      <c r="B356" s="403"/>
      <c r="C356" s="326" t="s">
        <v>329</v>
      </c>
      <c r="D356" s="85" t="s">
        <v>1059</v>
      </c>
      <c r="E356" s="85">
        <v>204873388</v>
      </c>
      <c r="F356" s="85" t="s">
        <v>1031</v>
      </c>
      <c r="G356" s="85" t="s">
        <v>1137</v>
      </c>
      <c r="H356" s="85">
        <v>14.048199999999998</v>
      </c>
      <c r="I356" s="85" t="s">
        <v>1031</v>
      </c>
      <c r="J356" s="85" t="s">
        <v>1047</v>
      </c>
      <c r="K356" s="4">
        <v>63.11603384537996</v>
      </c>
      <c r="L356" s="4">
        <v>886.66666666666663</v>
      </c>
      <c r="M356" s="85" t="s">
        <v>1419</v>
      </c>
    </row>
    <row r="357" spans="1:13" ht="165">
      <c r="A357" s="96">
        <v>348</v>
      </c>
      <c r="B357" s="403"/>
      <c r="C357" s="326" t="s">
        <v>329</v>
      </c>
      <c r="D357" s="85" t="s">
        <v>1059</v>
      </c>
      <c r="E357" s="85">
        <v>204873388</v>
      </c>
      <c r="F357" s="85" t="s">
        <v>1031</v>
      </c>
      <c r="G357" s="85" t="s">
        <v>1137</v>
      </c>
      <c r="H357" s="85">
        <v>14.048199999999998</v>
      </c>
      <c r="I357" s="85" t="s">
        <v>1031</v>
      </c>
      <c r="J357" s="85" t="s">
        <v>1047</v>
      </c>
      <c r="K357" s="4">
        <v>63.11603384537996</v>
      </c>
      <c r="L357" s="4">
        <v>886.66666666666663</v>
      </c>
      <c r="M357" s="85" t="s">
        <v>1420</v>
      </c>
    </row>
    <row r="358" spans="1:13" ht="105">
      <c r="A358" s="96">
        <v>349</v>
      </c>
      <c r="B358" s="403"/>
      <c r="C358" s="326" t="s">
        <v>329</v>
      </c>
      <c r="D358" s="85" t="s">
        <v>1059</v>
      </c>
      <c r="E358" s="85">
        <v>204873388</v>
      </c>
      <c r="F358" s="85" t="s">
        <v>1031</v>
      </c>
      <c r="G358" s="85" t="s">
        <v>1137</v>
      </c>
      <c r="H358" s="85">
        <v>4.165</v>
      </c>
      <c r="I358" s="85" t="s">
        <v>1031</v>
      </c>
      <c r="J358" s="85" t="s">
        <v>1047</v>
      </c>
      <c r="K358" s="4">
        <v>212.88515406162463</v>
      </c>
      <c r="L358" s="4">
        <v>886.66666666666663</v>
      </c>
      <c r="M358" s="85" t="s">
        <v>1421</v>
      </c>
    </row>
    <row r="359" spans="1:13" ht="255">
      <c r="A359" s="96">
        <v>350</v>
      </c>
      <c r="B359" s="403"/>
      <c r="C359" s="326" t="s">
        <v>329</v>
      </c>
      <c r="D359" s="85" t="s">
        <v>1059</v>
      </c>
      <c r="E359" s="85">
        <v>204873388</v>
      </c>
      <c r="F359" s="85" t="s">
        <v>1031</v>
      </c>
      <c r="G359" s="85" t="s">
        <v>1137</v>
      </c>
      <c r="H359" s="85">
        <v>14.048199999999998</v>
      </c>
      <c r="I359" s="85" t="s">
        <v>1031</v>
      </c>
      <c r="J359" s="85" t="s">
        <v>1047</v>
      </c>
      <c r="K359" s="4">
        <v>63.11603384537996</v>
      </c>
      <c r="L359" s="4">
        <v>886.66666666666663</v>
      </c>
      <c r="M359" s="85" t="s">
        <v>1422</v>
      </c>
    </row>
    <row r="360" spans="1:13" ht="210">
      <c r="A360" s="96">
        <v>351</v>
      </c>
      <c r="B360" s="403"/>
      <c r="C360" s="326" t="s">
        <v>329</v>
      </c>
      <c r="D360" s="85" t="s">
        <v>1059</v>
      </c>
      <c r="E360" s="85">
        <v>204873388</v>
      </c>
      <c r="F360" s="85" t="s">
        <v>1031</v>
      </c>
      <c r="G360" s="85" t="s">
        <v>1137</v>
      </c>
      <c r="H360" s="85">
        <v>4.165</v>
      </c>
      <c r="I360" s="85" t="s">
        <v>1031</v>
      </c>
      <c r="J360" s="85" t="s">
        <v>1047</v>
      </c>
      <c r="K360" s="4">
        <v>212.88515406162463</v>
      </c>
      <c r="L360" s="4">
        <v>886.66666666666663</v>
      </c>
      <c r="M360" s="85" t="s">
        <v>1423</v>
      </c>
    </row>
    <row r="361" spans="1:13" ht="120">
      <c r="A361" s="96">
        <v>352</v>
      </c>
      <c r="B361" s="403"/>
      <c r="C361" s="326" t="s">
        <v>329</v>
      </c>
      <c r="D361" s="85" t="s">
        <v>1059</v>
      </c>
      <c r="E361" s="85">
        <v>204873388</v>
      </c>
      <c r="F361" s="85" t="s">
        <v>1031</v>
      </c>
      <c r="G361" s="85" t="s">
        <v>1137</v>
      </c>
      <c r="H361" s="85">
        <v>4.165</v>
      </c>
      <c r="I361" s="85" t="s">
        <v>1031</v>
      </c>
      <c r="J361" s="85" t="s">
        <v>1047</v>
      </c>
      <c r="K361" s="4">
        <v>212.88515406162463</v>
      </c>
      <c r="L361" s="4">
        <v>886.66666666666663</v>
      </c>
      <c r="M361" s="85" t="s">
        <v>1424</v>
      </c>
    </row>
    <row r="362" spans="1:13" ht="120">
      <c r="A362" s="96">
        <v>353</v>
      </c>
      <c r="B362" s="403"/>
      <c r="C362" s="326" t="s">
        <v>329</v>
      </c>
      <c r="D362" s="85" t="s">
        <v>1059</v>
      </c>
      <c r="E362" s="85">
        <v>204873388</v>
      </c>
      <c r="F362" s="85" t="s">
        <v>1031</v>
      </c>
      <c r="G362" s="85" t="s">
        <v>1137</v>
      </c>
      <c r="H362" s="85">
        <v>4.165</v>
      </c>
      <c r="I362" s="85" t="s">
        <v>1031</v>
      </c>
      <c r="J362" s="85" t="s">
        <v>1047</v>
      </c>
      <c r="K362" s="4">
        <v>212.88515406162463</v>
      </c>
      <c r="L362" s="4">
        <v>886.66666666666663</v>
      </c>
      <c r="M362" s="85" t="s">
        <v>1425</v>
      </c>
    </row>
    <row r="363" spans="1:13" ht="60">
      <c r="A363" s="96">
        <v>354</v>
      </c>
      <c r="B363" s="403"/>
      <c r="C363" s="326" t="s">
        <v>329</v>
      </c>
      <c r="D363" s="85" t="s">
        <v>1059</v>
      </c>
      <c r="E363" s="85">
        <v>204873388</v>
      </c>
      <c r="F363" s="85" t="s">
        <v>1031</v>
      </c>
      <c r="G363" s="85" t="s">
        <v>1137</v>
      </c>
      <c r="H363" s="85">
        <v>14.048199999999998</v>
      </c>
      <c r="I363" s="85" t="s">
        <v>1031</v>
      </c>
      <c r="J363" s="85" t="s">
        <v>1047</v>
      </c>
      <c r="K363" s="4">
        <v>63.11603384537996</v>
      </c>
      <c r="L363" s="4">
        <v>886.66666666666663</v>
      </c>
      <c r="M363" s="85" t="s">
        <v>1426</v>
      </c>
    </row>
    <row r="364" spans="1:13" ht="60">
      <c r="A364" s="96">
        <v>355</v>
      </c>
      <c r="B364" s="403"/>
      <c r="C364" s="326" t="s">
        <v>329</v>
      </c>
      <c r="D364" s="85" t="s">
        <v>1059</v>
      </c>
      <c r="E364" s="85">
        <v>204873388</v>
      </c>
      <c r="F364" s="85" t="s">
        <v>1031</v>
      </c>
      <c r="G364" s="85" t="s">
        <v>1137</v>
      </c>
      <c r="H364" s="85">
        <v>14.048199999999998</v>
      </c>
      <c r="I364" s="85" t="s">
        <v>1031</v>
      </c>
      <c r="J364" s="85" t="s">
        <v>1047</v>
      </c>
      <c r="K364" s="4">
        <v>63.11603384537996</v>
      </c>
      <c r="L364" s="4">
        <v>886.66666666666663</v>
      </c>
      <c r="M364" s="85" t="s">
        <v>1427</v>
      </c>
    </row>
    <row r="365" spans="1:13" ht="75">
      <c r="A365" s="96">
        <v>356</v>
      </c>
      <c r="B365" s="403"/>
      <c r="C365" s="326" t="s">
        <v>329</v>
      </c>
      <c r="D365" s="85" t="s">
        <v>1059</v>
      </c>
      <c r="E365" s="85">
        <v>204873388</v>
      </c>
      <c r="F365" s="85" t="s">
        <v>1031</v>
      </c>
      <c r="G365" s="85" t="s">
        <v>1137</v>
      </c>
      <c r="H365" s="85">
        <v>14.048199999999998</v>
      </c>
      <c r="I365" s="85" t="s">
        <v>1031</v>
      </c>
      <c r="J365" s="85" t="s">
        <v>1047</v>
      </c>
      <c r="K365" s="4">
        <v>63.11603384537996</v>
      </c>
      <c r="L365" s="4">
        <v>886.66666666666663</v>
      </c>
      <c r="M365" s="85" t="s">
        <v>1428</v>
      </c>
    </row>
    <row r="366" spans="1:13" ht="105">
      <c r="A366" s="96">
        <v>357</v>
      </c>
      <c r="B366" s="403"/>
      <c r="C366" s="326" t="s">
        <v>329</v>
      </c>
      <c r="D366" s="85" t="s">
        <v>1059</v>
      </c>
      <c r="E366" s="85">
        <v>204873388</v>
      </c>
      <c r="F366" s="85" t="s">
        <v>1031</v>
      </c>
      <c r="G366" s="85" t="s">
        <v>1137</v>
      </c>
      <c r="H366" s="85">
        <v>4.165</v>
      </c>
      <c r="I366" s="85" t="s">
        <v>1031</v>
      </c>
      <c r="J366" s="85" t="s">
        <v>1047</v>
      </c>
      <c r="K366" s="4">
        <v>212.88515406162463</v>
      </c>
      <c r="L366" s="4">
        <v>886.66666666666663</v>
      </c>
      <c r="M366" s="85" t="s">
        <v>1429</v>
      </c>
    </row>
    <row r="367" spans="1:13" ht="45">
      <c r="A367" s="96">
        <v>358</v>
      </c>
      <c r="B367" s="403"/>
      <c r="C367" s="326" t="s">
        <v>329</v>
      </c>
      <c r="D367" s="85" t="s">
        <v>1059</v>
      </c>
      <c r="E367" s="85">
        <v>204873388</v>
      </c>
      <c r="F367" s="85" t="s">
        <v>1031</v>
      </c>
      <c r="G367" s="85" t="s">
        <v>1137</v>
      </c>
      <c r="H367" s="85">
        <v>4.165</v>
      </c>
      <c r="I367" s="85" t="s">
        <v>1031</v>
      </c>
      <c r="J367" s="85" t="s">
        <v>1047</v>
      </c>
      <c r="K367" s="4">
        <v>212.88515406162463</v>
      </c>
      <c r="L367" s="4">
        <v>886.66666666666663</v>
      </c>
      <c r="M367" s="85" t="s">
        <v>1430</v>
      </c>
    </row>
    <row r="368" spans="1:13" ht="315">
      <c r="A368" s="96">
        <v>359</v>
      </c>
      <c r="B368" s="403"/>
      <c r="C368" s="326" t="s">
        <v>329</v>
      </c>
      <c r="D368" s="85" t="s">
        <v>1059</v>
      </c>
      <c r="E368" s="85">
        <v>204873388</v>
      </c>
      <c r="F368" s="85" t="s">
        <v>1031</v>
      </c>
      <c r="G368" s="85" t="s">
        <v>1137</v>
      </c>
      <c r="H368" s="85">
        <v>4.165</v>
      </c>
      <c r="I368" s="85" t="s">
        <v>1031</v>
      </c>
      <c r="J368" s="85" t="s">
        <v>1047</v>
      </c>
      <c r="K368" s="4">
        <v>212.88515406162463</v>
      </c>
      <c r="L368" s="4">
        <v>886.66666666666663</v>
      </c>
      <c r="M368" s="85" t="s">
        <v>1431</v>
      </c>
    </row>
    <row r="369" spans="1:13" ht="135">
      <c r="A369" s="96">
        <v>360</v>
      </c>
      <c r="B369" s="403"/>
      <c r="C369" s="326" t="s">
        <v>329</v>
      </c>
      <c r="D369" s="85" t="s">
        <v>1059</v>
      </c>
      <c r="E369" s="85">
        <v>204873388</v>
      </c>
      <c r="F369" s="85" t="s">
        <v>1031</v>
      </c>
      <c r="G369" s="85" t="s">
        <v>1137</v>
      </c>
      <c r="H369" s="85">
        <v>4.165</v>
      </c>
      <c r="I369" s="85" t="s">
        <v>1031</v>
      </c>
      <c r="J369" s="85" t="s">
        <v>1047</v>
      </c>
      <c r="K369" s="4">
        <v>212.88515406162463</v>
      </c>
      <c r="L369" s="4">
        <v>886.66666666666663</v>
      </c>
      <c r="M369" s="85" t="s">
        <v>1432</v>
      </c>
    </row>
    <row r="370" spans="1:13" ht="75">
      <c r="A370" s="96">
        <v>361</v>
      </c>
      <c r="B370" s="403"/>
      <c r="C370" s="326" t="s">
        <v>329</v>
      </c>
      <c r="D370" s="85" t="s">
        <v>1059</v>
      </c>
      <c r="E370" s="85">
        <v>204873388</v>
      </c>
      <c r="F370" s="85" t="s">
        <v>1031</v>
      </c>
      <c r="G370" s="85" t="s">
        <v>1137</v>
      </c>
      <c r="H370" s="85">
        <v>14.048199999999998</v>
      </c>
      <c r="I370" s="85" t="s">
        <v>1031</v>
      </c>
      <c r="J370" s="85" t="s">
        <v>1047</v>
      </c>
      <c r="K370" s="4">
        <v>63.11603384537996</v>
      </c>
      <c r="L370" s="4">
        <v>886.66666666666663</v>
      </c>
      <c r="M370" s="85" t="s">
        <v>1433</v>
      </c>
    </row>
    <row r="371" spans="1:13" ht="105">
      <c r="A371" s="96">
        <v>362</v>
      </c>
      <c r="B371" s="403"/>
      <c r="C371" s="326" t="s">
        <v>329</v>
      </c>
      <c r="D371" s="85" t="s">
        <v>1059</v>
      </c>
      <c r="E371" s="85">
        <v>204873388</v>
      </c>
      <c r="F371" s="85" t="s">
        <v>1031</v>
      </c>
      <c r="G371" s="85" t="s">
        <v>1137</v>
      </c>
      <c r="H371" s="85">
        <v>4.165</v>
      </c>
      <c r="I371" s="85" t="s">
        <v>1031</v>
      </c>
      <c r="J371" s="85" t="s">
        <v>1047</v>
      </c>
      <c r="K371" s="4">
        <v>212.88515406162463</v>
      </c>
      <c r="L371" s="4">
        <v>886.66666666666663</v>
      </c>
      <c r="M371" s="85" t="s">
        <v>1434</v>
      </c>
    </row>
    <row r="372" spans="1:13" ht="150">
      <c r="A372" s="96">
        <v>363</v>
      </c>
      <c r="B372" s="403"/>
      <c r="C372" s="326" t="s">
        <v>329</v>
      </c>
      <c r="D372" s="85" t="s">
        <v>1059</v>
      </c>
      <c r="E372" s="85">
        <v>204873388</v>
      </c>
      <c r="F372" s="85" t="s">
        <v>1031</v>
      </c>
      <c r="G372" s="85" t="s">
        <v>1137</v>
      </c>
      <c r="H372" s="85">
        <v>4.165</v>
      </c>
      <c r="I372" s="85" t="s">
        <v>1031</v>
      </c>
      <c r="J372" s="85" t="s">
        <v>1047</v>
      </c>
      <c r="K372" s="4">
        <v>212.88515406162463</v>
      </c>
      <c r="L372" s="4">
        <v>886.66666666666663</v>
      </c>
      <c r="M372" s="85" t="s">
        <v>1435</v>
      </c>
    </row>
    <row r="373" spans="1:13" ht="210">
      <c r="A373" s="96">
        <v>364</v>
      </c>
      <c r="B373" s="403"/>
      <c r="C373" s="326" t="s">
        <v>329</v>
      </c>
      <c r="D373" s="85" t="s">
        <v>1059</v>
      </c>
      <c r="E373" s="85">
        <v>204873388</v>
      </c>
      <c r="F373" s="85" t="s">
        <v>1031</v>
      </c>
      <c r="G373" s="85" t="s">
        <v>1137</v>
      </c>
      <c r="H373" s="85">
        <v>4.165</v>
      </c>
      <c r="I373" s="85" t="s">
        <v>1031</v>
      </c>
      <c r="J373" s="85" t="s">
        <v>1047</v>
      </c>
      <c r="K373" s="4">
        <v>212.88515406162463</v>
      </c>
      <c r="L373" s="4">
        <v>886.66666666666663</v>
      </c>
      <c r="M373" s="85" t="s">
        <v>1436</v>
      </c>
    </row>
    <row r="374" spans="1:13" ht="105">
      <c r="A374" s="96">
        <v>365</v>
      </c>
      <c r="B374" s="403"/>
      <c r="C374" s="326" t="s">
        <v>329</v>
      </c>
      <c r="D374" s="85" t="s">
        <v>1059</v>
      </c>
      <c r="E374" s="85">
        <v>204873388</v>
      </c>
      <c r="F374" s="85" t="s">
        <v>1031</v>
      </c>
      <c r="G374" s="85" t="s">
        <v>1137</v>
      </c>
      <c r="H374" s="85">
        <v>4.165</v>
      </c>
      <c r="I374" s="85" t="s">
        <v>1031</v>
      </c>
      <c r="J374" s="85" t="s">
        <v>1047</v>
      </c>
      <c r="K374" s="4">
        <v>212.88515406162463</v>
      </c>
      <c r="L374" s="4">
        <v>886.66666666666663</v>
      </c>
      <c r="M374" s="85" t="s">
        <v>1437</v>
      </c>
    </row>
    <row r="375" spans="1:13" ht="150">
      <c r="A375" s="96">
        <v>366</v>
      </c>
      <c r="B375" s="403"/>
      <c r="C375" s="326" t="s">
        <v>329</v>
      </c>
      <c r="D375" s="85" t="s">
        <v>1059</v>
      </c>
      <c r="E375" s="85">
        <v>204873388</v>
      </c>
      <c r="F375" s="85" t="s">
        <v>1031</v>
      </c>
      <c r="G375" s="85" t="s">
        <v>1137</v>
      </c>
      <c r="H375" s="85">
        <v>4.165</v>
      </c>
      <c r="I375" s="85" t="s">
        <v>1031</v>
      </c>
      <c r="J375" s="85" t="s">
        <v>1047</v>
      </c>
      <c r="K375" s="4">
        <v>212.88515406162463</v>
      </c>
      <c r="L375" s="4">
        <v>886.66666666666663</v>
      </c>
      <c r="M375" s="85" t="s">
        <v>1438</v>
      </c>
    </row>
    <row r="376" spans="1:13" ht="75">
      <c r="A376" s="96">
        <v>367</v>
      </c>
      <c r="B376" s="403"/>
      <c r="C376" s="326" t="s">
        <v>329</v>
      </c>
      <c r="D376" s="85" t="s">
        <v>1059</v>
      </c>
      <c r="E376" s="85">
        <v>204873388</v>
      </c>
      <c r="F376" s="85" t="s">
        <v>1031</v>
      </c>
      <c r="G376" s="85" t="s">
        <v>1137</v>
      </c>
      <c r="H376" s="85">
        <v>4.165</v>
      </c>
      <c r="I376" s="85" t="s">
        <v>1031</v>
      </c>
      <c r="J376" s="85" t="s">
        <v>1047</v>
      </c>
      <c r="K376" s="4">
        <v>212.88515406162463</v>
      </c>
      <c r="L376" s="4">
        <v>886.66666666666663</v>
      </c>
      <c r="M376" s="85" t="s">
        <v>1439</v>
      </c>
    </row>
    <row r="377" spans="1:13" ht="150">
      <c r="A377" s="96">
        <v>368</v>
      </c>
      <c r="B377" s="403"/>
      <c r="C377" s="326" t="s">
        <v>329</v>
      </c>
      <c r="D377" s="85" t="s">
        <v>1059</v>
      </c>
      <c r="E377" s="85">
        <v>204873388</v>
      </c>
      <c r="F377" s="85" t="s">
        <v>1031</v>
      </c>
      <c r="G377" s="85" t="s">
        <v>1137</v>
      </c>
      <c r="H377" s="85">
        <v>4.165</v>
      </c>
      <c r="I377" s="85" t="s">
        <v>1031</v>
      </c>
      <c r="J377" s="85" t="s">
        <v>1047</v>
      </c>
      <c r="K377" s="4">
        <v>212.88515406162463</v>
      </c>
      <c r="L377" s="4">
        <v>886.66666666666663</v>
      </c>
      <c r="M377" s="85" t="s">
        <v>1440</v>
      </c>
    </row>
    <row r="378" spans="1:13" ht="90">
      <c r="A378" s="96">
        <v>369</v>
      </c>
      <c r="B378" s="403"/>
      <c r="C378" s="326" t="s">
        <v>329</v>
      </c>
      <c r="D378" s="85" t="s">
        <v>1059</v>
      </c>
      <c r="E378" s="85">
        <v>204873388</v>
      </c>
      <c r="F378" s="85" t="s">
        <v>1031</v>
      </c>
      <c r="G378" s="85" t="s">
        <v>1137</v>
      </c>
      <c r="H378" s="85">
        <v>14.048199999999998</v>
      </c>
      <c r="I378" s="85" t="s">
        <v>1031</v>
      </c>
      <c r="J378" s="85" t="s">
        <v>1047</v>
      </c>
      <c r="K378" s="4">
        <v>63.11603384537996</v>
      </c>
      <c r="L378" s="4">
        <v>886.66666666666663</v>
      </c>
      <c r="M378" s="85" t="s">
        <v>1441</v>
      </c>
    </row>
    <row r="379" spans="1:13" ht="90">
      <c r="A379" s="96">
        <v>370</v>
      </c>
      <c r="B379" s="403"/>
      <c r="C379" s="326" t="s">
        <v>329</v>
      </c>
      <c r="D379" s="85" t="s">
        <v>1059</v>
      </c>
      <c r="E379" s="85">
        <v>204873388</v>
      </c>
      <c r="F379" s="85" t="s">
        <v>1031</v>
      </c>
      <c r="G379" s="85" t="s">
        <v>1137</v>
      </c>
      <c r="H379" s="85">
        <v>4.165</v>
      </c>
      <c r="I379" s="85" t="s">
        <v>1031</v>
      </c>
      <c r="J379" s="85" t="s">
        <v>1047</v>
      </c>
      <c r="K379" s="4">
        <v>212.88515406162463</v>
      </c>
      <c r="L379" s="4">
        <v>886.66666666666663</v>
      </c>
      <c r="M379" s="85" t="s">
        <v>1442</v>
      </c>
    </row>
    <row r="380" spans="1:13" ht="120">
      <c r="A380" s="96">
        <v>371</v>
      </c>
      <c r="B380" s="403"/>
      <c r="C380" s="326" t="s">
        <v>329</v>
      </c>
      <c r="D380" s="85" t="s">
        <v>1059</v>
      </c>
      <c r="E380" s="85">
        <v>204873388</v>
      </c>
      <c r="F380" s="85" t="s">
        <v>1031</v>
      </c>
      <c r="G380" s="85" t="s">
        <v>1137</v>
      </c>
      <c r="H380" s="85">
        <v>4.165</v>
      </c>
      <c r="I380" s="85" t="s">
        <v>1031</v>
      </c>
      <c r="J380" s="85" t="s">
        <v>1047</v>
      </c>
      <c r="K380" s="4">
        <v>212.88515406162463</v>
      </c>
      <c r="L380" s="4">
        <v>886.66666666666663</v>
      </c>
      <c r="M380" s="85" t="s">
        <v>1443</v>
      </c>
    </row>
    <row r="381" spans="1:13" ht="90">
      <c r="A381" s="96">
        <v>372</v>
      </c>
      <c r="B381" s="403"/>
      <c r="C381" s="326" t="s">
        <v>329</v>
      </c>
      <c r="D381" s="85" t="s">
        <v>1059</v>
      </c>
      <c r="E381" s="85">
        <v>204873388</v>
      </c>
      <c r="F381" s="85" t="s">
        <v>1031</v>
      </c>
      <c r="G381" s="85" t="s">
        <v>1137</v>
      </c>
      <c r="H381" s="85">
        <v>4.165</v>
      </c>
      <c r="I381" s="85" t="s">
        <v>1031</v>
      </c>
      <c r="J381" s="85" t="s">
        <v>1047</v>
      </c>
      <c r="K381" s="4">
        <v>212.88515406162463</v>
      </c>
      <c r="L381" s="4">
        <v>886.66666666666663</v>
      </c>
      <c r="M381" s="85" t="s">
        <v>1444</v>
      </c>
    </row>
    <row r="382" spans="1:13" ht="120">
      <c r="A382" s="96">
        <v>373</v>
      </c>
      <c r="B382" s="403"/>
      <c r="C382" s="326" t="s">
        <v>329</v>
      </c>
      <c r="D382" s="85" t="s">
        <v>1059</v>
      </c>
      <c r="E382" s="85">
        <v>204873388</v>
      </c>
      <c r="F382" s="85" t="s">
        <v>1031</v>
      </c>
      <c r="G382" s="85" t="s">
        <v>1137</v>
      </c>
      <c r="H382" s="85">
        <v>4.165</v>
      </c>
      <c r="I382" s="85" t="s">
        <v>1031</v>
      </c>
      <c r="J382" s="85" t="s">
        <v>1047</v>
      </c>
      <c r="K382" s="4">
        <v>212.88515406162463</v>
      </c>
      <c r="L382" s="4">
        <v>886.66666666666663</v>
      </c>
      <c r="M382" s="85" t="s">
        <v>1445</v>
      </c>
    </row>
    <row r="383" spans="1:13" ht="105">
      <c r="A383" s="96">
        <v>374</v>
      </c>
      <c r="B383" s="403"/>
      <c r="C383" s="326" t="s">
        <v>329</v>
      </c>
      <c r="D383" s="85" t="s">
        <v>1059</v>
      </c>
      <c r="E383" s="85">
        <v>204873388</v>
      </c>
      <c r="F383" s="85" t="s">
        <v>1031</v>
      </c>
      <c r="G383" s="85" t="s">
        <v>1137</v>
      </c>
      <c r="H383" s="85">
        <v>4.165</v>
      </c>
      <c r="I383" s="85" t="s">
        <v>1031</v>
      </c>
      <c r="J383" s="85" t="s">
        <v>1047</v>
      </c>
      <c r="K383" s="4">
        <v>212.88515406162463</v>
      </c>
      <c r="L383" s="4">
        <v>886.66666666666663</v>
      </c>
      <c r="M383" s="85" t="s">
        <v>1446</v>
      </c>
    </row>
    <row r="384" spans="1:13" ht="75">
      <c r="A384" s="96">
        <v>375</v>
      </c>
      <c r="B384" s="403"/>
      <c r="C384" s="326" t="s">
        <v>329</v>
      </c>
      <c r="D384" s="85" t="s">
        <v>1059</v>
      </c>
      <c r="E384" s="85">
        <v>204873388</v>
      </c>
      <c r="F384" s="85" t="s">
        <v>1031</v>
      </c>
      <c r="G384" s="85" t="s">
        <v>1137</v>
      </c>
      <c r="H384" s="85">
        <v>4.165</v>
      </c>
      <c r="I384" s="85" t="s">
        <v>1031</v>
      </c>
      <c r="J384" s="85" t="s">
        <v>1047</v>
      </c>
      <c r="K384" s="4">
        <v>212.88515406162463</v>
      </c>
      <c r="L384" s="4">
        <v>886.66666666666663</v>
      </c>
      <c r="M384" s="85" t="s">
        <v>1447</v>
      </c>
    </row>
    <row r="385" spans="1:13" ht="150">
      <c r="A385" s="96">
        <v>376</v>
      </c>
      <c r="B385" s="403"/>
      <c r="C385" s="326" t="s">
        <v>329</v>
      </c>
      <c r="D385" s="85" t="s">
        <v>1059</v>
      </c>
      <c r="E385" s="85">
        <v>204873388</v>
      </c>
      <c r="F385" s="85" t="s">
        <v>1031</v>
      </c>
      <c r="G385" s="85" t="s">
        <v>1137</v>
      </c>
      <c r="H385" s="85">
        <v>4.165</v>
      </c>
      <c r="I385" s="85" t="s">
        <v>1031</v>
      </c>
      <c r="J385" s="85" t="s">
        <v>1047</v>
      </c>
      <c r="K385" s="4">
        <v>212.88515406162463</v>
      </c>
      <c r="L385" s="4">
        <v>886.66666666666663</v>
      </c>
      <c r="M385" s="85" t="s">
        <v>1448</v>
      </c>
    </row>
    <row r="386" spans="1:13" ht="120">
      <c r="A386" s="96">
        <v>377</v>
      </c>
      <c r="B386" s="403"/>
      <c r="C386" s="326" t="s">
        <v>329</v>
      </c>
      <c r="D386" s="85" t="s">
        <v>1059</v>
      </c>
      <c r="E386" s="85">
        <v>204873388</v>
      </c>
      <c r="F386" s="85" t="s">
        <v>1031</v>
      </c>
      <c r="G386" s="85" t="s">
        <v>1137</v>
      </c>
      <c r="H386" s="85">
        <v>4.165</v>
      </c>
      <c r="I386" s="85" t="s">
        <v>1031</v>
      </c>
      <c r="J386" s="85" t="s">
        <v>1047</v>
      </c>
      <c r="K386" s="4">
        <v>212.88515406162463</v>
      </c>
      <c r="L386" s="4">
        <v>886.66666666666663</v>
      </c>
      <c r="M386" s="85" t="s">
        <v>1449</v>
      </c>
    </row>
    <row r="387" spans="1:13" ht="120">
      <c r="A387" s="96">
        <v>378</v>
      </c>
      <c r="B387" s="403"/>
      <c r="C387" s="326" t="s">
        <v>329</v>
      </c>
      <c r="D387" s="85" t="s">
        <v>1059</v>
      </c>
      <c r="E387" s="85">
        <v>204873388</v>
      </c>
      <c r="F387" s="85" t="s">
        <v>1031</v>
      </c>
      <c r="G387" s="85" t="s">
        <v>1137</v>
      </c>
      <c r="H387" s="85">
        <v>4.165</v>
      </c>
      <c r="I387" s="85" t="s">
        <v>1031</v>
      </c>
      <c r="J387" s="85" t="s">
        <v>1047</v>
      </c>
      <c r="K387" s="4">
        <v>212.88515406162463</v>
      </c>
      <c r="L387" s="4">
        <v>886.66666666666663</v>
      </c>
      <c r="M387" s="85" t="s">
        <v>1450</v>
      </c>
    </row>
    <row r="388" spans="1:13" ht="90">
      <c r="A388" s="96">
        <v>379</v>
      </c>
      <c r="B388" s="403"/>
      <c r="C388" s="326" t="s">
        <v>329</v>
      </c>
      <c r="D388" s="85" t="s">
        <v>1059</v>
      </c>
      <c r="E388" s="85">
        <v>204873388</v>
      </c>
      <c r="F388" s="85" t="s">
        <v>1031</v>
      </c>
      <c r="G388" s="85" t="s">
        <v>1137</v>
      </c>
      <c r="H388" s="85">
        <v>14.048199999999998</v>
      </c>
      <c r="I388" s="85" t="s">
        <v>1031</v>
      </c>
      <c r="J388" s="85" t="s">
        <v>1047</v>
      </c>
      <c r="K388" s="4">
        <v>63.11603384537996</v>
      </c>
      <c r="L388" s="4">
        <v>886.66666666666663</v>
      </c>
      <c r="M388" s="85" t="s">
        <v>1451</v>
      </c>
    </row>
    <row r="389" spans="1:13" ht="150">
      <c r="A389" s="96">
        <v>380</v>
      </c>
      <c r="B389" s="403"/>
      <c r="C389" s="326" t="s">
        <v>329</v>
      </c>
      <c r="D389" s="85" t="s">
        <v>1059</v>
      </c>
      <c r="E389" s="85">
        <v>204873388</v>
      </c>
      <c r="F389" s="85" t="s">
        <v>1031</v>
      </c>
      <c r="G389" s="85" t="s">
        <v>1137</v>
      </c>
      <c r="H389" s="85">
        <v>14.048199999999998</v>
      </c>
      <c r="I389" s="85" t="s">
        <v>1031</v>
      </c>
      <c r="J389" s="85" t="s">
        <v>1047</v>
      </c>
      <c r="K389" s="4">
        <v>63.11603384537996</v>
      </c>
      <c r="L389" s="4">
        <v>886.66666666666663</v>
      </c>
      <c r="M389" s="85" t="s">
        <v>1452</v>
      </c>
    </row>
    <row r="390" spans="1:13" ht="90">
      <c r="A390" s="96">
        <v>381</v>
      </c>
      <c r="B390" s="403"/>
      <c r="C390" s="326" t="s">
        <v>329</v>
      </c>
      <c r="D390" s="85" t="s">
        <v>1059</v>
      </c>
      <c r="E390" s="85">
        <v>204873388</v>
      </c>
      <c r="F390" s="85" t="s">
        <v>1031</v>
      </c>
      <c r="G390" s="85" t="s">
        <v>1137</v>
      </c>
      <c r="H390" s="85">
        <v>14.048199999999998</v>
      </c>
      <c r="I390" s="85" t="s">
        <v>1031</v>
      </c>
      <c r="J390" s="85" t="s">
        <v>1047</v>
      </c>
      <c r="K390" s="4">
        <v>63.11603384537996</v>
      </c>
      <c r="L390" s="4">
        <v>886.66666666666663</v>
      </c>
      <c r="M390" s="85" t="s">
        <v>1453</v>
      </c>
    </row>
    <row r="391" spans="1:13" ht="105">
      <c r="A391" s="96">
        <v>382</v>
      </c>
      <c r="B391" s="403"/>
      <c r="C391" s="326" t="s">
        <v>329</v>
      </c>
      <c r="D391" s="85" t="s">
        <v>1059</v>
      </c>
      <c r="E391" s="85">
        <v>204873388</v>
      </c>
      <c r="F391" s="85" t="s">
        <v>1031</v>
      </c>
      <c r="G391" s="85" t="s">
        <v>1137</v>
      </c>
      <c r="H391" s="85">
        <v>14.048199999999998</v>
      </c>
      <c r="I391" s="85" t="s">
        <v>1031</v>
      </c>
      <c r="J391" s="85" t="s">
        <v>1047</v>
      </c>
      <c r="K391" s="4">
        <v>63.11603384537996</v>
      </c>
      <c r="L391" s="4">
        <v>886.66666666666663</v>
      </c>
      <c r="M391" s="85" t="s">
        <v>1454</v>
      </c>
    </row>
    <row r="392" spans="1:13" ht="135">
      <c r="A392" s="96">
        <v>383</v>
      </c>
      <c r="B392" s="403"/>
      <c r="C392" s="326" t="s">
        <v>329</v>
      </c>
      <c r="D392" s="85" t="s">
        <v>1059</v>
      </c>
      <c r="E392" s="85">
        <v>204873388</v>
      </c>
      <c r="F392" s="85" t="s">
        <v>1031</v>
      </c>
      <c r="G392" s="85" t="s">
        <v>1137</v>
      </c>
      <c r="H392" s="85">
        <v>14.048199999999998</v>
      </c>
      <c r="I392" s="85" t="s">
        <v>1031</v>
      </c>
      <c r="J392" s="85" t="s">
        <v>1047</v>
      </c>
      <c r="K392" s="4">
        <v>63.11603384537996</v>
      </c>
      <c r="L392" s="4">
        <v>886.66666666666663</v>
      </c>
      <c r="M392" s="85" t="s">
        <v>1455</v>
      </c>
    </row>
    <row r="393" spans="1:13" ht="150">
      <c r="A393" s="96">
        <v>384</v>
      </c>
      <c r="B393" s="403"/>
      <c r="C393" s="326" t="s">
        <v>329</v>
      </c>
      <c r="D393" s="85" t="s">
        <v>1059</v>
      </c>
      <c r="E393" s="85">
        <v>204873388</v>
      </c>
      <c r="F393" s="85" t="s">
        <v>1031</v>
      </c>
      <c r="G393" s="85" t="s">
        <v>1137</v>
      </c>
      <c r="H393" s="85">
        <v>14.048199999999998</v>
      </c>
      <c r="I393" s="85" t="s">
        <v>1031</v>
      </c>
      <c r="J393" s="85" t="s">
        <v>1047</v>
      </c>
      <c r="K393" s="4">
        <v>63.11603384537996</v>
      </c>
      <c r="L393" s="4">
        <v>886.66666666666663</v>
      </c>
      <c r="M393" s="85" t="s">
        <v>1456</v>
      </c>
    </row>
    <row r="394" spans="1:13" ht="60">
      <c r="A394" s="96">
        <v>385</v>
      </c>
      <c r="B394" s="403"/>
      <c r="C394" s="326" t="s">
        <v>329</v>
      </c>
      <c r="D394" s="85" t="s">
        <v>1059</v>
      </c>
      <c r="E394" s="85">
        <v>204873388</v>
      </c>
      <c r="F394" s="85" t="s">
        <v>1031</v>
      </c>
      <c r="G394" s="85" t="s">
        <v>1137</v>
      </c>
      <c r="H394" s="85">
        <v>14.048199999999998</v>
      </c>
      <c r="I394" s="85" t="s">
        <v>1031</v>
      </c>
      <c r="J394" s="85" t="s">
        <v>1047</v>
      </c>
      <c r="K394" s="4">
        <v>63.11603384537996</v>
      </c>
      <c r="L394" s="4">
        <v>886.66666666666663</v>
      </c>
      <c r="M394" s="85" t="s">
        <v>1457</v>
      </c>
    </row>
    <row r="395" spans="1:13" ht="60">
      <c r="A395" s="96">
        <v>386</v>
      </c>
      <c r="B395" s="403"/>
      <c r="C395" s="326" t="s">
        <v>329</v>
      </c>
      <c r="D395" s="85" t="s">
        <v>1059</v>
      </c>
      <c r="E395" s="85">
        <v>204873388</v>
      </c>
      <c r="F395" s="85" t="s">
        <v>1031</v>
      </c>
      <c r="G395" s="85" t="s">
        <v>1137</v>
      </c>
      <c r="H395" s="85">
        <v>14.048199999999998</v>
      </c>
      <c r="I395" s="85" t="s">
        <v>1031</v>
      </c>
      <c r="J395" s="85" t="s">
        <v>1047</v>
      </c>
      <c r="K395" s="4">
        <v>63.11603384537996</v>
      </c>
      <c r="L395" s="4">
        <v>886.66666666666663</v>
      </c>
      <c r="M395" s="85" t="s">
        <v>1458</v>
      </c>
    </row>
    <row r="396" spans="1:13" ht="90">
      <c r="A396" s="96">
        <v>387</v>
      </c>
      <c r="B396" s="403"/>
      <c r="C396" s="326" t="s">
        <v>329</v>
      </c>
      <c r="D396" s="85" t="s">
        <v>1059</v>
      </c>
      <c r="E396" s="85">
        <v>204873388</v>
      </c>
      <c r="F396" s="85" t="s">
        <v>1031</v>
      </c>
      <c r="G396" s="85" t="s">
        <v>1137</v>
      </c>
      <c r="H396" s="85">
        <v>4.165</v>
      </c>
      <c r="I396" s="85" t="s">
        <v>1031</v>
      </c>
      <c r="J396" s="85" t="s">
        <v>1047</v>
      </c>
      <c r="K396" s="4">
        <v>212.88515406162463</v>
      </c>
      <c r="L396" s="4">
        <v>886.66666666666663</v>
      </c>
      <c r="M396" s="85" t="s">
        <v>1459</v>
      </c>
    </row>
    <row r="397" spans="1:13" ht="135">
      <c r="A397" s="96">
        <v>388</v>
      </c>
      <c r="B397" s="403"/>
      <c r="C397" s="326" t="s">
        <v>329</v>
      </c>
      <c r="D397" s="85" t="s">
        <v>1059</v>
      </c>
      <c r="E397" s="85">
        <v>204873388</v>
      </c>
      <c r="F397" s="85" t="s">
        <v>1031</v>
      </c>
      <c r="G397" s="85" t="s">
        <v>1137</v>
      </c>
      <c r="H397" s="85">
        <v>4.165</v>
      </c>
      <c r="I397" s="85" t="s">
        <v>1031</v>
      </c>
      <c r="J397" s="85" t="s">
        <v>1047</v>
      </c>
      <c r="K397" s="4">
        <v>212.88515406162463</v>
      </c>
      <c r="L397" s="4">
        <v>886.66666666666663</v>
      </c>
      <c r="M397" s="85" t="s">
        <v>1460</v>
      </c>
    </row>
    <row r="398" spans="1:13" ht="165">
      <c r="A398" s="96">
        <v>389</v>
      </c>
      <c r="B398" s="403"/>
      <c r="C398" s="326" t="s">
        <v>329</v>
      </c>
      <c r="D398" s="85" t="s">
        <v>1059</v>
      </c>
      <c r="E398" s="85">
        <v>204873388</v>
      </c>
      <c r="F398" s="85" t="s">
        <v>1031</v>
      </c>
      <c r="G398" s="85" t="s">
        <v>1137</v>
      </c>
      <c r="H398" s="85">
        <v>4.165</v>
      </c>
      <c r="I398" s="85" t="s">
        <v>1031</v>
      </c>
      <c r="J398" s="85" t="s">
        <v>1047</v>
      </c>
      <c r="K398" s="4">
        <v>212.88515406162463</v>
      </c>
      <c r="L398" s="4">
        <v>886.66666666666663</v>
      </c>
      <c r="M398" s="85" t="s">
        <v>1461</v>
      </c>
    </row>
    <row r="399" spans="1:13" ht="195">
      <c r="A399" s="96">
        <v>390</v>
      </c>
      <c r="B399" s="403"/>
      <c r="C399" s="326" t="s">
        <v>329</v>
      </c>
      <c r="D399" s="85" t="s">
        <v>1059</v>
      </c>
      <c r="E399" s="85">
        <v>204873388</v>
      </c>
      <c r="F399" s="85" t="s">
        <v>1031</v>
      </c>
      <c r="G399" s="85" t="s">
        <v>1137</v>
      </c>
      <c r="H399" s="85">
        <v>4.165</v>
      </c>
      <c r="I399" s="85" t="s">
        <v>1031</v>
      </c>
      <c r="J399" s="85" t="s">
        <v>1047</v>
      </c>
      <c r="K399" s="4">
        <v>212.88515406162463</v>
      </c>
      <c r="L399" s="4">
        <v>886.66666666666663</v>
      </c>
      <c r="M399" s="85" t="s">
        <v>1462</v>
      </c>
    </row>
    <row r="400" spans="1:13" ht="105">
      <c r="A400" s="96">
        <v>391</v>
      </c>
      <c r="B400" s="403"/>
      <c r="C400" s="326" t="s">
        <v>329</v>
      </c>
      <c r="D400" s="85" t="s">
        <v>1059</v>
      </c>
      <c r="E400" s="85">
        <v>204873388</v>
      </c>
      <c r="F400" s="85" t="s">
        <v>1031</v>
      </c>
      <c r="G400" s="85" t="s">
        <v>1137</v>
      </c>
      <c r="H400" s="85">
        <v>4.165</v>
      </c>
      <c r="I400" s="85" t="s">
        <v>1031</v>
      </c>
      <c r="J400" s="85" t="s">
        <v>1047</v>
      </c>
      <c r="K400" s="4">
        <v>212.88515406162463</v>
      </c>
      <c r="L400" s="4">
        <v>886.66666666666663</v>
      </c>
      <c r="M400" s="85" t="s">
        <v>1463</v>
      </c>
    </row>
    <row r="401" spans="1:13" ht="90">
      <c r="A401" s="96">
        <v>392</v>
      </c>
      <c r="B401" s="403"/>
      <c r="C401" s="326" t="s">
        <v>329</v>
      </c>
      <c r="D401" s="85" t="s">
        <v>1059</v>
      </c>
      <c r="E401" s="85">
        <v>204873388</v>
      </c>
      <c r="F401" s="85" t="s">
        <v>1031</v>
      </c>
      <c r="G401" s="85" t="s">
        <v>1137</v>
      </c>
      <c r="H401" s="85">
        <v>4.165</v>
      </c>
      <c r="I401" s="85" t="s">
        <v>1031</v>
      </c>
      <c r="J401" s="85" t="s">
        <v>1047</v>
      </c>
      <c r="K401" s="4">
        <v>212.88515406162463</v>
      </c>
      <c r="L401" s="4">
        <v>886.66666666666663</v>
      </c>
      <c r="M401" s="85" t="s">
        <v>1464</v>
      </c>
    </row>
    <row r="402" spans="1:13" ht="105">
      <c r="A402" s="96">
        <v>393</v>
      </c>
      <c r="B402" s="403"/>
      <c r="C402" s="326" t="s">
        <v>329</v>
      </c>
      <c r="D402" s="85" t="s">
        <v>1059</v>
      </c>
      <c r="E402" s="85">
        <v>204873388</v>
      </c>
      <c r="F402" s="85" t="s">
        <v>1031</v>
      </c>
      <c r="G402" s="85" t="s">
        <v>1137</v>
      </c>
      <c r="H402" s="85">
        <v>4.165</v>
      </c>
      <c r="I402" s="85" t="s">
        <v>1031</v>
      </c>
      <c r="J402" s="85" t="s">
        <v>1047</v>
      </c>
      <c r="K402" s="4">
        <v>212.88515406162463</v>
      </c>
      <c r="L402" s="4">
        <v>886.66666666666663</v>
      </c>
      <c r="M402" s="85" t="s">
        <v>1465</v>
      </c>
    </row>
    <row r="403" spans="1:13" ht="135">
      <c r="A403" s="96">
        <v>394</v>
      </c>
      <c r="B403" s="403"/>
      <c r="C403" s="326" t="s">
        <v>329</v>
      </c>
      <c r="D403" s="85" t="s">
        <v>1059</v>
      </c>
      <c r="E403" s="85">
        <v>204873388</v>
      </c>
      <c r="F403" s="85" t="s">
        <v>1031</v>
      </c>
      <c r="G403" s="85" t="s">
        <v>1137</v>
      </c>
      <c r="H403" s="85">
        <v>4.165</v>
      </c>
      <c r="I403" s="85" t="s">
        <v>1031</v>
      </c>
      <c r="J403" s="85" t="s">
        <v>1047</v>
      </c>
      <c r="K403" s="4">
        <v>212.88515406162463</v>
      </c>
      <c r="L403" s="4">
        <v>886.66666666666663</v>
      </c>
      <c r="M403" s="85" t="s">
        <v>1466</v>
      </c>
    </row>
    <row r="404" spans="1:13" ht="120">
      <c r="A404" s="96">
        <v>395</v>
      </c>
      <c r="B404" s="403"/>
      <c r="C404" s="326" t="s">
        <v>329</v>
      </c>
      <c r="D404" s="85" t="s">
        <v>1059</v>
      </c>
      <c r="E404" s="85">
        <v>204873388</v>
      </c>
      <c r="F404" s="85" t="s">
        <v>1031</v>
      </c>
      <c r="G404" s="85" t="s">
        <v>1137</v>
      </c>
      <c r="H404" s="85">
        <v>4.165</v>
      </c>
      <c r="I404" s="85" t="s">
        <v>1031</v>
      </c>
      <c r="J404" s="85" t="s">
        <v>1047</v>
      </c>
      <c r="K404" s="4">
        <v>212.88515406162463</v>
      </c>
      <c r="L404" s="4">
        <v>886.66666666666663</v>
      </c>
      <c r="M404" s="85" t="s">
        <v>1467</v>
      </c>
    </row>
    <row r="405" spans="1:13" ht="195">
      <c r="A405" s="96">
        <v>396</v>
      </c>
      <c r="B405" s="403"/>
      <c r="C405" s="326" t="s">
        <v>329</v>
      </c>
      <c r="D405" s="85" t="s">
        <v>1059</v>
      </c>
      <c r="E405" s="85">
        <v>204873388</v>
      </c>
      <c r="F405" s="85" t="s">
        <v>1031</v>
      </c>
      <c r="G405" s="85" t="s">
        <v>1137</v>
      </c>
      <c r="H405" s="85">
        <v>4.165</v>
      </c>
      <c r="I405" s="85" t="s">
        <v>1031</v>
      </c>
      <c r="J405" s="85" t="s">
        <v>1047</v>
      </c>
      <c r="K405" s="4">
        <v>212.88515406162463</v>
      </c>
      <c r="L405" s="4">
        <v>886.66666666666663</v>
      </c>
      <c r="M405" s="85" t="s">
        <v>1468</v>
      </c>
    </row>
    <row r="406" spans="1:13" ht="75">
      <c r="A406" s="96">
        <v>397</v>
      </c>
      <c r="B406" s="403"/>
      <c r="C406" s="326" t="s">
        <v>329</v>
      </c>
      <c r="D406" s="85" t="s">
        <v>1059</v>
      </c>
      <c r="E406" s="85">
        <v>204873388</v>
      </c>
      <c r="F406" s="85" t="s">
        <v>1031</v>
      </c>
      <c r="G406" s="85" t="s">
        <v>1137</v>
      </c>
      <c r="H406" s="85">
        <v>4.165</v>
      </c>
      <c r="I406" s="85" t="s">
        <v>1031</v>
      </c>
      <c r="J406" s="85" t="s">
        <v>1047</v>
      </c>
      <c r="K406" s="4">
        <v>212.88515406162463</v>
      </c>
      <c r="L406" s="4">
        <v>886.66666666666663</v>
      </c>
      <c r="M406" s="85" t="s">
        <v>1469</v>
      </c>
    </row>
    <row r="407" spans="1:13" ht="75">
      <c r="A407" s="96">
        <v>398</v>
      </c>
      <c r="B407" s="403"/>
      <c r="C407" s="326" t="s">
        <v>329</v>
      </c>
      <c r="D407" s="85" t="s">
        <v>1059</v>
      </c>
      <c r="E407" s="85">
        <v>204873388</v>
      </c>
      <c r="F407" s="85" t="s">
        <v>1031</v>
      </c>
      <c r="G407" s="85" t="s">
        <v>1137</v>
      </c>
      <c r="H407" s="85">
        <v>4.165</v>
      </c>
      <c r="I407" s="85" t="s">
        <v>1031</v>
      </c>
      <c r="J407" s="85" t="s">
        <v>1047</v>
      </c>
      <c r="K407" s="4">
        <v>212.88515406162463</v>
      </c>
      <c r="L407" s="4">
        <v>886.66666666666663</v>
      </c>
      <c r="M407" s="85" t="s">
        <v>1470</v>
      </c>
    </row>
    <row r="408" spans="1:13" ht="150">
      <c r="A408" s="96">
        <v>399</v>
      </c>
      <c r="B408" s="403"/>
      <c r="C408" s="326" t="s">
        <v>329</v>
      </c>
      <c r="D408" s="85" t="s">
        <v>1059</v>
      </c>
      <c r="E408" s="85">
        <v>204873388</v>
      </c>
      <c r="F408" s="85" t="s">
        <v>1031</v>
      </c>
      <c r="G408" s="85" t="s">
        <v>1137</v>
      </c>
      <c r="H408" s="85">
        <v>4.165</v>
      </c>
      <c r="I408" s="85" t="s">
        <v>1031</v>
      </c>
      <c r="J408" s="85" t="s">
        <v>1047</v>
      </c>
      <c r="K408" s="4">
        <v>212.88515406162463</v>
      </c>
      <c r="L408" s="4">
        <v>886.66666666666663</v>
      </c>
      <c r="M408" s="85" t="s">
        <v>1471</v>
      </c>
    </row>
    <row r="409" spans="1:13" ht="135">
      <c r="A409" s="96">
        <v>400</v>
      </c>
      <c r="B409" s="403"/>
      <c r="C409" s="326" t="s">
        <v>329</v>
      </c>
      <c r="D409" s="85" t="s">
        <v>1059</v>
      </c>
      <c r="E409" s="85">
        <v>204873388</v>
      </c>
      <c r="F409" s="85" t="s">
        <v>1031</v>
      </c>
      <c r="G409" s="85" t="s">
        <v>1137</v>
      </c>
      <c r="H409" s="85">
        <v>4.165</v>
      </c>
      <c r="I409" s="85" t="s">
        <v>1031</v>
      </c>
      <c r="J409" s="85" t="s">
        <v>1047</v>
      </c>
      <c r="K409" s="4">
        <v>212.88515406162463</v>
      </c>
      <c r="L409" s="4">
        <v>886.66666666666663</v>
      </c>
      <c r="M409" s="85" t="s">
        <v>1472</v>
      </c>
    </row>
    <row r="410" spans="1:13" ht="150">
      <c r="A410" s="96">
        <v>401</v>
      </c>
      <c r="B410" s="403"/>
      <c r="C410" s="326" t="s">
        <v>329</v>
      </c>
      <c r="D410" s="85" t="s">
        <v>1059</v>
      </c>
      <c r="E410" s="85">
        <v>204873388</v>
      </c>
      <c r="F410" s="85" t="s">
        <v>1031</v>
      </c>
      <c r="G410" s="85" t="s">
        <v>1137</v>
      </c>
      <c r="H410" s="85">
        <v>4.165</v>
      </c>
      <c r="I410" s="85" t="s">
        <v>1031</v>
      </c>
      <c r="J410" s="85" t="s">
        <v>1047</v>
      </c>
      <c r="K410" s="4">
        <v>212.88515406162463</v>
      </c>
      <c r="L410" s="4">
        <v>886.66666666666663</v>
      </c>
      <c r="M410" s="85" t="s">
        <v>1473</v>
      </c>
    </row>
    <row r="411" spans="1:13" ht="105">
      <c r="A411" s="96">
        <v>402</v>
      </c>
      <c r="B411" s="403"/>
      <c r="C411" s="326" t="s">
        <v>329</v>
      </c>
      <c r="D411" s="85" t="s">
        <v>1059</v>
      </c>
      <c r="E411" s="85">
        <v>204873388</v>
      </c>
      <c r="F411" s="85" t="s">
        <v>1031</v>
      </c>
      <c r="G411" s="85" t="s">
        <v>1137</v>
      </c>
      <c r="H411" s="85">
        <v>4.165</v>
      </c>
      <c r="I411" s="85" t="s">
        <v>1031</v>
      </c>
      <c r="J411" s="85" t="s">
        <v>1047</v>
      </c>
      <c r="K411" s="4">
        <v>212.88515406162463</v>
      </c>
      <c r="L411" s="4">
        <v>886.66666666666663</v>
      </c>
      <c r="M411" s="85" t="s">
        <v>1474</v>
      </c>
    </row>
    <row r="412" spans="1:13" ht="105">
      <c r="A412" s="96">
        <v>403</v>
      </c>
      <c r="B412" s="403"/>
      <c r="C412" s="326" t="s">
        <v>329</v>
      </c>
      <c r="D412" s="85" t="s">
        <v>1059</v>
      </c>
      <c r="E412" s="85">
        <v>204873388</v>
      </c>
      <c r="F412" s="85" t="s">
        <v>1031</v>
      </c>
      <c r="G412" s="85" t="s">
        <v>1137</v>
      </c>
      <c r="H412" s="85">
        <v>4.165</v>
      </c>
      <c r="I412" s="85" t="s">
        <v>1031</v>
      </c>
      <c r="J412" s="85" t="s">
        <v>1047</v>
      </c>
      <c r="K412" s="4">
        <v>212.88515406162463</v>
      </c>
      <c r="L412" s="4">
        <v>886.66666666666663</v>
      </c>
      <c r="M412" s="85" t="s">
        <v>1475</v>
      </c>
    </row>
    <row r="413" spans="1:13" ht="150">
      <c r="A413" s="96">
        <v>404</v>
      </c>
      <c r="B413" s="403"/>
      <c r="C413" s="326" t="s">
        <v>329</v>
      </c>
      <c r="D413" s="85" t="s">
        <v>1059</v>
      </c>
      <c r="E413" s="85">
        <v>204873388</v>
      </c>
      <c r="F413" s="85" t="s">
        <v>1031</v>
      </c>
      <c r="G413" s="85" t="s">
        <v>1137</v>
      </c>
      <c r="H413" s="85">
        <v>4.165</v>
      </c>
      <c r="I413" s="85" t="s">
        <v>1031</v>
      </c>
      <c r="J413" s="85" t="s">
        <v>1047</v>
      </c>
      <c r="K413" s="4">
        <v>212.88515406162463</v>
      </c>
      <c r="L413" s="4">
        <v>886.66666666666663</v>
      </c>
      <c r="M413" s="85" t="s">
        <v>1476</v>
      </c>
    </row>
    <row r="414" spans="1:13" ht="105">
      <c r="A414" s="96">
        <v>405</v>
      </c>
      <c r="B414" s="403"/>
      <c r="C414" s="326" t="s">
        <v>329</v>
      </c>
      <c r="D414" s="85" t="s">
        <v>1059</v>
      </c>
      <c r="E414" s="85">
        <v>204873388</v>
      </c>
      <c r="F414" s="85" t="s">
        <v>1031</v>
      </c>
      <c r="G414" s="85" t="s">
        <v>1137</v>
      </c>
      <c r="H414" s="85">
        <v>4.165</v>
      </c>
      <c r="I414" s="85" t="s">
        <v>1031</v>
      </c>
      <c r="J414" s="85" t="s">
        <v>1047</v>
      </c>
      <c r="K414" s="4">
        <v>212.88515406162463</v>
      </c>
      <c r="L414" s="4">
        <v>886.66666666666663</v>
      </c>
      <c r="M414" s="85" t="s">
        <v>1477</v>
      </c>
    </row>
    <row r="415" spans="1:13" ht="105">
      <c r="A415" s="96">
        <v>406</v>
      </c>
      <c r="B415" s="403"/>
      <c r="C415" s="326" t="s">
        <v>329</v>
      </c>
      <c r="D415" s="85" t="s">
        <v>1059</v>
      </c>
      <c r="E415" s="85">
        <v>204873388</v>
      </c>
      <c r="F415" s="85" t="s">
        <v>1031</v>
      </c>
      <c r="G415" s="85" t="s">
        <v>1137</v>
      </c>
      <c r="H415" s="85">
        <v>4.165</v>
      </c>
      <c r="I415" s="85" t="s">
        <v>1031</v>
      </c>
      <c r="J415" s="85" t="s">
        <v>1047</v>
      </c>
      <c r="K415" s="4">
        <v>212.88515406162463</v>
      </c>
      <c r="L415" s="4">
        <v>886.66666666666663</v>
      </c>
      <c r="M415" s="85" t="s">
        <v>1478</v>
      </c>
    </row>
    <row r="416" spans="1:13" ht="105">
      <c r="A416" s="96">
        <v>407</v>
      </c>
      <c r="B416" s="403"/>
      <c r="C416" s="326" t="s">
        <v>329</v>
      </c>
      <c r="D416" s="85" t="s">
        <v>1059</v>
      </c>
      <c r="E416" s="85">
        <v>204873388</v>
      </c>
      <c r="F416" s="85" t="s">
        <v>1031</v>
      </c>
      <c r="G416" s="85" t="s">
        <v>1137</v>
      </c>
      <c r="H416" s="85">
        <v>4.165</v>
      </c>
      <c r="I416" s="85" t="s">
        <v>1031</v>
      </c>
      <c r="J416" s="85" t="s">
        <v>1047</v>
      </c>
      <c r="K416" s="4">
        <v>212.88515406162463</v>
      </c>
      <c r="L416" s="4">
        <v>886.66666666666663</v>
      </c>
      <c r="M416" s="85" t="s">
        <v>1479</v>
      </c>
    </row>
    <row r="417" spans="1:13" ht="60">
      <c r="A417" s="96">
        <v>408</v>
      </c>
      <c r="B417" s="403"/>
      <c r="C417" s="326" t="s">
        <v>329</v>
      </c>
      <c r="D417" s="85" t="s">
        <v>1059</v>
      </c>
      <c r="E417" s="85">
        <v>204873388</v>
      </c>
      <c r="F417" s="85" t="s">
        <v>1031</v>
      </c>
      <c r="G417" s="85" t="s">
        <v>1137</v>
      </c>
      <c r="H417" s="85">
        <v>4.165</v>
      </c>
      <c r="I417" s="85" t="s">
        <v>1031</v>
      </c>
      <c r="J417" s="85" t="s">
        <v>1047</v>
      </c>
      <c r="K417" s="4">
        <v>212.88515406162463</v>
      </c>
      <c r="L417" s="4">
        <v>886.66666666666663</v>
      </c>
      <c r="M417" s="85" t="s">
        <v>1480</v>
      </c>
    </row>
    <row r="418" spans="1:13" ht="180">
      <c r="A418" s="96">
        <v>409</v>
      </c>
      <c r="B418" s="403"/>
      <c r="C418" s="326" t="s">
        <v>329</v>
      </c>
      <c r="D418" s="85" t="s">
        <v>1059</v>
      </c>
      <c r="E418" s="85">
        <v>204873388</v>
      </c>
      <c r="F418" s="85" t="s">
        <v>1031</v>
      </c>
      <c r="G418" s="85" t="s">
        <v>1137</v>
      </c>
      <c r="H418" s="85">
        <v>14.048199999999998</v>
      </c>
      <c r="I418" s="85" t="s">
        <v>1031</v>
      </c>
      <c r="J418" s="85" t="s">
        <v>1047</v>
      </c>
      <c r="K418" s="4">
        <v>63.11603384537996</v>
      </c>
      <c r="L418" s="4">
        <v>886.66666666666663</v>
      </c>
      <c r="M418" s="85" t="s">
        <v>1481</v>
      </c>
    </row>
    <row r="419" spans="1:13" ht="135">
      <c r="A419" s="96">
        <v>410</v>
      </c>
      <c r="B419" s="403"/>
      <c r="C419" s="326" t="s">
        <v>329</v>
      </c>
      <c r="D419" s="85" t="s">
        <v>1059</v>
      </c>
      <c r="E419" s="85">
        <v>204873388</v>
      </c>
      <c r="F419" s="85" t="s">
        <v>1031</v>
      </c>
      <c r="G419" s="85" t="s">
        <v>1137</v>
      </c>
      <c r="H419" s="85">
        <v>14.048199999999998</v>
      </c>
      <c r="I419" s="85" t="s">
        <v>1031</v>
      </c>
      <c r="J419" s="85" t="s">
        <v>1047</v>
      </c>
      <c r="K419" s="4">
        <v>63.11603384537996</v>
      </c>
      <c r="L419" s="4">
        <v>886.66666666666663</v>
      </c>
      <c r="M419" s="85" t="s">
        <v>1482</v>
      </c>
    </row>
    <row r="420" spans="1:13" ht="90">
      <c r="A420" s="96">
        <v>411</v>
      </c>
      <c r="B420" s="403"/>
      <c r="C420" s="326" t="s">
        <v>329</v>
      </c>
      <c r="D420" s="85" t="s">
        <v>1059</v>
      </c>
      <c r="E420" s="85">
        <v>204873388</v>
      </c>
      <c r="F420" s="85" t="s">
        <v>1031</v>
      </c>
      <c r="G420" s="85" t="s">
        <v>1137</v>
      </c>
      <c r="H420" s="85">
        <v>14.048199999999998</v>
      </c>
      <c r="I420" s="85" t="s">
        <v>1031</v>
      </c>
      <c r="J420" s="85" t="s">
        <v>1047</v>
      </c>
      <c r="K420" s="4">
        <v>63.11603384537996</v>
      </c>
      <c r="L420" s="4">
        <v>886.66666666666663</v>
      </c>
      <c r="M420" s="85" t="s">
        <v>1483</v>
      </c>
    </row>
    <row r="421" spans="1:13" ht="90">
      <c r="A421" s="96">
        <v>412</v>
      </c>
      <c r="B421" s="403"/>
      <c r="C421" s="326" t="s">
        <v>329</v>
      </c>
      <c r="D421" s="85" t="s">
        <v>1059</v>
      </c>
      <c r="E421" s="85">
        <v>204873388</v>
      </c>
      <c r="F421" s="85" t="s">
        <v>1031</v>
      </c>
      <c r="G421" s="85" t="s">
        <v>1137</v>
      </c>
      <c r="H421" s="85">
        <v>14.048199999999998</v>
      </c>
      <c r="I421" s="85" t="s">
        <v>1031</v>
      </c>
      <c r="J421" s="85" t="s">
        <v>1047</v>
      </c>
      <c r="K421" s="4">
        <v>63.11603384537996</v>
      </c>
      <c r="L421" s="4">
        <v>886.66666666666663</v>
      </c>
      <c r="M421" s="85" t="s">
        <v>1484</v>
      </c>
    </row>
    <row r="422" spans="1:13" ht="90">
      <c r="A422" s="96">
        <v>413</v>
      </c>
      <c r="B422" s="403"/>
      <c r="C422" s="326" t="s">
        <v>329</v>
      </c>
      <c r="D422" s="85" t="s">
        <v>1059</v>
      </c>
      <c r="E422" s="85">
        <v>204873388</v>
      </c>
      <c r="F422" s="85" t="s">
        <v>1031</v>
      </c>
      <c r="G422" s="85" t="s">
        <v>1137</v>
      </c>
      <c r="H422" s="85">
        <v>14.048199999999998</v>
      </c>
      <c r="I422" s="85" t="s">
        <v>1031</v>
      </c>
      <c r="J422" s="85" t="s">
        <v>1047</v>
      </c>
      <c r="K422" s="4">
        <v>63.11603384537996</v>
      </c>
      <c r="L422" s="4">
        <v>886.66666666666663</v>
      </c>
      <c r="M422" s="85" t="s">
        <v>1485</v>
      </c>
    </row>
    <row r="423" spans="1:13" ht="90">
      <c r="A423" s="96">
        <v>414</v>
      </c>
      <c r="B423" s="403"/>
      <c r="C423" s="326" t="s">
        <v>329</v>
      </c>
      <c r="D423" s="85" t="s">
        <v>1059</v>
      </c>
      <c r="E423" s="85">
        <v>204873388</v>
      </c>
      <c r="F423" s="85" t="s">
        <v>1031</v>
      </c>
      <c r="G423" s="85" t="s">
        <v>1137</v>
      </c>
      <c r="H423" s="85">
        <v>4.165</v>
      </c>
      <c r="I423" s="85" t="s">
        <v>1031</v>
      </c>
      <c r="J423" s="85" t="s">
        <v>1047</v>
      </c>
      <c r="K423" s="4">
        <v>212.88515406162463</v>
      </c>
      <c r="L423" s="4">
        <v>886.66666666666663</v>
      </c>
      <c r="M423" s="85" t="s">
        <v>1486</v>
      </c>
    </row>
    <row r="424" spans="1:13" ht="90">
      <c r="A424" s="96">
        <v>415</v>
      </c>
      <c r="B424" s="403"/>
      <c r="C424" s="326" t="s">
        <v>329</v>
      </c>
      <c r="D424" s="85" t="s">
        <v>1059</v>
      </c>
      <c r="E424" s="85">
        <v>204873388</v>
      </c>
      <c r="F424" s="85" t="s">
        <v>1031</v>
      </c>
      <c r="G424" s="85" t="s">
        <v>1137</v>
      </c>
      <c r="H424" s="85">
        <v>4.165</v>
      </c>
      <c r="I424" s="85" t="s">
        <v>1031</v>
      </c>
      <c r="J424" s="85" t="s">
        <v>1047</v>
      </c>
      <c r="K424" s="4">
        <v>212.88515406162463</v>
      </c>
      <c r="L424" s="4">
        <v>886.66666666666663</v>
      </c>
      <c r="M424" s="85" t="s">
        <v>1487</v>
      </c>
    </row>
    <row r="425" spans="1:13" ht="90">
      <c r="A425" s="96">
        <v>416</v>
      </c>
      <c r="B425" s="403"/>
      <c r="C425" s="326" t="s">
        <v>329</v>
      </c>
      <c r="D425" s="85" t="s">
        <v>1059</v>
      </c>
      <c r="E425" s="85">
        <v>204873388</v>
      </c>
      <c r="F425" s="85" t="s">
        <v>1031</v>
      </c>
      <c r="G425" s="85" t="s">
        <v>1137</v>
      </c>
      <c r="H425" s="85">
        <v>4.165</v>
      </c>
      <c r="I425" s="85" t="s">
        <v>1031</v>
      </c>
      <c r="J425" s="85" t="s">
        <v>1047</v>
      </c>
      <c r="K425" s="4">
        <v>212.88515406162463</v>
      </c>
      <c r="L425" s="4">
        <v>886.66666666666663</v>
      </c>
      <c r="M425" s="85" t="s">
        <v>1488</v>
      </c>
    </row>
    <row r="426" spans="1:13" ht="75">
      <c r="A426" s="96">
        <v>417</v>
      </c>
      <c r="B426" s="403"/>
      <c r="C426" s="326" t="s">
        <v>329</v>
      </c>
      <c r="D426" s="85" t="s">
        <v>1059</v>
      </c>
      <c r="E426" s="85">
        <v>204873388</v>
      </c>
      <c r="F426" s="85" t="s">
        <v>1031</v>
      </c>
      <c r="G426" s="85" t="s">
        <v>1137</v>
      </c>
      <c r="H426" s="85">
        <v>9.7695999999999987</v>
      </c>
      <c r="I426" s="85" t="s">
        <v>1031</v>
      </c>
      <c r="J426" s="85" t="s">
        <v>1047</v>
      </c>
      <c r="K426" s="4">
        <v>90.757724642428215</v>
      </c>
      <c r="L426" s="4">
        <v>886.66666666666663</v>
      </c>
      <c r="M426" s="85" t="s">
        <v>1489</v>
      </c>
    </row>
    <row r="427" spans="1:13" ht="75">
      <c r="A427" s="96">
        <v>418</v>
      </c>
      <c r="B427" s="403"/>
      <c r="C427" s="326" t="s">
        <v>329</v>
      </c>
      <c r="D427" s="85" t="s">
        <v>1059</v>
      </c>
      <c r="E427" s="85">
        <v>204873388</v>
      </c>
      <c r="F427" s="85" t="s">
        <v>1031</v>
      </c>
      <c r="G427" s="85" t="s">
        <v>1137</v>
      </c>
      <c r="H427" s="85">
        <v>4.165</v>
      </c>
      <c r="I427" s="85" t="s">
        <v>1031</v>
      </c>
      <c r="J427" s="85" t="s">
        <v>1047</v>
      </c>
      <c r="K427" s="4">
        <v>212.88515406162463</v>
      </c>
      <c r="L427" s="4">
        <v>886.66666666666663</v>
      </c>
      <c r="M427" s="85" t="s">
        <v>1490</v>
      </c>
    </row>
    <row r="428" spans="1:13" ht="90">
      <c r="A428" s="96">
        <v>419</v>
      </c>
      <c r="B428" s="403"/>
      <c r="C428" s="326" t="s">
        <v>329</v>
      </c>
      <c r="D428" s="85" t="s">
        <v>1059</v>
      </c>
      <c r="E428" s="85">
        <v>204873388</v>
      </c>
      <c r="F428" s="85" t="s">
        <v>1031</v>
      </c>
      <c r="G428" s="85" t="s">
        <v>1137</v>
      </c>
      <c r="H428" s="85">
        <v>9.7695999999999987</v>
      </c>
      <c r="I428" s="85" t="s">
        <v>1031</v>
      </c>
      <c r="J428" s="85" t="s">
        <v>1047</v>
      </c>
      <c r="K428" s="4">
        <v>90.757724642428215</v>
      </c>
      <c r="L428" s="4">
        <v>886.66666666666663</v>
      </c>
      <c r="M428" s="85" t="s">
        <v>1491</v>
      </c>
    </row>
    <row r="429" spans="1:13" ht="60">
      <c r="A429" s="96">
        <v>420</v>
      </c>
      <c r="B429" s="403"/>
      <c r="C429" s="326" t="s">
        <v>1044</v>
      </c>
      <c r="D429" s="85" t="s">
        <v>1059</v>
      </c>
      <c r="E429" s="85">
        <v>204873388</v>
      </c>
      <c r="F429" s="85" t="s">
        <v>1031</v>
      </c>
      <c r="G429" s="85" t="s">
        <v>1137</v>
      </c>
      <c r="H429" s="85">
        <v>132.71039999999999</v>
      </c>
      <c r="I429" s="85" t="s">
        <v>1031</v>
      </c>
      <c r="J429" s="85" t="s">
        <v>1047</v>
      </c>
      <c r="K429" s="4">
        <v>53.583693013760289</v>
      </c>
      <c r="L429" s="4">
        <v>7111.1133333333328</v>
      </c>
      <c r="M429" s="85" t="s">
        <v>1492</v>
      </c>
    </row>
    <row r="430" spans="1:13" ht="75">
      <c r="A430" s="96">
        <v>421</v>
      </c>
      <c r="B430" s="403"/>
      <c r="C430" s="326" t="s">
        <v>1044</v>
      </c>
      <c r="D430" s="85" t="s">
        <v>1059</v>
      </c>
      <c r="E430" s="85">
        <v>204873388</v>
      </c>
      <c r="F430" s="85" t="s">
        <v>1031</v>
      </c>
      <c r="G430" s="85" t="s">
        <v>1137</v>
      </c>
      <c r="H430" s="85"/>
      <c r="I430" s="85" t="s">
        <v>1031</v>
      </c>
      <c r="J430" s="85" t="s">
        <v>1047</v>
      </c>
      <c r="K430" s="4"/>
      <c r="L430" s="4">
        <v>7111.1133333333328</v>
      </c>
      <c r="M430" s="85" t="s">
        <v>1493</v>
      </c>
    </row>
    <row r="431" spans="1:13" ht="45">
      <c r="A431" s="96">
        <v>422</v>
      </c>
      <c r="B431" s="403"/>
      <c r="C431" s="326" t="s">
        <v>1044</v>
      </c>
      <c r="D431" s="85" t="s">
        <v>1059</v>
      </c>
      <c r="E431" s="85">
        <v>204873388</v>
      </c>
      <c r="F431" s="85" t="s">
        <v>1031</v>
      </c>
      <c r="G431" s="85" t="s">
        <v>1137</v>
      </c>
      <c r="H431" s="85"/>
      <c r="I431" s="85" t="s">
        <v>1031</v>
      </c>
      <c r="J431" s="85" t="s">
        <v>1047</v>
      </c>
      <c r="K431" s="4"/>
      <c r="L431" s="4">
        <v>7111.1133333333328</v>
      </c>
      <c r="M431" s="85" t="s">
        <v>1494</v>
      </c>
    </row>
    <row r="432" spans="1:13" ht="90">
      <c r="A432" s="96">
        <v>423</v>
      </c>
      <c r="B432" s="403"/>
      <c r="C432" s="326" t="s">
        <v>1044</v>
      </c>
      <c r="D432" s="85" t="s">
        <v>1059</v>
      </c>
      <c r="E432" s="85">
        <v>204873388</v>
      </c>
      <c r="F432" s="85" t="s">
        <v>1031</v>
      </c>
      <c r="G432" s="85" t="s">
        <v>1137</v>
      </c>
      <c r="H432" s="85">
        <v>10.2912</v>
      </c>
      <c r="I432" s="85" t="s">
        <v>1031</v>
      </c>
      <c r="J432" s="85" t="s">
        <v>1047</v>
      </c>
      <c r="K432" s="4">
        <v>690.98971289386395</v>
      </c>
      <c r="L432" s="4">
        <v>7111.1133333333328</v>
      </c>
      <c r="M432" s="85" t="s">
        <v>1495</v>
      </c>
    </row>
    <row r="433" spans="1:13" ht="90">
      <c r="A433" s="96">
        <v>424</v>
      </c>
      <c r="B433" s="403"/>
      <c r="C433" s="326" t="s">
        <v>1044</v>
      </c>
      <c r="D433" s="85" t="s">
        <v>1059</v>
      </c>
      <c r="E433" s="85">
        <v>204873388</v>
      </c>
      <c r="F433" s="85" t="s">
        <v>1031</v>
      </c>
      <c r="G433" s="85" t="s">
        <v>1137</v>
      </c>
      <c r="H433" s="85">
        <v>33.715199999999996</v>
      </c>
      <c r="I433" s="85" t="s">
        <v>1031</v>
      </c>
      <c r="J433" s="85" t="s">
        <v>1047</v>
      </c>
      <c r="K433" s="4">
        <v>210.91713332067832</v>
      </c>
      <c r="L433" s="4">
        <v>7111.1133333333328</v>
      </c>
      <c r="M433" s="85" t="s">
        <v>1496</v>
      </c>
    </row>
    <row r="434" spans="1:13" ht="45">
      <c r="A434" s="96">
        <v>425</v>
      </c>
      <c r="B434" s="403"/>
      <c r="C434" s="326" t="s">
        <v>1044</v>
      </c>
      <c r="D434" s="85" t="s">
        <v>1059</v>
      </c>
      <c r="E434" s="85">
        <v>204873388</v>
      </c>
      <c r="F434" s="85" t="s">
        <v>1031</v>
      </c>
      <c r="G434" s="85" t="s">
        <v>1137</v>
      </c>
      <c r="H434" s="85">
        <v>46.796800000000005</v>
      </c>
      <c r="I434" s="85" t="s">
        <v>1031</v>
      </c>
      <c r="J434" s="85" t="s">
        <v>1047</v>
      </c>
      <c r="K434" s="4">
        <v>151.95725633661559</v>
      </c>
      <c r="L434" s="4">
        <v>7111.1133333333328</v>
      </c>
      <c r="M434" s="85" t="s">
        <v>1497</v>
      </c>
    </row>
    <row r="435" spans="1:13" ht="90">
      <c r="A435" s="96">
        <v>426</v>
      </c>
      <c r="B435" s="403"/>
      <c r="C435" s="326" t="s">
        <v>1044</v>
      </c>
      <c r="D435" s="85" t="s">
        <v>1059</v>
      </c>
      <c r="E435" s="85">
        <v>204873388</v>
      </c>
      <c r="F435" s="85" t="s">
        <v>1031</v>
      </c>
      <c r="G435" s="85" t="s">
        <v>1137</v>
      </c>
      <c r="H435" s="85">
        <v>127.05000000000001</v>
      </c>
      <c r="I435" s="85" t="s">
        <v>1031</v>
      </c>
      <c r="J435" s="85" t="s">
        <v>1047</v>
      </c>
      <c r="K435" s="4">
        <v>55.970982552800727</v>
      </c>
      <c r="L435" s="4">
        <v>7111.1133333333328</v>
      </c>
      <c r="M435" s="85" t="s">
        <v>1498</v>
      </c>
    </row>
    <row r="436" spans="1:13" ht="60">
      <c r="A436" s="96">
        <v>427</v>
      </c>
      <c r="B436" s="403"/>
      <c r="C436" s="326" t="s">
        <v>1044</v>
      </c>
      <c r="D436" s="85" t="s">
        <v>1059</v>
      </c>
      <c r="E436" s="85">
        <v>204873388</v>
      </c>
      <c r="F436" s="85" t="s">
        <v>1031</v>
      </c>
      <c r="G436" s="85" t="s">
        <v>1137</v>
      </c>
      <c r="H436" s="85">
        <v>27.938999999999997</v>
      </c>
      <c r="I436" s="85" t="s">
        <v>1031</v>
      </c>
      <c r="J436" s="85" t="s">
        <v>1047</v>
      </c>
      <c r="K436" s="4">
        <v>254.52282949759598</v>
      </c>
      <c r="L436" s="4">
        <v>7111.1133333333328</v>
      </c>
      <c r="M436" s="85" t="s">
        <v>1499</v>
      </c>
    </row>
    <row r="437" spans="1:13" ht="90">
      <c r="A437" s="96">
        <v>428</v>
      </c>
      <c r="B437" s="403"/>
      <c r="C437" s="326" t="s">
        <v>1044</v>
      </c>
      <c r="D437" s="85" t="s">
        <v>1059</v>
      </c>
      <c r="E437" s="85">
        <v>204873388</v>
      </c>
      <c r="F437" s="85" t="s">
        <v>1031</v>
      </c>
      <c r="G437" s="85" t="s">
        <v>1137</v>
      </c>
      <c r="H437" s="85"/>
      <c r="I437" s="85" t="s">
        <v>1031</v>
      </c>
      <c r="J437" s="85" t="s">
        <v>1047</v>
      </c>
      <c r="K437" s="4"/>
      <c r="L437" s="4">
        <v>7111.1133333333328</v>
      </c>
      <c r="M437" s="85" t="s">
        <v>1500</v>
      </c>
    </row>
    <row r="438" spans="1:13" ht="75">
      <c r="A438" s="96">
        <v>429</v>
      </c>
      <c r="B438" s="403"/>
      <c r="C438" s="326" t="s">
        <v>1044</v>
      </c>
      <c r="D438" s="85" t="s">
        <v>1059</v>
      </c>
      <c r="E438" s="85">
        <v>204873388</v>
      </c>
      <c r="F438" s="85" t="s">
        <v>1031</v>
      </c>
      <c r="G438" s="85" t="s">
        <v>1137</v>
      </c>
      <c r="H438" s="85">
        <v>33.715199999999996</v>
      </c>
      <c r="I438" s="85" t="s">
        <v>1031</v>
      </c>
      <c r="J438" s="85" t="s">
        <v>1047</v>
      </c>
      <c r="K438" s="4">
        <v>210.91713332067832</v>
      </c>
      <c r="L438" s="4">
        <v>7111.1133333333328</v>
      </c>
      <c r="M438" s="85" t="s">
        <v>1501</v>
      </c>
    </row>
    <row r="439" spans="1:13" ht="60">
      <c r="A439" s="96">
        <v>430</v>
      </c>
      <c r="B439" s="403"/>
      <c r="C439" s="326" t="s">
        <v>1044</v>
      </c>
      <c r="D439" s="85" t="s">
        <v>1059</v>
      </c>
      <c r="E439" s="85">
        <v>204873388</v>
      </c>
      <c r="F439" s="85" t="s">
        <v>1031</v>
      </c>
      <c r="G439" s="85" t="s">
        <v>1137</v>
      </c>
      <c r="H439" s="85">
        <v>21.66</v>
      </c>
      <c r="I439" s="85" t="s">
        <v>1031</v>
      </c>
      <c r="J439" s="85" t="s">
        <v>1047</v>
      </c>
      <c r="K439" s="4">
        <v>328.30624807633114</v>
      </c>
      <c r="L439" s="4">
        <v>7111.1133333333328</v>
      </c>
      <c r="M439" s="85" t="s">
        <v>1502</v>
      </c>
    </row>
    <row r="440" spans="1:13" ht="75">
      <c r="A440" s="96">
        <v>431</v>
      </c>
      <c r="B440" s="403"/>
      <c r="C440" s="326" t="s">
        <v>1044</v>
      </c>
      <c r="D440" s="85" t="s">
        <v>1059</v>
      </c>
      <c r="E440" s="85">
        <v>204873388</v>
      </c>
      <c r="F440" s="85" t="s">
        <v>1031</v>
      </c>
      <c r="G440" s="85" t="s">
        <v>1137</v>
      </c>
      <c r="H440" s="85">
        <v>21.66</v>
      </c>
      <c r="I440" s="85" t="s">
        <v>1031</v>
      </c>
      <c r="J440" s="85" t="s">
        <v>1047</v>
      </c>
      <c r="K440" s="4">
        <v>328.30624807633114</v>
      </c>
      <c r="L440" s="4">
        <v>7111.1133333333328</v>
      </c>
      <c r="M440" s="85" t="s">
        <v>1503</v>
      </c>
    </row>
    <row r="441" spans="1:13" ht="90">
      <c r="A441" s="96">
        <v>432</v>
      </c>
      <c r="B441" s="403"/>
      <c r="C441" s="326" t="s">
        <v>1044</v>
      </c>
      <c r="D441" s="85" t="s">
        <v>1059</v>
      </c>
      <c r="E441" s="85">
        <v>204873388</v>
      </c>
      <c r="F441" s="85" t="s">
        <v>1031</v>
      </c>
      <c r="G441" s="85" t="s">
        <v>1137</v>
      </c>
      <c r="H441" s="85">
        <v>23.131200000000003</v>
      </c>
      <c r="I441" s="85" t="s">
        <v>1031</v>
      </c>
      <c r="J441" s="85" t="s">
        <v>1047</v>
      </c>
      <c r="K441" s="4">
        <v>307.4251804200963</v>
      </c>
      <c r="L441" s="4">
        <v>7111.1133333333328</v>
      </c>
      <c r="M441" s="85" t="s">
        <v>1504</v>
      </c>
    </row>
    <row r="442" spans="1:13" ht="120">
      <c r="A442" s="96">
        <v>433</v>
      </c>
      <c r="B442" s="403"/>
      <c r="C442" s="326" t="s">
        <v>1044</v>
      </c>
      <c r="D442" s="85" t="s">
        <v>1059</v>
      </c>
      <c r="E442" s="85">
        <v>204873388</v>
      </c>
      <c r="F442" s="85" t="s">
        <v>1031</v>
      </c>
      <c r="G442" s="85" t="s">
        <v>1505</v>
      </c>
      <c r="H442" s="85">
        <v>36</v>
      </c>
      <c r="I442" s="85" t="s">
        <v>1031</v>
      </c>
      <c r="J442" s="85" t="s">
        <v>1047</v>
      </c>
      <c r="K442" s="4">
        <v>182.66666666999998</v>
      </c>
      <c r="L442" s="4">
        <v>6576.0000001199996</v>
      </c>
      <c r="M442" s="85" t="s">
        <v>1506</v>
      </c>
    </row>
    <row r="443" spans="1:13" ht="75">
      <c r="A443" s="96">
        <v>434</v>
      </c>
      <c r="B443" s="403"/>
      <c r="C443" s="326" t="s">
        <v>1044</v>
      </c>
      <c r="D443" s="85" t="s">
        <v>1059</v>
      </c>
      <c r="E443" s="85">
        <v>204873388</v>
      </c>
      <c r="F443" s="85" t="s">
        <v>1031</v>
      </c>
      <c r="G443" s="85" t="s">
        <v>1505</v>
      </c>
      <c r="H443" s="85">
        <v>32</v>
      </c>
      <c r="I443" s="85" t="s">
        <v>1031</v>
      </c>
      <c r="J443" s="85" t="s">
        <v>1047</v>
      </c>
      <c r="K443" s="4">
        <v>264.0321879</v>
      </c>
      <c r="L443" s="4">
        <v>8449.0300127999999</v>
      </c>
      <c r="M443" s="85" t="s">
        <v>1507</v>
      </c>
    </row>
    <row r="444" spans="1:13" ht="60">
      <c r="A444" s="96">
        <v>435</v>
      </c>
      <c r="B444" s="403"/>
      <c r="C444" s="326" t="s">
        <v>1044</v>
      </c>
      <c r="D444" s="85" t="s">
        <v>1059</v>
      </c>
      <c r="E444" s="85">
        <v>204873388</v>
      </c>
      <c r="F444" s="85" t="s">
        <v>1031</v>
      </c>
      <c r="G444" s="85" t="s">
        <v>1505</v>
      </c>
      <c r="H444" s="85">
        <v>32</v>
      </c>
      <c r="I444" s="85" t="s">
        <v>1031</v>
      </c>
      <c r="J444" s="85" t="s">
        <v>1047</v>
      </c>
      <c r="K444" s="4">
        <v>167.3334375</v>
      </c>
      <c r="L444" s="4">
        <v>5354.67</v>
      </c>
      <c r="M444" s="85" t="s">
        <v>1508</v>
      </c>
    </row>
    <row r="445" spans="1:13" ht="135">
      <c r="A445" s="96">
        <v>436</v>
      </c>
      <c r="B445" s="403"/>
      <c r="C445" s="326" t="s">
        <v>1044</v>
      </c>
      <c r="D445" s="85" t="s">
        <v>1136</v>
      </c>
      <c r="E445" s="85">
        <v>205255917</v>
      </c>
      <c r="F445" s="85" t="s">
        <v>1031</v>
      </c>
      <c r="G445" s="85" t="s">
        <v>1505</v>
      </c>
      <c r="H445" s="85">
        <v>40</v>
      </c>
      <c r="I445" s="85" t="s">
        <v>1031</v>
      </c>
      <c r="J445" s="85" t="s">
        <v>1047</v>
      </c>
      <c r="K445" s="4">
        <v>186.5</v>
      </c>
      <c r="L445" s="4">
        <v>7460</v>
      </c>
      <c r="M445" s="85" t="s">
        <v>1509</v>
      </c>
    </row>
    <row r="446" spans="1:13" ht="105">
      <c r="A446" s="96">
        <v>437</v>
      </c>
      <c r="B446" s="403"/>
      <c r="C446" s="326" t="s">
        <v>1044</v>
      </c>
      <c r="D446" s="85" t="s">
        <v>1510</v>
      </c>
      <c r="E446" s="85">
        <v>405182305</v>
      </c>
      <c r="F446" s="85" t="s">
        <v>1031</v>
      </c>
      <c r="G446" s="85">
        <v>43006</v>
      </c>
      <c r="H446" s="85">
        <v>27.9</v>
      </c>
      <c r="I446" s="85" t="s">
        <v>1031</v>
      </c>
      <c r="J446" s="85" t="s">
        <v>1047</v>
      </c>
      <c r="K446" s="4">
        <v>60</v>
      </c>
      <c r="L446" s="4">
        <v>1674</v>
      </c>
      <c r="M446" s="85" t="s">
        <v>1511</v>
      </c>
    </row>
    <row r="447" spans="1:13" ht="105">
      <c r="A447" s="96">
        <v>438</v>
      </c>
      <c r="B447" s="403"/>
      <c r="C447" s="326" t="s">
        <v>1044</v>
      </c>
      <c r="D447" s="85" t="s">
        <v>1510</v>
      </c>
      <c r="E447" s="85">
        <v>405182305</v>
      </c>
      <c r="F447" s="85" t="s">
        <v>1031</v>
      </c>
      <c r="G447" s="85">
        <v>43006</v>
      </c>
      <c r="H447" s="85">
        <v>60.2</v>
      </c>
      <c r="I447" s="85" t="s">
        <v>1031</v>
      </c>
      <c r="J447" s="85" t="s">
        <v>1047</v>
      </c>
      <c r="K447" s="4">
        <v>60</v>
      </c>
      <c r="L447" s="4">
        <v>3612</v>
      </c>
      <c r="M447" s="85" t="s">
        <v>1512</v>
      </c>
    </row>
    <row r="448" spans="1:13" ht="45">
      <c r="A448" s="96">
        <v>439</v>
      </c>
      <c r="B448" s="403"/>
      <c r="C448" s="326" t="s">
        <v>1044</v>
      </c>
      <c r="D448" s="85" t="s">
        <v>1136</v>
      </c>
      <c r="E448" s="85">
        <v>205255917</v>
      </c>
      <c r="F448" s="85" t="s">
        <v>1031</v>
      </c>
      <c r="G448" s="85" t="s">
        <v>1513</v>
      </c>
      <c r="H448" s="85">
        <v>18</v>
      </c>
      <c r="I448" s="85" t="s">
        <v>1031</v>
      </c>
      <c r="J448" s="85" t="s">
        <v>1047</v>
      </c>
      <c r="K448" s="4">
        <v>80.806451612903231</v>
      </c>
      <c r="L448" s="4">
        <v>1454.516129032258</v>
      </c>
      <c r="M448" s="85" t="s">
        <v>1514</v>
      </c>
    </row>
    <row r="449" spans="1:13" ht="75">
      <c r="A449" s="96">
        <v>440</v>
      </c>
      <c r="B449" s="403"/>
      <c r="C449" s="326" t="s">
        <v>1044</v>
      </c>
      <c r="D449" s="85" t="s">
        <v>1136</v>
      </c>
      <c r="E449" s="85">
        <v>205255917</v>
      </c>
      <c r="F449" s="85" t="s">
        <v>1031</v>
      </c>
      <c r="G449" s="85" t="s">
        <v>1513</v>
      </c>
      <c r="H449" s="85">
        <v>18</v>
      </c>
      <c r="I449" s="85" t="s">
        <v>1031</v>
      </c>
      <c r="J449" s="85" t="s">
        <v>1047</v>
      </c>
      <c r="K449" s="4">
        <v>80.806451612903231</v>
      </c>
      <c r="L449" s="4">
        <v>1454.516129032258</v>
      </c>
      <c r="M449" s="85" t="s">
        <v>1515</v>
      </c>
    </row>
    <row r="450" spans="1:13" ht="105">
      <c r="A450" s="96">
        <v>441</v>
      </c>
      <c r="B450" s="403"/>
      <c r="C450" s="326" t="s">
        <v>1044</v>
      </c>
      <c r="D450" s="85" t="s">
        <v>1136</v>
      </c>
      <c r="E450" s="85">
        <v>205255917</v>
      </c>
      <c r="F450" s="85" t="s">
        <v>1031</v>
      </c>
      <c r="G450" s="85" t="s">
        <v>1513</v>
      </c>
      <c r="H450" s="85">
        <v>18</v>
      </c>
      <c r="I450" s="85" t="s">
        <v>1031</v>
      </c>
      <c r="J450" s="85" t="s">
        <v>1047</v>
      </c>
      <c r="K450" s="4">
        <v>80.806451612903231</v>
      </c>
      <c r="L450" s="4">
        <v>1454.516129032258</v>
      </c>
      <c r="M450" s="85" t="s">
        <v>1516</v>
      </c>
    </row>
    <row r="451" spans="1:13" ht="150">
      <c r="A451" s="96">
        <v>442</v>
      </c>
      <c r="B451" s="403"/>
      <c r="C451" s="326" t="s">
        <v>1044</v>
      </c>
      <c r="D451" s="85" t="s">
        <v>1136</v>
      </c>
      <c r="E451" s="85">
        <v>205255917</v>
      </c>
      <c r="F451" s="85" t="s">
        <v>1031</v>
      </c>
      <c r="G451" s="85" t="s">
        <v>1513</v>
      </c>
      <c r="H451" s="85">
        <v>18</v>
      </c>
      <c r="I451" s="85" t="s">
        <v>1031</v>
      </c>
      <c r="J451" s="85" t="s">
        <v>1047</v>
      </c>
      <c r="K451" s="4">
        <v>80.806451612903231</v>
      </c>
      <c r="L451" s="4">
        <v>1454.516129032258</v>
      </c>
      <c r="M451" s="85" t="s">
        <v>1517</v>
      </c>
    </row>
    <row r="452" spans="1:13" ht="105">
      <c r="A452" s="96">
        <v>443</v>
      </c>
      <c r="B452" s="403"/>
      <c r="C452" s="326" t="s">
        <v>1044</v>
      </c>
      <c r="D452" s="85" t="s">
        <v>1136</v>
      </c>
      <c r="E452" s="85">
        <v>205255917</v>
      </c>
      <c r="F452" s="85" t="s">
        <v>1031</v>
      </c>
      <c r="G452" s="85" t="s">
        <v>1513</v>
      </c>
      <c r="H452" s="85">
        <v>18</v>
      </c>
      <c r="I452" s="85" t="s">
        <v>1031</v>
      </c>
      <c r="J452" s="85" t="s">
        <v>1047</v>
      </c>
      <c r="K452" s="4">
        <v>80.806451612903231</v>
      </c>
      <c r="L452" s="4">
        <v>1454.516129032258</v>
      </c>
      <c r="M452" s="85" t="s">
        <v>1518</v>
      </c>
    </row>
    <row r="453" spans="1:13" ht="120">
      <c r="A453" s="96">
        <v>444</v>
      </c>
      <c r="B453" s="403"/>
      <c r="C453" s="326" t="s">
        <v>1044</v>
      </c>
      <c r="D453" s="85" t="s">
        <v>1136</v>
      </c>
      <c r="E453" s="85">
        <v>205255917</v>
      </c>
      <c r="F453" s="85" t="s">
        <v>1031</v>
      </c>
      <c r="G453" s="85" t="s">
        <v>1513</v>
      </c>
      <c r="H453" s="85">
        <v>18</v>
      </c>
      <c r="I453" s="85" t="s">
        <v>1031</v>
      </c>
      <c r="J453" s="85" t="s">
        <v>1047</v>
      </c>
      <c r="K453" s="4">
        <v>80.806451612903231</v>
      </c>
      <c r="L453" s="4">
        <v>1454.516129032258</v>
      </c>
      <c r="M453" s="85" t="s">
        <v>1519</v>
      </c>
    </row>
    <row r="454" spans="1:13" ht="90">
      <c r="A454" s="96">
        <v>445</v>
      </c>
      <c r="B454" s="403"/>
      <c r="C454" s="326" t="s">
        <v>1044</v>
      </c>
      <c r="D454" s="85" t="s">
        <v>1136</v>
      </c>
      <c r="E454" s="85">
        <v>205255917</v>
      </c>
      <c r="F454" s="85" t="s">
        <v>1031</v>
      </c>
      <c r="G454" s="85" t="s">
        <v>1513</v>
      </c>
      <c r="H454" s="85">
        <v>18</v>
      </c>
      <c r="I454" s="85" t="s">
        <v>1031</v>
      </c>
      <c r="J454" s="85" t="s">
        <v>1047</v>
      </c>
      <c r="K454" s="4">
        <v>80.806451612903231</v>
      </c>
      <c r="L454" s="4">
        <v>1454.516129032258</v>
      </c>
      <c r="M454" s="85" t="s">
        <v>1520</v>
      </c>
    </row>
    <row r="455" spans="1:13" ht="60">
      <c r="A455" s="96">
        <v>446</v>
      </c>
      <c r="B455" s="403"/>
      <c r="C455" s="326" t="s">
        <v>1044</v>
      </c>
      <c r="D455" s="85" t="s">
        <v>1136</v>
      </c>
      <c r="E455" s="85">
        <v>205255917</v>
      </c>
      <c r="F455" s="85" t="s">
        <v>1031</v>
      </c>
      <c r="G455" s="85" t="s">
        <v>1513</v>
      </c>
      <c r="H455" s="85">
        <v>18</v>
      </c>
      <c r="I455" s="85" t="s">
        <v>1031</v>
      </c>
      <c r="J455" s="85" t="s">
        <v>1047</v>
      </c>
      <c r="K455" s="4">
        <v>80.806451612903231</v>
      </c>
      <c r="L455" s="4">
        <v>1454.516129032258</v>
      </c>
      <c r="M455" s="85" t="s">
        <v>1521</v>
      </c>
    </row>
    <row r="456" spans="1:13" ht="60">
      <c r="A456" s="96">
        <v>447</v>
      </c>
      <c r="B456" s="403"/>
      <c r="C456" s="326" t="s">
        <v>1044</v>
      </c>
      <c r="D456" s="85" t="s">
        <v>1136</v>
      </c>
      <c r="E456" s="85">
        <v>205255917</v>
      </c>
      <c r="F456" s="85" t="s">
        <v>1031</v>
      </c>
      <c r="G456" s="85" t="s">
        <v>1513</v>
      </c>
      <c r="H456" s="85">
        <v>36</v>
      </c>
      <c r="I456" s="85" t="s">
        <v>1031</v>
      </c>
      <c r="J456" s="85" t="s">
        <v>1047</v>
      </c>
      <c r="K456" s="4">
        <v>80.806451612903231</v>
      </c>
      <c r="L456" s="4">
        <v>2909.0322580645161</v>
      </c>
      <c r="M456" s="85" t="s">
        <v>1522</v>
      </c>
    </row>
    <row r="457" spans="1:13" ht="90">
      <c r="A457" s="96">
        <v>448</v>
      </c>
      <c r="B457" s="403"/>
      <c r="C457" s="326" t="s">
        <v>1044</v>
      </c>
      <c r="D457" s="85" t="s">
        <v>1136</v>
      </c>
      <c r="E457" s="85">
        <v>205255917</v>
      </c>
      <c r="F457" s="85" t="s">
        <v>1031</v>
      </c>
      <c r="G457" s="85" t="s">
        <v>1513</v>
      </c>
      <c r="H457" s="85">
        <v>36</v>
      </c>
      <c r="I457" s="85" t="s">
        <v>1031</v>
      </c>
      <c r="J457" s="85" t="s">
        <v>1047</v>
      </c>
      <c r="K457" s="4">
        <v>80.806451612903231</v>
      </c>
      <c r="L457" s="4">
        <v>2909.0322580645161</v>
      </c>
      <c r="M457" s="85" t="s">
        <v>1523</v>
      </c>
    </row>
    <row r="458" spans="1:13" ht="120">
      <c r="A458" s="96">
        <v>449</v>
      </c>
      <c r="B458" s="403"/>
      <c r="C458" s="326" t="s">
        <v>1044</v>
      </c>
      <c r="D458" s="85" t="s">
        <v>1136</v>
      </c>
      <c r="E458" s="85">
        <v>205255917</v>
      </c>
      <c r="F458" s="85" t="s">
        <v>1031</v>
      </c>
      <c r="G458" s="85" t="s">
        <v>1513</v>
      </c>
      <c r="H458" s="85">
        <v>18</v>
      </c>
      <c r="I458" s="85" t="s">
        <v>1031</v>
      </c>
      <c r="J458" s="85" t="s">
        <v>1047</v>
      </c>
      <c r="K458" s="4">
        <v>80.806451612903231</v>
      </c>
      <c r="L458" s="4">
        <v>1454.516129032258</v>
      </c>
      <c r="M458" s="85" t="s">
        <v>1524</v>
      </c>
    </row>
    <row r="459" spans="1:13" ht="45">
      <c r="A459" s="96">
        <v>450</v>
      </c>
      <c r="B459" s="403"/>
      <c r="C459" s="326" t="s">
        <v>1044</v>
      </c>
      <c r="D459" s="85" t="s">
        <v>1136</v>
      </c>
      <c r="E459" s="85">
        <v>205255917</v>
      </c>
      <c r="F459" s="85" t="s">
        <v>1031</v>
      </c>
      <c r="G459" s="85" t="s">
        <v>1513</v>
      </c>
      <c r="H459" s="85">
        <v>18</v>
      </c>
      <c r="I459" s="85" t="s">
        <v>1031</v>
      </c>
      <c r="J459" s="85" t="s">
        <v>1047</v>
      </c>
      <c r="K459" s="4">
        <v>80.806451612903231</v>
      </c>
      <c r="L459" s="4">
        <v>1454.516129032258</v>
      </c>
      <c r="M459" s="85" t="s">
        <v>1525</v>
      </c>
    </row>
    <row r="460" spans="1:13" ht="90">
      <c r="A460" s="96">
        <v>451</v>
      </c>
      <c r="B460" s="403"/>
      <c r="C460" s="326" t="s">
        <v>1044</v>
      </c>
      <c r="D460" s="85" t="s">
        <v>1136</v>
      </c>
      <c r="E460" s="85">
        <v>205255917</v>
      </c>
      <c r="F460" s="85" t="s">
        <v>1031</v>
      </c>
      <c r="G460" s="85" t="s">
        <v>1513</v>
      </c>
      <c r="H460" s="85">
        <v>18</v>
      </c>
      <c r="I460" s="85" t="s">
        <v>1031</v>
      </c>
      <c r="J460" s="85" t="s">
        <v>1047</v>
      </c>
      <c r="K460" s="4">
        <v>80.806451612903231</v>
      </c>
      <c r="L460" s="4">
        <v>1454.516129032258</v>
      </c>
      <c r="M460" s="85" t="s">
        <v>1526</v>
      </c>
    </row>
    <row r="461" spans="1:13" ht="90">
      <c r="A461" s="96">
        <v>452</v>
      </c>
      <c r="B461" s="403"/>
      <c r="C461" s="326" t="s">
        <v>1044</v>
      </c>
      <c r="D461" s="85" t="s">
        <v>1136</v>
      </c>
      <c r="E461" s="85">
        <v>205255917</v>
      </c>
      <c r="F461" s="85" t="s">
        <v>1031</v>
      </c>
      <c r="G461" s="85" t="s">
        <v>1513</v>
      </c>
      <c r="H461" s="85">
        <v>18</v>
      </c>
      <c r="I461" s="85" t="s">
        <v>1031</v>
      </c>
      <c r="J461" s="85" t="s">
        <v>1047</v>
      </c>
      <c r="K461" s="4">
        <v>80.806451612903231</v>
      </c>
      <c r="L461" s="4">
        <v>1454.516129032258</v>
      </c>
      <c r="M461" s="85" t="s">
        <v>1527</v>
      </c>
    </row>
    <row r="462" spans="1:13" ht="90">
      <c r="A462" s="96">
        <v>453</v>
      </c>
      <c r="B462" s="403"/>
      <c r="C462" s="326" t="s">
        <v>1044</v>
      </c>
      <c r="D462" s="85" t="s">
        <v>1136</v>
      </c>
      <c r="E462" s="85">
        <v>205255917</v>
      </c>
      <c r="F462" s="85" t="s">
        <v>1031</v>
      </c>
      <c r="G462" s="85" t="s">
        <v>1513</v>
      </c>
      <c r="H462" s="85">
        <v>24</v>
      </c>
      <c r="I462" s="85" t="s">
        <v>1031</v>
      </c>
      <c r="J462" s="85" t="s">
        <v>1047</v>
      </c>
      <c r="K462" s="4">
        <v>80.806451612903231</v>
      </c>
      <c r="L462" s="4">
        <v>1939.3548387096776</v>
      </c>
      <c r="M462" s="85" t="s">
        <v>1528</v>
      </c>
    </row>
    <row r="463" spans="1:13" ht="105">
      <c r="A463" s="96">
        <v>454</v>
      </c>
      <c r="B463" s="403"/>
      <c r="C463" s="326" t="s">
        <v>1044</v>
      </c>
      <c r="D463" s="85" t="s">
        <v>1136</v>
      </c>
      <c r="E463" s="85">
        <v>205255917</v>
      </c>
      <c r="F463" s="85" t="s">
        <v>1031</v>
      </c>
      <c r="G463" s="85" t="s">
        <v>1513</v>
      </c>
      <c r="H463" s="85">
        <v>18</v>
      </c>
      <c r="I463" s="85" t="s">
        <v>1031</v>
      </c>
      <c r="J463" s="85" t="s">
        <v>1047</v>
      </c>
      <c r="K463" s="4">
        <v>80.806451612903231</v>
      </c>
      <c r="L463" s="4">
        <v>1454.516129032258</v>
      </c>
      <c r="M463" s="85" t="s">
        <v>1529</v>
      </c>
    </row>
    <row r="464" spans="1:13" ht="45">
      <c r="A464" s="96">
        <v>455</v>
      </c>
      <c r="B464" s="403"/>
      <c r="C464" s="326" t="s">
        <v>1044</v>
      </c>
      <c r="D464" s="85" t="s">
        <v>1136</v>
      </c>
      <c r="E464" s="85">
        <v>205255917</v>
      </c>
      <c r="F464" s="85" t="s">
        <v>1031</v>
      </c>
      <c r="G464" s="85" t="s">
        <v>1513</v>
      </c>
      <c r="H464" s="85">
        <v>36</v>
      </c>
      <c r="I464" s="85" t="s">
        <v>1031</v>
      </c>
      <c r="J464" s="85" t="s">
        <v>1047</v>
      </c>
      <c r="K464" s="4">
        <v>80.806451612903231</v>
      </c>
      <c r="L464" s="4">
        <v>2909.0322580645161</v>
      </c>
      <c r="M464" s="85" t="s">
        <v>1530</v>
      </c>
    </row>
    <row r="465" spans="1:13" ht="60">
      <c r="A465" s="96">
        <v>456</v>
      </c>
      <c r="B465" s="403"/>
      <c r="C465" s="326" t="s">
        <v>1044</v>
      </c>
      <c r="D465" s="85" t="s">
        <v>1136</v>
      </c>
      <c r="E465" s="85">
        <v>205255917</v>
      </c>
      <c r="F465" s="85" t="s">
        <v>1031</v>
      </c>
      <c r="G465" s="85" t="s">
        <v>1513</v>
      </c>
      <c r="H465" s="85">
        <v>18</v>
      </c>
      <c r="I465" s="85" t="s">
        <v>1031</v>
      </c>
      <c r="J465" s="85" t="s">
        <v>1047</v>
      </c>
      <c r="K465" s="4">
        <v>80.806451612903231</v>
      </c>
      <c r="L465" s="4">
        <v>1454.516129032258</v>
      </c>
      <c r="M465" s="85" t="s">
        <v>1531</v>
      </c>
    </row>
    <row r="466" spans="1:13" ht="105">
      <c r="A466" s="96">
        <v>457</v>
      </c>
      <c r="B466" s="403"/>
      <c r="C466" s="326" t="s">
        <v>1044</v>
      </c>
      <c r="D466" s="85" t="s">
        <v>1136</v>
      </c>
      <c r="E466" s="85">
        <v>205255917</v>
      </c>
      <c r="F466" s="85" t="s">
        <v>1031</v>
      </c>
      <c r="G466" s="85" t="s">
        <v>1513</v>
      </c>
      <c r="H466" s="85">
        <v>18</v>
      </c>
      <c r="I466" s="85" t="s">
        <v>1031</v>
      </c>
      <c r="J466" s="85" t="s">
        <v>1047</v>
      </c>
      <c r="K466" s="4">
        <v>80.806451612903231</v>
      </c>
      <c r="L466" s="4">
        <v>1454.516129032258</v>
      </c>
      <c r="M466" s="85" t="s">
        <v>1532</v>
      </c>
    </row>
    <row r="467" spans="1:13" ht="90">
      <c r="A467" s="96">
        <v>458</v>
      </c>
      <c r="B467" s="403"/>
      <c r="C467" s="326" t="s">
        <v>1044</v>
      </c>
      <c r="D467" s="85" t="s">
        <v>1136</v>
      </c>
      <c r="E467" s="85">
        <v>205255917</v>
      </c>
      <c r="F467" s="85" t="s">
        <v>1031</v>
      </c>
      <c r="G467" s="85" t="s">
        <v>1513</v>
      </c>
      <c r="H467" s="85">
        <v>18</v>
      </c>
      <c r="I467" s="85" t="s">
        <v>1031</v>
      </c>
      <c r="J467" s="85" t="s">
        <v>1047</v>
      </c>
      <c r="K467" s="4">
        <v>80.806451612903231</v>
      </c>
      <c r="L467" s="4">
        <v>1454.516129032258</v>
      </c>
      <c r="M467" s="85" t="s">
        <v>1533</v>
      </c>
    </row>
    <row r="468" spans="1:13" ht="165">
      <c r="A468" s="96">
        <v>459</v>
      </c>
      <c r="B468" s="403"/>
      <c r="C468" s="326" t="s">
        <v>1044</v>
      </c>
      <c r="D468" s="85" t="s">
        <v>1136</v>
      </c>
      <c r="E468" s="85">
        <v>205255917</v>
      </c>
      <c r="F468" s="85" t="s">
        <v>1031</v>
      </c>
      <c r="G468" s="85" t="s">
        <v>1513</v>
      </c>
      <c r="H468" s="85">
        <v>18</v>
      </c>
      <c r="I468" s="85" t="s">
        <v>1031</v>
      </c>
      <c r="J468" s="85" t="s">
        <v>1047</v>
      </c>
      <c r="K468" s="4">
        <v>80.806451612903231</v>
      </c>
      <c r="L468" s="4">
        <v>1454.516129032258</v>
      </c>
      <c r="M468" s="85" t="s">
        <v>1534</v>
      </c>
    </row>
    <row r="469" spans="1:13" ht="165">
      <c r="A469" s="96">
        <v>460</v>
      </c>
      <c r="B469" s="403"/>
      <c r="C469" s="326" t="s">
        <v>1044</v>
      </c>
      <c r="D469" s="85" t="s">
        <v>1136</v>
      </c>
      <c r="E469" s="85">
        <v>205255917</v>
      </c>
      <c r="F469" s="85" t="s">
        <v>1031</v>
      </c>
      <c r="G469" s="85" t="s">
        <v>1513</v>
      </c>
      <c r="H469" s="85">
        <v>18</v>
      </c>
      <c r="I469" s="85" t="s">
        <v>1031</v>
      </c>
      <c r="J469" s="85" t="s">
        <v>1047</v>
      </c>
      <c r="K469" s="4">
        <v>80.806451612903231</v>
      </c>
      <c r="L469" s="4">
        <v>1454.516129032258</v>
      </c>
      <c r="M469" s="85" t="s">
        <v>1535</v>
      </c>
    </row>
    <row r="470" spans="1:13" ht="165">
      <c r="A470" s="96">
        <v>461</v>
      </c>
      <c r="B470" s="403"/>
      <c r="C470" s="326" t="s">
        <v>1044</v>
      </c>
      <c r="D470" s="85" t="s">
        <v>1136</v>
      </c>
      <c r="E470" s="85">
        <v>205255917</v>
      </c>
      <c r="F470" s="85" t="s">
        <v>1031</v>
      </c>
      <c r="G470" s="85" t="s">
        <v>1513</v>
      </c>
      <c r="H470" s="85">
        <v>18</v>
      </c>
      <c r="I470" s="85" t="s">
        <v>1031</v>
      </c>
      <c r="J470" s="85" t="s">
        <v>1047</v>
      </c>
      <c r="K470" s="4">
        <v>80.806451612903231</v>
      </c>
      <c r="L470" s="4">
        <v>1454.516129032258</v>
      </c>
      <c r="M470" s="85" t="s">
        <v>1536</v>
      </c>
    </row>
    <row r="471" spans="1:13" ht="60">
      <c r="A471" s="96">
        <v>462</v>
      </c>
      <c r="B471" s="403"/>
      <c r="C471" s="326" t="s">
        <v>1044</v>
      </c>
      <c r="D471" s="85" t="s">
        <v>1136</v>
      </c>
      <c r="E471" s="85">
        <v>205255917</v>
      </c>
      <c r="F471" s="85" t="s">
        <v>1031</v>
      </c>
      <c r="G471" s="85" t="s">
        <v>1513</v>
      </c>
      <c r="H471" s="85">
        <v>18</v>
      </c>
      <c r="I471" s="85" t="s">
        <v>1031</v>
      </c>
      <c r="J471" s="85" t="s">
        <v>1047</v>
      </c>
      <c r="K471" s="4">
        <v>80.806451612903231</v>
      </c>
      <c r="L471" s="4">
        <v>1454.516129032258</v>
      </c>
      <c r="M471" s="85" t="s">
        <v>1537</v>
      </c>
    </row>
    <row r="472" spans="1:13" ht="75">
      <c r="A472" s="96">
        <v>463</v>
      </c>
      <c r="B472" s="403"/>
      <c r="C472" s="326" t="s">
        <v>1044</v>
      </c>
      <c r="D472" s="85" t="s">
        <v>1136</v>
      </c>
      <c r="E472" s="85">
        <v>205255917</v>
      </c>
      <c r="F472" s="85" t="s">
        <v>1031</v>
      </c>
      <c r="G472" s="85" t="s">
        <v>1513</v>
      </c>
      <c r="H472" s="85">
        <v>36</v>
      </c>
      <c r="I472" s="85" t="s">
        <v>1031</v>
      </c>
      <c r="J472" s="85" t="s">
        <v>1047</v>
      </c>
      <c r="K472" s="4">
        <v>80.806451612903231</v>
      </c>
      <c r="L472" s="4">
        <v>2909.0322580645161</v>
      </c>
      <c r="M472" s="85" t="s">
        <v>1538</v>
      </c>
    </row>
    <row r="473" spans="1:13" ht="60">
      <c r="A473" s="96">
        <v>464</v>
      </c>
      <c r="B473" s="403"/>
      <c r="C473" s="326" t="s">
        <v>1044</v>
      </c>
      <c r="D473" s="85" t="s">
        <v>1136</v>
      </c>
      <c r="E473" s="85">
        <v>205255917</v>
      </c>
      <c r="F473" s="85" t="s">
        <v>1031</v>
      </c>
      <c r="G473" s="85" t="s">
        <v>1513</v>
      </c>
      <c r="H473" s="85">
        <v>18</v>
      </c>
      <c r="I473" s="85" t="s">
        <v>1031</v>
      </c>
      <c r="J473" s="85" t="s">
        <v>1047</v>
      </c>
      <c r="K473" s="4">
        <v>80.806451612903231</v>
      </c>
      <c r="L473" s="4">
        <v>1454.516129032258</v>
      </c>
      <c r="M473" s="85" t="s">
        <v>1539</v>
      </c>
    </row>
    <row r="474" spans="1:13" ht="75">
      <c r="A474" s="96">
        <v>465</v>
      </c>
      <c r="B474" s="403"/>
      <c r="C474" s="326" t="s">
        <v>1044</v>
      </c>
      <c r="D474" s="85" t="s">
        <v>1136</v>
      </c>
      <c r="E474" s="85">
        <v>205255917</v>
      </c>
      <c r="F474" s="85" t="s">
        <v>1031</v>
      </c>
      <c r="G474" s="85" t="s">
        <v>1513</v>
      </c>
      <c r="H474" s="85">
        <v>36</v>
      </c>
      <c r="I474" s="85" t="s">
        <v>1031</v>
      </c>
      <c r="J474" s="85" t="s">
        <v>1047</v>
      </c>
      <c r="K474" s="4">
        <v>80.806451612903231</v>
      </c>
      <c r="L474" s="4">
        <v>2909.0322580645161</v>
      </c>
      <c r="M474" s="85" t="s">
        <v>1540</v>
      </c>
    </row>
    <row r="475" spans="1:13" ht="45">
      <c r="A475" s="96">
        <v>466</v>
      </c>
      <c r="B475" s="403"/>
      <c r="C475" s="326" t="s">
        <v>1044</v>
      </c>
      <c r="D475" s="85" t="s">
        <v>1136</v>
      </c>
      <c r="E475" s="85">
        <v>205255917</v>
      </c>
      <c r="F475" s="85" t="s">
        <v>1031</v>
      </c>
      <c r="G475" s="85" t="s">
        <v>1513</v>
      </c>
      <c r="H475" s="85">
        <v>18</v>
      </c>
      <c r="I475" s="85" t="s">
        <v>1031</v>
      </c>
      <c r="J475" s="85" t="s">
        <v>1047</v>
      </c>
      <c r="K475" s="4">
        <v>80.806451612903231</v>
      </c>
      <c r="L475" s="4">
        <v>1454.516129032258</v>
      </c>
      <c r="M475" s="85" t="s">
        <v>1541</v>
      </c>
    </row>
    <row r="476" spans="1:13" ht="45">
      <c r="A476" s="96">
        <v>467</v>
      </c>
      <c r="B476" s="403"/>
      <c r="C476" s="326" t="s">
        <v>1044</v>
      </c>
      <c r="D476" s="85" t="s">
        <v>1136</v>
      </c>
      <c r="E476" s="85">
        <v>205255917</v>
      </c>
      <c r="F476" s="85" t="s">
        <v>1031</v>
      </c>
      <c r="G476" s="85" t="s">
        <v>1513</v>
      </c>
      <c r="H476" s="85">
        <v>36</v>
      </c>
      <c r="I476" s="85" t="s">
        <v>1031</v>
      </c>
      <c r="J476" s="85" t="s">
        <v>1047</v>
      </c>
      <c r="K476" s="4">
        <v>80.806451612903231</v>
      </c>
      <c r="L476" s="4">
        <v>2909.0322580645161</v>
      </c>
      <c r="M476" s="85" t="s">
        <v>1542</v>
      </c>
    </row>
    <row r="477" spans="1:13" ht="165">
      <c r="A477" s="96">
        <v>468</v>
      </c>
      <c r="B477" s="403"/>
      <c r="C477" s="326" t="s">
        <v>1044</v>
      </c>
      <c r="D477" s="85" t="s">
        <v>1136</v>
      </c>
      <c r="E477" s="85">
        <v>205255917</v>
      </c>
      <c r="F477" s="85" t="s">
        <v>1031</v>
      </c>
      <c r="G477" s="85" t="s">
        <v>1513</v>
      </c>
      <c r="H477" s="85">
        <v>18</v>
      </c>
      <c r="I477" s="85" t="s">
        <v>1031</v>
      </c>
      <c r="J477" s="85" t="s">
        <v>1047</v>
      </c>
      <c r="K477" s="4">
        <v>80.806451612903231</v>
      </c>
      <c r="L477" s="4">
        <v>1454.516129032258</v>
      </c>
      <c r="M477" s="85" t="s">
        <v>1543</v>
      </c>
    </row>
    <row r="478" spans="1:13" ht="90">
      <c r="A478" s="96">
        <v>469</v>
      </c>
      <c r="B478" s="403"/>
      <c r="C478" s="326" t="s">
        <v>1044</v>
      </c>
      <c r="D478" s="85" t="s">
        <v>1136</v>
      </c>
      <c r="E478" s="85">
        <v>205255917</v>
      </c>
      <c r="F478" s="85" t="s">
        <v>1031</v>
      </c>
      <c r="G478" s="85" t="s">
        <v>1513</v>
      </c>
      <c r="H478" s="85">
        <v>18</v>
      </c>
      <c r="I478" s="85" t="s">
        <v>1031</v>
      </c>
      <c r="J478" s="85" t="s">
        <v>1047</v>
      </c>
      <c r="K478" s="4">
        <v>80.806451612903231</v>
      </c>
      <c r="L478" s="4">
        <v>1454.516129032258</v>
      </c>
      <c r="M478" s="85" t="s">
        <v>1544</v>
      </c>
    </row>
    <row r="479" spans="1:13" ht="105">
      <c r="A479" s="96">
        <v>470</v>
      </c>
      <c r="B479" s="403"/>
      <c r="C479" s="326" t="s">
        <v>1044</v>
      </c>
      <c r="D479" s="85" t="s">
        <v>1136</v>
      </c>
      <c r="E479" s="85">
        <v>205255917</v>
      </c>
      <c r="F479" s="85" t="s">
        <v>1031</v>
      </c>
      <c r="G479" s="85" t="s">
        <v>1513</v>
      </c>
      <c r="H479" s="85">
        <v>18</v>
      </c>
      <c r="I479" s="85" t="s">
        <v>1031</v>
      </c>
      <c r="J479" s="85" t="s">
        <v>1047</v>
      </c>
      <c r="K479" s="4">
        <v>80.806451612903231</v>
      </c>
      <c r="L479" s="4">
        <v>1454.516129032258</v>
      </c>
      <c r="M479" s="85" t="s">
        <v>1545</v>
      </c>
    </row>
    <row r="480" spans="1:13" ht="60">
      <c r="A480" s="96">
        <v>471</v>
      </c>
      <c r="B480" s="403"/>
      <c r="C480" s="326" t="s">
        <v>1044</v>
      </c>
      <c r="D480" s="85" t="s">
        <v>1136</v>
      </c>
      <c r="E480" s="85">
        <v>205255917</v>
      </c>
      <c r="F480" s="85" t="s">
        <v>1031</v>
      </c>
      <c r="G480" s="85" t="s">
        <v>1513</v>
      </c>
      <c r="H480" s="85">
        <v>18</v>
      </c>
      <c r="I480" s="85" t="s">
        <v>1031</v>
      </c>
      <c r="J480" s="85" t="s">
        <v>1047</v>
      </c>
      <c r="K480" s="4">
        <v>80.806451612903231</v>
      </c>
      <c r="L480" s="4">
        <v>1454.516129032258</v>
      </c>
      <c r="M480" s="85" t="s">
        <v>1546</v>
      </c>
    </row>
    <row r="481" spans="1:13" ht="60">
      <c r="A481" s="96">
        <v>472</v>
      </c>
      <c r="B481" s="403"/>
      <c r="C481" s="326" t="s">
        <v>1044</v>
      </c>
      <c r="D481" s="85" t="s">
        <v>1136</v>
      </c>
      <c r="E481" s="85">
        <v>205255917</v>
      </c>
      <c r="F481" s="85" t="s">
        <v>1031</v>
      </c>
      <c r="G481" s="85" t="s">
        <v>1513</v>
      </c>
      <c r="H481" s="85">
        <v>18</v>
      </c>
      <c r="I481" s="85" t="s">
        <v>1031</v>
      </c>
      <c r="J481" s="85" t="s">
        <v>1047</v>
      </c>
      <c r="K481" s="4">
        <v>80.806451612903231</v>
      </c>
      <c r="L481" s="4">
        <v>1454.516129032258</v>
      </c>
      <c r="M481" s="85" t="s">
        <v>1547</v>
      </c>
    </row>
    <row r="482" spans="1:13" ht="60">
      <c r="A482" s="96">
        <v>473</v>
      </c>
      <c r="B482" s="403"/>
      <c r="C482" s="326" t="s">
        <v>1044</v>
      </c>
      <c r="D482" s="85" t="s">
        <v>1136</v>
      </c>
      <c r="E482" s="85">
        <v>205255917</v>
      </c>
      <c r="F482" s="85" t="s">
        <v>1031</v>
      </c>
      <c r="G482" s="85" t="s">
        <v>1513</v>
      </c>
      <c r="H482" s="85">
        <v>18</v>
      </c>
      <c r="I482" s="85" t="s">
        <v>1031</v>
      </c>
      <c r="J482" s="85" t="s">
        <v>1047</v>
      </c>
      <c r="K482" s="4">
        <v>80.806451612903231</v>
      </c>
      <c r="L482" s="4">
        <v>1454.516129032258</v>
      </c>
      <c r="M482" s="85" t="s">
        <v>1548</v>
      </c>
    </row>
    <row r="483" spans="1:13" ht="150">
      <c r="A483" s="96">
        <v>474</v>
      </c>
      <c r="B483" s="403"/>
      <c r="C483" s="326" t="s">
        <v>1044</v>
      </c>
      <c r="D483" s="85" t="s">
        <v>1136</v>
      </c>
      <c r="E483" s="85">
        <v>205255917</v>
      </c>
      <c r="F483" s="85" t="s">
        <v>1031</v>
      </c>
      <c r="G483" s="85" t="s">
        <v>1513</v>
      </c>
      <c r="H483" s="85">
        <v>18</v>
      </c>
      <c r="I483" s="85" t="s">
        <v>1031</v>
      </c>
      <c r="J483" s="85" t="s">
        <v>1047</v>
      </c>
      <c r="K483" s="4">
        <v>80.806451612903231</v>
      </c>
      <c r="L483" s="4">
        <v>1454.516129032258</v>
      </c>
      <c r="M483" s="85" t="s">
        <v>1549</v>
      </c>
    </row>
    <row r="484" spans="1:13" ht="45">
      <c r="A484" s="96">
        <v>475</v>
      </c>
      <c r="B484" s="403"/>
      <c r="C484" s="326" t="s">
        <v>1044</v>
      </c>
      <c r="D484" s="85" t="s">
        <v>1136</v>
      </c>
      <c r="E484" s="85">
        <v>205255917</v>
      </c>
      <c r="F484" s="85" t="s">
        <v>1031</v>
      </c>
      <c r="G484" s="85" t="s">
        <v>1513</v>
      </c>
      <c r="H484" s="85">
        <v>18</v>
      </c>
      <c r="I484" s="85" t="s">
        <v>1031</v>
      </c>
      <c r="J484" s="85" t="s">
        <v>1047</v>
      </c>
      <c r="K484" s="4">
        <v>80.806451612903231</v>
      </c>
      <c r="L484" s="4">
        <v>1454.516129032258</v>
      </c>
      <c r="M484" s="85" t="s">
        <v>1550</v>
      </c>
    </row>
    <row r="485" spans="1:13" ht="60">
      <c r="A485" s="96">
        <v>476</v>
      </c>
      <c r="B485" s="403"/>
      <c r="C485" s="326" t="s">
        <v>1044</v>
      </c>
      <c r="D485" s="85" t="s">
        <v>1136</v>
      </c>
      <c r="E485" s="85">
        <v>205255917</v>
      </c>
      <c r="F485" s="85" t="s">
        <v>1031</v>
      </c>
      <c r="G485" s="85" t="s">
        <v>1513</v>
      </c>
      <c r="H485" s="85">
        <v>18</v>
      </c>
      <c r="I485" s="85" t="s">
        <v>1031</v>
      </c>
      <c r="J485" s="85" t="s">
        <v>1047</v>
      </c>
      <c r="K485" s="4">
        <v>80.806451612903231</v>
      </c>
      <c r="L485" s="4">
        <v>1454.516129032258</v>
      </c>
      <c r="M485" s="85" t="s">
        <v>1551</v>
      </c>
    </row>
    <row r="486" spans="1:13" ht="120">
      <c r="A486" s="96">
        <v>477</v>
      </c>
      <c r="B486" s="403"/>
      <c r="C486" s="326" t="s">
        <v>1044</v>
      </c>
      <c r="D486" s="85" t="s">
        <v>1136</v>
      </c>
      <c r="E486" s="85">
        <v>205255917</v>
      </c>
      <c r="F486" s="85" t="s">
        <v>1031</v>
      </c>
      <c r="G486" s="85" t="s">
        <v>1513</v>
      </c>
      <c r="H486" s="85">
        <v>18</v>
      </c>
      <c r="I486" s="85" t="s">
        <v>1031</v>
      </c>
      <c r="J486" s="85" t="s">
        <v>1047</v>
      </c>
      <c r="K486" s="4">
        <v>80.806451612903231</v>
      </c>
      <c r="L486" s="4">
        <v>1454.516129032258</v>
      </c>
      <c r="M486" s="85" t="s">
        <v>1552</v>
      </c>
    </row>
    <row r="487" spans="1:13" ht="60">
      <c r="A487" s="96">
        <v>478</v>
      </c>
      <c r="B487" s="403"/>
      <c r="C487" s="326" t="s">
        <v>1044</v>
      </c>
      <c r="D487" s="85" t="s">
        <v>1136</v>
      </c>
      <c r="E487" s="85">
        <v>205255917</v>
      </c>
      <c r="F487" s="85" t="s">
        <v>1031</v>
      </c>
      <c r="G487" s="85" t="s">
        <v>1513</v>
      </c>
      <c r="H487" s="85">
        <v>18</v>
      </c>
      <c r="I487" s="85" t="s">
        <v>1031</v>
      </c>
      <c r="J487" s="85" t="s">
        <v>1047</v>
      </c>
      <c r="K487" s="4">
        <v>80.806451612903231</v>
      </c>
      <c r="L487" s="4">
        <v>1454.516129032258</v>
      </c>
      <c r="M487" s="85" t="s">
        <v>1553</v>
      </c>
    </row>
    <row r="488" spans="1:13" ht="45">
      <c r="A488" s="96">
        <v>479</v>
      </c>
      <c r="B488" s="403"/>
      <c r="C488" s="326" t="s">
        <v>1044</v>
      </c>
      <c r="D488" s="85" t="s">
        <v>1136</v>
      </c>
      <c r="E488" s="85">
        <v>205255917</v>
      </c>
      <c r="F488" s="85" t="s">
        <v>1031</v>
      </c>
      <c r="G488" s="85" t="s">
        <v>1513</v>
      </c>
      <c r="H488" s="85">
        <v>36</v>
      </c>
      <c r="I488" s="85" t="s">
        <v>1031</v>
      </c>
      <c r="J488" s="85" t="s">
        <v>1047</v>
      </c>
      <c r="K488" s="4">
        <v>104.03225806451614</v>
      </c>
      <c r="L488" s="4">
        <v>3745.161290322581</v>
      </c>
      <c r="M488" s="85" t="s">
        <v>1554</v>
      </c>
    </row>
    <row r="489" spans="1:13" ht="150">
      <c r="A489" s="96">
        <v>480</v>
      </c>
      <c r="B489" s="403"/>
      <c r="C489" s="326" t="s">
        <v>1044</v>
      </c>
      <c r="D489" s="85" t="s">
        <v>1136</v>
      </c>
      <c r="E489" s="85">
        <v>205255917</v>
      </c>
      <c r="F489" s="85" t="s">
        <v>1031</v>
      </c>
      <c r="G489" s="85" t="s">
        <v>1513</v>
      </c>
      <c r="H489" s="85">
        <v>37.5</v>
      </c>
      <c r="I489" s="85" t="s">
        <v>1031</v>
      </c>
      <c r="J489" s="85" t="s">
        <v>1047</v>
      </c>
      <c r="K489" s="4">
        <v>104.03225806451614</v>
      </c>
      <c r="L489" s="4">
        <v>3901.2096774193551</v>
      </c>
      <c r="M489" s="85" t="s">
        <v>1555</v>
      </c>
    </row>
    <row r="490" spans="1:13" ht="120">
      <c r="A490" s="96">
        <v>481</v>
      </c>
      <c r="B490" s="403"/>
      <c r="C490" s="326" t="s">
        <v>1044</v>
      </c>
      <c r="D490" s="85" t="s">
        <v>1136</v>
      </c>
      <c r="E490" s="85">
        <v>205255917</v>
      </c>
      <c r="F490" s="85" t="s">
        <v>1031</v>
      </c>
      <c r="G490" s="85" t="s">
        <v>1513</v>
      </c>
      <c r="H490" s="85">
        <v>32.479999999999997</v>
      </c>
      <c r="I490" s="85" t="s">
        <v>1031</v>
      </c>
      <c r="J490" s="85" t="s">
        <v>1047</v>
      </c>
      <c r="K490" s="4">
        <v>104.03225806451613</v>
      </c>
      <c r="L490" s="4">
        <v>3378.9677419354834</v>
      </c>
      <c r="M490" s="85" t="s">
        <v>1556</v>
      </c>
    </row>
    <row r="491" spans="1:13" ht="75">
      <c r="A491" s="96">
        <v>482</v>
      </c>
      <c r="B491" s="403"/>
      <c r="C491" s="326" t="s">
        <v>1044</v>
      </c>
      <c r="D491" s="85" t="s">
        <v>1136</v>
      </c>
      <c r="E491" s="85">
        <v>205255917</v>
      </c>
      <c r="F491" s="85" t="s">
        <v>1031</v>
      </c>
      <c r="G491" s="85" t="s">
        <v>1513</v>
      </c>
      <c r="H491" s="85">
        <v>18</v>
      </c>
      <c r="I491" s="85" t="s">
        <v>1031</v>
      </c>
      <c r="J491" s="85" t="s">
        <v>1047</v>
      </c>
      <c r="K491" s="4">
        <v>104.03225806451614</v>
      </c>
      <c r="L491" s="4">
        <v>1872.5806451612905</v>
      </c>
      <c r="M491" s="85" t="s">
        <v>1557</v>
      </c>
    </row>
    <row r="492" spans="1:13" ht="90">
      <c r="A492" s="96">
        <v>483</v>
      </c>
      <c r="B492" s="403"/>
      <c r="C492" s="326" t="s">
        <v>1044</v>
      </c>
      <c r="D492" s="85" t="s">
        <v>1136</v>
      </c>
      <c r="E492" s="85">
        <v>205255917</v>
      </c>
      <c r="F492" s="85" t="s">
        <v>1031</v>
      </c>
      <c r="G492" s="85" t="s">
        <v>1513</v>
      </c>
      <c r="H492" s="85">
        <v>36</v>
      </c>
      <c r="I492" s="85" t="s">
        <v>1031</v>
      </c>
      <c r="J492" s="85" t="s">
        <v>1047</v>
      </c>
      <c r="K492" s="4">
        <v>104.03225806451614</v>
      </c>
      <c r="L492" s="4">
        <v>3745.161290322581</v>
      </c>
      <c r="M492" s="85" t="s">
        <v>1558</v>
      </c>
    </row>
    <row r="493" spans="1:13" ht="45">
      <c r="A493" s="96">
        <v>484</v>
      </c>
      <c r="B493" s="403"/>
      <c r="C493" s="326" t="s">
        <v>1044</v>
      </c>
      <c r="D493" s="85" t="s">
        <v>1136</v>
      </c>
      <c r="E493" s="85">
        <v>205255917</v>
      </c>
      <c r="F493" s="85" t="s">
        <v>1031</v>
      </c>
      <c r="G493" s="85" t="s">
        <v>1513</v>
      </c>
      <c r="H493" s="85">
        <v>36</v>
      </c>
      <c r="I493" s="85" t="s">
        <v>1031</v>
      </c>
      <c r="J493" s="85" t="s">
        <v>1047</v>
      </c>
      <c r="K493" s="4">
        <v>104.03225806451614</v>
      </c>
      <c r="L493" s="4">
        <v>3745.161290322581</v>
      </c>
      <c r="M493" s="85" t="s">
        <v>1559</v>
      </c>
    </row>
    <row r="494" spans="1:13" ht="90">
      <c r="A494" s="96">
        <v>485</v>
      </c>
      <c r="B494" s="403"/>
      <c r="C494" s="326" t="s">
        <v>1044</v>
      </c>
      <c r="D494" s="85" t="s">
        <v>1136</v>
      </c>
      <c r="E494" s="85">
        <v>205255917</v>
      </c>
      <c r="F494" s="85" t="s">
        <v>1031</v>
      </c>
      <c r="G494" s="85" t="s">
        <v>1513</v>
      </c>
      <c r="H494" s="85">
        <v>128</v>
      </c>
      <c r="I494" s="85" t="s">
        <v>1031</v>
      </c>
      <c r="J494" s="85" t="s">
        <v>1047</v>
      </c>
      <c r="K494" s="4">
        <v>104.03225806451613</v>
      </c>
      <c r="L494" s="4">
        <v>13316.129032258064</v>
      </c>
      <c r="M494" s="85" t="s">
        <v>1560</v>
      </c>
    </row>
    <row r="495" spans="1:13" ht="105">
      <c r="A495" s="96">
        <v>486</v>
      </c>
      <c r="B495" s="403"/>
      <c r="C495" s="326" t="s">
        <v>1044</v>
      </c>
      <c r="D495" s="85" t="s">
        <v>1136</v>
      </c>
      <c r="E495" s="85">
        <v>205255917</v>
      </c>
      <c r="F495" s="85" t="s">
        <v>1031</v>
      </c>
      <c r="G495" s="85" t="s">
        <v>1513</v>
      </c>
      <c r="H495" s="85">
        <v>54</v>
      </c>
      <c r="I495" s="85" t="s">
        <v>1031</v>
      </c>
      <c r="J495" s="85" t="s">
        <v>1047</v>
      </c>
      <c r="K495" s="4">
        <v>104.03225806451613</v>
      </c>
      <c r="L495" s="4">
        <v>5617.7419354838712</v>
      </c>
      <c r="M495" s="85" t="s">
        <v>1561</v>
      </c>
    </row>
    <row r="496" spans="1:13" ht="75">
      <c r="A496" s="96">
        <v>487</v>
      </c>
      <c r="B496" s="403"/>
      <c r="C496" s="326" t="s">
        <v>1044</v>
      </c>
      <c r="D496" s="85" t="s">
        <v>1136</v>
      </c>
      <c r="E496" s="85">
        <v>205255917</v>
      </c>
      <c r="F496" s="85" t="s">
        <v>1031</v>
      </c>
      <c r="G496" s="85" t="s">
        <v>1513</v>
      </c>
      <c r="H496" s="85">
        <v>64</v>
      </c>
      <c r="I496" s="85" t="s">
        <v>1031</v>
      </c>
      <c r="J496" s="85" t="s">
        <v>1047</v>
      </c>
      <c r="K496" s="4">
        <v>104.03225806451613</v>
      </c>
      <c r="L496" s="4">
        <v>6658.0645161290322</v>
      </c>
      <c r="M496" s="85" t="s">
        <v>1562</v>
      </c>
    </row>
    <row r="497" spans="1:13" ht="150">
      <c r="A497" s="96">
        <v>488</v>
      </c>
      <c r="B497" s="403"/>
      <c r="C497" s="326" t="s">
        <v>1044</v>
      </c>
      <c r="D497" s="85" t="s">
        <v>1136</v>
      </c>
      <c r="E497" s="85">
        <v>205255917</v>
      </c>
      <c r="F497" s="85" t="s">
        <v>1031</v>
      </c>
      <c r="G497" s="85" t="s">
        <v>1513</v>
      </c>
      <c r="H497" s="85">
        <v>27.059999999999995</v>
      </c>
      <c r="I497" s="85" t="s">
        <v>1031</v>
      </c>
      <c r="J497" s="85" t="s">
        <v>1047</v>
      </c>
      <c r="K497" s="4">
        <v>104.03225806451614</v>
      </c>
      <c r="L497" s="4">
        <v>2815.1129032258063</v>
      </c>
      <c r="M497" s="85" t="s">
        <v>1563</v>
      </c>
    </row>
    <row r="498" spans="1:13" ht="120">
      <c r="A498" s="96">
        <v>489</v>
      </c>
      <c r="B498" s="403"/>
      <c r="C498" s="326" t="s">
        <v>1044</v>
      </c>
      <c r="D498" s="85" t="s">
        <v>1136</v>
      </c>
      <c r="E498" s="85">
        <v>205255917</v>
      </c>
      <c r="F498" s="85" t="s">
        <v>1031</v>
      </c>
      <c r="G498" s="85" t="s">
        <v>1513</v>
      </c>
      <c r="H498" s="85">
        <v>78.599999999999994</v>
      </c>
      <c r="I498" s="85" t="s">
        <v>1031</v>
      </c>
      <c r="J498" s="85" t="s">
        <v>1047</v>
      </c>
      <c r="K498" s="4">
        <v>104.03225806451614</v>
      </c>
      <c r="L498" s="4">
        <v>8176.9354838709678</v>
      </c>
      <c r="M498" s="85" t="s">
        <v>1564</v>
      </c>
    </row>
    <row r="499" spans="1:13" ht="150">
      <c r="A499" s="96">
        <v>490</v>
      </c>
      <c r="B499" s="403"/>
      <c r="C499" s="326" t="s">
        <v>1044</v>
      </c>
      <c r="D499" s="85" t="s">
        <v>1136</v>
      </c>
      <c r="E499" s="85">
        <v>205255917</v>
      </c>
      <c r="F499" s="85" t="s">
        <v>1031</v>
      </c>
      <c r="G499" s="85" t="s">
        <v>1513</v>
      </c>
      <c r="H499" s="85">
        <v>60</v>
      </c>
      <c r="I499" s="85" t="s">
        <v>1031</v>
      </c>
      <c r="J499" s="85" t="s">
        <v>1047</v>
      </c>
      <c r="K499" s="4">
        <v>104.03225806451613</v>
      </c>
      <c r="L499" s="4">
        <v>6241.9354838709678</v>
      </c>
      <c r="M499" s="85" t="s">
        <v>1565</v>
      </c>
    </row>
    <row r="500" spans="1:13" ht="135">
      <c r="A500" s="96">
        <v>491</v>
      </c>
      <c r="B500" s="403"/>
      <c r="C500" s="326" t="s">
        <v>1044</v>
      </c>
      <c r="D500" s="85" t="s">
        <v>1136</v>
      </c>
      <c r="E500" s="85">
        <v>205255917</v>
      </c>
      <c r="F500" s="85" t="s">
        <v>1031</v>
      </c>
      <c r="G500" s="85" t="s">
        <v>1513</v>
      </c>
      <c r="H500" s="85">
        <v>36</v>
      </c>
      <c r="I500" s="85" t="s">
        <v>1031</v>
      </c>
      <c r="J500" s="85" t="s">
        <v>1047</v>
      </c>
      <c r="K500" s="4">
        <v>104.03225806451614</v>
      </c>
      <c r="L500" s="4">
        <v>3745.161290322581</v>
      </c>
      <c r="M500" s="85" t="s">
        <v>1566</v>
      </c>
    </row>
    <row r="501" spans="1:13" ht="180">
      <c r="A501" s="96">
        <v>492</v>
      </c>
      <c r="B501" s="403"/>
      <c r="C501" s="326" t="s">
        <v>1044</v>
      </c>
      <c r="D501" s="85" t="s">
        <v>1136</v>
      </c>
      <c r="E501" s="85">
        <v>205255917</v>
      </c>
      <c r="F501" s="85" t="s">
        <v>1031</v>
      </c>
      <c r="G501" s="85" t="s">
        <v>1513</v>
      </c>
      <c r="H501" s="85">
        <v>40</v>
      </c>
      <c r="I501" s="85" t="s">
        <v>1031</v>
      </c>
      <c r="J501" s="85" t="s">
        <v>1047</v>
      </c>
      <c r="K501" s="4">
        <v>104.03225806451613</v>
      </c>
      <c r="L501" s="4">
        <v>4161.2903225806449</v>
      </c>
      <c r="M501" s="85" t="s">
        <v>1567</v>
      </c>
    </row>
    <row r="502" spans="1:13" ht="120">
      <c r="A502" s="96">
        <v>493</v>
      </c>
      <c r="B502" s="403"/>
      <c r="C502" s="326" t="s">
        <v>1044</v>
      </c>
      <c r="D502" s="85" t="s">
        <v>1136</v>
      </c>
      <c r="E502" s="85">
        <v>205255917</v>
      </c>
      <c r="F502" s="85" t="s">
        <v>1031</v>
      </c>
      <c r="G502" s="85" t="s">
        <v>1513</v>
      </c>
      <c r="H502" s="85">
        <v>60</v>
      </c>
      <c r="I502" s="85" t="s">
        <v>1031</v>
      </c>
      <c r="J502" s="85" t="s">
        <v>1047</v>
      </c>
      <c r="K502" s="4">
        <v>104.03225806451613</v>
      </c>
      <c r="L502" s="4">
        <v>6241.9354838709678</v>
      </c>
      <c r="M502" s="85" t="s">
        <v>1568</v>
      </c>
    </row>
    <row r="503" spans="1:13" ht="165">
      <c r="A503" s="96">
        <v>494</v>
      </c>
      <c r="B503" s="403"/>
      <c r="C503" s="326" t="s">
        <v>1044</v>
      </c>
      <c r="D503" s="85" t="s">
        <v>1136</v>
      </c>
      <c r="E503" s="85">
        <v>205255917</v>
      </c>
      <c r="F503" s="85" t="s">
        <v>1031</v>
      </c>
      <c r="G503" s="85" t="s">
        <v>1513</v>
      </c>
      <c r="H503" s="85">
        <v>24.64</v>
      </c>
      <c r="I503" s="85" t="s">
        <v>1031</v>
      </c>
      <c r="J503" s="85" t="s">
        <v>1047</v>
      </c>
      <c r="K503" s="4">
        <v>104.03225806451613</v>
      </c>
      <c r="L503" s="4">
        <v>2563.3548387096776</v>
      </c>
      <c r="M503" s="85" t="s">
        <v>1569</v>
      </c>
    </row>
    <row r="504" spans="1:13" ht="120">
      <c r="A504" s="96">
        <v>495</v>
      </c>
      <c r="B504" s="403"/>
      <c r="C504" s="326" t="s">
        <v>1044</v>
      </c>
      <c r="D504" s="85" t="s">
        <v>1136</v>
      </c>
      <c r="E504" s="85">
        <v>205255917</v>
      </c>
      <c r="F504" s="85" t="s">
        <v>1031</v>
      </c>
      <c r="G504" s="85" t="s">
        <v>1513</v>
      </c>
      <c r="H504" s="85">
        <v>126.9</v>
      </c>
      <c r="I504" s="85" t="s">
        <v>1031</v>
      </c>
      <c r="J504" s="85" t="s">
        <v>1047</v>
      </c>
      <c r="K504" s="4">
        <v>104.03225806451613</v>
      </c>
      <c r="L504" s="4">
        <v>13201.693548387097</v>
      </c>
      <c r="M504" s="85" t="s">
        <v>1570</v>
      </c>
    </row>
    <row r="505" spans="1:13" ht="75">
      <c r="A505" s="96">
        <v>496</v>
      </c>
      <c r="B505" s="403"/>
      <c r="C505" s="326" t="s">
        <v>1044</v>
      </c>
      <c r="D505" s="85" t="s">
        <v>1136</v>
      </c>
      <c r="E505" s="85">
        <v>205255917</v>
      </c>
      <c r="F505" s="85" t="s">
        <v>1031</v>
      </c>
      <c r="G505" s="85" t="s">
        <v>1513</v>
      </c>
      <c r="H505" s="85">
        <v>29.639999999999997</v>
      </c>
      <c r="I505" s="85" t="s">
        <v>1031</v>
      </c>
      <c r="J505" s="85" t="s">
        <v>1047</v>
      </c>
      <c r="K505" s="4">
        <v>104.03225806451613</v>
      </c>
      <c r="L505" s="4">
        <v>3083.5161290322576</v>
      </c>
      <c r="M505" s="85" t="s">
        <v>1571</v>
      </c>
    </row>
    <row r="506" spans="1:13" ht="45">
      <c r="A506" s="96">
        <v>497</v>
      </c>
      <c r="B506" s="403"/>
      <c r="C506" s="326" t="s">
        <v>1044</v>
      </c>
      <c r="D506" s="85" t="s">
        <v>1136</v>
      </c>
      <c r="E506" s="85">
        <v>205255917</v>
      </c>
      <c r="F506" s="85" t="s">
        <v>1031</v>
      </c>
      <c r="G506" s="85" t="s">
        <v>1513</v>
      </c>
      <c r="H506" s="85">
        <v>75</v>
      </c>
      <c r="I506" s="85" t="s">
        <v>1031</v>
      </c>
      <c r="J506" s="85" t="s">
        <v>1047</v>
      </c>
      <c r="K506" s="4">
        <v>104.03225806451614</v>
      </c>
      <c r="L506" s="4">
        <v>7802.4193548387102</v>
      </c>
      <c r="M506" s="85" t="s">
        <v>1572</v>
      </c>
    </row>
    <row r="507" spans="1:13" ht="120">
      <c r="A507" s="96">
        <v>498</v>
      </c>
      <c r="B507" s="403"/>
      <c r="C507" s="326" t="s">
        <v>1044</v>
      </c>
      <c r="D507" s="85" t="s">
        <v>1136</v>
      </c>
      <c r="E507" s="85">
        <v>205255917</v>
      </c>
      <c r="F507" s="85" t="s">
        <v>1031</v>
      </c>
      <c r="G507" s="85" t="s">
        <v>1513</v>
      </c>
      <c r="H507" s="85">
        <v>126.9</v>
      </c>
      <c r="I507" s="85" t="s">
        <v>1031</v>
      </c>
      <c r="J507" s="85" t="s">
        <v>1047</v>
      </c>
      <c r="K507" s="4">
        <v>104.03225806451613</v>
      </c>
      <c r="L507" s="4">
        <v>13201.693548387097</v>
      </c>
      <c r="M507" s="85" t="s">
        <v>1573</v>
      </c>
    </row>
    <row r="508" spans="1:13" ht="150">
      <c r="A508" s="96">
        <v>499</v>
      </c>
      <c r="B508" s="403"/>
      <c r="C508" s="326" t="s">
        <v>1044</v>
      </c>
      <c r="D508" s="85" t="s">
        <v>1136</v>
      </c>
      <c r="E508" s="85">
        <v>205255917</v>
      </c>
      <c r="F508" s="85" t="s">
        <v>1031</v>
      </c>
      <c r="G508" s="85" t="s">
        <v>1513</v>
      </c>
      <c r="H508" s="85">
        <v>21.052</v>
      </c>
      <c r="I508" s="85" t="s">
        <v>1031</v>
      </c>
      <c r="J508" s="85" t="s">
        <v>1047</v>
      </c>
      <c r="K508" s="4">
        <v>104.03225806451613</v>
      </c>
      <c r="L508" s="4">
        <v>2190.0870967741935</v>
      </c>
      <c r="M508" s="85" t="s">
        <v>1574</v>
      </c>
    </row>
    <row r="509" spans="1:13" ht="105">
      <c r="A509" s="96">
        <v>500</v>
      </c>
      <c r="B509" s="403"/>
      <c r="C509" s="326" t="s">
        <v>1044</v>
      </c>
      <c r="D509" s="85" t="s">
        <v>1136</v>
      </c>
      <c r="E509" s="85">
        <v>205255917</v>
      </c>
      <c r="F509" s="85" t="s">
        <v>1031</v>
      </c>
      <c r="G509" s="85" t="s">
        <v>1513</v>
      </c>
      <c r="H509" s="85">
        <v>253.5</v>
      </c>
      <c r="I509" s="85" t="s">
        <v>1031</v>
      </c>
      <c r="J509" s="85" t="s">
        <v>1047</v>
      </c>
      <c r="K509" s="4">
        <v>104.03225806451613</v>
      </c>
      <c r="L509" s="4">
        <v>26372.177419354837</v>
      </c>
      <c r="M509" s="85" t="s">
        <v>1575</v>
      </c>
    </row>
    <row r="510" spans="1:13" ht="150">
      <c r="A510" s="96">
        <v>501</v>
      </c>
      <c r="B510" s="403"/>
      <c r="C510" s="326" t="s">
        <v>1044</v>
      </c>
      <c r="D510" s="85" t="s">
        <v>1136</v>
      </c>
      <c r="E510" s="85">
        <v>205255917</v>
      </c>
      <c r="F510" s="85" t="s">
        <v>1031</v>
      </c>
      <c r="G510" s="85" t="s">
        <v>1513</v>
      </c>
      <c r="H510" s="85">
        <v>21.052</v>
      </c>
      <c r="I510" s="85" t="s">
        <v>1031</v>
      </c>
      <c r="J510" s="85" t="s">
        <v>1047</v>
      </c>
      <c r="K510" s="4">
        <v>104.03225806451613</v>
      </c>
      <c r="L510" s="4">
        <v>2190.0870967741935</v>
      </c>
      <c r="M510" s="85" t="s">
        <v>1576</v>
      </c>
    </row>
    <row r="511" spans="1:13" ht="120">
      <c r="A511" s="96">
        <v>502</v>
      </c>
      <c r="B511" s="403"/>
      <c r="C511" s="326" t="s">
        <v>1044</v>
      </c>
      <c r="D511" s="85" t="s">
        <v>1136</v>
      </c>
      <c r="E511" s="85">
        <v>205255917</v>
      </c>
      <c r="F511" s="85" t="s">
        <v>1031</v>
      </c>
      <c r="G511" s="85" t="s">
        <v>1513</v>
      </c>
      <c r="H511" s="85">
        <v>21.052</v>
      </c>
      <c r="I511" s="85" t="s">
        <v>1031</v>
      </c>
      <c r="J511" s="85" t="s">
        <v>1047</v>
      </c>
      <c r="K511" s="4">
        <v>104.03225806451613</v>
      </c>
      <c r="L511" s="4">
        <v>2190.0870967741935</v>
      </c>
      <c r="M511" s="85" t="s">
        <v>1577</v>
      </c>
    </row>
    <row r="512" spans="1:13" ht="105">
      <c r="A512" s="96">
        <v>503</v>
      </c>
      <c r="B512" s="403"/>
      <c r="C512" s="326" t="s">
        <v>1044</v>
      </c>
      <c r="D512" s="85" t="s">
        <v>1136</v>
      </c>
      <c r="E512" s="85">
        <v>205255917</v>
      </c>
      <c r="F512" s="85" t="s">
        <v>1031</v>
      </c>
      <c r="G512" s="85" t="s">
        <v>1513</v>
      </c>
      <c r="H512" s="85">
        <v>32.479999999999997</v>
      </c>
      <c r="I512" s="85" t="s">
        <v>1031</v>
      </c>
      <c r="J512" s="85" t="s">
        <v>1047</v>
      </c>
      <c r="K512" s="4">
        <v>104.03225806451613</v>
      </c>
      <c r="L512" s="4">
        <v>3378.9677419354834</v>
      </c>
      <c r="M512" s="85" t="s">
        <v>1578</v>
      </c>
    </row>
    <row r="513" spans="1:13" ht="90">
      <c r="A513" s="96">
        <v>504</v>
      </c>
      <c r="B513" s="403"/>
      <c r="C513" s="326" t="s">
        <v>1044</v>
      </c>
      <c r="D513" s="85" t="s">
        <v>1136</v>
      </c>
      <c r="E513" s="85">
        <v>205255917</v>
      </c>
      <c r="F513" s="85" t="s">
        <v>1031</v>
      </c>
      <c r="G513" s="85" t="s">
        <v>1513</v>
      </c>
      <c r="H513" s="85">
        <v>18</v>
      </c>
      <c r="I513" s="85" t="s">
        <v>1031</v>
      </c>
      <c r="J513" s="85" t="s">
        <v>1047</v>
      </c>
      <c r="K513" s="4">
        <v>104.03225806451614</v>
      </c>
      <c r="L513" s="4">
        <v>1872.5806451612905</v>
      </c>
      <c r="M513" s="85" t="s">
        <v>1579</v>
      </c>
    </row>
    <row r="514" spans="1:13" ht="105">
      <c r="A514" s="96">
        <v>505</v>
      </c>
      <c r="B514" s="403"/>
      <c r="C514" s="326" t="s">
        <v>1044</v>
      </c>
      <c r="D514" s="85" t="s">
        <v>1136</v>
      </c>
      <c r="E514" s="85">
        <v>205255917</v>
      </c>
      <c r="F514" s="85" t="s">
        <v>1031</v>
      </c>
      <c r="G514" s="85" t="s">
        <v>1513</v>
      </c>
      <c r="H514" s="85">
        <v>126.9</v>
      </c>
      <c r="I514" s="85" t="s">
        <v>1031</v>
      </c>
      <c r="J514" s="85" t="s">
        <v>1047</v>
      </c>
      <c r="K514" s="4">
        <v>104.03225806451613</v>
      </c>
      <c r="L514" s="4">
        <v>13201.693548387097</v>
      </c>
      <c r="M514" s="85" t="s">
        <v>1580</v>
      </c>
    </row>
    <row r="515" spans="1:13" ht="120">
      <c r="A515" s="96">
        <v>506</v>
      </c>
      <c r="B515" s="403"/>
      <c r="C515" s="326" t="s">
        <v>1044</v>
      </c>
      <c r="D515" s="85" t="s">
        <v>1136</v>
      </c>
      <c r="E515" s="85">
        <v>205255917</v>
      </c>
      <c r="F515" s="85" t="s">
        <v>1031</v>
      </c>
      <c r="G515" s="85" t="s">
        <v>1513</v>
      </c>
      <c r="H515" s="85">
        <v>21.052</v>
      </c>
      <c r="I515" s="85" t="s">
        <v>1031</v>
      </c>
      <c r="J515" s="85" t="s">
        <v>1047</v>
      </c>
      <c r="K515" s="4">
        <v>104.03225806451613</v>
      </c>
      <c r="L515" s="4">
        <v>2190.0870967741935</v>
      </c>
      <c r="M515" s="85" t="s">
        <v>1581</v>
      </c>
    </row>
    <row r="516" spans="1:13" ht="120">
      <c r="A516" s="96">
        <v>507</v>
      </c>
      <c r="B516" s="403"/>
      <c r="C516" s="326" t="s">
        <v>1044</v>
      </c>
      <c r="D516" s="85" t="s">
        <v>1136</v>
      </c>
      <c r="E516" s="85">
        <v>205255917</v>
      </c>
      <c r="F516" s="85" t="s">
        <v>1031</v>
      </c>
      <c r="G516" s="85" t="s">
        <v>1513</v>
      </c>
      <c r="H516" s="85">
        <v>36</v>
      </c>
      <c r="I516" s="85" t="s">
        <v>1031</v>
      </c>
      <c r="J516" s="85" t="s">
        <v>1047</v>
      </c>
      <c r="K516" s="4">
        <v>104.03225806451614</v>
      </c>
      <c r="L516" s="4">
        <v>3745.161290322581</v>
      </c>
      <c r="M516" s="85" t="s">
        <v>1582</v>
      </c>
    </row>
    <row r="517" spans="1:13" ht="120">
      <c r="A517" s="96">
        <v>508</v>
      </c>
      <c r="B517" s="403"/>
      <c r="C517" s="326" t="s">
        <v>1044</v>
      </c>
      <c r="D517" s="85" t="s">
        <v>1136</v>
      </c>
      <c r="E517" s="85">
        <v>205255917</v>
      </c>
      <c r="F517" s="85" t="s">
        <v>1031</v>
      </c>
      <c r="G517" s="85" t="s">
        <v>1513</v>
      </c>
      <c r="H517" s="85">
        <v>18</v>
      </c>
      <c r="I517" s="85" t="s">
        <v>1031</v>
      </c>
      <c r="J517" s="85" t="s">
        <v>1047</v>
      </c>
      <c r="K517" s="4">
        <v>104.03225806451614</v>
      </c>
      <c r="L517" s="4">
        <v>1872.5806451612905</v>
      </c>
      <c r="M517" s="85" t="s">
        <v>1583</v>
      </c>
    </row>
    <row r="518" spans="1:13" ht="165">
      <c r="A518" s="96">
        <v>509</v>
      </c>
      <c r="B518" s="403"/>
      <c r="C518" s="326" t="s">
        <v>1044</v>
      </c>
      <c r="D518" s="85" t="s">
        <v>1136</v>
      </c>
      <c r="E518" s="85">
        <v>205255917</v>
      </c>
      <c r="F518" s="85" t="s">
        <v>1031</v>
      </c>
      <c r="G518" s="85" t="s">
        <v>1513</v>
      </c>
      <c r="H518" s="85">
        <v>16.239999999999998</v>
      </c>
      <c r="I518" s="85" t="s">
        <v>1031</v>
      </c>
      <c r="J518" s="85" t="s">
        <v>1047</v>
      </c>
      <c r="K518" s="4">
        <v>104.03225806451613</v>
      </c>
      <c r="L518" s="4">
        <v>1689.4838709677417</v>
      </c>
      <c r="M518" s="85" t="s">
        <v>1584</v>
      </c>
    </row>
    <row r="519" spans="1:13" ht="120">
      <c r="A519" s="96">
        <v>510</v>
      </c>
      <c r="B519" s="403"/>
      <c r="C519" s="326" t="s">
        <v>1044</v>
      </c>
      <c r="D519" s="85" t="s">
        <v>1136</v>
      </c>
      <c r="E519" s="85">
        <v>205255917</v>
      </c>
      <c r="F519" s="85" t="s">
        <v>1031</v>
      </c>
      <c r="G519" s="85" t="s">
        <v>1513</v>
      </c>
      <c r="H519" s="85">
        <v>36</v>
      </c>
      <c r="I519" s="85" t="s">
        <v>1031</v>
      </c>
      <c r="J519" s="85" t="s">
        <v>1047</v>
      </c>
      <c r="K519" s="4">
        <v>104.03225806451614</v>
      </c>
      <c r="L519" s="4">
        <v>3745.161290322581</v>
      </c>
      <c r="M519" s="85" t="s">
        <v>1585</v>
      </c>
    </row>
    <row r="520" spans="1:13" ht="120">
      <c r="A520" s="96">
        <v>511</v>
      </c>
      <c r="B520" s="403"/>
      <c r="C520" s="326" t="s">
        <v>1044</v>
      </c>
      <c r="D520" s="85" t="s">
        <v>1136</v>
      </c>
      <c r="E520" s="85">
        <v>205255917</v>
      </c>
      <c r="F520" s="85" t="s">
        <v>1031</v>
      </c>
      <c r="G520" s="85" t="s">
        <v>1513</v>
      </c>
      <c r="H520" s="85">
        <v>32.983999999999995</v>
      </c>
      <c r="I520" s="85" t="s">
        <v>1031</v>
      </c>
      <c r="J520" s="85" t="s">
        <v>1047</v>
      </c>
      <c r="K520" s="4">
        <v>104.03225806451613</v>
      </c>
      <c r="L520" s="4">
        <v>3431.3999999999992</v>
      </c>
      <c r="M520" s="85" t="s">
        <v>1586</v>
      </c>
    </row>
    <row r="521" spans="1:13" ht="105">
      <c r="A521" s="96">
        <v>512</v>
      </c>
      <c r="B521" s="403"/>
      <c r="C521" s="326" t="s">
        <v>1044</v>
      </c>
      <c r="D521" s="85" t="s">
        <v>1136</v>
      </c>
      <c r="E521" s="85">
        <v>205255917</v>
      </c>
      <c r="F521" s="85" t="s">
        <v>1031</v>
      </c>
      <c r="G521" s="85" t="s">
        <v>1513</v>
      </c>
      <c r="H521" s="85">
        <v>18</v>
      </c>
      <c r="I521" s="85" t="s">
        <v>1031</v>
      </c>
      <c r="J521" s="85" t="s">
        <v>1047</v>
      </c>
      <c r="K521" s="4">
        <v>104.03225806451614</v>
      </c>
      <c r="L521" s="4">
        <v>1872.5806451612905</v>
      </c>
      <c r="M521" s="85" t="s">
        <v>1587</v>
      </c>
    </row>
    <row r="522" spans="1:13" ht="120">
      <c r="A522" s="96">
        <v>513</v>
      </c>
      <c r="B522" s="403"/>
      <c r="C522" s="326" t="s">
        <v>1044</v>
      </c>
      <c r="D522" s="85" t="s">
        <v>1136</v>
      </c>
      <c r="E522" s="85">
        <v>205255917</v>
      </c>
      <c r="F522" s="85" t="s">
        <v>1031</v>
      </c>
      <c r="G522" s="85" t="s">
        <v>1513</v>
      </c>
      <c r="H522" s="85">
        <v>32.479999999999997</v>
      </c>
      <c r="I522" s="85" t="s">
        <v>1031</v>
      </c>
      <c r="J522" s="85" t="s">
        <v>1047</v>
      </c>
      <c r="K522" s="4">
        <v>104.03225806451613</v>
      </c>
      <c r="L522" s="4">
        <v>3378.9677419354834</v>
      </c>
      <c r="M522" s="85" t="s">
        <v>1588</v>
      </c>
    </row>
    <row r="523" spans="1:13" ht="90">
      <c r="A523" s="96">
        <v>514</v>
      </c>
      <c r="B523" s="403"/>
      <c r="C523" s="326" t="s">
        <v>1044</v>
      </c>
      <c r="D523" s="85" t="s">
        <v>1136</v>
      </c>
      <c r="E523" s="85">
        <v>205255917</v>
      </c>
      <c r="F523" s="85" t="s">
        <v>1031</v>
      </c>
      <c r="G523" s="85" t="s">
        <v>1513</v>
      </c>
      <c r="H523" s="85">
        <v>32.479999999999997</v>
      </c>
      <c r="I523" s="85" t="s">
        <v>1031</v>
      </c>
      <c r="J523" s="85" t="s">
        <v>1047</v>
      </c>
      <c r="K523" s="4">
        <v>104.03225806451613</v>
      </c>
      <c r="L523" s="4">
        <v>3378.9677419354834</v>
      </c>
      <c r="M523" s="85" t="s">
        <v>1589</v>
      </c>
    </row>
    <row r="524" spans="1:13" ht="90">
      <c r="A524" s="96">
        <v>515</v>
      </c>
      <c r="B524" s="403"/>
      <c r="C524" s="326" t="s">
        <v>1044</v>
      </c>
      <c r="D524" s="85" t="s">
        <v>1136</v>
      </c>
      <c r="E524" s="85">
        <v>205255917</v>
      </c>
      <c r="F524" s="85" t="s">
        <v>1031</v>
      </c>
      <c r="G524" s="85" t="s">
        <v>1513</v>
      </c>
      <c r="H524" s="85">
        <v>108</v>
      </c>
      <c r="I524" s="85" t="s">
        <v>1031</v>
      </c>
      <c r="J524" s="85" t="s">
        <v>1047</v>
      </c>
      <c r="K524" s="4">
        <v>104.03225806451613</v>
      </c>
      <c r="L524" s="4">
        <v>11235.483870967742</v>
      </c>
      <c r="M524" s="85" t="s">
        <v>1590</v>
      </c>
    </row>
    <row r="525" spans="1:13" ht="135">
      <c r="A525" s="96">
        <v>516</v>
      </c>
      <c r="B525" s="403"/>
      <c r="C525" s="326" t="s">
        <v>1044</v>
      </c>
      <c r="D525" s="85" t="s">
        <v>1136</v>
      </c>
      <c r="E525" s="85">
        <v>205255917</v>
      </c>
      <c r="F525" s="85" t="s">
        <v>1031</v>
      </c>
      <c r="G525" s="85" t="s">
        <v>1513</v>
      </c>
      <c r="H525" s="85">
        <v>36</v>
      </c>
      <c r="I525" s="85" t="s">
        <v>1031</v>
      </c>
      <c r="J525" s="85" t="s">
        <v>1047</v>
      </c>
      <c r="K525" s="4">
        <v>104.03225806451614</v>
      </c>
      <c r="L525" s="4">
        <v>3745.161290322581</v>
      </c>
      <c r="M525" s="85" t="s">
        <v>1591</v>
      </c>
    </row>
    <row r="526" spans="1:13" ht="90">
      <c r="A526" s="96">
        <v>517</v>
      </c>
      <c r="B526" s="403"/>
      <c r="C526" s="326" t="s">
        <v>1044</v>
      </c>
      <c r="D526" s="85" t="s">
        <v>1136</v>
      </c>
      <c r="E526" s="85">
        <v>205255917</v>
      </c>
      <c r="F526" s="85" t="s">
        <v>1031</v>
      </c>
      <c r="G526" s="85" t="s">
        <v>1513</v>
      </c>
      <c r="H526" s="85">
        <v>32.479999999999997</v>
      </c>
      <c r="I526" s="85" t="s">
        <v>1031</v>
      </c>
      <c r="J526" s="85" t="s">
        <v>1047</v>
      </c>
      <c r="K526" s="4">
        <v>104.03225806451613</v>
      </c>
      <c r="L526" s="4">
        <v>3378.9677419354834</v>
      </c>
      <c r="M526" s="85" t="s">
        <v>1592</v>
      </c>
    </row>
    <row r="527" spans="1:13" ht="120">
      <c r="A527" s="96">
        <v>518</v>
      </c>
      <c r="B527" s="403"/>
      <c r="C527" s="326" t="s">
        <v>1044</v>
      </c>
      <c r="D527" s="85" t="s">
        <v>1136</v>
      </c>
      <c r="E527" s="85">
        <v>205255917</v>
      </c>
      <c r="F527" s="85" t="s">
        <v>1031</v>
      </c>
      <c r="G527" s="85" t="s">
        <v>1513</v>
      </c>
      <c r="H527" s="85">
        <v>16.239999999999998</v>
      </c>
      <c r="I527" s="85" t="s">
        <v>1031</v>
      </c>
      <c r="J527" s="85" t="s">
        <v>1047</v>
      </c>
      <c r="K527" s="4">
        <v>104.03225806451613</v>
      </c>
      <c r="L527" s="4">
        <v>1689.4838709677417</v>
      </c>
      <c r="M527" s="85" t="s">
        <v>1593</v>
      </c>
    </row>
    <row r="528" spans="1:13" ht="135">
      <c r="A528" s="96">
        <v>519</v>
      </c>
      <c r="B528" s="403"/>
      <c r="C528" s="326" t="s">
        <v>1044</v>
      </c>
      <c r="D528" s="85" t="s">
        <v>1136</v>
      </c>
      <c r="E528" s="85">
        <v>205255917</v>
      </c>
      <c r="F528" s="85" t="s">
        <v>1031</v>
      </c>
      <c r="G528" s="85" t="s">
        <v>1513</v>
      </c>
      <c r="H528" s="85">
        <v>18</v>
      </c>
      <c r="I528" s="85" t="s">
        <v>1031</v>
      </c>
      <c r="J528" s="85" t="s">
        <v>1047</v>
      </c>
      <c r="K528" s="4">
        <v>104.03225806451614</v>
      </c>
      <c r="L528" s="4">
        <v>1872.5806451612905</v>
      </c>
      <c r="M528" s="85" t="s">
        <v>1594</v>
      </c>
    </row>
    <row r="529" spans="1:13" ht="90">
      <c r="A529" s="96">
        <v>520</v>
      </c>
      <c r="B529" s="403"/>
      <c r="C529" s="326" t="s">
        <v>1044</v>
      </c>
      <c r="D529" s="85" t="s">
        <v>1136</v>
      </c>
      <c r="E529" s="85">
        <v>205255917</v>
      </c>
      <c r="F529" s="85" t="s">
        <v>1031</v>
      </c>
      <c r="G529" s="85" t="s">
        <v>1513</v>
      </c>
      <c r="H529" s="85">
        <v>18</v>
      </c>
      <c r="I529" s="85" t="s">
        <v>1031</v>
      </c>
      <c r="J529" s="85" t="s">
        <v>1047</v>
      </c>
      <c r="K529" s="4">
        <v>104.03225806451614</v>
      </c>
      <c r="L529" s="4">
        <v>1872.5806451612905</v>
      </c>
      <c r="M529" s="85" t="s">
        <v>1595</v>
      </c>
    </row>
    <row r="530" spans="1:13" ht="75">
      <c r="A530" s="96">
        <v>521</v>
      </c>
      <c r="B530" s="403"/>
      <c r="C530" s="326" t="s">
        <v>1044</v>
      </c>
      <c r="D530" s="85" t="s">
        <v>1136</v>
      </c>
      <c r="E530" s="85">
        <v>205255917</v>
      </c>
      <c r="F530" s="85" t="s">
        <v>1031</v>
      </c>
      <c r="G530" s="85" t="s">
        <v>1513</v>
      </c>
      <c r="H530" s="85">
        <v>36</v>
      </c>
      <c r="I530" s="85" t="s">
        <v>1031</v>
      </c>
      <c r="J530" s="85" t="s">
        <v>1047</v>
      </c>
      <c r="K530" s="4">
        <v>104.03225806451614</v>
      </c>
      <c r="L530" s="4">
        <v>3745.161290322581</v>
      </c>
      <c r="M530" s="85" t="s">
        <v>1596</v>
      </c>
    </row>
    <row r="531" spans="1:13" ht="105">
      <c r="A531" s="96">
        <v>522</v>
      </c>
      <c r="B531" s="403"/>
      <c r="C531" s="326" t="s">
        <v>1044</v>
      </c>
      <c r="D531" s="85" t="s">
        <v>1136</v>
      </c>
      <c r="E531" s="85">
        <v>205255917</v>
      </c>
      <c r="F531" s="85" t="s">
        <v>1031</v>
      </c>
      <c r="G531" s="85" t="s">
        <v>1513</v>
      </c>
      <c r="H531" s="85">
        <v>66.08</v>
      </c>
      <c r="I531" s="85" t="s">
        <v>1031</v>
      </c>
      <c r="J531" s="85" t="s">
        <v>1047</v>
      </c>
      <c r="K531" s="4">
        <v>104.03225806451613</v>
      </c>
      <c r="L531" s="4">
        <v>6874.4516129032254</v>
      </c>
      <c r="M531" s="85" t="s">
        <v>1597</v>
      </c>
    </row>
    <row r="532" spans="1:13" ht="195">
      <c r="A532" s="96">
        <v>523</v>
      </c>
      <c r="B532" s="403"/>
      <c r="C532" s="326" t="s">
        <v>1044</v>
      </c>
      <c r="D532" s="85" t="s">
        <v>1136</v>
      </c>
      <c r="E532" s="85">
        <v>205255917</v>
      </c>
      <c r="F532" s="85" t="s">
        <v>1031</v>
      </c>
      <c r="G532" s="85" t="s">
        <v>1513</v>
      </c>
      <c r="H532" s="85">
        <v>32.479999999999997</v>
      </c>
      <c r="I532" s="85" t="s">
        <v>1031</v>
      </c>
      <c r="J532" s="85" t="s">
        <v>1047</v>
      </c>
      <c r="K532" s="4">
        <v>104.03225806451613</v>
      </c>
      <c r="L532" s="4">
        <v>3378.9677419354834</v>
      </c>
      <c r="M532" s="85" t="s">
        <v>1598</v>
      </c>
    </row>
    <row r="533" spans="1:13" ht="120">
      <c r="A533" s="96">
        <v>524</v>
      </c>
      <c r="B533" s="403"/>
      <c r="C533" s="326" t="s">
        <v>1044</v>
      </c>
      <c r="D533" s="85" t="s">
        <v>1136</v>
      </c>
      <c r="E533" s="85">
        <v>205255917</v>
      </c>
      <c r="F533" s="85" t="s">
        <v>1031</v>
      </c>
      <c r="G533" s="85" t="s">
        <v>1513</v>
      </c>
      <c r="H533" s="85">
        <v>24.0625</v>
      </c>
      <c r="I533" s="85" t="s">
        <v>1031</v>
      </c>
      <c r="J533" s="85" t="s">
        <v>1047</v>
      </c>
      <c r="K533" s="4">
        <v>104.03225806451613</v>
      </c>
      <c r="L533" s="4">
        <v>2503.2762096774195</v>
      </c>
      <c r="M533" s="85" t="s">
        <v>1599</v>
      </c>
    </row>
    <row r="534" spans="1:13" ht="120">
      <c r="A534" s="96">
        <v>525</v>
      </c>
      <c r="B534" s="403"/>
      <c r="C534" s="326" t="s">
        <v>1044</v>
      </c>
      <c r="D534" s="85" t="s">
        <v>1136</v>
      </c>
      <c r="E534" s="85">
        <v>205255917</v>
      </c>
      <c r="F534" s="85" t="s">
        <v>1031</v>
      </c>
      <c r="G534" s="85" t="s">
        <v>1513</v>
      </c>
      <c r="H534" s="85">
        <v>16.239999999999998</v>
      </c>
      <c r="I534" s="85" t="s">
        <v>1031</v>
      </c>
      <c r="J534" s="85" t="s">
        <v>1047</v>
      </c>
      <c r="K534" s="4">
        <v>104.03225806451613</v>
      </c>
      <c r="L534" s="4">
        <v>1689.4838709677417</v>
      </c>
      <c r="M534" s="85" t="s">
        <v>1600</v>
      </c>
    </row>
    <row r="535" spans="1:13" ht="120">
      <c r="A535" s="96">
        <v>526</v>
      </c>
      <c r="B535" s="403"/>
      <c r="C535" s="326" t="s">
        <v>1044</v>
      </c>
      <c r="D535" s="85" t="s">
        <v>1136</v>
      </c>
      <c r="E535" s="85">
        <v>205255917</v>
      </c>
      <c r="F535" s="85" t="s">
        <v>1031</v>
      </c>
      <c r="G535" s="85" t="s">
        <v>1513</v>
      </c>
      <c r="H535" s="85">
        <v>16.239999999999998</v>
      </c>
      <c r="I535" s="85" t="s">
        <v>1031</v>
      </c>
      <c r="J535" s="85" t="s">
        <v>1047</v>
      </c>
      <c r="K535" s="4">
        <v>104.03225806451613</v>
      </c>
      <c r="L535" s="4">
        <v>1689.4838709677417</v>
      </c>
      <c r="M535" s="85" t="s">
        <v>1601</v>
      </c>
    </row>
    <row r="536" spans="1:13" ht="135">
      <c r="A536" s="96">
        <v>527</v>
      </c>
      <c r="B536" s="403"/>
      <c r="C536" s="326" t="s">
        <v>1044</v>
      </c>
      <c r="D536" s="85" t="s">
        <v>1136</v>
      </c>
      <c r="E536" s="85">
        <v>205255917</v>
      </c>
      <c r="F536" s="85" t="s">
        <v>1031</v>
      </c>
      <c r="G536" s="85" t="s">
        <v>1513</v>
      </c>
      <c r="H536" s="85">
        <v>16.239999999999998</v>
      </c>
      <c r="I536" s="85" t="s">
        <v>1031</v>
      </c>
      <c r="J536" s="85" t="s">
        <v>1047</v>
      </c>
      <c r="K536" s="4">
        <v>104.03225806451613</v>
      </c>
      <c r="L536" s="4">
        <v>1689.4838709677417</v>
      </c>
      <c r="M536" s="85" t="s">
        <v>1602</v>
      </c>
    </row>
    <row r="537" spans="1:13" ht="165">
      <c r="A537" s="96">
        <v>528</v>
      </c>
      <c r="B537" s="403"/>
      <c r="C537" s="326" t="s">
        <v>1044</v>
      </c>
      <c r="D537" s="85" t="s">
        <v>1136</v>
      </c>
      <c r="E537" s="85">
        <v>205255917</v>
      </c>
      <c r="F537" s="85" t="s">
        <v>1031</v>
      </c>
      <c r="G537" s="85" t="s">
        <v>1513</v>
      </c>
      <c r="H537" s="85">
        <v>72</v>
      </c>
      <c r="I537" s="85" t="s">
        <v>1031</v>
      </c>
      <c r="J537" s="85" t="s">
        <v>1047</v>
      </c>
      <c r="K537" s="4">
        <v>104.03225806451614</v>
      </c>
      <c r="L537" s="4">
        <v>7490.3225806451619</v>
      </c>
      <c r="M537" s="85" t="s">
        <v>1603</v>
      </c>
    </row>
    <row r="538" spans="1:13" ht="75">
      <c r="A538" s="96">
        <v>529</v>
      </c>
      <c r="B538" s="403"/>
      <c r="C538" s="326" t="s">
        <v>1044</v>
      </c>
      <c r="D538" s="85" t="s">
        <v>1136</v>
      </c>
      <c r="E538" s="85">
        <v>205255917</v>
      </c>
      <c r="F538" s="85" t="s">
        <v>1031</v>
      </c>
      <c r="G538" s="85" t="s">
        <v>1513</v>
      </c>
      <c r="H538" s="85">
        <v>16.239999999999998</v>
      </c>
      <c r="I538" s="85" t="s">
        <v>1031</v>
      </c>
      <c r="J538" s="85" t="s">
        <v>1047</v>
      </c>
      <c r="K538" s="4">
        <v>104.03225806451613</v>
      </c>
      <c r="L538" s="4">
        <v>1689.4838709677417</v>
      </c>
      <c r="M538" s="85" t="s">
        <v>1604</v>
      </c>
    </row>
    <row r="539" spans="1:13" ht="105">
      <c r="A539" s="96">
        <v>530</v>
      </c>
      <c r="B539" s="403"/>
      <c r="C539" s="326" t="s">
        <v>1044</v>
      </c>
      <c r="D539" s="85" t="s">
        <v>1136</v>
      </c>
      <c r="E539" s="85">
        <v>205255917</v>
      </c>
      <c r="F539" s="85" t="s">
        <v>1031</v>
      </c>
      <c r="G539" s="85" t="s">
        <v>1513</v>
      </c>
      <c r="H539" s="85">
        <v>18</v>
      </c>
      <c r="I539" s="85" t="s">
        <v>1031</v>
      </c>
      <c r="J539" s="85" t="s">
        <v>1047</v>
      </c>
      <c r="K539" s="4">
        <v>104.03225806451614</v>
      </c>
      <c r="L539" s="4">
        <v>1872.5806451612905</v>
      </c>
      <c r="M539" s="85" t="s">
        <v>1605</v>
      </c>
    </row>
    <row r="540" spans="1:13" ht="105">
      <c r="A540" s="96">
        <v>531</v>
      </c>
      <c r="B540" s="403"/>
      <c r="C540" s="326" t="s">
        <v>1044</v>
      </c>
      <c r="D540" s="85" t="s">
        <v>1136</v>
      </c>
      <c r="E540" s="85">
        <v>205255917</v>
      </c>
      <c r="F540" s="85" t="s">
        <v>1031</v>
      </c>
      <c r="G540" s="85" t="s">
        <v>1513</v>
      </c>
      <c r="H540" s="85">
        <v>32.479999999999997</v>
      </c>
      <c r="I540" s="85" t="s">
        <v>1031</v>
      </c>
      <c r="J540" s="85" t="s">
        <v>1047</v>
      </c>
      <c r="K540" s="4">
        <v>104.03225806451613</v>
      </c>
      <c r="L540" s="4">
        <v>3378.9677419354834</v>
      </c>
      <c r="M540" s="85" t="s">
        <v>1606</v>
      </c>
    </row>
    <row r="541" spans="1:13" ht="120">
      <c r="A541" s="96">
        <v>532</v>
      </c>
      <c r="B541" s="403"/>
      <c r="C541" s="326" t="s">
        <v>1044</v>
      </c>
      <c r="D541" s="85" t="s">
        <v>1136</v>
      </c>
      <c r="E541" s="85">
        <v>205255917</v>
      </c>
      <c r="F541" s="85" t="s">
        <v>1031</v>
      </c>
      <c r="G541" s="85" t="s">
        <v>1513</v>
      </c>
      <c r="H541" s="85">
        <v>32.479999999999997</v>
      </c>
      <c r="I541" s="85" t="s">
        <v>1031</v>
      </c>
      <c r="J541" s="85" t="s">
        <v>1047</v>
      </c>
      <c r="K541" s="4">
        <v>104.03225806451613</v>
      </c>
      <c r="L541" s="4">
        <v>3378.9677419354834</v>
      </c>
      <c r="M541" s="85" t="s">
        <v>1607</v>
      </c>
    </row>
    <row r="542" spans="1:13" ht="150">
      <c r="A542" s="96">
        <v>533</v>
      </c>
      <c r="B542" s="403"/>
      <c r="C542" s="326" t="s">
        <v>1044</v>
      </c>
      <c r="D542" s="85" t="s">
        <v>1136</v>
      </c>
      <c r="E542" s="85">
        <v>205255917</v>
      </c>
      <c r="F542" s="85" t="s">
        <v>1031</v>
      </c>
      <c r="G542" s="85" t="s">
        <v>1513</v>
      </c>
      <c r="H542" s="85">
        <v>32.479999999999997</v>
      </c>
      <c r="I542" s="85" t="s">
        <v>1031</v>
      </c>
      <c r="J542" s="85" t="s">
        <v>1047</v>
      </c>
      <c r="K542" s="4">
        <v>104.03225806451613</v>
      </c>
      <c r="L542" s="4">
        <v>3378.9677419354834</v>
      </c>
      <c r="M542" s="85" t="s">
        <v>1608</v>
      </c>
    </row>
    <row r="543" spans="1:13" ht="105">
      <c r="A543" s="96">
        <v>534</v>
      </c>
      <c r="B543" s="403"/>
      <c r="C543" s="326" t="s">
        <v>1044</v>
      </c>
      <c r="D543" s="85" t="s">
        <v>1136</v>
      </c>
      <c r="E543" s="85">
        <v>205255917</v>
      </c>
      <c r="F543" s="85" t="s">
        <v>1031</v>
      </c>
      <c r="G543" s="85" t="s">
        <v>1513</v>
      </c>
      <c r="H543" s="85">
        <v>32.479999999999997</v>
      </c>
      <c r="I543" s="85" t="s">
        <v>1031</v>
      </c>
      <c r="J543" s="85" t="s">
        <v>1047</v>
      </c>
      <c r="K543" s="4">
        <v>104.03225806451613</v>
      </c>
      <c r="L543" s="4">
        <v>3378.9677419354834</v>
      </c>
      <c r="M543" s="85" t="s">
        <v>1609</v>
      </c>
    </row>
    <row r="544" spans="1:13" ht="165">
      <c r="A544" s="96">
        <v>535</v>
      </c>
      <c r="B544" s="403"/>
      <c r="C544" s="326" t="s">
        <v>1044</v>
      </c>
      <c r="D544" s="85" t="s">
        <v>1136</v>
      </c>
      <c r="E544" s="85">
        <v>205255917</v>
      </c>
      <c r="F544" s="85" t="s">
        <v>1031</v>
      </c>
      <c r="G544" s="85" t="s">
        <v>1513</v>
      </c>
      <c r="H544" s="85">
        <v>32.479999999999997</v>
      </c>
      <c r="I544" s="85" t="s">
        <v>1031</v>
      </c>
      <c r="J544" s="85" t="s">
        <v>1047</v>
      </c>
      <c r="K544" s="4">
        <v>104.03225806451613</v>
      </c>
      <c r="L544" s="4">
        <v>3378.9677419354834</v>
      </c>
      <c r="M544" s="85" t="s">
        <v>1610</v>
      </c>
    </row>
    <row r="545" spans="1:13" ht="120">
      <c r="A545" s="96">
        <v>536</v>
      </c>
      <c r="B545" s="403"/>
      <c r="C545" s="326" t="s">
        <v>1044</v>
      </c>
      <c r="D545" s="85" t="s">
        <v>1136</v>
      </c>
      <c r="E545" s="85">
        <v>205255917</v>
      </c>
      <c r="F545" s="85" t="s">
        <v>1031</v>
      </c>
      <c r="G545" s="85" t="s">
        <v>1513</v>
      </c>
      <c r="H545" s="85">
        <v>18</v>
      </c>
      <c r="I545" s="85" t="s">
        <v>1031</v>
      </c>
      <c r="J545" s="85" t="s">
        <v>1047</v>
      </c>
      <c r="K545" s="4">
        <v>104.03225806451614</v>
      </c>
      <c r="L545" s="4">
        <v>1872.5806451612905</v>
      </c>
      <c r="M545" s="85" t="s">
        <v>1611</v>
      </c>
    </row>
    <row r="546" spans="1:13" ht="120">
      <c r="A546" s="96">
        <v>537</v>
      </c>
      <c r="B546" s="403"/>
      <c r="C546" s="326" t="s">
        <v>1044</v>
      </c>
      <c r="D546" s="85" t="s">
        <v>1136</v>
      </c>
      <c r="E546" s="85">
        <v>205255917</v>
      </c>
      <c r="F546" s="85" t="s">
        <v>1031</v>
      </c>
      <c r="G546" s="85" t="s">
        <v>1513</v>
      </c>
      <c r="H546" s="85">
        <v>18</v>
      </c>
      <c r="I546" s="85" t="s">
        <v>1031</v>
      </c>
      <c r="J546" s="85" t="s">
        <v>1047</v>
      </c>
      <c r="K546" s="4">
        <v>104.03225806451614</v>
      </c>
      <c r="L546" s="4">
        <v>1872.5806451612905</v>
      </c>
      <c r="M546" s="85" t="s">
        <v>1612</v>
      </c>
    </row>
    <row r="547" spans="1:13" ht="45">
      <c r="A547" s="96">
        <v>538</v>
      </c>
      <c r="B547" s="403"/>
      <c r="C547" s="326" t="s">
        <v>1044</v>
      </c>
      <c r="D547" s="85" t="s">
        <v>1136</v>
      </c>
      <c r="E547" s="85">
        <v>205255917</v>
      </c>
      <c r="F547" s="85" t="s">
        <v>1031</v>
      </c>
      <c r="G547" s="85" t="s">
        <v>1513</v>
      </c>
      <c r="H547" s="85">
        <v>49.28</v>
      </c>
      <c r="I547" s="85" t="s">
        <v>1031</v>
      </c>
      <c r="J547" s="85" t="s">
        <v>1047</v>
      </c>
      <c r="K547" s="4">
        <v>104.03225806451613</v>
      </c>
      <c r="L547" s="4">
        <v>5126.7096774193551</v>
      </c>
      <c r="M547" s="85" t="s">
        <v>1613</v>
      </c>
    </row>
    <row r="548" spans="1:13" ht="135">
      <c r="A548" s="96">
        <v>539</v>
      </c>
      <c r="B548" s="403"/>
      <c r="C548" s="326" t="s">
        <v>1044</v>
      </c>
      <c r="D548" s="85" t="s">
        <v>1136</v>
      </c>
      <c r="E548" s="85">
        <v>205255917</v>
      </c>
      <c r="F548" s="85" t="s">
        <v>1031</v>
      </c>
      <c r="G548" s="85" t="s">
        <v>1513</v>
      </c>
      <c r="H548" s="85">
        <v>21.052</v>
      </c>
      <c r="I548" s="85" t="s">
        <v>1031</v>
      </c>
      <c r="J548" s="85" t="s">
        <v>1047</v>
      </c>
      <c r="K548" s="4">
        <v>104.03225806451613</v>
      </c>
      <c r="L548" s="4">
        <v>2190.0870967741935</v>
      </c>
      <c r="M548" s="85" t="s">
        <v>1614</v>
      </c>
    </row>
    <row r="549" spans="1:13" ht="90">
      <c r="A549" s="96">
        <v>540</v>
      </c>
      <c r="B549" s="403"/>
      <c r="C549" s="326" t="s">
        <v>1044</v>
      </c>
      <c r="D549" s="85" t="s">
        <v>1136</v>
      </c>
      <c r="E549" s="85">
        <v>205255917</v>
      </c>
      <c r="F549" s="85" t="s">
        <v>1031</v>
      </c>
      <c r="G549" s="85" t="s">
        <v>1513</v>
      </c>
      <c r="H549" s="85">
        <v>60</v>
      </c>
      <c r="I549" s="85" t="s">
        <v>1031</v>
      </c>
      <c r="J549" s="85" t="s">
        <v>1047</v>
      </c>
      <c r="K549" s="4">
        <v>104.03225806451613</v>
      </c>
      <c r="L549" s="4">
        <v>6241.9354838709678</v>
      </c>
      <c r="M549" s="85" t="s">
        <v>1615</v>
      </c>
    </row>
    <row r="550" spans="1:13" ht="195">
      <c r="A550" s="96">
        <v>541</v>
      </c>
      <c r="B550" s="403"/>
      <c r="C550" s="326" t="s">
        <v>1044</v>
      </c>
      <c r="D550" s="85" t="s">
        <v>1136</v>
      </c>
      <c r="E550" s="85">
        <v>205255917</v>
      </c>
      <c r="F550" s="85" t="s">
        <v>1031</v>
      </c>
      <c r="G550" s="85" t="s">
        <v>1513</v>
      </c>
      <c r="H550" s="85">
        <v>18</v>
      </c>
      <c r="I550" s="85" t="s">
        <v>1031</v>
      </c>
      <c r="J550" s="85" t="s">
        <v>1047</v>
      </c>
      <c r="K550" s="4">
        <v>104.03225806451614</v>
      </c>
      <c r="L550" s="4">
        <v>1872.5806451612905</v>
      </c>
      <c r="M550" s="85" t="s">
        <v>1616</v>
      </c>
    </row>
    <row r="551" spans="1:13" ht="75">
      <c r="A551" s="96">
        <v>542</v>
      </c>
      <c r="B551" s="403"/>
      <c r="C551" s="326" t="s">
        <v>1044</v>
      </c>
      <c r="D551" s="85" t="s">
        <v>1136</v>
      </c>
      <c r="E551" s="85">
        <v>205255917</v>
      </c>
      <c r="F551" s="85" t="s">
        <v>1031</v>
      </c>
      <c r="G551" s="85" t="s">
        <v>1513</v>
      </c>
      <c r="H551" s="85">
        <v>21.052</v>
      </c>
      <c r="I551" s="85" t="s">
        <v>1031</v>
      </c>
      <c r="J551" s="85" t="s">
        <v>1047</v>
      </c>
      <c r="K551" s="4">
        <v>104.03225806451613</v>
      </c>
      <c r="L551" s="4">
        <v>2190.0870967741935</v>
      </c>
      <c r="M551" s="85" t="s">
        <v>1617</v>
      </c>
    </row>
    <row r="552" spans="1:13" ht="120">
      <c r="A552" s="96">
        <v>543</v>
      </c>
      <c r="B552" s="403"/>
      <c r="C552" s="326" t="s">
        <v>1044</v>
      </c>
      <c r="D552" s="85" t="s">
        <v>1618</v>
      </c>
      <c r="E552" s="85">
        <v>246958056</v>
      </c>
      <c r="F552" s="85" t="s">
        <v>1031</v>
      </c>
      <c r="G552" s="85" t="s">
        <v>1513</v>
      </c>
      <c r="H552" s="85">
        <v>70</v>
      </c>
      <c r="I552" s="85" t="s">
        <v>1031</v>
      </c>
      <c r="J552" s="85" t="s">
        <v>1047</v>
      </c>
      <c r="K552" s="4">
        <v>83.306451612903217</v>
      </c>
      <c r="L552" s="4">
        <v>5831.4516129032254</v>
      </c>
      <c r="M552" s="85" t="s">
        <v>1619</v>
      </c>
    </row>
    <row r="553" spans="1:13" ht="105">
      <c r="A553" s="96">
        <v>544</v>
      </c>
      <c r="B553" s="403"/>
      <c r="C553" s="326" t="s">
        <v>1044</v>
      </c>
      <c r="D553" s="85" t="s">
        <v>1618</v>
      </c>
      <c r="E553" s="85">
        <v>246958056</v>
      </c>
      <c r="F553" s="85" t="s">
        <v>1031</v>
      </c>
      <c r="G553" s="85" t="s">
        <v>1513</v>
      </c>
      <c r="H553" s="85">
        <v>80</v>
      </c>
      <c r="I553" s="85" t="s">
        <v>1031</v>
      </c>
      <c r="J553" s="85" t="s">
        <v>1047</v>
      </c>
      <c r="K553" s="4">
        <v>83.306451612903217</v>
      </c>
      <c r="L553" s="4">
        <v>6664.5161290322576</v>
      </c>
      <c r="M553" s="85" t="s">
        <v>1620</v>
      </c>
    </row>
    <row r="554" spans="1:13" ht="45">
      <c r="A554" s="96">
        <v>545</v>
      </c>
      <c r="B554" s="403"/>
      <c r="C554" s="326" t="s">
        <v>1044</v>
      </c>
      <c r="D554" s="85" t="s">
        <v>1618</v>
      </c>
      <c r="E554" s="85">
        <v>246958056</v>
      </c>
      <c r="F554" s="85" t="s">
        <v>1031</v>
      </c>
      <c r="G554" s="85" t="s">
        <v>1513</v>
      </c>
      <c r="H554" s="85">
        <v>105</v>
      </c>
      <c r="I554" s="85" t="s">
        <v>1031</v>
      </c>
      <c r="J554" s="85" t="s">
        <v>1047</v>
      </c>
      <c r="K554" s="4">
        <v>83.306451612903217</v>
      </c>
      <c r="L554" s="4">
        <v>8747.1774193548372</v>
      </c>
      <c r="M554" s="85" t="s">
        <v>1621</v>
      </c>
    </row>
    <row r="555" spans="1:13" ht="105">
      <c r="A555" s="96">
        <v>546</v>
      </c>
      <c r="B555" s="403"/>
      <c r="C555" s="326" t="s">
        <v>1044</v>
      </c>
      <c r="D555" s="85" t="s">
        <v>1618</v>
      </c>
      <c r="E555" s="85">
        <v>246958056</v>
      </c>
      <c r="F555" s="85" t="s">
        <v>1031</v>
      </c>
      <c r="G555" s="85" t="s">
        <v>1513</v>
      </c>
      <c r="H555" s="85">
        <v>72</v>
      </c>
      <c r="I555" s="85" t="s">
        <v>1031</v>
      </c>
      <c r="J555" s="85" t="s">
        <v>1047</v>
      </c>
      <c r="K555" s="4">
        <v>83.306451612903231</v>
      </c>
      <c r="L555" s="4">
        <v>5998.0645161290322</v>
      </c>
      <c r="M555" s="85" t="s">
        <v>1622</v>
      </c>
    </row>
    <row r="556" spans="1:13" ht="75">
      <c r="A556" s="96">
        <v>547</v>
      </c>
      <c r="B556" s="403"/>
      <c r="C556" s="326" t="s">
        <v>1044</v>
      </c>
      <c r="D556" s="85" t="s">
        <v>1618</v>
      </c>
      <c r="E556" s="85">
        <v>246958056</v>
      </c>
      <c r="F556" s="85" t="s">
        <v>1031</v>
      </c>
      <c r="G556" s="85" t="s">
        <v>1513</v>
      </c>
      <c r="H556" s="85">
        <v>36</v>
      </c>
      <c r="I556" s="85" t="s">
        <v>1031</v>
      </c>
      <c r="J556" s="85" t="s">
        <v>1047</v>
      </c>
      <c r="K556" s="4">
        <v>83.306451612903231</v>
      </c>
      <c r="L556" s="4">
        <v>2999.0322580645161</v>
      </c>
      <c r="M556" s="85" t="s">
        <v>1623</v>
      </c>
    </row>
    <row r="557" spans="1:13" ht="135">
      <c r="A557" s="96">
        <v>548</v>
      </c>
      <c r="B557" s="403"/>
      <c r="C557" s="326" t="s">
        <v>1044</v>
      </c>
      <c r="D557" s="85" t="s">
        <v>1618</v>
      </c>
      <c r="E557" s="85">
        <v>246958056</v>
      </c>
      <c r="F557" s="85" t="s">
        <v>1031</v>
      </c>
      <c r="G557" s="85" t="s">
        <v>1513</v>
      </c>
      <c r="H557" s="85">
        <v>36</v>
      </c>
      <c r="I557" s="85" t="s">
        <v>1031</v>
      </c>
      <c r="J557" s="85" t="s">
        <v>1047</v>
      </c>
      <c r="K557" s="4">
        <v>83.306451612903231</v>
      </c>
      <c r="L557" s="4">
        <v>2999.0322580645161</v>
      </c>
      <c r="M557" s="85" t="s">
        <v>1624</v>
      </c>
    </row>
    <row r="558" spans="1:13" ht="45">
      <c r="A558" s="96">
        <v>549</v>
      </c>
      <c r="B558" s="403"/>
      <c r="C558" s="326" t="s">
        <v>1044</v>
      </c>
      <c r="D558" s="85" t="s">
        <v>1618</v>
      </c>
      <c r="E558" s="85">
        <v>246958056</v>
      </c>
      <c r="F558" s="85" t="s">
        <v>1031</v>
      </c>
      <c r="G558" s="85" t="s">
        <v>1513</v>
      </c>
      <c r="H558" s="85">
        <v>36</v>
      </c>
      <c r="I558" s="85" t="s">
        <v>1031</v>
      </c>
      <c r="J558" s="85" t="s">
        <v>1047</v>
      </c>
      <c r="K558" s="4">
        <v>83.306451612903231</v>
      </c>
      <c r="L558" s="4">
        <v>2999.0322580645161</v>
      </c>
      <c r="M558" s="85" t="s">
        <v>1625</v>
      </c>
    </row>
    <row r="559" spans="1:13" ht="120">
      <c r="A559" s="96">
        <v>550</v>
      </c>
      <c r="B559" s="403"/>
      <c r="C559" s="326" t="s">
        <v>1044</v>
      </c>
      <c r="D559" s="85" t="s">
        <v>1618</v>
      </c>
      <c r="E559" s="85">
        <v>246958056</v>
      </c>
      <c r="F559" s="85" t="s">
        <v>1031</v>
      </c>
      <c r="G559" s="85" t="s">
        <v>1513</v>
      </c>
      <c r="H559" s="85">
        <v>36</v>
      </c>
      <c r="I559" s="85" t="s">
        <v>1031</v>
      </c>
      <c r="J559" s="85" t="s">
        <v>1047</v>
      </c>
      <c r="K559" s="4">
        <v>83.306451612903231</v>
      </c>
      <c r="L559" s="4">
        <v>2999.0322580645161</v>
      </c>
      <c r="M559" s="85" t="s">
        <v>1626</v>
      </c>
    </row>
    <row r="560" spans="1:13" ht="60">
      <c r="A560" s="96">
        <v>551</v>
      </c>
      <c r="B560" s="403"/>
      <c r="C560" s="326" t="s">
        <v>1044</v>
      </c>
      <c r="D560" s="85" t="s">
        <v>1618</v>
      </c>
      <c r="E560" s="85">
        <v>246958056</v>
      </c>
      <c r="F560" s="85" t="s">
        <v>1031</v>
      </c>
      <c r="G560" s="85" t="s">
        <v>1513</v>
      </c>
      <c r="H560" s="85">
        <v>36</v>
      </c>
      <c r="I560" s="85" t="s">
        <v>1031</v>
      </c>
      <c r="J560" s="85" t="s">
        <v>1047</v>
      </c>
      <c r="K560" s="4">
        <v>83.306451612903231</v>
      </c>
      <c r="L560" s="4">
        <v>2999.0322580645161</v>
      </c>
      <c r="M560" s="85" t="s">
        <v>1627</v>
      </c>
    </row>
    <row r="561" spans="1:13" ht="60">
      <c r="A561" s="96">
        <v>552</v>
      </c>
      <c r="B561" s="403"/>
      <c r="C561" s="326" t="s">
        <v>1044</v>
      </c>
      <c r="D561" s="85" t="s">
        <v>1618</v>
      </c>
      <c r="E561" s="85">
        <v>246958056</v>
      </c>
      <c r="F561" s="85" t="s">
        <v>1031</v>
      </c>
      <c r="G561" s="85" t="s">
        <v>1513</v>
      </c>
      <c r="H561" s="85">
        <v>27</v>
      </c>
      <c r="I561" s="85" t="s">
        <v>1031</v>
      </c>
      <c r="J561" s="85" t="s">
        <v>1047</v>
      </c>
      <c r="K561" s="4">
        <v>83.306451612903231</v>
      </c>
      <c r="L561" s="4">
        <v>2249.2741935483873</v>
      </c>
      <c r="M561" s="85" t="s">
        <v>1628</v>
      </c>
    </row>
    <row r="562" spans="1:13" ht="45">
      <c r="A562" s="96">
        <v>553</v>
      </c>
      <c r="B562" s="403"/>
      <c r="C562" s="326" t="s">
        <v>1044</v>
      </c>
      <c r="D562" s="85" t="s">
        <v>1618</v>
      </c>
      <c r="E562" s="85">
        <v>246958056</v>
      </c>
      <c r="F562" s="85" t="s">
        <v>1031</v>
      </c>
      <c r="G562" s="85" t="s">
        <v>1513</v>
      </c>
      <c r="H562" s="85">
        <v>36</v>
      </c>
      <c r="I562" s="85" t="s">
        <v>1031</v>
      </c>
      <c r="J562" s="85" t="s">
        <v>1047</v>
      </c>
      <c r="K562" s="4">
        <v>83.306451612903231</v>
      </c>
      <c r="L562" s="4">
        <v>2999.0322580645161</v>
      </c>
      <c r="M562" s="85" t="s">
        <v>1629</v>
      </c>
    </row>
    <row r="563" spans="1:13" ht="60">
      <c r="A563" s="96">
        <v>554</v>
      </c>
      <c r="B563" s="403"/>
      <c r="C563" s="326" t="s">
        <v>1044</v>
      </c>
      <c r="D563" s="85" t="s">
        <v>1618</v>
      </c>
      <c r="E563" s="85">
        <v>246958056</v>
      </c>
      <c r="F563" s="85" t="s">
        <v>1031</v>
      </c>
      <c r="G563" s="85" t="s">
        <v>1513</v>
      </c>
      <c r="H563" s="85">
        <v>36</v>
      </c>
      <c r="I563" s="85" t="s">
        <v>1031</v>
      </c>
      <c r="J563" s="85" t="s">
        <v>1047</v>
      </c>
      <c r="K563" s="4">
        <v>83.306451612903231</v>
      </c>
      <c r="L563" s="4">
        <v>2999.0322580645161</v>
      </c>
      <c r="M563" s="85" t="s">
        <v>1630</v>
      </c>
    </row>
    <row r="564" spans="1:13" ht="45">
      <c r="A564" s="96">
        <v>555</v>
      </c>
      <c r="B564" s="403"/>
      <c r="C564" s="326" t="s">
        <v>1044</v>
      </c>
      <c r="D564" s="85" t="s">
        <v>1618</v>
      </c>
      <c r="E564" s="85">
        <v>246958056</v>
      </c>
      <c r="F564" s="85" t="s">
        <v>1031</v>
      </c>
      <c r="G564" s="85" t="s">
        <v>1513</v>
      </c>
      <c r="H564" s="85">
        <v>36</v>
      </c>
      <c r="I564" s="85" t="s">
        <v>1031</v>
      </c>
      <c r="J564" s="85" t="s">
        <v>1047</v>
      </c>
      <c r="K564" s="4">
        <v>83.306451612903231</v>
      </c>
      <c r="L564" s="4">
        <v>2999.0322580645161</v>
      </c>
      <c r="M564" s="85" t="s">
        <v>1631</v>
      </c>
    </row>
    <row r="565" spans="1:13" ht="45">
      <c r="A565" s="96">
        <v>556</v>
      </c>
      <c r="B565" s="403"/>
      <c r="C565" s="326" t="s">
        <v>1044</v>
      </c>
      <c r="D565" s="85" t="s">
        <v>1618</v>
      </c>
      <c r="E565" s="85">
        <v>246958056</v>
      </c>
      <c r="F565" s="85" t="s">
        <v>1031</v>
      </c>
      <c r="G565" s="85" t="s">
        <v>1513</v>
      </c>
      <c r="H565" s="85">
        <v>36</v>
      </c>
      <c r="I565" s="85" t="s">
        <v>1031</v>
      </c>
      <c r="J565" s="85" t="s">
        <v>1047</v>
      </c>
      <c r="K565" s="4">
        <v>83.306451612903231</v>
      </c>
      <c r="L565" s="4">
        <v>2999.0322580645161</v>
      </c>
      <c r="M565" s="85" t="s">
        <v>1632</v>
      </c>
    </row>
    <row r="566" spans="1:13" ht="120">
      <c r="A566" s="96">
        <v>557</v>
      </c>
      <c r="B566" s="403"/>
      <c r="C566" s="326" t="s">
        <v>1044</v>
      </c>
      <c r="D566" s="85" t="s">
        <v>1618</v>
      </c>
      <c r="E566" s="85">
        <v>246958056</v>
      </c>
      <c r="F566" s="85" t="s">
        <v>1031</v>
      </c>
      <c r="G566" s="85" t="s">
        <v>1513</v>
      </c>
      <c r="H566" s="85">
        <v>40</v>
      </c>
      <c r="I566" s="85" t="s">
        <v>1031</v>
      </c>
      <c r="J566" s="85" t="s">
        <v>1047</v>
      </c>
      <c r="K566" s="4">
        <v>83.306451612903217</v>
      </c>
      <c r="L566" s="4">
        <v>3332.2580645161288</v>
      </c>
      <c r="M566" s="85" t="s">
        <v>1633</v>
      </c>
    </row>
    <row r="567" spans="1:13" ht="75">
      <c r="A567" s="96">
        <v>558</v>
      </c>
      <c r="B567" s="403"/>
      <c r="C567" s="326" t="s">
        <v>1044</v>
      </c>
      <c r="D567" s="85" t="s">
        <v>1618</v>
      </c>
      <c r="E567" s="85">
        <v>246958056</v>
      </c>
      <c r="F567" s="85" t="s">
        <v>1031</v>
      </c>
      <c r="G567" s="85" t="s">
        <v>1513</v>
      </c>
      <c r="H567" s="85">
        <v>36</v>
      </c>
      <c r="I567" s="85" t="s">
        <v>1031</v>
      </c>
      <c r="J567" s="85" t="s">
        <v>1047</v>
      </c>
      <c r="K567" s="4">
        <v>83.306451612903231</v>
      </c>
      <c r="L567" s="4">
        <v>2999.0322580645161</v>
      </c>
      <c r="M567" s="85" t="s">
        <v>1634</v>
      </c>
    </row>
    <row r="568" spans="1:13" ht="150">
      <c r="A568" s="96">
        <v>559</v>
      </c>
      <c r="B568" s="403"/>
      <c r="C568" s="326" t="s">
        <v>1044</v>
      </c>
      <c r="D568" s="85" t="s">
        <v>1635</v>
      </c>
      <c r="E568" s="85">
        <v>211390172</v>
      </c>
      <c r="F568" s="85" t="s">
        <v>1031</v>
      </c>
      <c r="G568" s="85" t="s">
        <v>1513</v>
      </c>
      <c r="H568" s="85">
        <v>110</v>
      </c>
      <c r="I568" s="85" t="s">
        <v>1031</v>
      </c>
      <c r="J568" s="85" t="s">
        <v>1047</v>
      </c>
      <c r="K568" s="4">
        <v>92.41935483870968</v>
      </c>
      <c r="L568" s="4">
        <v>10166.129032258064</v>
      </c>
      <c r="M568" s="85" t="s">
        <v>1636</v>
      </c>
    </row>
    <row r="569" spans="1:13" ht="150">
      <c r="A569" s="96">
        <v>560</v>
      </c>
      <c r="B569" s="403"/>
      <c r="C569" s="326" t="s">
        <v>1044</v>
      </c>
      <c r="D569" s="85" t="s">
        <v>1635</v>
      </c>
      <c r="E569" s="85">
        <v>211390172</v>
      </c>
      <c r="F569" s="85" t="s">
        <v>1031</v>
      </c>
      <c r="G569" s="85" t="s">
        <v>1513</v>
      </c>
      <c r="H569" s="85">
        <v>108</v>
      </c>
      <c r="I569" s="85" t="s">
        <v>1031</v>
      </c>
      <c r="J569" s="85" t="s">
        <v>1047</v>
      </c>
      <c r="K569" s="4">
        <v>92.419354838709666</v>
      </c>
      <c r="L569" s="4">
        <v>9981.290322580644</v>
      </c>
      <c r="M569" s="85" t="s">
        <v>1637</v>
      </c>
    </row>
    <row r="570" spans="1:13" ht="135">
      <c r="A570" s="96">
        <v>561</v>
      </c>
      <c r="B570" s="403"/>
      <c r="C570" s="326" t="s">
        <v>1044</v>
      </c>
      <c r="D570" s="85" t="s">
        <v>1635</v>
      </c>
      <c r="E570" s="85">
        <v>211390172</v>
      </c>
      <c r="F570" s="85" t="s">
        <v>1031</v>
      </c>
      <c r="G570" s="85" t="s">
        <v>1513</v>
      </c>
      <c r="H570" s="85">
        <v>36</v>
      </c>
      <c r="I570" s="85" t="s">
        <v>1031</v>
      </c>
      <c r="J570" s="85" t="s">
        <v>1047</v>
      </c>
      <c r="K570" s="4">
        <v>92.41935483870968</v>
      </c>
      <c r="L570" s="4">
        <v>3327.0967741935483</v>
      </c>
      <c r="M570" s="85" t="s">
        <v>1638</v>
      </c>
    </row>
    <row r="571" spans="1:13" ht="105">
      <c r="A571" s="96">
        <v>562</v>
      </c>
      <c r="B571" s="403"/>
      <c r="C571" s="326" t="s">
        <v>1044</v>
      </c>
      <c r="D571" s="85" t="s">
        <v>1635</v>
      </c>
      <c r="E571" s="85">
        <v>211390172</v>
      </c>
      <c r="F571" s="85" t="s">
        <v>1031</v>
      </c>
      <c r="G571" s="85" t="s">
        <v>1513</v>
      </c>
      <c r="H571" s="85">
        <v>36</v>
      </c>
      <c r="I571" s="85" t="s">
        <v>1031</v>
      </c>
      <c r="J571" s="85" t="s">
        <v>1047</v>
      </c>
      <c r="K571" s="4">
        <v>92.41935483870968</v>
      </c>
      <c r="L571" s="4">
        <v>3327.0967741935483</v>
      </c>
      <c r="M571" s="85" t="s">
        <v>1639</v>
      </c>
    </row>
    <row r="572" spans="1:13" ht="90">
      <c r="A572" s="96">
        <v>563</v>
      </c>
      <c r="B572" s="403"/>
      <c r="C572" s="326" t="s">
        <v>1044</v>
      </c>
      <c r="D572" s="85" t="s">
        <v>1635</v>
      </c>
      <c r="E572" s="85">
        <v>211390172</v>
      </c>
      <c r="F572" s="85" t="s">
        <v>1031</v>
      </c>
      <c r="G572" s="85" t="s">
        <v>1513</v>
      </c>
      <c r="H572" s="85">
        <v>24</v>
      </c>
      <c r="I572" s="85" t="s">
        <v>1031</v>
      </c>
      <c r="J572" s="85" t="s">
        <v>1047</v>
      </c>
      <c r="K572" s="4">
        <v>92.41935483870968</v>
      </c>
      <c r="L572" s="4">
        <v>2218.0645161290322</v>
      </c>
      <c r="M572" s="85" t="s">
        <v>1640</v>
      </c>
    </row>
    <row r="573" spans="1:13" ht="135">
      <c r="A573" s="96">
        <v>564</v>
      </c>
      <c r="B573" s="403"/>
      <c r="C573" s="326" t="s">
        <v>1044</v>
      </c>
      <c r="D573" s="85" t="s">
        <v>1635</v>
      </c>
      <c r="E573" s="85">
        <v>211390172</v>
      </c>
      <c r="F573" s="85" t="s">
        <v>1031</v>
      </c>
      <c r="G573" s="85" t="s">
        <v>1513</v>
      </c>
      <c r="H573" s="85">
        <v>36</v>
      </c>
      <c r="I573" s="85" t="s">
        <v>1031</v>
      </c>
      <c r="J573" s="85" t="s">
        <v>1047</v>
      </c>
      <c r="K573" s="4">
        <v>80.806451612903231</v>
      </c>
      <c r="L573" s="4">
        <v>2909.0322580645161</v>
      </c>
      <c r="M573" s="85" t="s">
        <v>1641</v>
      </c>
    </row>
    <row r="574" spans="1:13" ht="120">
      <c r="A574" s="96">
        <v>565</v>
      </c>
      <c r="B574" s="403"/>
      <c r="C574" s="326" t="s">
        <v>1044</v>
      </c>
      <c r="D574" s="85" t="s">
        <v>1635</v>
      </c>
      <c r="E574" s="85">
        <v>211390172</v>
      </c>
      <c r="F574" s="85" t="s">
        <v>1031</v>
      </c>
      <c r="G574" s="85" t="s">
        <v>1513</v>
      </c>
      <c r="H574" s="85">
        <v>36</v>
      </c>
      <c r="I574" s="85" t="s">
        <v>1031</v>
      </c>
      <c r="J574" s="85" t="s">
        <v>1047</v>
      </c>
      <c r="K574" s="4">
        <v>80.806451612903231</v>
      </c>
      <c r="L574" s="4">
        <v>2909.0322580645161</v>
      </c>
      <c r="M574" s="85" t="s">
        <v>1642</v>
      </c>
    </row>
    <row r="575" spans="1:13" ht="120">
      <c r="A575" s="96">
        <v>566</v>
      </c>
      <c r="B575" s="403"/>
      <c r="C575" s="326" t="s">
        <v>1044</v>
      </c>
      <c r="D575" s="85" t="s">
        <v>1635</v>
      </c>
      <c r="E575" s="85">
        <v>211390172</v>
      </c>
      <c r="F575" s="85" t="s">
        <v>1031</v>
      </c>
      <c r="G575" s="85" t="s">
        <v>1513</v>
      </c>
      <c r="H575" s="85">
        <v>36</v>
      </c>
      <c r="I575" s="85" t="s">
        <v>1031</v>
      </c>
      <c r="J575" s="85" t="s">
        <v>1047</v>
      </c>
      <c r="K575" s="4">
        <v>80.806451612903231</v>
      </c>
      <c r="L575" s="4">
        <v>2909.0322580645161</v>
      </c>
      <c r="M575" s="85" t="s">
        <v>1643</v>
      </c>
    </row>
    <row r="576" spans="1:13" ht="135">
      <c r="A576" s="96">
        <v>567</v>
      </c>
      <c r="B576" s="403"/>
      <c r="C576" s="326" t="s">
        <v>1044</v>
      </c>
      <c r="D576" s="85" t="s">
        <v>1635</v>
      </c>
      <c r="E576" s="85">
        <v>211390172</v>
      </c>
      <c r="F576" s="85" t="s">
        <v>1031</v>
      </c>
      <c r="G576" s="85" t="s">
        <v>1513</v>
      </c>
      <c r="H576" s="85">
        <v>36</v>
      </c>
      <c r="I576" s="85" t="s">
        <v>1031</v>
      </c>
      <c r="J576" s="85" t="s">
        <v>1047</v>
      </c>
      <c r="K576" s="4">
        <v>80.806451612903231</v>
      </c>
      <c r="L576" s="4">
        <v>2909.0322580645161</v>
      </c>
      <c r="M576" s="85" t="s">
        <v>1644</v>
      </c>
    </row>
    <row r="577" spans="1:13" ht="120">
      <c r="A577" s="96">
        <v>568</v>
      </c>
      <c r="B577" s="403"/>
      <c r="C577" s="326" t="s">
        <v>1044</v>
      </c>
      <c r="D577" s="85" t="s">
        <v>1635</v>
      </c>
      <c r="E577" s="85">
        <v>211390172</v>
      </c>
      <c r="F577" s="85" t="s">
        <v>1031</v>
      </c>
      <c r="G577" s="85" t="s">
        <v>1513</v>
      </c>
      <c r="H577" s="85">
        <v>36</v>
      </c>
      <c r="I577" s="85" t="s">
        <v>1031</v>
      </c>
      <c r="J577" s="85" t="s">
        <v>1047</v>
      </c>
      <c r="K577" s="4">
        <v>80.806451612903231</v>
      </c>
      <c r="L577" s="4">
        <v>2909.0322580645161</v>
      </c>
      <c r="M577" s="85" t="s">
        <v>1645</v>
      </c>
    </row>
    <row r="578" spans="1:13" ht="120">
      <c r="A578" s="96">
        <v>569</v>
      </c>
      <c r="B578" s="403"/>
      <c r="C578" s="326" t="s">
        <v>1044</v>
      </c>
      <c r="D578" s="85" t="s">
        <v>1635</v>
      </c>
      <c r="E578" s="85">
        <v>211390172</v>
      </c>
      <c r="F578" s="85" t="s">
        <v>1031</v>
      </c>
      <c r="G578" s="85" t="s">
        <v>1513</v>
      </c>
      <c r="H578" s="85">
        <v>36</v>
      </c>
      <c r="I578" s="85" t="s">
        <v>1031</v>
      </c>
      <c r="J578" s="85" t="s">
        <v>1047</v>
      </c>
      <c r="K578" s="4">
        <v>80.806451612903231</v>
      </c>
      <c r="L578" s="4">
        <v>2909.0322580645161</v>
      </c>
      <c r="M578" s="85" t="s">
        <v>1646</v>
      </c>
    </row>
    <row r="579" spans="1:13" ht="120">
      <c r="A579" s="96">
        <v>570</v>
      </c>
      <c r="B579" s="403"/>
      <c r="C579" s="326" t="s">
        <v>1044</v>
      </c>
      <c r="D579" s="85" t="s">
        <v>1635</v>
      </c>
      <c r="E579" s="85">
        <v>211390172</v>
      </c>
      <c r="F579" s="85" t="s">
        <v>1031</v>
      </c>
      <c r="G579" s="85" t="s">
        <v>1513</v>
      </c>
      <c r="H579" s="85">
        <v>36</v>
      </c>
      <c r="I579" s="85" t="s">
        <v>1031</v>
      </c>
      <c r="J579" s="85" t="s">
        <v>1047</v>
      </c>
      <c r="K579" s="4">
        <v>80.806451612903231</v>
      </c>
      <c r="L579" s="4">
        <v>2909.0322580645161</v>
      </c>
      <c r="M579" s="85" t="s">
        <v>1647</v>
      </c>
    </row>
    <row r="580" spans="1:13" ht="120">
      <c r="A580" s="96">
        <v>571</v>
      </c>
      <c r="B580" s="403"/>
      <c r="C580" s="326" t="s">
        <v>1044</v>
      </c>
      <c r="D580" s="85" t="s">
        <v>1648</v>
      </c>
      <c r="E580" s="85">
        <v>404856045</v>
      </c>
      <c r="F580" s="85" t="s">
        <v>1031</v>
      </c>
      <c r="G580" s="85" t="s">
        <v>1513</v>
      </c>
      <c r="H580" s="85">
        <v>36</v>
      </c>
      <c r="I580" s="85" t="s">
        <v>1031</v>
      </c>
      <c r="J580" s="85" t="s">
        <v>1047</v>
      </c>
      <c r="K580" s="4">
        <v>92.41935483870968</v>
      </c>
      <c r="L580" s="4">
        <v>3327.0967741935483</v>
      </c>
      <c r="M580" s="85" t="s">
        <v>1649</v>
      </c>
    </row>
    <row r="581" spans="1:13" ht="75">
      <c r="A581" s="96">
        <v>572</v>
      </c>
      <c r="B581" s="403"/>
      <c r="C581" s="326" t="s">
        <v>1044</v>
      </c>
      <c r="D581" s="85" t="s">
        <v>1648</v>
      </c>
      <c r="E581" s="85">
        <v>404856045</v>
      </c>
      <c r="F581" s="85" t="s">
        <v>1031</v>
      </c>
      <c r="G581" s="85" t="s">
        <v>1513</v>
      </c>
      <c r="H581" s="85">
        <v>32</v>
      </c>
      <c r="I581" s="85" t="s">
        <v>1031</v>
      </c>
      <c r="J581" s="85" t="s">
        <v>1047</v>
      </c>
      <c r="K581" s="4">
        <v>92.419354838709666</v>
      </c>
      <c r="L581" s="4">
        <v>2957.4193548387093</v>
      </c>
      <c r="M581" s="85" t="s">
        <v>1650</v>
      </c>
    </row>
    <row r="582" spans="1:13" ht="135">
      <c r="A582" s="96">
        <v>573</v>
      </c>
      <c r="B582" s="403"/>
      <c r="C582" s="326" t="s">
        <v>1044</v>
      </c>
      <c r="D582" s="85" t="s">
        <v>1648</v>
      </c>
      <c r="E582" s="85">
        <v>404856045</v>
      </c>
      <c r="F582" s="85" t="s">
        <v>1031</v>
      </c>
      <c r="G582" s="85" t="s">
        <v>1513</v>
      </c>
      <c r="H582" s="85">
        <v>32</v>
      </c>
      <c r="I582" s="85" t="s">
        <v>1031</v>
      </c>
      <c r="J582" s="85" t="s">
        <v>1047</v>
      </c>
      <c r="K582" s="4">
        <v>92.419354838709666</v>
      </c>
      <c r="L582" s="4">
        <v>2957.4193548387093</v>
      </c>
      <c r="M582" s="85" t="s">
        <v>1651</v>
      </c>
    </row>
    <row r="583" spans="1:13" ht="195">
      <c r="A583" s="96">
        <v>574</v>
      </c>
      <c r="B583" s="403"/>
      <c r="C583" s="326" t="s">
        <v>1044</v>
      </c>
      <c r="D583" s="85" t="s">
        <v>1648</v>
      </c>
      <c r="E583" s="85">
        <v>404856045</v>
      </c>
      <c r="F583" s="85" t="s">
        <v>1031</v>
      </c>
      <c r="G583" s="85" t="s">
        <v>1513</v>
      </c>
      <c r="H583" s="85">
        <v>36</v>
      </c>
      <c r="I583" s="85" t="s">
        <v>1031</v>
      </c>
      <c r="J583" s="85" t="s">
        <v>1047</v>
      </c>
      <c r="K583" s="4">
        <v>92.41935483870968</v>
      </c>
      <c r="L583" s="4">
        <v>3327.0967741935483</v>
      </c>
      <c r="M583" s="85" t="s">
        <v>1652</v>
      </c>
    </row>
    <row r="584" spans="1:13" ht="150">
      <c r="A584" s="96">
        <v>575</v>
      </c>
      <c r="B584" s="403"/>
      <c r="C584" s="326" t="s">
        <v>1044</v>
      </c>
      <c r="D584" s="85" t="s">
        <v>1653</v>
      </c>
      <c r="E584" s="85">
        <v>405221335</v>
      </c>
      <c r="F584" s="85" t="s">
        <v>1031</v>
      </c>
      <c r="G584" s="85" t="s">
        <v>1654</v>
      </c>
      <c r="H584" s="85">
        <v>170.20000000000002</v>
      </c>
      <c r="I584" s="85" t="s">
        <v>1031</v>
      </c>
      <c r="J584" s="85" t="s">
        <v>1047</v>
      </c>
      <c r="K584" s="4">
        <v>177</v>
      </c>
      <c r="L584" s="4">
        <v>30125.4</v>
      </c>
      <c r="M584" s="85" t="s">
        <v>1655</v>
      </c>
    </row>
    <row r="585" spans="1:13" ht="150">
      <c r="A585" s="96">
        <v>576</v>
      </c>
      <c r="B585" s="403"/>
      <c r="C585" s="326" t="s">
        <v>1044</v>
      </c>
      <c r="D585" s="85" t="s">
        <v>1653</v>
      </c>
      <c r="E585" s="85">
        <v>405221335</v>
      </c>
      <c r="F585" s="85" t="s">
        <v>1031</v>
      </c>
      <c r="G585" s="85" t="s">
        <v>1654</v>
      </c>
      <c r="H585" s="85">
        <v>105</v>
      </c>
      <c r="I585" s="85" t="s">
        <v>1031</v>
      </c>
      <c r="J585" s="85" t="s">
        <v>1047</v>
      </c>
      <c r="K585" s="4">
        <v>162</v>
      </c>
      <c r="L585" s="4">
        <v>17010</v>
      </c>
      <c r="M585" s="85" t="s">
        <v>1656</v>
      </c>
    </row>
    <row r="586" spans="1:13" ht="409.5">
      <c r="A586" s="96">
        <v>577</v>
      </c>
      <c r="B586" s="403"/>
      <c r="C586" s="326" t="s">
        <v>1044</v>
      </c>
      <c r="D586" s="85" t="s">
        <v>1657</v>
      </c>
      <c r="E586" s="85">
        <v>402031172</v>
      </c>
      <c r="F586" s="85" t="s">
        <v>1031</v>
      </c>
      <c r="G586" s="85" t="s">
        <v>1658</v>
      </c>
      <c r="H586" s="85">
        <v>46</v>
      </c>
      <c r="I586" s="85" t="s">
        <v>1031</v>
      </c>
      <c r="J586" s="85" t="s">
        <v>1047</v>
      </c>
      <c r="K586" s="4">
        <v>16.426935312831393</v>
      </c>
      <c r="L586" s="4">
        <v>755.639024390244</v>
      </c>
      <c r="M586" s="85" t="s">
        <v>1659</v>
      </c>
    </row>
    <row r="587" spans="1:13" ht="409.5">
      <c r="A587" s="96">
        <v>578</v>
      </c>
      <c r="B587" s="403"/>
      <c r="C587" s="326" t="s">
        <v>1044</v>
      </c>
      <c r="D587" s="85" t="s">
        <v>1657</v>
      </c>
      <c r="E587" s="85">
        <v>402031172</v>
      </c>
      <c r="F587" s="85" t="s">
        <v>1031</v>
      </c>
      <c r="G587" s="85" t="s">
        <v>1658</v>
      </c>
      <c r="H587" s="85">
        <v>46</v>
      </c>
      <c r="I587" s="85" t="s">
        <v>1031</v>
      </c>
      <c r="J587" s="85" t="s">
        <v>1047</v>
      </c>
      <c r="K587" s="4">
        <v>16.426935312831393</v>
      </c>
      <c r="L587" s="4">
        <v>755.639024390244</v>
      </c>
      <c r="M587" s="85" t="s">
        <v>1660</v>
      </c>
    </row>
    <row r="588" spans="1:13" ht="390">
      <c r="A588" s="96">
        <v>579</v>
      </c>
      <c r="B588" s="403"/>
      <c r="C588" s="326" t="s">
        <v>1044</v>
      </c>
      <c r="D588" s="85" t="s">
        <v>1657</v>
      </c>
      <c r="E588" s="85">
        <v>402031172</v>
      </c>
      <c r="F588" s="85" t="s">
        <v>1031</v>
      </c>
      <c r="G588" s="85" t="s">
        <v>1658</v>
      </c>
      <c r="H588" s="85">
        <v>46</v>
      </c>
      <c r="I588" s="85" t="s">
        <v>1031</v>
      </c>
      <c r="J588" s="85" t="s">
        <v>1047</v>
      </c>
      <c r="K588" s="4">
        <v>16.426935312831393</v>
      </c>
      <c r="L588" s="4">
        <v>755.639024390244</v>
      </c>
      <c r="M588" s="85" t="s">
        <v>1661</v>
      </c>
    </row>
    <row r="589" spans="1:13" ht="409.5">
      <c r="A589" s="96">
        <v>580</v>
      </c>
      <c r="B589" s="403"/>
      <c r="C589" s="326" t="s">
        <v>1044</v>
      </c>
      <c r="D589" s="85" t="s">
        <v>1657</v>
      </c>
      <c r="E589" s="85">
        <v>402031172</v>
      </c>
      <c r="F589" s="85" t="s">
        <v>1031</v>
      </c>
      <c r="G589" s="85" t="s">
        <v>1658</v>
      </c>
      <c r="H589" s="85">
        <v>23</v>
      </c>
      <c r="I589" s="85" t="s">
        <v>1031</v>
      </c>
      <c r="J589" s="85" t="s">
        <v>1047</v>
      </c>
      <c r="K589" s="4">
        <v>16.426935312831393</v>
      </c>
      <c r="L589" s="4">
        <v>377.819512195122</v>
      </c>
      <c r="M589" s="85" t="s">
        <v>1662</v>
      </c>
    </row>
    <row r="590" spans="1:13" ht="409.5">
      <c r="A590" s="96">
        <v>581</v>
      </c>
      <c r="B590" s="403"/>
      <c r="C590" s="326" t="s">
        <v>1044</v>
      </c>
      <c r="D590" s="85" t="s">
        <v>1657</v>
      </c>
      <c r="E590" s="85">
        <v>402031172</v>
      </c>
      <c r="F590" s="85" t="s">
        <v>1031</v>
      </c>
      <c r="G590" s="85" t="s">
        <v>1658</v>
      </c>
      <c r="H590" s="85">
        <v>11.5</v>
      </c>
      <c r="I590" s="85" t="s">
        <v>1031</v>
      </c>
      <c r="J590" s="85" t="s">
        <v>1047</v>
      </c>
      <c r="K590" s="4">
        <v>16.426935312831393</v>
      </c>
      <c r="L590" s="4">
        <v>188.909756097561</v>
      </c>
      <c r="M590" s="85" t="s">
        <v>1663</v>
      </c>
    </row>
    <row r="591" spans="1:13" ht="330">
      <c r="A591" s="96">
        <v>582</v>
      </c>
      <c r="B591" s="403"/>
      <c r="C591" s="326" t="s">
        <v>1044</v>
      </c>
      <c r="D591" s="85" t="s">
        <v>1657</v>
      </c>
      <c r="E591" s="85">
        <v>402031172</v>
      </c>
      <c r="F591" s="85" t="s">
        <v>1031</v>
      </c>
      <c r="G591" s="85" t="s">
        <v>1658</v>
      </c>
      <c r="H591" s="85">
        <v>11.5</v>
      </c>
      <c r="I591" s="85" t="s">
        <v>1031</v>
      </c>
      <c r="J591" s="85" t="s">
        <v>1047</v>
      </c>
      <c r="K591" s="4">
        <v>16.426935312831393</v>
      </c>
      <c r="L591" s="4">
        <v>188.909756097561</v>
      </c>
      <c r="M591" s="85" t="s">
        <v>1664</v>
      </c>
    </row>
    <row r="592" spans="1:13" ht="409.5">
      <c r="A592" s="96">
        <v>583</v>
      </c>
      <c r="B592" s="403"/>
      <c r="C592" s="326" t="s">
        <v>1044</v>
      </c>
      <c r="D592" s="85" t="s">
        <v>1657</v>
      </c>
      <c r="E592" s="85">
        <v>402031172</v>
      </c>
      <c r="F592" s="85" t="s">
        <v>1031</v>
      </c>
      <c r="G592" s="85" t="s">
        <v>1658</v>
      </c>
      <c r="H592" s="85">
        <v>23</v>
      </c>
      <c r="I592" s="85" t="s">
        <v>1031</v>
      </c>
      <c r="J592" s="85" t="s">
        <v>1047</v>
      </c>
      <c r="K592" s="4">
        <v>16.426935312831393</v>
      </c>
      <c r="L592" s="4">
        <v>377.819512195122</v>
      </c>
      <c r="M592" s="85" t="s">
        <v>1665</v>
      </c>
    </row>
    <row r="593" spans="1:13" ht="409.5">
      <c r="A593" s="96">
        <v>584</v>
      </c>
      <c r="B593" s="403"/>
      <c r="C593" s="326" t="s">
        <v>1044</v>
      </c>
      <c r="D593" s="85" t="s">
        <v>1657</v>
      </c>
      <c r="E593" s="85">
        <v>402031172</v>
      </c>
      <c r="F593" s="85" t="s">
        <v>1031</v>
      </c>
      <c r="G593" s="85" t="s">
        <v>1658</v>
      </c>
      <c r="H593" s="85">
        <v>80.5</v>
      </c>
      <c r="I593" s="85" t="s">
        <v>1031</v>
      </c>
      <c r="J593" s="85" t="s">
        <v>1047</v>
      </c>
      <c r="K593" s="4">
        <v>16.42693531283139</v>
      </c>
      <c r="L593" s="4">
        <v>1322.3682926829269</v>
      </c>
      <c r="M593" s="85" t="s">
        <v>1666</v>
      </c>
    </row>
    <row r="594" spans="1:13" ht="409.5">
      <c r="A594" s="96">
        <v>585</v>
      </c>
      <c r="B594" s="403"/>
      <c r="C594" s="326" t="s">
        <v>1044</v>
      </c>
      <c r="D594" s="85" t="s">
        <v>1657</v>
      </c>
      <c r="E594" s="85">
        <v>402031172</v>
      </c>
      <c r="F594" s="85" t="s">
        <v>1031</v>
      </c>
      <c r="G594" s="85" t="s">
        <v>1658</v>
      </c>
      <c r="H594" s="85">
        <v>23</v>
      </c>
      <c r="I594" s="85" t="s">
        <v>1031</v>
      </c>
      <c r="J594" s="85" t="s">
        <v>1047</v>
      </c>
      <c r="K594" s="4">
        <v>16.426935312831393</v>
      </c>
      <c r="L594" s="4">
        <v>377.819512195122</v>
      </c>
      <c r="M594" s="85" t="s">
        <v>1667</v>
      </c>
    </row>
    <row r="595" spans="1:13" ht="409.5">
      <c r="A595" s="96">
        <v>586</v>
      </c>
      <c r="B595" s="403"/>
      <c r="C595" s="326" t="s">
        <v>1044</v>
      </c>
      <c r="D595" s="85" t="s">
        <v>1657</v>
      </c>
      <c r="E595" s="85">
        <v>402031172</v>
      </c>
      <c r="F595" s="85" t="s">
        <v>1031</v>
      </c>
      <c r="G595" s="85" t="s">
        <v>1658</v>
      </c>
      <c r="H595" s="85">
        <v>46</v>
      </c>
      <c r="I595" s="85" t="s">
        <v>1031</v>
      </c>
      <c r="J595" s="85" t="s">
        <v>1047</v>
      </c>
      <c r="K595" s="4">
        <v>16.426935312831393</v>
      </c>
      <c r="L595" s="4">
        <v>755.639024390244</v>
      </c>
      <c r="M595" s="85" t="s">
        <v>1668</v>
      </c>
    </row>
    <row r="596" spans="1:13" ht="409.5">
      <c r="A596" s="96">
        <v>587</v>
      </c>
      <c r="B596" s="403"/>
      <c r="C596" s="326" t="s">
        <v>1044</v>
      </c>
      <c r="D596" s="85" t="s">
        <v>1657</v>
      </c>
      <c r="E596" s="85">
        <v>402031172</v>
      </c>
      <c r="F596" s="85" t="s">
        <v>1031</v>
      </c>
      <c r="G596" s="85" t="s">
        <v>1658</v>
      </c>
      <c r="H596" s="85">
        <v>34.5</v>
      </c>
      <c r="I596" s="85" t="s">
        <v>1031</v>
      </c>
      <c r="J596" s="85" t="s">
        <v>1047</v>
      </c>
      <c r="K596" s="4">
        <v>16.42693531283139</v>
      </c>
      <c r="L596" s="4">
        <v>566.72926829268295</v>
      </c>
      <c r="M596" s="85" t="s">
        <v>1669</v>
      </c>
    </row>
    <row r="597" spans="1:13" ht="409.5">
      <c r="A597" s="96">
        <v>588</v>
      </c>
      <c r="B597" s="403"/>
      <c r="C597" s="326" t="s">
        <v>1044</v>
      </c>
      <c r="D597" s="85" t="s">
        <v>1657</v>
      </c>
      <c r="E597" s="85">
        <v>402031172</v>
      </c>
      <c r="F597" s="85" t="s">
        <v>1031</v>
      </c>
      <c r="G597" s="85" t="s">
        <v>1658</v>
      </c>
      <c r="H597" s="85">
        <v>34.5</v>
      </c>
      <c r="I597" s="85" t="s">
        <v>1031</v>
      </c>
      <c r="J597" s="85" t="s">
        <v>1047</v>
      </c>
      <c r="K597" s="4">
        <v>16.42693531283139</v>
      </c>
      <c r="L597" s="4">
        <v>566.72926829268295</v>
      </c>
      <c r="M597" s="85" t="s">
        <v>1670</v>
      </c>
    </row>
    <row r="598" spans="1:13" ht="409.5">
      <c r="A598" s="96">
        <v>589</v>
      </c>
      <c r="B598" s="403"/>
      <c r="C598" s="326" t="s">
        <v>1044</v>
      </c>
      <c r="D598" s="85" t="s">
        <v>1657</v>
      </c>
      <c r="E598" s="85">
        <v>402031172</v>
      </c>
      <c r="F598" s="85" t="s">
        <v>1031</v>
      </c>
      <c r="G598" s="85" t="s">
        <v>1658</v>
      </c>
      <c r="H598" s="85">
        <v>57.5</v>
      </c>
      <c r="I598" s="85" t="s">
        <v>1031</v>
      </c>
      <c r="J598" s="85" t="s">
        <v>1047</v>
      </c>
      <c r="K598" s="4">
        <v>16.42693531283139</v>
      </c>
      <c r="L598" s="4">
        <v>944.54878048780483</v>
      </c>
      <c r="M598" s="85" t="s">
        <v>1671</v>
      </c>
    </row>
    <row r="599" spans="1:13" ht="409.5">
      <c r="A599" s="96">
        <v>590</v>
      </c>
      <c r="B599" s="403"/>
      <c r="C599" s="326" t="s">
        <v>1044</v>
      </c>
      <c r="D599" s="85" t="s">
        <v>1657</v>
      </c>
      <c r="E599" s="85">
        <v>402031172</v>
      </c>
      <c r="F599" s="85" t="s">
        <v>1031</v>
      </c>
      <c r="G599" s="85" t="s">
        <v>1658</v>
      </c>
      <c r="H599" s="85">
        <v>57.5</v>
      </c>
      <c r="I599" s="85" t="s">
        <v>1031</v>
      </c>
      <c r="J599" s="85" t="s">
        <v>1047</v>
      </c>
      <c r="K599" s="4">
        <v>16.42693531283139</v>
      </c>
      <c r="L599" s="4">
        <v>944.54878048780483</v>
      </c>
      <c r="M599" s="85" t="s">
        <v>1672</v>
      </c>
    </row>
    <row r="600" spans="1:13" ht="345">
      <c r="A600" s="96">
        <v>591</v>
      </c>
      <c r="B600" s="403"/>
      <c r="C600" s="326" t="s">
        <v>1044</v>
      </c>
      <c r="D600" s="85" t="s">
        <v>1657</v>
      </c>
      <c r="E600" s="85">
        <v>402031172</v>
      </c>
      <c r="F600" s="85" t="s">
        <v>1031</v>
      </c>
      <c r="G600" s="85" t="s">
        <v>1658</v>
      </c>
      <c r="H600" s="85">
        <v>46</v>
      </c>
      <c r="I600" s="85" t="s">
        <v>1031</v>
      </c>
      <c r="J600" s="85" t="s">
        <v>1047</v>
      </c>
      <c r="K600" s="4">
        <v>16.426935312831393</v>
      </c>
      <c r="L600" s="4">
        <v>755.639024390244</v>
      </c>
      <c r="M600" s="85" t="s">
        <v>1673</v>
      </c>
    </row>
    <row r="601" spans="1:13" ht="409.5">
      <c r="A601" s="96">
        <v>592</v>
      </c>
      <c r="B601" s="403"/>
      <c r="C601" s="326" t="s">
        <v>1044</v>
      </c>
      <c r="D601" s="85" t="s">
        <v>1657</v>
      </c>
      <c r="E601" s="85">
        <v>402031172</v>
      </c>
      <c r="F601" s="85" t="s">
        <v>1031</v>
      </c>
      <c r="G601" s="85" t="s">
        <v>1658</v>
      </c>
      <c r="H601" s="85">
        <v>57.5</v>
      </c>
      <c r="I601" s="85" t="s">
        <v>1031</v>
      </c>
      <c r="J601" s="85" t="s">
        <v>1047</v>
      </c>
      <c r="K601" s="4">
        <v>16.42693531283139</v>
      </c>
      <c r="L601" s="4">
        <v>944.54878048780483</v>
      </c>
      <c r="M601" s="85" t="s">
        <v>1674</v>
      </c>
    </row>
    <row r="602" spans="1:13" ht="409.5">
      <c r="A602" s="96">
        <v>593</v>
      </c>
      <c r="B602" s="403"/>
      <c r="C602" s="326" t="s">
        <v>1044</v>
      </c>
      <c r="D602" s="85" t="s">
        <v>1657</v>
      </c>
      <c r="E602" s="85">
        <v>402031172</v>
      </c>
      <c r="F602" s="85" t="s">
        <v>1031</v>
      </c>
      <c r="G602" s="85" t="s">
        <v>1658</v>
      </c>
      <c r="H602" s="85">
        <v>46</v>
      </c>
      <c r="I602" s="85" t="s">
        <v>1031</v>
      </c>
      <c r="J602" s="85" t="s">
        <v>1047</v>
      </c>
      <c r="K602" s="4">
        <v>16.426935312831393</v>
      </c>
      <c r="L602" s="4">
        <v>755.639024390244</v>
      </c>
      <c r="M602" s="85" t="s">
        <v>1675</v>
      </c>
    </row>
    <row r="603" spans="1:13" ht="409.5">
      <c r="A603" s="96">
        <v>594</v>
      </c>
      <c r="B603" s="403"/>
      <c r="C603" s="326" t="s">
        <v>1044</v>
      </c>
      <c r="D603" s="85" t="s">
        <v>1657</v>
      </c>
      <c r="E603" s="85">
        <v>402031172</v>
      </c>
      <c r="F603" s="85" t="s">
        <v>1031</v>
      </c>
      <c r="G603" s="85" t="s">
        <v>1658</v>
      </c>
      <c r="H603" s="85">
        <v>46</v>
      </c>
      <c r="I603" s="85" t="s">
        <v>1031</v>
      </c>
      <c r="J603" s="85" t="s">
        <v>1047</v>
      </c>
      <c r="K603" s="4">
        <v>16.426935312831393</v>
      </c>
      <c r="L603" s="4">
        <v>755.639024390244</v>
      </c>
      <c r="M603" s="85" t="s">
        <v>1676</v>
      </c>
    </row>
    <row r="604" spans="1:13" ht="409.5">
      <c r="A604" s="96">
        <v>595</v>
      </c>
      <c r="B604" s="403"/>
      <c r="C604" s="326" t="s">
        <v>1044</v>
      </c>
      <c r="D604" s="85" t="s">
        <v>1657</v>
      </c>
      <c r="E604" s="85">
        <v>402031172</v>
      </c>
      <c r="F604" s="85" t="s">
        <v>1031</v>
      </c>
      <c r="G604" s="85" t="s">
        <v>1658</v>
      </c>
      <c r="H604" s="85">
        <v>23</v>
      </c>
      <c r="I604" s="85" t="s">
        <v>1031</v>
      </c>
      <c r="J604" s="85" t="s">
        <v>1047</v>
      </c>
      <c r="K604" s="4">
        <v>16.426935312831393</v>
      </c>
      <c r="L604" s="4">
        <v>377.819512195122</v>
      </c>
      <c r="M604" s="85" t="s">
        <v>1677</v>
      </c>
    </row>
    <row r="605" spans="1:13" ht="409.5">
      <c r="A605" s="96">
        <v>596</v>
      </c>
      <c r="B605" s="403"/>
      <c r="C605" s="326" t="s">
        <v>1044</v>
      </c>
      <c r="D605" s="85" t="s">
        <v>1657</v>
      </c>
      <c r="E605" s="85">
        <v>402031172</v>
      </c>
      <c r="F605" s="85" t="s">
        <v>1031</v>
      </c>
      <c r="G605" s="85" t="s">
        <v>1658</v>
      </c>
      <c r="H605" s="85">
        <v>23</v>
      </c>
      <c r="I605" s="85" t="s">
        <v>1031</v>
      </c>
      <c r="J605" s="85" t="s">
        <v>1047</v>
      </c>
      <c r="K605" s="4">
        <v>16.426935312831393</v>
      </c>
      <c r="L605" s="4">
        <v>377.819512195122</v>
      </c>
      <c r="M605" s="85" t="s">
        <v>1678</v>
      </c>
    </row>
    <row r="606" spans="1:13" ht="405">
      <c r="A606" s="96">
        <v>597</v>
      </c>
      <c r="B606" s="403"/>
      <c r="C606" s="326" t="s">
        <v>1044</v>
      </c>
      <c r="D606" s="85" t="s">
        <v>1657</v>
      </c>
      <c r="E606" s="85">
        <v>402031172</v>
      </c>
      <c r="F606" s="85" t="s">
        <v>1031</v>
      </c>
      <c r="G606" s="85" t="s">
        <v>1658</v>
      </c>
      <c r="H606" s="85">
        <v>46</v>
      </c>
      <c r="I606" s="85" t="s">
        <v>1031</v>
      </c>
      <c r="J606" s="85" t="s">
        <v>1047</v>
      </c>
      <c r="K606" s="4">
        <v>16.426935312831393</v>
      </c>
      <c r="L606" s="4">
        <v>755.639024390244</v>
      </c>
      <c r="M606" s="85" t="s">
        <v>1679</v>
      </c>
    </row>
    <row r="607" spans="1:13" ht="409.5">
      <c r="A607" s="96">
        <v>598</v>
      </c>
      <c r="B607" s="403"/>
      <c r="C607" s="326" t="s">
        <v>1044</v>
      </c>
      <c r="D607" s="85" t="s">
        <v>1657</v>
      </c>
      <c r="E607" s="85">
        <v>402031172</v>
      </c>
      <c r="F607" s="85" t="s">
        <v>1031</v>
      </c>
      <c r="G607" s="85" t="s">
        <v>1658</v>
      </c>
      <c r="H607" s="85">
        <v>46</v>
      </c>
      <c r="I607" s="85" t="s">
        <v>1031</v>
      </c>
      <c r="J607" s="85" t="s">
        <v>1047</v>
      </c>
      <c r="K607" s="4">
        <v>16.426935312831393</v>
      </c>
      <c r="L607" s="4">
        <v>755.639024390244</v>
      </c>
      <c r="M607" s="85" t="s">
        <v>1680</v>
      </c>
    </row>
    <row r="608" spans="1:13" ht="409.5">
      <c r="A608" s="96">
        <v>599</v>
      </c>
      <c r="B608" s="403"/>
      <c r="C608" s="326" t="s">
        <v>1044</v>
      </c>
      <c r="D608" s="85" t="s">
        <v>1657</v>
      </c>
      <c r="E608" s="85">
        <v>402031172</v>
      </c>
      <c r="F608" s="85" t="s">
        <v>1031</v>
      </c>
      <c r="G608" s="85" t="s">
        <v>1658</v>
      </c>
      <c r="H608" s="85">
        <v>23</v>
      </c>
      <c r="I608" s="85" t="s">
        <v>1031</v>
      </c>
      <c r="J608" s="85" t="s">
        <v>1047</v>
      </c>
      <c r="K608" s="4">
        <v>16.426935312831393</v>
      </c>
      <c r="L608" s="4">
        <v>377.819512195122</v>
      </c>
      <c r="M608" s="85" t="s">
        <v>1681</v>
      </c>
    </row>
    <row r="609" spans="1:13" ht="409.5">
      <c r="A609" s="96">
        <v>600</v>
      </c>
      <c r="B609" s="403"/>
      <c r="C609" s="326" t="s">
        <v>1044</v>
      </c>
      <c r="D609" s="85" t="s">
        <v>1657</v>
      </c>
      <c r="E609" s="85">
        <v>402031172</v>
      </c>
      <c r="F609" s="85" t="s">
        <v>1031</v>
      </c>
      <c r="G609" s="85" t="s">
        <v>1658</v>
      </c>
      <c r="H609" s="85">
        <v>46</v>
      </c>
      <c r="I609" s="85" t="s">
        <v>1031</v>
      </c>
      <c r="J609" s="85" t="s">
        <v>1047</v>
      </c>
      <c r="K609" s="4">
        <v>16.426935312831393</v>
      </c>
      <c r="L609" s="4">
        <v>755.639024390244</v>
      </c>
      <c r="M609" s="85" t="s">
        <v>1682</v>
      </c>
    </row>
    <row r="610" spans="1:13" ht="409.5">
      <c r="A610" s="96">
        <v>601</v>
      </c>
      <c r="B610" s="403"/>
      <c r="C610" s="326" t="s">
        <v>1044</v>
      </c>
      <c r="D610" s="85" t="s">
        <v>1657</v>
      </c>
      <c r="E610" s="85">
        <v>402031172</v>
      </c>
      <c r="F610" s="85" t="s">
        <v>1031</v>
      </c>
      <c r="G610" s="85" t="s">
        <v>1658</v>
      </c>
      <c r="H610" s="85">
        <v>46</v>
      </c>
      <c r="I610" s="85" t="s">
        <v>1031</v>
      </c>
      <c r="J610" s="85" t="s">
        <v>1047</v>
      </c>
      <c r="K610" s="4">
        <v>16.426935312831393</v>
      </c>
      <c r="L610" s="4">
        <v>755.639024390244</v>
      </c>
      <c r="M610" s="85" t="s">
        <v>1683</v>
      </c>
    </row>
    <row r="611" spans="1:13" ht="409.5">
      <c r="A611" s="96">
        <v>602</v>
      </c>
      <c r="B611" s="403"/>
      <c r="C611" s="326" t="s">
        <v>1044</v>
      </c>
      <c r="D611" s="85" t="s">
        <v>1657</v>
      </c>
      <c r="E611" s="85">
        <v>402031172</v>
      </c>
      <c r="F611" s="85" t="s">
        <v>1031</v>
      </c>
      <c r="G611" s="85" t="s">
        <v>1658</v>
      </c>
      <c r="H611" s="85">
        <v>34.5</v>
      </c>
      <c r="I611" s="85" t="s">
        <v>1031</v>
      </c>
      <c r="J611" s="85" t="s">
        <v>1047</v>
      </c>
      <c r="K611" s="4">
        <v>16.42693531283139</v>
      </c>
      <c r="L611" s="4">
        <v>566.72926829268295</v>
      </c>
      <c r="M611" s="85" t="s">
        <v>1684</v>
      </c>
    </row>
    <row r="612" spans="1:13" ht="409.5">
      <c r="A612" s="96">
        <v>603</v>
      </c>
      <c r="B612" s="403"/>
      <c r="C612" s="326" t="s">
        <v>1044</v>
      </c>
      <c r="D612" s="85" t="s">
        <v>1657</v>
      </c>
      <c r="E612" s="85">
        <v>402031172</v>
      </c>
      <c r="F612" s="85" t="s">
        <v>1031</v>
      </c>
      <c r="G612" s="85" t="s">
        <v>1658</v>
      </c>
      <c r="H612" s="85">
        <v>46</v>
      </c>
      <c r="I612" s="85" t="s">
        <v>1031</v>
      </c>
      <c r="J612" s="85" t="s">
        <v>1047</v>
      </c>
      <c r="K612" s="4">
        <v>16.426935312831393</v>
      </c>
      <c r="L612" s="4">
        <v>755.639024390244</v>
      </c>
      <c r="M612" s="85" t="s">
        <v>1685</v>
      </c>
    </row>
    <row r="613" spans="1:13" ht="409.5">
      <c r="A613" s="96">
        <v>604</v>
      </c>
      <c r="B613" s="403"/>
      <c r="C613" s="326" t="s">
        <v>1044</v>
      </c>
      <c r="D613" s="85" t="s">
        <v>1657</v>
      </c>
      <c r="E613" s="85">
        <v>402031172</v>
      </c>
      <c r="F613" s="85" t="s">
        <v>1031</v>
      </c>
      <c r="G613" s="85" t="s">
        <v>1658</v>
      </c>
      <c r="H613" s="85">
        <v>34.5</v>
      </c>
      <c r="I613" s="85" t="s">
        <v>1031</v>
      </c>
      <c r="J613" s="85" t="s">
        <v>1047</v>
      </c>
      <c r="K613" s="4">
        <v>16.42693531283139</v>
      </c>
      <c r="L613" s="4">
        <v>566.72926829268295</v>
      </c>
      <c r="M613" s="85" t="s">
        <v>1686</v>
      </c>
    </row>
    <row r="614" spans="1:13" ht="409.5">
      <c r="A614" s="96">
        <v>605</v>
      </c>
      <c r="B614" s="403"/>
      <c r="C614" s="326" t="s">
        <v>1044</v>
      </c>
      <c r="D614" s="85" t="s">
        <v>1657</v>
      </c>
      <c r="E614" s="85">
        <v>402031172</v>
      </c>
      <c r="F614" s="85" t="s">
        <v>1031</v>
      </c>
      <c r="G614" s="85" t="s">
        <v>1658</v>
      </c>
      <c r="H614" s="85">
        <v>46</v>
      </c>
      <c r="I614" s="85" t="s">
        <v>1031</v>
      </c>
      <c r="J614" s="85" t="s">
        <v>1047</v>
      </c>
      <c r="K614" s="4">
        <v>16.426935312831393</v>
      </c>
      <c r="L614" s="4">
        <v>755.639024390244</v>
      </c>
      <c r="M614" s="85" t="s">
        <v>1687</v>
      </c>
    </row>
    <row r="615" spans="1:13" ht="409.5">
      <c r="A615" s="96">
        <v>606</v>
      </c>
      <c r="B615" s="403"/>
      <c r="C615" s="326" t="s">
        <v>1044</v>
      </c>
      <c r="D615" s="85" t="s">
        <v>1657</v>
      </c>
      <c r="E615" s="85">
        <v>402031172</v>
      </c>
      <c r="F615" s="85" t="s">
        <v>1031</v>
      </c>
      <c r="G615" s="85" t="s">
        <v>1658</v>
      </c>
      <c r="H615" s="85">
        <v>57.5</v>
      </c>
      <c r="I615" s="85" t="s">
        <v>1031</v>
      </c>
      <c r="J615" s="85" t="s">
        <v>1047</v>
      </c>
      <c r="K615" s="4">
        <v>16.42693531283139</v>
      </c>
      <c r="L615" s="4">
        <v>944.54878048780483</v>
      </c>
      <c r="M615" s="85" t="s">
        <v>1688</v>
      </c>
    </row>
    <row r="616" spans="1:13" ht="409.5">
      <c r="A616" s="96">
        <v>607</v>
      </c>
      <c r="B616" s="403"/>
      <c r="C616" s="326" t="s">
        <v>1044</v>
      </c>
      <c r="D616" s="85" t="s">
        <v>1657</v>
      </c>
      <c r="E616" s="85">
        <v>402031172</v>
      </c>
      <c r="F616" s="85" t="s">
        <v>1031</v>
      </c>
      <c r="G616" s="85" t="s">
        <v>1658</v>
      </c>
      <c r="H616" s="85">
        <v>23</v>
      </c>
      <c r="I616" s="85" t="s">
        <v>1031</v>
      </c>
      <c r="J616" s="85" t="s">
        <v>1047</v>
      </c>
      <c r="K616" s="4">
        <v>16.426935312831393</v>
      </c>
      <c r="L616" s="4">
        <v>377.819512195122</v>
      </c>
      <c r="M616" s="85" t="s">
        <v>1689</v>
      </c>
    </row>
    <row r="617" spans="1:13" ht="409.5">
      <c r="A617" s="96">
        <v>608</v>
      </c>
      <c r="B617" s="403"/>
      <c r="C617" s="326" t="s">
        <v>1044</v>
      </c>
      <c r="D617" s="85" t="s">
        <v>1657</v>
      </c>
      <c r="E617" s="85">
        <v>402031172</v>
      </c>
      <c r="F617" s="85" t="s">
        <v>1031</v>
      </c>
      <c r="G617" s="85" t="s">
        <v>1658</v>
      </c>
      <c r="H617" s="85">
        <v>34.5</v>
      </c>
      <c r="I617" s="85" t="s">
        <v>1031</v>
      </c>
      <c r="J617" s="85" t="s">
        <v>1047</v>
      </c>
      <c r="K617" s="4">
        <v>16.42693531283139</v>
      </c>
      <c r="L617" s="4">
        <v>566.72926829268295</v>
      </c>
      <c r="M617" s="85" t="s">
        <v>1690</v>
      </c>
    </row>
    <row r="618" spans="1:13" ht="409.5">
      <c r="A618" s="96">
        <v>609</v>
      </c>
      <c r="B618" s="403"/>
      <c r="C618" s="326" t="s">
        <v>1044</v>
      </c>
      <c r="D618" s="85" t="s">
        <v>1657</v>
      </c>
      <c r="E618" s="85">
        <v>402031172</v>
      </c>
      <c r="F618" s="85" t="s">
        <v>1031</v>
      </c>
      <c r="G618" s="85" t="s">
        <v>1658</v>
      </c>
      <c r="H618" s="85">
        <v>46</v>
      </c>
      <c r="I618" s="85" t="s">
        <v>1031</v>
      </c>
      <c r="J618" s="85" t="s">
        <v>1047</v>
      </c>
      <c r="K618" s="4">
        <v>16.426935312831393</v>
      </c>
      <c r="L618" s="4">
        <v>755.639024390244</v>
      </c>
      <c r="M618" s="85" t="s">
        <v>1691</v>
      </c>
    </row>
    <row r="619" spans="1:13" ht="409.5">
      <c r="A619" s="96">
        <v>610</v>
      </c>
      <c r="B619" s="403"/>
      <c r="C619" s="326" t="s">
        <v>1044</v>
      </c>
      <c r="D619" s="85" t="s">
        <v>1657</v>
      </c>
      <c r="E619" s="85">
        <v>402031172</v>
      </c>
      <c r="F619" s="85" t="s">
        <v>1031</v>
      </c>
      <c r="G619" s="85" t="s">
        <v>1658</v>
      </c>
      <c r="H619" s="85">
        <v>57.5</v>
      </c>
      <c r="I619" s="85" t="s">
        <v>1031</v>
      </c>
      <c r="J619" s="85" t="s">
        <v>1047</v>
      </c>
      <c r="K619" s="4">
        <v>16.42693531283139</v>
      </c>
      <c r="L619" s="4">
        <v>944.54878048780483</v>
      </c>
      <c r="M619" s="85" t="s">
        <v>1692</v>
      </c>
    </row>
    <row r="620" spans="1:13" ht="409.5">
      <c r="A620" s="96">
        <v>611</v>
      </c>
      <c r="B620" s="403"/>
      <c r="C620" s="326" t="s">
        <v>1044</v>
      </c>
      <c r="D620" s="85" t="s">
        <v>1657</v>
      </c>
      <c r="E620" s="85">
        <v>402031172</v>
      </c>
      <c r="F620" s="85" t="s">
        <v>1031</v>
      </c>
      <c r="G620" s="85" t="s">
        <v>1658</v>
      </c>
      <c r="H620" s="85">
        <v>23</v>
      </c>
      <c r="I620" s="85" t="s">
        <v>1031</v>
      </c>
      <c r="J620" s="85" t="s">
        <v>1047</v>
      </c>
      <c r="K620" s="4">
        <v>16.426935312831393</v>
      </c>
      <c r="L620" s="4">
        <v>377.819512195122</v>
      </c>
      <c r="M620" s="85" t="s">
        <v>1693</v>
      </c>
    </row>
    <row r="621" spans="1:13" ht="409.5">
      <c r="A621" s="96">
        <v>612</v>
      </c>
      <c r="B621" s="403"/>
      <c r="C621" s="326" t="s">
        <v>1044</v>
      </c>
      <c r="D621" s="85" t="s">
        <v>1657</v>
      </c>
      <c r="E621" s="85">
        <v>402031172</v>
      </c>
      <c r="F621" s="85" t="s">
        <v>1031</v>
      </c>
      <c r="G621" s="85" t="s">
        <v>1658</v>
      </c>
      <c r="H621" s="85">
        <v>57.5</v>
      </c>
      <c r="I621" s="85" t="s">
        <v>1031</v>
      </c>
      <c r="J621" s="85" t="s">
        <v>1047</v>
      </c>
      <c r="K621" s="4">
        <v>16.42693531283139</v>
      </c>
      <c r="L621" s="4">
        <v>944.54878048780483</v>
      </c>
      <c r="M621" s="85" t="s">
        <v>1694</v>
      </c>
    </row>
    <row r="622" spans="1:13" ht="409.5">
      <c r="A622" s="96">
        <v>613</v>
      </c>
      <c r="B622" s="403"/>
      <c r="C622" s="326" t="s">
        <v>1044</v>
      </c>
      <c r="D622" s="85" t="s">
        <v>1657</v>
      </c>
      <c r="E622" s="85">
        <v>402031172</v>
      </c>
      <c r="F622" s="85" t="s">
        <v>1031</v>
      </c>
      <c r="G622" s="85" t="s">
        <v>1658</v>
      </c>
      <c r="H622" s="85">
        <v>23</v>
      </c>
      <c r="I622" s="85" t="s">
        <v>1031</v>
      </c>
      <c r="J622" s="85" t="s">
        <v>1047</v>
      </c>
      <c r="K622" s="4">
        <v>16.426935312831393</v>
      </c>
      <c r="L622" s="4">
        <v>377.819512195122</v>
      </c>
      <c r="M622" s="85" t="s">
        <v>1695</v>
      </c>
    </row>
    <row r="623" spans="1:13" ht="409.5">
      <c r="A623" s="96">
        <v>614</v>
      </c>
      <c r="B623" s="403"/>
      <c r="C623" s="326" t="s">
        <v>1044</v>
      </c>
      <c r="D623" s="85" t="s">
        <v>1657</v>
      </c>
      <c r="E623" s="85">
        <v>402031172</v>
      </c>
      <c r="F623" s="85" t="s">
        <v>1031</v>
      </c>
      <c r="G623" s="85" t="s">
        <v>1658</v>
      </c>
      <c r="H623" s="85">
        <v>23</v>
      </c>
      <c r="I623" s="85" t="s">
        <v>1031</v>
      </c>
      <c r="J623" s="85" t="s">
        <v>1047</v>
      </c>
      <c r="K623" s="4">
        <v>16.426935312831393</v>
      </c>
      <c r="L623" s="4">
        <v>377.819512195122</v>
      </c>
      <c r="M623" s="85" t="s">
        <v>1696</v>
      </c>
    </row>
    <row r="624" spans="1:13" ht="409.5">
      <c r="A624" s="96">
        <v>615</v>
      </c>
      <c r="B624" s="403"/>
      <c r="C624" s="326" t="s">
        <v>1044</v>
      </c>
      <c r="D624" s="85" t="s">
        <v>1657</v>
      </c>
      <c r="E624" s="85">
        <v>402031172</v>
      </c>
      <c r="F624" s="85" t="s">
        <v>1031</v>
      </c>
      <c r="G624" s="85" t="s">
        <v>1658</v>
      </c>
      <c r="H624" s="85">
        <v>57.5</v>
      </c>
      <c r="I624" s="85" t="s">
        <v>1031</v>
      </c>
      <c r="J624" s="85" t="s">
        <v>1047</v>
      </c>
      <c r="K624" s="4">
        <v>16.42693531283139</v>
      </c>
      <c r="L624" s="4">
        <v>944.54878048780483</v>
      </c>
      <c r="M624" s="85" t="s">
        <v>1697</v>
      </c>
    </row>
    <row r="625" spans="1:13" ht="405">
      <c r="A625" s="96">
        <v>616</v>
      </c>
      <c r="B625" s="403"/>
      <c r="C625" s="326" t="s">
        <v>1044</v>
      </c>
      <c r="D625" s="85" t="s">
        <v>1657</v>
      </c>
      <c r="E625" s="85">
        <v>402031172</v>
      </c>
      <c r="F625" s="85" t="s">
        <v>1031</v>
      </c>
      <c r="G625" s="85" t="s">
        <v>1658</v>
      </c>
      <c r="H625" s="85">
        <v>23</v>
      </c>
      <c r="I625" s="85" t="s">
        <v>1031</v>
      </c>
      <c r="J625" s="85" t="s">
        <v>1047</v>
      </c>
      <c r="K625" s="4">
        <v>16.426935312831393</v>
      </c>
      <c r="L625" s="4">
        <v>377.819512195122</v>
      </c>
      <c r="M625" s="85" t="s">
        <v>1698</v>
      </c>
    </row>
    <row r="626" spans="1:13" ht="409.5">
      <c r="A626" s="96">
        <v>617</v>
      </c>
      <c r="B626" s="403"/>
      <c r="C626" s="326" t="s">
        <v>1044</v>
      </c>
      <c r="D626" s="85" t="s">
        <v>1657</v>
      </c>
      <c r="E626" s="85">
        <v>402031172</v>
      </c>
      <c r="F626" s="85" t="s">
        <v>1031</v>
      </c>
      <c r="G626" s="85" t="s">
        <v>1658</v>
      </c>
      <c r="H626" s="85">
        <v>46</v>
      </c>
      <c r="I626" s="85" t="s">
        <v>1031</v>
      </c>
      <c r="J626" s="85" t="s">
        <v>1047</v>
      </c>
      <c r="K626" s="4">
        <v>16.426935312831393</v>
      </c>
      <c r="L626" s="4">
        <v>755.639024390244</v>
      </c>
      <c r="M626" s="85" t="s">
        <v>1699</v>
      </c>
    </row>
    <row r="627" spans="1:13" ht="409.5">
      <c r="A627" s="96">
        <v>618</v>
      </c>
      <c r="B627" s="403"/>
      <c r="C627" s="326" t="s">
        <v>1044</v>
      </c>
      <c r="D627" s="85" t="s">
        <v>1657</v>
      </c>
      <c r="E627" s="85">
        <v>402031172</v>
      </c>
      <c r="F627" s="85" t="s">
        <v>1031</v>
      </c>
      <c r="G627" s="85" t="s">
        <v>1658</v>
      </c>
      <c r="H627" s="85">
        <v>46</v>
      </c>
      <c r="I627" s="85" t="s">
        <v>1031</v>
      </c>
      <c r="J627" s="85" t="s">
        <v>1047</v>
      </c>
      <c r="K627" s="4">
        <v>16.426935312831393</v>
      </c>
      <c r="L627" s="4">
        <v>755.639024390244</v>
      </c>
      <c r="M627" s="85" t="s">
        <v>1700</v>
      </c>
    </row>
    <row r="628" spans="1:13" ht="409.5">
      <c r="A628" s="96">
        <v>619</v>
      </c>
      <c r="B628" s="403"/>
      <c r="C628" s="326" t="s">
        <v>1044</v>
      </c>
      <c r="D628" s="85" t="s">
        <v>1657</v>
      </c>
      <c r="E628" s="85">
        <v>402031172</v>
      </c>
      <c r="F628" s="85" t="s">
        <v>1031</v>
      </c>
      <c r="G628" s="85" t="s">
        <v>1658</v>
      </c>
      <c r="H628" s="85">
        <v>23</v>
      </c>
      <c r="I628" s="85" t="s">
        <v>1031</v>
      </c>
      <c r="J628" s="85" t="s">
        <v>1047</v>
      </c>
      <c r="K628" s="4">
        <v>16.426935312831393</v>
      </c>
      <c r="L628" s="4">
        <v>377.819512195122</v>
      </c>
      <c r="M628" s="85" t="s">
        <v>1701</v>
      </c>
    </row>
    <row r="629" spans="1:13" ht="409.5">
      <c r="A629" s="96">
        <v>620</v>
      </c>
      <c r="B629" s="403"/>
      <c r="C629" s="326" t="s">
        <v>1044</v>
      </c>
      <c r="D629" s="85" t="s">
        <v>1657</v>
      </c>
      <c r="E629" s="85">
        <v>402031172</v>
      </c>
      <c r="F629" s="85" t="s">
        <v>1031</v>
      </c>
      <c r="G629" s="85" t="s">
        <v>1658</v>
      </c>
      <c r="H629" s="85">
        <v>57.5</v>
      </c>
      <c r="I629" s="85" t="s">
        <v>1031</v>
      </c>
      <c r="J629" s="85" t="s">
        <v>1047</v>
      </c>
      <c r="K629" s="4">
        <v>16.42693531283139</v>
      </c>
      <c r="L629" s="4">
        <v>944.54878048780483</v>
      </c>
      <c r="M629" s="85" t="s">
        <v>1702</v>
      </c>
    </row>
    <row r="630" spans="1:13" ht="409.5">
      <c r="A630" s="96">
        <v>621</v>
      </c>
      <c r="B630" s="403"/>
      <c r="C630" s="326" t="s">
        <v>1044</v>
      </c>
      <c r="D630" s="85" t="s">
        <v>1657</v>
      </c>
      <c r="E630" s="85">
        <v>402031172</v>
      </c>
      <c r="F630" s="85" t="s">
        <v>1031</v>
      </c>
      <c r="G630" s="85" t="s">
        <v>1658</v>
      </c>
      <c r="H630" s="85">
        <v>34.5</v>
      </c>
      <c r="I630" s="85" t="s">
        <v>1031</v>
      </c>
      <c r="J630" s="85" t="s">
        <v>1047</v>
      </c>
      <c r="K630" s="4">
        <v>16.42693531283139</v>
      </c>
      <c r="L630" s="4">
        <v>566.72926829268295</v>
      </c>
      <c r="M630" s="85" t="s">
        <v>1703</v>
      </c>
    </row>
    <row r="631" spans="1:13" ht="409.5">
      <c r="A631" s="96">
        <v>622</v>
      </c>
      <c r="B631" s="403"/>
      <c r="C631" s="326" t="s">
        <v>1044</v>
      </c>
      <c r="D631" s="85" t="s">
        <v>1657</v>
      </c>
      <c r="E631" s="85">
        <v>402031172</v>
      </c>
      <c r="F631" s="85" t="s">
        <v>1031</v>
      </c>
      <c r="G631" s="85" t="s">
        <v>1658</v>
      </c>
      <c r="H631" s="85">
        <v>46</v>
      </c>
      <c r="I631" s="85" t="s">
        <v>1031</v>
      </c>
      <c r="J631" s="85" t="s">
        <v>1047</v>
      </c>
      <c r="K631" s="4">
        <v>16.426935312831393</v>
      </c>
      <c r="L631" s="4">
        <v>755.639024390244</v>
      </c>
      <c r="M631" s="85" t="s">
        <v>1704</v>
      </c>
    </row>
    <row r="632" spans="1:13" ht="409.5">
      <c r="A632" s="96">
        <v>623</v>
      </c>
      <c r="B632" s="403"/>
      <c r="C632" s="326" t="s">
        <v>1044</v>
      </c>
      <c r="D632" s="85" t="s">
        <v>1657</v>
      </c>
      <c r="E632" s="85">
        <v>402031172</v>
      </c>
      <c r="F632" s="85" t="s">
        <v>1031</v>
      </c>
      <c r="G632" s="85" t="s">
        <v>1658</v>
      </c>
      <c r="H632" s="85">
        <v>23</v>
      </c>
      <c r="I632" s="85" t="s">
        <v>1031</v>
      </c>
      <c r="J632" s="85" t="s">
        <v>1047</v>
      </c>
      <c r="K632" s="4">
        <v>16.426935312831393</v>
      </c>
      <c r="L632" s="4">
        <v>377.819512195122</v>
      </c>
      <c r="M632" s="85" t="s">
        <v>1705</v>
      </c>
    </row>
    <row r="633" spans="1:13" ht="409.5">
      <c r="A633" s="96">
        <v>624</v>
      </c>
      <c r="B633" s="403"/>
      <c r="C633" s="326" t="s">
        <v>1044</v>
      </c>
      <c r="D633" s="85" t="s">
        <v>1657</v>
      </c>
      <c r="E633" s="85">
        <v>402031172</v>
      </c>
      <c r="F633" s="85" t="s">
        <v>1031</v>
      </c>
      <c r="G633" s="85" t="s">
        <v>1658</v>
      </c>
      <c r="H633" s="85">
        <v>57.5</v>
      </c>
      <c r="I633" s="85" t="s">
        <v>1031</v>
      </c>
      <c r="J633" s="85" t="s">
        <v>1047</v>
      </c>
      <c r="K633" s="4">
        <v>16.42693531283139</v>
      </c>
      <c r="L633" s="4">
        <v>944.54878048780483</v>
      </c>
      <c r="M633" s="85" t="s">
        <v>1706</v>
      </c>
    </row>
    <row r="634" spans="1:13" ht="345">
      <c r="A634" s="96">
        <v>625</v>
      </c>
      <c r="B634" s="403"/>
      <c r="C634" s="326" t="s">
        <v>1044</v>
      </c>
      <c r="D634" s="85" t="s">
        <v>1657</v>
      </c>
      <c r="E634" s="85">
        <v>402031172</v>
      </c>
      <c r="F634" s="85" t="s">
        <v>1031</v>
      </c>
      <c r="G634" s="85" t="s">
        <v>1658</v>
      </c>
      <c r="H634" s="85">
        <v>57.5</v>
      </c>
      <c r="I634" s="85" t="s">
        <v>1031</v>
      </c>
      <c r="J634" s="85" t="s">
        <v>1047</v>
      </c>
      <c r="K634" s="4">
        <v>16.42693531283139</v>
      </c>
      <c r="L634" s="4">
        <v>944.54878048780483</v>
      </c>
      <c r="M634" s="85" t="s">
        <v>1707</v>
      </c>
    </row>
    <row r="635" spans="1:13" ht="409.5">
      <c r="A635" s="96">
        <v>626</v>
      </c>
      <c r="B635" s="403"/>
      <c r="C635" s="326" t="s">
        <v>1044</v>
      </c>
      <c r="D635" s="85" t="s">
        <v>1657</v>
      </c>
      <c r="E635" s="85">
        <v>402031172</v>
      </c>
      <c r="F635" s="85" t="s">
        <v>1031</v>
      </c>
      <c r="G635" s="85" t="s">
        <v>1658</v>
      </c>
      <c r="H635" s="85">
        <v>57.5</v>
      </c>
      <c r="I635" s="85" t="s">
        <v>1031</v>
      </c>
      <c r="J635" s="85" t="s">
        <v>1047</v>
      </c>
      <c r="K635" s="4">
        <v>16.42693531283139</v>
      </c>
      <c r="L635" s="4">
        <v>944.54878048780483</v>
      </c>
      <c r="M635" s="85" t="s">
        <v>1708</v>
      </c>
    </row>
    <row r="636" spans="1:13" ht="330">
      <c r="A636" s="96">
        <v>627</v>
      </c>
      <c r="B636" s="403"/>
      <c r="C636" s="326" t="s">
        <v>1044</v>
      </c>
      <c r="D636" s="85" t="s">
        <v>1657</v>
      </c>
      <c r="E636" s="85">
        <v>402031172</v>
      </c>
      <c r="F636" s="85" t="s">
        <v>1031</v>
      </c>
      <c r="G636" s="85" t="s">
        <v>1658</v>
      </c>
      <c r="H636" s="85">
        <v>57.5</v>
      </c>
      <c r="I636" s="85" t="s">
        <v>1031</v>
      </c>
      <c r="J636" s="85" t="s">
        <v>1047</v>
      </c>
      <c r="K636" s="4">
        <v>16.42693531283139</v>
      </c>
      <c r="L636" s="4">
        <v>944.54878048780483</v>
      </c>
      <c r="M636" s="85" t="s">
        <v>1709</v>
      </c>
    </row>
    <row r="637" spans="1:13" ht="409.5">
      <c r="A637" s="96">
        <v>628</v>
      </c>
      <c r="B637" s="403"/>
      <c r="C637" s="326" t="s">
        <v>1044</v>
      </c>
      <c r="D637" s="85" t="s">
        <v>1657</v>
      </c>
      <c r="E637" s="85">
        <v>402031172</v>
      </c>
      <c r="F637" s="85" t="s">
        <v>1031</v>
      </c>
      <c r="G637" s="85" t="s">
        <v>1658</v>
      </c>
      <c r="H637" s="85">
        <v>46</v>
      </c>
      <c r="I637" s="85" t="s">
        <v>1031</v>
      </c>
      <c r="J637" s="85" t="s">
        <v>1047</v>
      </c>
      <c r="K637" s="4">
        <v>16.426935312831393</v>
      </c>
      <c r="L637" s="4">
        <v>755.639024390244</v>
      </c>
      <c r="M637" s="85" t="s">
        <v>1710</v>
      </c>
    </row>
    <row r="638" spans="1:13" ht="330">
      <c r="A638" s="96">
        <v>629</v>
      </c>
      <c r="B638" s="403"/>
      <c r="C638" s="326" t="s">
        <v>1044</v>
      </c>
      <c r="D638" s="85" t="s">
        <v>1657</v>
      </c>
      <c r="E638" s="85">
        <v>402031172</v>
      </c>
      <c r="F638" s="85" t="s">
        <v>1031</v>
      </c>
      <c r="G638" s="85" t="s">
        <v>1658</v>
      </c>
      <c r="H638" s="85">
        <v>46</v>
      </c>
      <c r="I638" s="85" t="s">
        <v>1031</v>
      </c>
      <c r="J638" s="85" t="s">
        <v>1047</v>
      </c>
      <c r="K638" s="4">
        <v>16.426935312831393</v>
      </c>
      <c r="L638" s="4">
        <v>755.639024390244</v>
      </c>
      <c r="M638" s="85" t="s">
        <v>1711</v>
      </c>
    </row>
    <row r="639" spans="1:13" ht="409.5">
      <c r="A639" s="96">
        <v>630</v>
      </c>
      <c r="B639" s="403"/>
      <c r="C639" s="326" t="s">
        <v>1044</v>
      </c>
      <c r="D639" s="85" t="s">
        <v>1657</v>
      </c>
      <c r="E639" s="85">
        <v>402031172</v>
      </c>
      <c r="F639" s="85" t="s">
        <v>1031</v>
      </c>
      <c r="G639" s="85" t="s">
        <v>1658</v>
      </c>
      <c r="H639" s="85">
        <v>46</v>
      </c>
      <c r="I639" s="85" t="s">
        <v>1031</v>
      </c>
      <c r="J639" s="85" t="s">
        <v>1047</v>
      </c>
      <c r="K639" s="4">
        <v>16.426935312831393</v>
      </c>
      <c r="L639" s="4">
        <v>755.639024390244</v>
      </c>
      <c r="M639" s="85" t="s">
        <v>1712</v>
      </c>
    </row>
    <row r="640" spans="1:13" ht="409.5">
      <c r="A640" s="96">
        <v>631</v>
      </c>
      <c r="B640" s="403"/>
      <c r="C640" s="326" t="s">
        <v>1044</v>
      </c>
      <c r="D640" s="85" t="s">
        <v>1657</v>
      </c>
      <c r="E640" s="85">
        <v>402031172</v>
      </c>
      <c r="F640" s="85" t="s">
        <v>1031</v>
      </c>
      <c r="G640" s="85" t="s">
        <v>1658</v>
      </c>
      <c r="H640" s="85">
        <v>46</v>
      </c>
      <c r="I640" s="85" t="s">
        <v>1031</v>
      </c>
      <c r="J640" s="85" t="s">
        <v>1047</v>
      </c>
      <c r="K640" s="4">
        <v>16.426935312831393</v>
      </c>
      <c r="L640" s="4">
        <v>755.639024390244</v>
      </c>
      <c r="M640" s="85" t="s">
        <v>1713</v>
      </c>
    </row>
    <row r="641" spans="1:13" ht="375">
      <c r="A641" s="96">
        <v>632</v>
      </c>
      <c r="B641" s="403"/>
      <c r="C641" s="326" t="s">
        <v>1044</v>
      </c>
      <c r="D641" s="85" t="s">
        <v>1657</v>
      </c>
      <c r="E641" s="85">
        <v>402031172</v>
      </c>
      <c r="F641" s="85" t="s">
        <v>1031</v>
      </c>
      <c r="G641" s="85" t="s">
        <v>1658</v>
      </c>
      <c r="H641" s="85">
        <v>34.5</v>
      </c>
      <c r="I641" s="85" t="s">
        <v>1031</v>
      </c>
      <c r="J641" s="85" t="s">
        <v>1047</v>
      </c>
      <c r="K641" s="4">
        <v>16.42693531283139</v>
      </c>
      <c r="L641" s="4">
        <v>566.72926829268295</v>
      </c>
      <c r="M641" s="85" t="s">
        <v>1714</v>
      </c>
    </row>
    <row r="642" spans="1:13" ht="409.5">
      <c r="A642" s="96">
        <v>633</v>
      </c>
      <c r="B642" s="403"/>
      <c r="C642" s="326" t="s">
        <v>1044</v>
      </c>
      <c r="D642" s="85" t="s">
        <v>1657</v>
      </c>
      <c r="E642" s="85">
        <v>402031172</v>
      </c>
      <c r="F642" s="85" t="s">
        <v>1031</v>
      </c>
      <c r="G642" s="85" t="s">
        <v>1658</v>
      </c>
      <c r="H642" s="85">
        <v>23</v>
      </c>
      <c r="I642" s="85" t="s">
        <v>1031</v>
      </c>
      <c r="J642" s="85" t="s">
        <v>1047</v>
      </c>
      <c r="K642" s="4">
        <v>16.426935312831393</v>
      </c>
      <c r="L642" s="4">
        <v>377.819512195122</v>
      </c>
      <c r="M642" s="85" t="s">
        <v>1715</v>
      </c>
    </row>
    <row r="643" spans="1:13" ht="405">
      <c r="A643" s="96">
        <v>634</v>
      </c>
      <c r="B643" s="403"/>
      <c r="C643" s="326" t="s">
        <v>1044</v>
      </c>
      <c r="D643" s="85" t="s">
        <v>1657</v>
      </c>
      <c r="E643" s="85">
        <v>402031172</v>
      </c>
      <c r="F643" s="85" t="s">
        <v>1031</v>
      </c>
      <c r="G643" s="85" t="s">
        <v>1658</v>
      </c>
      <c r="H643" s="85">
        <v>23</v>
      </c>
      <c r="I643" s="85" t="s">
        <v>1031</v>
      </c>
      <c r="J643" s="85" t="s">
        <v>1047</v>
      </c>
      <c r="K643" s="4">
        <v>16.426935312831393</v>
      </c>
      <c r="L643" s="4">
        <v>377.819512195122</v>
      </c>
      <c r="M643" s="85" t="s">
        <v>1716</v>
      </c>
    </row>
    <row r="644" spans="1:13" ht="240">
      <c r="A644" s="96">
        <v>635</v>
      </c>
      <c r="B644" s="403"/>
      <c r="C644" s="326" t="s">
        <v>1044</v>
      </c>
      <c r="D644" s="85" t="s">
        <v>1657</v>
      </c>
      <c r="E644" s="85">
        <v>402031172</v>
      </c>
      <c r="F644" s="85" t="s">
        <v>1031</v>
      </c>
      <c r="G644" s="85" t="s">
        <v>1658</v>
      </c>
      <c r="H644" s="85">
        <v>57.5</v>
      </c>
      <c r="I644" s="85" t="s">
        <v>1031</v>
      </c>
      <c r="J644" s="85" t="s">
        <v>1047</v>
      </c>
      <c r="K644" s="4">
        <v>16.42693531283139</v>
      </c>
      <c r="L644" s="4">
        <v>944.54878048780483</v>
      </c>
      <c r="M644" s="85" t="s">
        <v>1717</v>
      </c>
    </row>
    <row r="645" spans="1:13" ht="409.5">
      <c r="A645" s="96">
        <v>636</v>
      </c>
      <c r="B645" s="403"/>
      <c r="C645" s="326" t="s">
        <v>1044</v>
      </c>
      <c r="D645" s="85" t="s">
        <v>1657</v>
      </c>
      <c r="E645" s="85">
        <v>402031172</v>
      </c>
      <c r="F645" s="85" t="s">
        <v>1031</v>
      </c>
      <c r="G645" s="85" t="s">
        <v>1658</v>
      </c>
      <c r="H645" s="85">
        <v>23</v>
      </c>
      <c r="I645" s="85" t="s">
        <v>1031</v>
      </c>
      <c r="J645" s="85" t="s">
        <v>1047</v>
      </c>
      <c r="K645" s="4">
        <v>16.426935312831393</v>
      </c>
      <c r="L645" s="4">
        <v>377.819512195122</v>
      </c>
      <c r="M645" s="85" t="s">
        <v>1718</v>
      </c>
    </row>
    <row r="646" spans="1:13" ht="405">
      <c r="A646" s="96">
        <v>637</v>
      </c>
      <c r="B646" s="403"/>
      <c r="C646" s="326" t="s">
        <v>1044</v>
      </c>
      <c r="D646" s="85" t="s">
        <v>1657</v>
      </c>
      <c r="E646" s="85">
        <v>402031172</v>
      </c>
      <c r="F646" s="85" t="s">
        <v>1031</v>
      </c>
      <c r="G646" s="85" t="s">
        <v>1658</v>
      </c>
      <c r="H646" s="85">
        <v>57.5</v>
      </c>
      <c r="I646" s="85" t="s">
        <v>1031</v>
      </c>
      <c r="J646" s="85" t="s">
        <v>1047</v>
      </c>
      <c r="K646" s="4">
        <v>16.42693531283139</v>
      </c>
      <c r="L646" s="4">
        <v>944.54878048780483</v>
      </c>
      <c r="M646" s="85" t="s">
        <v>1719</v>
      </c>
    </row>
    <row r="647" spans="1:13" ht="409.5">
      <c r="A647" s="96">
        <v>638</v>
      </c>
      <c r="B647" s="403"/>
      <c r="C647" s="326" t="s">
        <v>1044</v>
      </c>
      <c r="D647" s="85" t="s">
        <v>1657</v>
      </c>
      <c r="E647" s="85">
        <v>402031172</v>
      </c>
      <c r="F647" s="85" t="s">
        <v>1031</v>
      </c>
      <c r="G647" s="85" t="s">
        <v>1658</v>
      </c>
      <c r="H647" s="85">
        <v>46</v>
      </c>
      <c r="I647" s="85" t="s">
        <v>1031</v>
      </c>
      <c r="J647" s="85" t="s">
        <v>1047</v>
      </c>
      <c r="K647" s="4">
        <v>16.426935312831393</v>
      </c>
      <c r="L647" s="4">
        <v>755.639024390244</v>
      </c>
      <c r="M647" s="85" t="s">
        <v>1720</v>
      </c>
    </row>
    <row r="648" spans="1:13" ht="409.5">
      <c r="A648" s="96">
        <v>639</v>
      </c>
      <c r="B648" s="403"/>
      <c r="C648" s="326" t="s">
        <v>1044</v>
      </c>
      <c r="D648" s="85" t="s">
        <v>1657</v>
      </c>
      <c r="E648" s="85">
        <v>402031172</v>
      </c>
      <c r="F648" s="85" t="s">
        <v>1031</v>
      </c>
      <c r="G648" s="85" t="s">
        <v>1658</v>
      </c>
      <c r="H648" s="85">
        <v>11.5</v>
      </c>
      <c r="I648" s="85" t="s">
        <v>1031</v>
      </c>
      <c r="J648" s="85" t="s">
        <v>1047</v>
      </c>
      <c r="K648" s="4">
        <v>16.426935312831393</v>
      </c>
      <c r="L648" s="4">
        <v>188.909756097561</v>
      </c>
      <c r="M648" s="85" t="s">
        <v>1721</v>
      </c>
    </row>
    <row r="649" spans="1:13" ht="330">
      <c r="A649" s="96">
        <v>640</v>
      </c>
      <c r="B649" s="403"/>
      <c r="C649" s="326" t="s">
        <v>1044</v>
      </c>
      <c r="D649" s="85" t="s">
        <v>1657</v>
      </c>
      <c r="E649" s="85">
        <v>402031172</v>
      </c>
      <c r="F649" s="85" t="s">
        <v>1031</v>
      </c>
      <c r="G649" s="85" t="s">
        <v>1658</v>
      </c>
      <c r="H649" s="85">
        <v>46</v>
      </c>
      <c r="I649" s="85" t="s">
        <v>1031</v>
      </c>
      <c r="J649" s="85" t="s">
        <v>1047</v>
      </c>
      <c r="K649" s="4">
        <v>16.426935312831393</v>
      </c>
      <c r="L649" s="4">
        <v>755.639024390244</v>
      </c>
      <c r="M649" s="85" t="s">
        <v>1722</v>
      </c>
    </row>
    <row r="650" spans="1:13" ht="360">
      <c r="A650" s="96">
        <v>641</v>
      </c>
      <c r="B650" s="403"/>
      <c r="C650" s="326" t="s">
        <v>1044</v>
      </c>
      <c r="D650" s="85" t="s">
        <v>1657</v>
      </c>
      <c r="E650" s="85">
        <v>402031172</v>
      </c>
      <c r="F650" s="85" t="s">
        <v>1031</v>
      </c>
      <c r="G650" s="85" t="s">
        <v>1658</v>
      </c>
      <c r="H650" s="85">
        <v>11.5</v>
      </c>
      <c r="I650" s="85" t="s">
        <v>1031</v>
      </c>
      <c r="J650" s="85" t="s">
        <v>1047</v>
      </c>
      <c r="K650" s="4">
        <v>16.426935312831393</v>
      </c>
      <c r="L650" s="4">
        <v>188.909756097561</v>
      </c>
      <c r="M650" s="85" t="s">
        <v>1723</v>
      </c>
    </row>
    <row r="651" spans="1:13" ht="409.5">
      <c r="A651" s="96">
        <v>642</v>
      </c>
      <c r="B651" s="403"/>
      <c r="C651" s="326" t="s">
        <v>1044</v>
      </c>
      <c r="D651" s="85" t="s">
        <v>1657</v>
      </c>
      <c r="E651" s="85">
        <v>402031172</v>
      </c>
      <c r="F651" s="85" t="s">
        <v>1031</v>
      </c>
      <c r="G651" s="85" t="s">
        <v>1658</v>
      </c>
      <c r="H651" s="85">
        <v>11.5</v>
      </c>
      <c r="I651" s="85" t="s">
        <v>1031</v>
      </c>
      <c r="J651" s="85" t="s">
        <v>1047</v>
      </c>
      <c r="K651" s="4">
        <v>16.426935312831393</v>
      </c>
      <c r="L651" s="4">
        <v>188.909756097561</v>
      </c>
      <c r="M651" s="85" t="s">
        <v>1724</v>
      </c>
    </row>
    <row r="652" spans="1:13" ht="409.5">
      <c r="A652" s="96">
        <v>643</v>
      </c>
      <c r="B652" s="403"/>
      <c r="C652" s="326" t="s">
        <v>1044</v>
      </c>
      <c r="D652" s="85" t="s">
        <v>1657</v>
      </c>
      <c r="E652" s="85">
        <v>402031172</v>
      </c>
      <c r="F652" s="85" t="s">
        <v>1031</v>
      </c>
      <c r="G652" s="85" t="s">
        <v>1658</v>
      </c>
      <c r="H652" s="85">
        <v>46</v>
      </c>
      <c r="I652" s="85" t="s">
        <v>1031</v>
      </c>
      <c r="J652" s="85" t="s">
        <v>1047</v>
      </c>
      <c r="K652" s="4">
        <v>16.426935312831393</v>
      </c>
      <c r="L652" s="4">
        <v>755.639024390244</v>
      </c>
      <c r="M652" s="85" t="s">
        <v>1725</v>
      </c>
    </row>
    <row r="653" spans="1:13" ht="409.5">
      <c r="A653" s="96">
        <v>644</v>
      </c>
      <c r="B653" s="403"/>
      <c r="C653" s="326" t="s">
        <v>1044</v>
      </c>
      <c r="D653" s="85" t="s">
        <v>1657</v>
      </c>
      <c r="E653" s="85">
        <v>402031172</v>
      </c>
      <c r="F653" s="85" t="s">
        <v>1031</v>
      </c>
      <c r="G653" s="85" t="s">
        <v>1658</v>
      </c>
      <c r="H653" s="85">
        <v>46</v>
      </c>
      <c r="I653" s="85" t="s">
        <v>1031</v>
      </c>
      <c r="J653" s="85" t="s">
        <v>1047</v>
      </c>
      <c r="K653" s="4">
        <v>16.426935312831393</v>
      </c>
      <c r="L653" s="4">
        <v>755.639024390244</v>
      </c>
      <c r="M653" s="85" t="s">
        <v>1726</v>
      </c>
    </row>
    <row r="654" spans="1:13" ht="409.5">
      <c r="A654" s="96">
        <v>645</v>
      </c>
      <c r="B654" s="403"/>
      <c r="C654" s="326" t="s">
        <v>1044</v>
      </c>
      <c r="D654" s="85" t="s">
        <v>1657</v>
      </c>
      <c r="E654" s="85">
        <v>402031172</v>
      </c>
      <c r="F654" s="85" t="s">
        <v>1031</v>
      </c>
      <c r="G654" s="85" t="s">
        <v>1658</v>
      </c>
      <c r="H654" s="85">
        <v>34.5</v>
      </c>
      <c r="I654" s="85" t="s">
        <v>1031</v>
      </c>
      <c r="J654" s="85" t="s">
        <v>1047</v>
      </c>
      <c r="K654" s="4">
        <v>16.42693531283139</v>
      </c>
      <c r="L654" s="4">
        <v>566.72926829268295</v>
      </c>
      <c r="M654" s="85" t="s">
        <v>1727</v>
      </c>
    </row>
    <row r="655" spans="1:13" ht="409.5">
      <c r="A655" s="96">
        <v>646</v>
      </c>
      <c r="B655" s="403"/>
      <c r="C655" s="326" t="s">
        <v>1044</v>
      </c>
      <c r="D655" s="85" t="s">
        <v>1657</v>
      </c>
      <c r="E655" s="85">
        <v>402031172</v>
      </c>
      <c r="F655" s="85" t="s">
        <v>1031</v>
      </c>
      <c r="G655" s="85" t="s">
        <v>1658</v>
      </c>
      <c r="H655" s="85">
        <v>23</v>
      </c>
      <c r="I655" s="85" t="s">
        <v>1031</v>
      </c>
      <c r="J655" s="85" t="s">
        <v>1047</v>
      </c>
      <c r="K655" s="4">
        <v>16.426935312831393</v>
      </c>
      <c r="L655" s="4">
        <v>377.819512195122</v>
      </c>
      <c r="M655" s="85" t="s">
        <v>1728</v>
      </c>
    </row>
    <row r="656" spans="1:13" ht="409.5">
      <c r="A656" s="96">
        <v>647</v>
      </c>
      <c r="B656" s="403"/>
      <c r="C656" s="326" t="s">
        <v>1044</v>
      </c>
      <c r="D656" s="85" t="s">
        <v>1657</v>
      </c>
      <c r="E656" s="85">
        <v>402031172</v>
      </c>
      <c r="F656" s="85" t="s">
        <v>1031</v>
      </c>
      <c r="G656" s="85" t="s">
        <v>1658</v>
      </c>
      <c r="H656" s="85">
        <v>57.5</v>
      </c>
      <c r="I656" s="85" t="s">
        <v>1031</v>
      </c>
      <c r="J656" s="85" t="s">
        <v>1047</v>
      </c>
      <c r="K656" s="4">
        <v>16.42693531283139</v>
      </c>
      <c r="L656" s="4">
        <v>944.54878048780483</v>
      </c>
      <c r="M656" s="85" t="s">
        <v>1729</v>
      </c>
    </row>
    <row r="657" spans="1:13" ht="409.5">
      <c r="A657" s="96">
        <v>648</v>
      </c>
      <c r="B657" s="403"/>
      <c r="C657" s="326" t="s">
        <v>1044</v>
      </c>
      <c r="D657" s="85" t="s">
        <v>1657</v>
      </c>
      <c r="E657" s="85">
        <v>402031172</v>
      </c>
      <c r="F657" s="85" t="s">
        <v>1031</v>
      </c>
      <c r="G657" s="85" t="s">
        <v>1658</v>
      </c>
      <c r="H657" s="85">
        <v>57.5</v>
      </c>
      <c r="I657" s="85" t="s">
        <v>1031</v>
      </c>
      <c r="J657" s="85" t="s">
        <v>1047</v>
      </c>
      <c r="K657" s="4">
        <v>16.42693531283139</v>
      </c>
      <c r="L657" s="4">
        <v>944.54878048780483</v>
      </c>
      <c r="M657" s="85" t="s">
        <v>1730</v>
      </c>
    </row>
    <row r="658" spans="1:13" ht="60">
      <c r="A658" s="96">
        <v>649</v>
      </c>
      <c r="B658" s="403"/>
      <c r="C658" s="326" t="s">
        <v>1044</v>
      </c>
      <c r="D658" s="85" t="s">
        <v>1731</v>
      </c>
      <c r="E658" s="85">
        <v>402005316</v>
      </c>
      <c r="F658" s="85" t="s">
        <v>1031</v>
      </c>
      <c r="G658" s="85" t="s">
        <v>1513</v>
      </c>
      <c r="H658" s="85">
        <v>63.13</v>
      </c>
      <c r="I658" s="85" t="s">
        <v>1031</v>
      </c>
      <c r="J658" s="85" t="s">
        <v>1047</v>
      </c>
      <c r="K658" s="4">
        <v>92.419293521305249</v>
      </c>
      <c r="L658" s="4">
        <v>5834.43</v>
      </c>
      <c r="M658" s="85" t="s">
        <v>1732</v>
      </c>
    </row>
    <row r="659" spans="1:13" ht="75">
      <c r="A659" s="96">
        <v>650</v>
      </c>
      <c r="B659" s="403"/>
      <c r="C659" s="326" t="s">
        <v>1044</v>
      </c>
      <c r="D659" s="85" t="s">
        <v>1733</v>
      </c>
      <c r="E659" s="85">
        <v>404961751</v>
      </c>
      <c r="F659" s="85" t="s">
        <v>1031</v>
      </c>
      <c r="G659" s="85" t="s">
        <v>1513</v>
      </c>
      <c r="H659" s="85">
        <v>60</v>
      </c>
      <c r="I659" s="85" t="s">
        <v>1031</v>
      </c>
      <c r="J659" s="85" t="s">
        <v>1047</v>
      </c>
      <c r="K659" s="4">
        <v>94.919354838709694</v>
      </c>
      <c r="L659" s="4">
        <v>5695.1612903225814</v>
      </c>
      <c r="M659" s="85" t="s">
        <v>1734</v>
      </c>
    </row>
    <row r="660" spans="1:13" ht="60">
      <c r="A660" s="96">
        <v>651</v>
      </c>
      <c r="B660" s="403"/>
      <c r="C660" s="326" t="s">
        <v>1044</v>
      </c>
      <c r="D660" s="85" t="s">
        <v>1735</v>
      </c>
      <c r="E660" s="85">
        <v>405144277</v>
      </c>
      <c r="F660" s="85" t="s">
        <v>1031</v>
      </c>
      <c r="G660" s="85" t="s">
        <v>1513</v>
      </c>
      <c r="H660" s="85">
        <v>36</v>
      </c>
      <c r="I660" s="85" t="s">
        <v>1031</v>
      </c>
      <c r="J660" s="85" t="s">
        <v>1047</v>
      </c>
      <c r="K660" s="4">
        <v>92.41935483870968</v>
      </c>
      <c r="L660" s="4">
        <v>3327.0967741935483</v>
      </c>
      <c r="M660" s="85" t="s">
        <v>1736</v>
      </c>
    </row>
    <row r="661" spans="1:13" ht="120">
      <c r="A661" s="96">
        <v>652</v>
      </c>
      <c r="B661" s="403"/>
      <c r="C661" s="326" t="s">
        <v>1044</v>
      </c>
      <c r="D661" s="85" t="s">
        <v>1735</v>
      </c>
      <c r="E661" s="85">
        <v>405144277</v>
      </c>
      <c r="F661" s="85" t="s">
        <v>1031</v>
      </c>
      <c r="G661" s="85" t="s">
        <v>1513</v>
      </c>
      <c r="H661" s="85">
        <v>36</v>
      </c>
      <c r="I661" s="85" t="s">
        <v>1031</v>
      </c>
      <c r="J661" s="85" t="s">
        <v>1047</v>
      </c>
      <c r="K661" s="4">
        <v>92.41935483870968</v>
      </c>
      <c r="L661" s="4">
        <v>3327.0967741935483</v>
      </c>
      <c r="M661" s="85" t="s">
        <v>1737</v>
      </c>
    </row>
    <row r="662" spans="1:13" ht="150">
      <c r="A662" s="96">
        <v>653</v>
      </c>
      <c r="B662" s="403"/>
      <c r="C662" s="326" t="s">
        <v>1044</v>
      </c>
      <c r="D662" s="85" t="s">
        <v>1735</v>
      </c>
      <c r="E662" s="85">
        <v>405144277</v>
      </c>
      <c r="F662" s="85" t="s">
        <v>1031</v>
      </c>
      <c r="G662" s="85" t="s">
        <v>1513</v>
      </c>
      <c r="H662" s="85">
        <v>49.28</v>
      </c>
      <c r="I662" s="85" t="s">
        <v>1031</v>
      </c>
      <c r="J662" s="85" t="s">
        <v>1047</v>
      </c>
      <c r="K662" s="4">
        <v>92.419354838709666</v>
      </c>
      <c r="L662" s="4">
        <v>4554.4258064516125</v>
      </c>
      <c r="M662" s="85" t="s">
        <v>1738</v>
      </c>
    </row>
    <row r="663" spans="1:13" ht="180">
      <c r="A663" s="96">
        <v>654</v>
      </c>
      <c r="B663" s="403"/>
      <c r="C663" s="326" t="s">
        <v>1044</v>
      </c>
      <c r="D663" s="85" t="s">
        <v>1735</v>
      </c>
      <c r="E663" s="85">
        <v>405144277</v>
      </c>
      <c r="F663" s="85" t="s">
        <v>1031</v>
      </c>
      <c r="G663" s="85" t="s">
        <v>1513</v>
      </c>
      <c r="H663" s="85">
        <v>96</v>
      </c>
      <c r="I663" s="85" t="s">
        <v>1031</v>
      </c>
      <c r="J663" s="85" t="s">
        <v>1047</v>
      </c>
      <c r="K663" s="4">
        <v>92.41935483870968</v>
      </c>
      <c r="L663" s="4">
        <v>8872.2580645161288</v>
      </c>
      <c r="M663" s="85" t="s">
        <v>1739</v>
      </c>
    </row>
    <row r="664" spans="1:13" ht="150">
      <c r="A664" s="96">
        <v>655</v>
      </c>
      <c r="B664" s="403"/>
      <c r="C664" s="326" t="s">
        <v>1044</v>
      </c>
      <c r="D664" s="85" t="s">
        <v>1735</v>
      </c>
      <c r="E664" s="85">
        <v>405144277</v>
      </c>
      <c r="F664" s="85" t="s">
        <v>1031</v>
      </c>
      <c r="G664" s="85" t="s">
        <v>1513</v>
      </c>
      <c r="H664" s="85">
        <v>36</v>
      </c>
      <c r="I664" s="85" t="s">
        <v>1031</v>
      </c>
      <c r="J664" s="85" t="s">
        <v>1047</v>
      </c>
      <c r="K664" s="4">
        <v>92.41935483870968</v>
      </c>
      <c r="L664" s="4">
        <v>3327.0967741935483</v>
      </c>
      <c r="M664" s="85" t="s">
        <v>1740</v>
      </c>
    </row>
    <row r="665" spans="1:13" ht="75">
      <c r="A665" s="96">
        <v>656</v>
      </c>
      <c r="B665" s="403"/>
      <c r="C665" s="326" t="s">
        <v>1044</v>
      </c>
      <c r="D665" s="85" t="s">
        <v>1735</v>
      </c>
      <c r="E665" s="85">
        <v>405144277</v>
      </c>
      <c r="F665" s="85" t="s">
        <v>1031</v>
      </c>
      <c r="G665" s="85" t="s">
        <v>1513</v>
      </c>
      <c r="H665" s="85">
        <v>36</v>
      </c>
      <c r="I665" s="85" t="s">
        <v>1031</v>
      </c>
      <c r="J665" s="85" t="s">
        <v>1047</v>
      </c>
      <c r="K665" s="4">
        <v>92.41935483870968</v>
      </c>
      <c r="L665" s="4">
        <v>3327.0967741935483</v>
      </c>
      <c r="M665" s="85" t="s">
        <v>1741</v>
      </c>
    </row>
    <row r="666" spans="1:13" ht="105">
      <c r="A666" s="96">
        <v>657</v>
      </c>
      <c r="B666" s="403"/>
      <c r="C666" s="326" t="s">
        <v>1044</v>
      </c>
      <c r="D666" s="85" t="s">
        <v>1735</v>
      </c>
      <c r="E666" s="85">
        <v>405144277</v>
      </c>
      <c r="F666" s="85" t="s">
        <v>1031</v>
      </c>
      <c r="G666" s="85" t="s">
        <v>1513</v>
      </c>
      <c r="H666" s="85">
        <v>32</v>
      </c>
      <c r="I666" s="85" t="s">
        <v>1031</v>
      </c>
      <c r="J666" s="85" t="s">
        <v>1047</v>
      </c>
      <c r="K666" s="4">
        <v>92.419354838709666</v>
      </c>
      <c r="L666" s="4">
        <v>2957.4193548387093</v>
      </c>
      <c r="M666" s="85" t="s">
        <v>1742</v>
      </c>
    </row>
    <row r="667" spans="1:13" ht="195">
      <c r="A667" s="96">
        <v>658</v>
      </c>
      <c r="B667" s="403"/>
      <c r="C667" s="326" t="s">
        <v>1044</v>
      </c>
      <c r="D667" s="85" t="s">
        <v>1743</v>
      </c>
      <c r="E667" s="85">
        <v>405182305</v>
      </c>
      <c r="F667" s="85" t="s">
        <v>1031</v>
      </c>
      <c r="G667" s="85" t="s">
        <v>1513</v>
      </c>
      <c r="H667" s="85">
        <v>520.69999999999993</v>
      </c>
      <c r="I667" s="85" t="s">
        <v>1031</v>
      </c>
      <c r="J667" s="85" t="s">
        <v>1047</v>
      </c>
      <c r="K667" s="4">
        <v>53.70967741935484</v>
      </c>
      <c r="L667" s="4">
        <v>27966.629032258061</v>
      </c>
      <c r="M667" s="85" t="s">
        <v>1744</v>
      </c>
    </row>
    <row r="668" spans="1:13" ht="60">
      <c r="A668" s="96">
        <v>659</v>
      </c>
      <c r="B668" s="403"/>
      <c r="C668" s="326" t="s">
        <v>1044</v>
      </c>
      <c r="D668" s="85" t="s">
        <v>1743</v>
      </c>
      <c r="E668" s="85">
        <v>405182305</v>
      </c>
      <c r="F668" s="85" t="s">
        <v>1031</v>
      </c>
      <c r="G668" s="85" t="s">
        <v>1513</v>
      </c>
      <c r="H668" s="85">
        <v>195.5</v>
      </c>
      <c r="I668" s="85" t="s">
        <v>1031</v>
      </c>
      <c r="J668" s="85" t="s">
        <v>1047</v>
      </c>
      <c r="K668" s="4">
        <v>53.70967741935484</v>
      </c>
      <c r="L668" s="4">
        <v>10500.241935483871</v>
      </c>
      <c r="M668" s="85" t="s">
        <v>1745</v>
      </c>
    </row>
    <row r="669" spans="1:13" ht="120">
      <c r="A669" s="96">
        <v>660</v>
      </c>
      <c r="B669" s="403"/>
      <c r="C669" s="326" t="s">
        <v>1044</v>
      </c>
      <c r="D669" s="85" t="s">
        <v>1743</v>
      </c>
      <c r="E669" s="85">
        <v>405182305</v>
      </c>
      <c r="F669" s="85" t="s">
        <v>1031</v>
      </c>
      <c r="G669" s="85" t="s">
        <v>1513</v>
      </c>
      <c r="H669" s="85">
        <v>36</v>
      </c>
      <c r="I669" s="85" t="s">
        <v>1031</v>
      </c>
      <c r="J669" s="85" t="s">
        <v>1047</v>
      </c>
      <c r="K669" s="4">
        <v>53.70967741935484</v>
      </c>
      <c r="L669" s="4">
        <v>1933.5483870967741</v>
      </c>
      <c r="M669" s="85" t="s">
        <v>1746</v>
      </c>
    </row>
    <row r="670" spans="1:13" ht="105">
      <c r="A670" s="96">
        <v>661</v>
      </c>
      <c r="B670" s="403"/>
      <c r="C670" s="326" t="s">
        <v>1044</v>
      </c>
      <c r="D670" s="85" t="s">
        <v>1743</v>
      </c>
      <c r="E670" s="85">
        <v>405182305</v>
      </c>
      <c r="F670" s="85" t="s">
        <v>1031</v>
      </c>
      <c r="G670" s="85" t="s">
        <v>1513</v>
      </c>
      <c r="H670" s="85">
        <v>95.075999999999993</v>
      </c>
      <c r="I670" s="85" t="s">
        <v>1031</v>
      </c>
      <c r="J670" s="85" t="s">
        <v>1047</v>
      </c>
      <c r="K670" s="4">
        <v>53.709677419354833</v>
      </c>
      <c r="L670" s="4">
        <v>5106.5012903225797</v>
      </c>
      <c r="M670" s="85" t="s">
        <v>1747</v>
      </c>
    </row>
    <row r="671" spans="1:13" ht="90">
      <c r="A671" s="96">
        <v>662</v>
      </c>
      <c r="B671" s="403"/>
      <c r="C671" s="326" t="s">
        <v>1044</v>
      </c>
      <c r="D671" s="85" t="s">
        <v>1743</v>
      </c>
      <c r="E671" s="85">
        <v>405182305</v>
      </c>
      <c r="F671" s="85" t="s">
        <v>1031</v>
      </c>
      <c r="G671" s="85" t="s">
        <v>1513</v>
      </c>
      <c r="H671" s="85">
        <v>43.75</v>
      </c>
      <c r="I671" s="85" t="s">
        <v>1031</v>
      </c>
      <c r="J671" s="85" t="s">
        <v>1047</v>
      </c>
      <c r="K671" s="4">
        <v>53.70967741935484</v>
      </c>
      <c r="L671" s="4">
        <v>2349.7983870967741</v>
      </c>
      <c r="M671" s="85" t="s">
        <v>1748</v>
      </c>
    </row>
    <row r="672" spans="1:13" ht="90">
      <c r="A672" s="96">
        <v>663</v>
      </c>
      <c r="B672" s="403"/>
      <c r="C672" s="326" t="s">
        <v>1044</v>
      </c>
      <c r="D672" s="85" t="s">
        <v>1743</v>
      </c>
      <c r="E672" s="85">
        <v>405182305</v>
      </c>
      <c r="F672" s="85" t="s">
        <v>1031</v>
      </c>
      <c r="G672" s="85" t="s">
        <v>1513</v>
      </c>
      <c r="H672" s="85">
        <v>108</v>
      </c>
      <c r="I672" s="85" t="s">
        <v>1031</v>
      </c>
      <c r="J672" s="85" t="s">
        <v>1047</v>
      </c>
      <c r="K672" s="4">
        <v>53.709677419354833</v>
      </c>
      <c r="L672" s="4">
        <v>5800.645161290322</v>
      </c>
      <c r="M672" s="85" t="s">
        <v>1749</v>
      </c>
    </row>
    <row r="673" spans="1:13" ht="135">
      <c r="A673" s="96">
        <v>664</v>
      </c>
      <c r="B673" s="403"/>
      <c r="C673" s="326" t="s">
        <v>1044</v>
      </c>
      <c r="D673" s="85" t="s">
        <v>1743</v>
      </c>
      <c r="E673" s="85">
        <v>405182305</v>
      </c>
      <c r="F673" s="85" t="s">
        <v>1031</v>
      </c>
      <c r="G673" s="85" t="s">
        <v>1513</v>
      </c>
      <c r="H673" s="85">
        <v>64</v>
      </c>
      <c r="I673" s="85" t="s">
        <v>1031</v>
      </c>
      <c r="J673" s="85" t="s">
        <v>1047</v>
      </c>
      <c r="K673" s="4">
        <v>53.709677419354833</v>
      </c>
      <c r="L673" s="4">
        <v>3437.4193548387093</v>
      </c>
      <c r="M673" s="85" t="s">
        <v>1750</v>
      </c>
    </row>
    <row r="674" spans="1:13" ht="180">
      <c r="A674" s="96">
        <v>665</v>
      </c>
      <c r="B674" s="403"/>
      <c r="C674" s="326" t="s">
        <v>1044</v>
      </c>
      <c r="D674" s="85" t="s">
        <v>1743</v>
      </c>
      <c r="E674" s="85">
        <v>405182305</v>
      </c>
      <c r="F674" s="85" t="s">
        <v>1031</v>
      </c>
      <c r="G674" s="85" t="s">
        <v>1513</v>
      </c>
      <c r="H674" s="85">
        <v>84</v>
      </c>
      <c r="I674" s="85" t="s">
        <v>1031</v>
      </c>
      <c r="J674" s="85" t="s">
        <v>1047</v>
      </c>
      <c r="K674" s="4">
        <v>53.709677419354833</v>
      </c>
      <c r="L674" s="4">
        <v>4511.6129032258059</v>
      </c>
      <c r="M674" s="85" t="s">
        <v>1751</v>
      </c>
    </row>
    <row r="675" spans="1:13" ht="75">
      <c r="A675" s="96">
        <v>666</v>
      </c>
      <c r="B675" s="403"/>
      <c r="C675" s="326" t="s">
        <v>1044</v>
      </c>
      <c r="D675" s="85" t="s">
        <v>1743</v>
      </c>
      <c r="E675" s="85">
        <v>405182305</v>
      </c>
      <c r="F675" s="85" t="s">
        <v>1031</v>
      </c>
      <c r="G675" s="85" t="s">
        <v>1513</v>
      </c>
      <c r="H675" s="85">
        <v>96</v>
      </c>
      <c r="I675" s="85" t="s">
        <v>1031</v>
      </c>
      <c r="J675" s="85" t="s">
        <v>1047</v>
      </c>
      <c r="K675" s="4">
        <v>53.70967741935484</v>
      </c>
      <c r="L675" s="4">
        <v>5156.1290322580644</v>
      </c>
      <c r="M675" s="85" t="s">
        <v>1752</v>
      </c>
    </row>
    <row r="676" spans="1:13" ht="120">
      <c r="A676" s="96">
        <v>667</v>
      </c>
      <c r="B676" s="403"/>
      <c r="C676" s="326" t="s">
        <v>1044</v>
      </c>
      <c r="D676" s="85" t="s">
        <v>1743</v>
      </c>
      <c r="E676" s="85">
        <v>405182305</v>
      </c>
      <c r="F676" s="85" t="s">
        <v>1031</v>
      </c>
      <c r="G676" s="85" t="s">
        <v>1513</v>
      </c>
      <c r="H676" s="85">
        <v>36</v>
      </c>
      <c r="I676" s="85" t="s">
        <v>1031</v>
      </c>
      <c r="J676" s="85" t="s">
        <v>1047</v>
      </c>
      <c r="K676" s="4">
        <v>53.70967741935484</v>
      </c>
      <c r="L676" s="4">
        <v>1933.5483870967741</v>
      </c>
      <c r="M676" s="85" t="s">
        <v>1753</v>
      </c>
    </row>
    <row r="677" spans="1:13" ht="75">
      <c r="A677" s="96">
        <v>668</v>
      </c>
      <c r="B677" s="403"/>
      <c r="C677" s="326" t="s">
        <v>1044</v>
      </c>
      <c r="D677" s="85" t="s">
        <v>1743</v>
      </c>
      <c r="E677" s="85">
        <v>405182305</v>
      </c>
      <c r="F677" s="85" t="s">
        <v>1031</v>
      </c>
      <c r="G677" s="85" t="s">
        <v>1513</v>
      </c>
      <c r="H677" s="85">
        <v>40</v>
      </c>
      <c r="I677" s="85" t="s">
        <v>1031</v>
      </c>
      <c r="J677" s="85" t="s">
        <v>1047</v>
      </c>
      <c r="K677" s="4">
        <v>53.70967741935484</v>
      </c>
      <c r="L677" s="4">
        <v>2148.3870967741937</v>
      </c>
      <c r="M677" s="85" t="s">
        <v>1754</v>
      </c>
    </row>
    <row r="678" spans="1:13" ht="90">
      <c r="A678" s="96">
        <v>669</v>
      </c>
      <c r="B678" s="403"/>
      <c r="C678" s="326" t="s">
        <v>1044</v>
      </c>
      <c r="D678" s="85" t="s">
        <v>1743</v>
      </c>
      <c r="E678" s="85">
        <v>405182305</v>
      </c>
      <c r="F678" s="85" t="s">
        <v>1031</v>
      </c>
      <c r="G678" s="85" t="s">
        <v>1513</v>
      </c>
      <c r="H678" s="85">
        <v>49.5</v>
      </c>
      <c r="I678" s="85" t="s">
        <v>1031</v>
      </c>
      <c r="J678" s="85" t="s">
        <v>1047</v>
      </c>
      <c r="K678" s="4">
        <v>53.70967741935484</v>
      </c>
      <c r="L678" s="4">
        <v>2658.6290322580644</v>
      </c>
      <c r="M678" s="85" t="s">
        <v>1755</v>
      </c>
    </row>
    <row r="679" spans="1:13" ht="60">
      <c r="A679" s="96">
        <v>670</v>
      </c>
      <c r="B679" s="403"/>
      <c r="C679" s="326" t="s">
        <v>1044</v>
      </c>
      <c r="D679" s="85" t="s">
        <v>1743</v>
      </c>
      <c r="E679" s="85">
        <v>405182305</v>
      </c>
      <c r="F679" s="85" t="s">
        <v>1031</v>
      </c>
      <c r="G679" s="85" t="s">
        <v>1513</v>
      </c>
      <c r="H679" s="85">
        <v>72</v>
      </c>
      <c r="I679" s="85" t="s">
        <v>1031</v>
      </c>
      <c r="J679" s="85" t="s">
        <v>1047</v>
      </c>
      <c r="K679" s="4">
        <v>53.70967741935484</v>
      </c>
      <c r="L679" s="4">
        <v>3867.0967741935483</v>
      </c>
      <c r="M679" s="85" t="s">
        <v>1756</v>
      </c>
    </row>
    <row r="680" spans="1:13" ht="75">
      <c r="A680" s="96">
        <v>671</v>
      </c>
      <c r="B680" s="403"/>
      <c r="C680" s="326" t="s">
        <v>1044</v>
      </c>
      <c r="D680" s="85" t="s">
        <v>1743</v>
      </c>
      <c r="E680" s="85">
        <v>405182305</v>
      </c>
      <c r="F680" s="85" t="s">
        <v>1031</v>
      </c>
      <c r="G680" s="85" t="s">
        <v>1513</v>
      </c>
      <c r="H680" s="85">
        <v>40</v>
      </c>
      <c r="I680" s="85" t="s">
        <v>1031</v>
      </c>
      <c r="J680" s="85" t="s">
        <v>1047</v>
      </c>
      <c r="K680" s="4">
        <v>53.70967741935484</v>
      </c>
      <c r="L680" s="4">
        <v>2148.3870967741937</v>
      </c>
      <c r="M680" s="85" t="s">
        <v>1757</v>
      </c>
    </row>
    <row r="681" spans="1:13" ht="45">
      <c r="A681" s="96">
        <v>672</v>
      </c>
      <c r="B681" s="403"/>
      <c r="C681" s="326" t="s">
        <v>1044</v>
      </c>
      <c r="D681" s="85" t="s">
        <v>1743</v>
      </c>
      <c r="E681" s="85">
        <v>405182305</v>
      </c>
      <c r="F681" s="85" t="s">
        <v>1031</v>
      </c>
      <c r="G681" s="85" t="s">
        <v>1513</v>
      </c>
      <c r="H681" s="85">
        <v>64</v>
      </c>
      <c r="I681" s="85" t="s">
        <v>1031</v>
      </c>
      <c r="J681" s="85" t="s">
        <v>1047</v>
      </c>
      <c r="K681" s="4">
        <v>53.709677419354833</v>
      </c>
      <c r="L681" s="4">
        <v>3437.4193548387093</v>
      </c>
      <c r="M681" s="85" t="s">
        <v>1613</v>
      </c>
    </row>
    <row r="682" spans="1:13" ht="105">
      <c r="A682" s="96">
        <v>673</v>
      </c>
      <c r="B682" s="403"/>
      <c r="C682" s="326" t="s">
        <v>1044</v>
      </c>
      <c r="D682" s="85" t="s">
        <v>1743</v>
      </c>
      <c r="E682" s="85">
        <v>405182305</v>
      </c>
      <c r="F682" s="85" t="s">
        <v>1031</v>
      </c>
      <c r="G682" s="85" t="s">
        <v>1513</v>
      </c>
      <c r="H682" s="85">
        <v>46</v>
      </c>
      <c r="I682" s="85" t="s">
        <v>1031</v>
      </c>
      <c r="J682" s="85" t="s">
        <v>1047</v>
      </c>
      <c r="K682" s="4">
        <v>53.709677419354833</v>
      </c>
      <c r="L682" s="4">
        <v>2470.6451612903224</v>
      </c>
      <c r="M682" s="85" t="s">
        <v>1758</v>
      </c>
    </row>
    <row r="683" spans="1:13" ht="90">
      <c r="A683" s="96">
        <v>674</v>
      </c>
      <c r="B683" s="403"/>
      <c r="C683" s="326" t="s">
        <v>1044</v>
      </c>
      <c r="D683" s="85" t="s">
        <v>1743</v>
      </c>
      <c r="E683" s="85">
        <v>405182305</v>
      </c>
      <c r="F683" s="85" t="s">
        <v>1031</v>
      </c>
      <c r="G683" s="85" t="s">
        <v>1513</v>
      </c>
      <c r="H683" s="85">
        <v>18</v>
      </c>
      <c r="I683" s="85" t="s">
        <v>1031</v>
      </c>
      <c r="J683" s="85" t="s">
        <v>1047</v>
      </c>
      <c r="K683" s="4">
        <v>53.70967741935484</v>
      </c>
      <c r="L683" s="4">
        <v>966.77419354838707</v>
      </c>
      <c r="M683" s="85" t="s">
        <v>1759</v>
      </c>
    </row>
    <row r="684" spans="1:13" ht="150">
      <c r="A684" s="96">
        <v>675</v>
      </c>
      <c r="B684" s="403"/>
      <c r="C684" s="326" t="s">
        <v>1044</v>
      </c>
      <c r="D684" s="85" t="s">
        <v>1743</v>
      </c>
      <c r="E684" s="85">
        <v>405182305</v>
      </c>
      <c r="F684" s="85" t="s">
        <v>1031</v>
      </c>
      <c r="G684" s="85" t="s">
        <v>1513</v>
      </c>
      <c r="H684" s="85">
        <v>36</v>
      </c>
      <c r="I684" s="85" t="s">
        <v>1031</v>
      </c>
      <c r="J684" s="85" t="s">
        <v>1047</v>
      </c>
      <c r="K684" s="4">
        <v>53.70967741935484</v>
      </c>
      <c r="L684" s="4">
        <v>1933.5483870967741</v>
      </c>
      <c r="M684" s="85" t="s">
        <v>1760</v>
      </c>
    </row>
    <row r="685" spans="1:13" ht="90">
      <c r="A685" s="96">
        <v>676</v>
      </c>
      <c r="B685" s="403"/>
      <c r="C685" s="326" t="s">
        <v>1044</v>
      </c>
      <c r="D685" s="85" t="s">
        <v>1743</v>
      </c>
      <c r="E685" s="85">
        <v>405182305</v>
      </c>
      <c r="F685" s="85" t="s">
        <v>1031</v>
      </c>
      <c r="G685" s="85" t="s">
        <v>1513</v>
      </c>
      <c r="H685" s="85">
        <v>157.56</v>
      </c>
      <c r="I685" s="85" t="s">
        <v>1031</v>
      </c>
      <c r="J685" s="85" t="s">
        <v>1047</v>
      </c>
      <c r="K685" s="4">
        <v>53.70967741935484</v>
      </c>
      <c r="L685" s="4">
        <v>8462.4967741935488</v>
      </c>
      <c r="M685" s="85" t="s">
        <v>1761</v>
      </c>
    </row>
    <row r="686" spans="1:13" ht="90">
      <c r="A686" s="96">
        <v>677</v>
      </c>
      <c r="B686" s="403"/>
      <c r="C686" s="326" t="s">
        <v>1044</v>
      </c>
      <c r="D686" s="85" t="s">
        <v>1743</v>
      </c>
      <c r="E686" s="85">
        <v>405182305</v>
      </c>
      <c r="F686" s="85" t="s">
        <v>1031</v>
      </c>
      <c r="G686" s="85" t="s">
        <v>1513</v>
      </c>
      <c r="H686" s="85">
        <v>40</v>
      </c>
      <c r="I686" s="85" t="s">
        <v>1031</v>
      </c>
      <c r="J686" s="85" t="s">
        <v>1047</v>
      </c>
      <c r="K686" s="4">
        <v>53.70967741935484</v>
      </c>
      <c r="L686" s="4">
        <v>2148.3870967741937</v>
      </c>
      <c r="M686" s="85" t="s">
        <v>1762</v>
      </c>
    </row>
    <row r="687" spans="1:13" ht="75">
      <c r="A687" s="96">
        <v>678</v>
      </c>
      <c r="B687" s="403"/>
      <c r="C687" s="326" t="s">
        <v>1044</v>
      </c>
      <c r="D687" s="85" t="s">
        <v>1743</v>
      </c>
      <c r="E687" s="85">
        <v>405182305</v>
      </c>
      <c r="F687" s="85" t="s">
        <v>1031</v>
      </c>
      <c r="G687" s="85" t="s">
        <v>1513</v>
      </c>
      <c r="H687" s="85">
        <v>40</v>
      </c>
      <c r="I687" s="85" t="s">
        <v>1031</v>
      </c>
      <c r="J687" s="85" t="s">
        <v>1047</v>
      </c>
      <c r="K687" s="4">
        <v>53.70967741935484</v>
      </c>
      <c r="L687" s="4">
        <v>2148.3870967741937</v>
      </c>
      <c r="M687" s="85" t="s">
        <v>1763</v>
      </c>
    </row>
    <row r="688" spans="1:13" ht="75">
      <c r="A688" s="96">
        <v>679</v>
      </c>
      <c r="B688" s="403"/>
      <c r="C688" s="326" t="s">
        <v>1044</v>
      </c>
      <c r="D688" s="85" t="s">
        <v>1743</v>
      </c>
      <c r="E688" s="85">
        <v>405182305</v>
      </c>
      <c r="F688" s="85" t="s">
        <v>1031</v>
      </c>
      <c r="G688" s="85" t="s">
        <v>1513</v>
      </c>
      <c r="H688" s="85">
        <v>40</v>
      </c>
      <c r="I688" s="85" t="s">
        <v>1031</v>
      </c>
      <c r="J688" s="85" t="s">
        <v>1047</v>
      </c>
      <c r="K688" s="4">
        <v>53.70967741935484</v>
      </c>
      <c r="L688" s="4">
        <v>2148.3870967741937</v>
      </c>
      <c r="M688" s="85" t="s">
        <v>1764</v>
      </c>
    </row>
    <row r="689" spans="1:13" ht="135">
      <c r="A689" s="96">
        <v>680</v>
      </c>
      <c r="B689" s="403"/>
      <c r="C689" s="326" t="s">
        <v>1044</v>
      </c>
      <c r="D689" s="85" t="s">
        <v>1743</v>
      </c>
      <c r="E689" s="85">
        <v>405182305</v>
      </c>
      <c r="F689" s="85" t="s">
        <v>1031</v>
      </c>
      <c r="G689" s="85" t="s">
        <v>1513</v>
      </c>
      <c r="H689" s="85">
        <v>36</v>
      </c>
      <c r="I689" s="85" t="s">
        <v>1031</v>
      </c>
      <c r="J689" s="85" t="s">
        <v>1047</v>
      </c>
      <c r="K689" s="4">
        <v>53.70967741935484</v>
      </c>
      <c r="L689" s="4">
        <v>1933.5483870967741</v>
      </c>
      <c r="M689" s="85" t="s">
        <v>1765</v>
      </c>
    </row>
    <row r="690" spans="1:13" ht="105">
      <c r="A690" s="96">
        <v>681</v>
      </c>
      <c r="B690" s="403"/>
      <c r="C690" s="326" t="s">
        <v>1044</v>
      </c>
      <c r="D690" s="85" t="s">
        <v>1743</v>
      </c>
      <c r="E690" s="85">
        <v>405182305</v>
      </c>
      <c r="F690" s="85" t="s">
        <v>1031</v>
      </c>
      <c r="G690" s="85" t="s">
        <v>1513</v>
      </c>
      <c r="H690" s="85">
        <v>64</v>
      </c>
      <c r="I690" s="85" t="s">
        <v>1031</v>
      </c>
      <c r="J690" s="85" t="s">
        <v>1047</v>
      </c>
      <c r="K690" s="4">
        <v>53.709677419354833</v>
      </c>
      <c r="L690" s="4">
        <v>3437.4193548387093</v>
      </c>
      <c r="M690" s="85" t="s">
        <v>1766</v>
      </c>
    </row>
    <row r="691" spans="1:13" ht="105">
      <c r="A691" s="96">
        <v>682</v>
      </c>
      <c r="B691" s="403"/>
      <c r="C691" s="326" t="s">
        <v>1044</v>
      </c>
      <c r="D691" s="85" t="s">
        <v>1743</v>
      </c>
      <c r="E691" s="85">
        <v>405182305</v>
      </c>
      <c r="F691" s="85" t="s">
        <v>1031</v>
      </c>
      <c r="G691" s="85" t="s">
        <v>1513</v>
      </c>
      <c r="H691" s="85">
        <v>30</v>
      </c>
      <c r="I691" s="85" t="s">
        <v>1031</v>
      </c>
      <c r="J691" s="85" t="s">
        <v>1047</v>
      </c>
      <c r="K691" s="4">
        <v>53.709677419354847</v>
      </c>
      <c r="L691" s="4">
        <v>1611.2903225806454</v>
      </c>
      <c r="M691" s="85" t="s">
        <v>1767</v>
      </c>
    </row>
    <row r="692" spans="1:13" ht="105">
      <c r="A692" s="96">
        <v>683</v>
      </c>
      <c r="B692" s="403"/>
      <c r="C692" s="326" t="s">
        <v>1044</v>
      </c>
      <c r="D692" s="85" t="s">
        <v>1743</v>
      </c>
      <c r="E692" s="85">
        <v>405182305</v>
      </c>
      <c r="F692" s="85" t="s">
        <v>1031</v>
      </c>
      <c r="G692" s="85" t="s">
        <v>1513</v>
      </c>
      <c r="H692" s="85">
        <v>48</v>
      </c>
      <c r="I692" s="85" t="s">
        <v>1031</v>
      </c>
      <c r="J692" s="85" t="s">
        <v>1047</v>
      </c>
      <c r="K692" s="4">
        <v>53.70967741935484</v>
      </c>
      <c r="L692" s="4">
        <v>2578.0645161290322</v>
      </c>
      <c r="M692" s="85" t="s">
        <v>1768</v>
      </c>
    </row>
    <row r="693" spans="1:13" ht="120">
      <c r="A693" s="96">
        <v>684</v>
      </c>
      <c r="B693" s="403"/>
      <c r="C693" s="326" t="s">
        <v>1044</v>
      </c>
      <c r="D693" s="85" t="s">
        <v>1743</v>
      </c>
      <c r="E693" s="85">
        <v>405182305</v>
      </c>
      <c r="F693" s="85" t="s">
        <v>1031</v>
      </c>
      <c r="G693" s="85" t="s">
        <v>1513</v>
      </c>
      <c r="H693" s="85">
        <v>75</v>
      </c>
      <c r="I693" s="85" t="s">
        <v>1031</v>
      </c>
      <c r="J693" s="85" t="s">
        <v>1047</v>
      </c>
      <c r="K693" s="4">
        <v>53.709677419354833</v>
      </c>
      <c r="L693" s="4">
        <v>4028.2258064516127</v>
      </c>
      <c r="M693" s="85" t="s">
        <v>1769</v>
      </c>
    </row>
    <row r="694" spans="1:13" ht="165">
      <c r="A694" s="96">
        <v>685</v>
      </c>
      <c r="B694" s="403"/>
      <c r="C694" s="326" t="s">
        <v>1044</v>
      </c>
      <c r="D694" s="85" t="s">
        <v>1743</v>
      </c>
      <c r="E694" s="85">
        <v>405182305</v>
      </c>
      <c r="F694" s="85" t="s">
        <v>1031</v>
      </c>
      <c r="G694" s="85" t="s">
        <v>1513</v>
      </c>
      <c r="H694" s="85">
        <v>95.76</v>
      </c>
      <c r="I694" s="85" t="s">
        <v>1031</v>
      </c>
      <c r="J694" s="85" t="s">
        <v>1047</v>
      </c>
      <c r="K694" s="4">
        <v>53.709677419354833</v>
      </c>
      <c r="L694" s="4">
        <v>5143.2387096774191</v>
      </c>
      <c r="M694" s="85" t="s">
        <v>1770</v>
      </c>
    </row>
    <row r="695" spans="1:13" ht="75">
      <c r="A695" s="96">
        <v>686</v>
      </c>
      <c r="B695" s="403"/>
      <c r="C695" s="326" t="s">
        <v>1044</v>
      </c>
      <c r="D695" s="85" t="s">
        <v>1743</v>
      </c>
      <c r="E695" s="85">
        <v>405182305</v>
      </c>
      <c r="F695" s="85" t="s">
        <v>1031</v>
      </c>
      <c r="G695" s="85" t="s">
        <v>1513</v>
      </c>
      <c r="H695" s="85">
        <v>80</v>
      </c>
      <c r="I695" s="85" t="s">
        <v>1031</v>
      </c>
      <c r="J695" s="85" t="s">
        <v>1047</v>
      </c>
      <c r="K695" s="4">
        <v>53.70967741935484</v>
      </c>
      <c r="L695" s="4">
        <v>4296.7741935483873</v>
      </c>
      <c r="M695" s="85" t="s">
        <v>1771</v>
      </c>
    </row>
    <row r="696" spans="1:13" ht="90">
      <c r="A696" s="96">
        <v>687</v>
      </c>
      <c r="B696" s="403"/>
      <c r="C696" s="326" t="s">
        <v>1044</v>
      </c>
      <c r="D696" s="85" t="s">
        <v>1743</v>
      </c>
      <c r="E696" s="85">
        <v>405182305</v>
      </c>
      <c r="F696" s="85" t="s">
        <v>1031</v>
      </c>
      <c r="G696" s="85" t="s">
        <v>1513</v>
      </c>
      <c r="H696" s="85">
        <v>297</v>
      </c>
      <c r="I696" s="85" t="s">
        <v>1031</v>
      </c>
      <c r="J696" s="85" t="s">
        <v>1047</v>
      </c>
      <c r="K696" s="4">
        <v>53.70967741935484</v>
      </c>
      <c r="L696" s="4">
        <v>15951.774193548388</v>
      </c>
      <c r="M696" s="85" t="s">
        <v>1772</v>
      </c>
    </row>
    <row r="697" spans="1:13" ht="90">
      <c r="A697" s="96">
        <v>688</v>
      </c>
      <c r="B697" s="403"/>
      <c r="C697" s="326" t="s">
        <v>1044</v>
      </c>
      <c r="D697" s="85" t="s">
        <v>1743</v>
      </c>
      <c r="E697" s="85">
        <v>405182305</v>
      </c>
      <c r="F697" s="85" t="s">
        <v>1031</v>
      </c>
      <c r="G697" s="85" t="s">
        <v>1513</v>
      </c>
      <c r="H697" s="85">
        <v>297</v>
      </c>
      <c r="I697" s="85" t="s">
        <v>1031</v>
      </c>
      <c r="J697" s="85" t="s">
        <v>1047</v>
      </c>
      <c r="K697" s="4">
        <v>53.70967741935484</v>
      </c>
      <c r="L697" s="4">
        <v>15951.774193548388</v>
      </c>
      <c r="M697" s="85" t="s">
        <v>1772</v>
      </c>
    </row>
    <row r="698" spans="1:13" ht="150">
      <c r="A698" s="96">
        <v>689</v>
      </c>
      <c r="B698" s="403"/>
      <c r="C698" s="326" t="s">
        <v>1044</v>
      </c>
      <c r="D698" s="85" t="s">
        <v>1743</v>
      </c>
      <c r="E698" s="85">
        <v>405182305</v>
      </c>
      <c r="F698" s="85" t="s">
        <v>1031</v>
      </c>
      <c r="G698" s="85" t="s">
        <v>1513</v>
      </c>
      <c r="H698" s="85">
        <v>36</v>
      </c>
      <c r="I698" s="85" t="s">
        <v>1031</v>
      </c>
      <c r="J698" s="85" t="s">
        <v>1047</v>
      </c>
      <c r="K698" s="4">
        <v>53.70967741935484</v>
      </c>
      <c r="L698" s="4">
        <v>1933.5483870967741</v>
      </c>
      <c r="M698" s="85" t="s">
        <v>1773</v>
      </c>
    </row>
    <row r="699" spans="1:13" ht="75">
      <c r="A699" s="96">
        <v>690</v>
      </c>
      <c r="B699" s="403"/>
      <c r="C699" s="326" t="s">
        <v>1044</v>
      </c>
      <c r="D699" s="85" t="s">
        <v>1743</v>
      </c>
      <c r="E699" s="85">
        <v>405182305</v>
      </c>
      <c r="F699" s="85" t="s">
        <v>1031</v>
      </c>
      <c r="G699" s="85" t="s">
        <v>1513</v>
      </c>
      <c r="H699" s="85">
        <v>18</v>
      </c>
      <c r="I699" s="85" t="s">
        <v>1031</v>
      </c>
      <c r="J699" s="85" t="s">
        <v>1047</v>
      </c>
      <c r="K699" s="4">
        <v>53.70967741935484</v>
      </c>
      <c r="L699" s="4">
        <v>966.77419354838707</v>
      </c>
      <c r="M699" s="85" t="s">
        <v>1774</v>
      </c>
    </row>
    <row r="700" spans="1:13" ht="135">
      <c r="A700" s="96">
        <v>691</v>
      </c>
      <c r="B700" s="403"/>
      <c r="C700" s="326" t="s">
        <v>1044</v>
      </c>
      <c r="D700" s="85" t="s">
        <v>1743</v>
      </c>
      <c r="E700" s="85">
        <v>405182305</v>
      </c>
      <c r="F700" s="85" t="s">
        <v>1031</v>
      </c>
      <c r="G700" s="85" t="s">
        <v>1513</v>
      </c>
      <c r="H700" s="85">
        <v>18</v>
      </c>
      <c r="I700" s="85" t="s">
        <v>1031</v>
      </c>
      <c r="J700" s="85" t="s">
        <v>1047</v>
      </c>
      <c r="K700" s="4">
        <v>53.70967741935484</v>
      </c>
      <c r="L700" s="4">
        <v>966.77419354838707</v>
      </c>
      <c r="M700" s="85" t="s">
        <v>1775</v>
      </c>
    </row>
    <row r="701" spans="1:13" ht="150">
      <c r="A701" s="96">
        <v>692</v>
      </c>
      <c r="B701" s="403"/>
      <c r="C701" s="326" t="s">
        <v>1044</v>
      </c>
      <c r="D701" s="85" t="s">
        <v>1743</v>
      </c>
      <c r="E701" s="85">
        <v>405182305</v>
      </c>
      <c r="F701" s="85" t="s">
        <v>1031</v>
      </c>
      <c r="G701" s="85" t="s">
        <v>1513</v>
      </c>
      <c r="H701" s="85">
        <v>18</v>
      </c>
      <c r="I701" s="85" t="s">
        <v>1031</v>
      </c>
      <c r="J701" s="85" t="s">
        <v>1047</v>
      </c>
      <c r="K701" s="4">
        <v>53.70967741935484</v>
      </c>
      <c r="L701" s="4">
        <v>966.77419354838707</v>
      </c>
      <c r="M701" s="85" t="s">
        <v>1776</v>
      </c>
    </row>
    <row r="702" spans="1:13" ht="210">
      <c r="A702" s="96">
        <v>693</v>
      </c>
      <c r="B702" s="403"/>
      <c r="C702" s="326" t="s">
        <v>1044</v>
      </c>
      <c r="D702" s="85" t="s">
        <v>1743</v>
      </c>
      <c r="E702" s="85">
        <v>405182305</v>
      </c>
      <c r="F702" s="85" t="s">
        <v>1031</v>
      </c>
      <c r="G702" s="85" t="s">
        <v>1513</v>
      </c>
      <c r="H702" s="85">
        <v>120</v>
      </c>
      <c r="I702" s="85" t="s">
        <v>1031</v>
      </c>
      <c r="J702" s="85" t="s">
        <v>1047</v>
      </c>
      <c r="K702" s="4">
        <v>53.709677419354847</v>
      </c>
      <c r="L702" s="4">
        <v>6445.1612903225814</v>
      </c>
      <c r="M702" s="85" t="s">
        <v>1777</v>
      </c>
    </row>
    <row r="703" spans="1:13" ht="90">
      <c r="A703" s="96">
        <v>694</v>
      </c>
      <c r="B703" s="403"/>
      <c r="C703" s="326" t="s">
        <v>1044</v>
      </c>
      <c r="D703" s="85" t="s">
        <v>1743</v>
      </c>
      <c r="E703" s="85">
        <v>405182305</v>
      </c>
      <c r="F703" s="85" t="s">
        <v>1031</v>
      </c>
      <c r="G703" s="85" t="s">
        <v>1513</v>
      </c>
      <c r="H703" s="85">
        <v>32</v>
      </c>
      <c r="I703" s="85" t="s">
        <v>1031</v>
      </c>
      <c r="J703" s="85" t="s">
        <v>1047</v>
      </c>
      <c r="K703" s="4">
        <v>53.709677419354833</v>
      </c>
      <c r="L703" s="4">
        <v>1718.7096774193546</v>
      </c>
      <c r="M703" s="85" t="s">
        <v>1778</v>
      </c>
    </row>
    <row r="704" spans="1:13" ht="75">
      <c r="A704" s="96">
        <v>695</v>
      </c>
      <c r="B704" s="403"/>
      <c r="C704" s="326" t="s">
        <v>1044</v>
      </c>
      <c r="D704" s="85" t="s">
        <v>1743</v>
      </c>
      <c r="E704" s="85">
        <v>405182305</v>
      </c>
      <c r="F704" s="85" t="s">
        <v>1031</v>
      </c>
      <c r="G704" s="85" t="s">
        <v>1513</v>
      </c>
      <c r="H704" s="85">
        <v>53.64</v>
      </c>
      <c r="I704" s="85" t="s">
        <v>1031</v>
      </c>
      <c r="J704" s="85" t="s">
        <v>1047</v>
      </c>
      <c r="K704" s="4">
        <v>53.70967741935484</v>
      </c>
      <c r="L704" s="4">
        <v>2880.9870967741936</v>
      </c>
      <c r="M704" s="85" t="s">
        <v>1779</v>
      </c>
    </row>
    <row r="705" spans="1:13" ht="75">
      <c r="A705" s="96">
        <v>696</v>
      </c>
      <c r="B705" s="403"/>
      <c r="C705" s="326" t="s">
        <v>1044</v>
      </c>
      <c r="D705" s="85" t="s">
        <v>1743</v>
      </c>
      <c r="E705" s="85">
        <v>405182305</v>
      </c>
      <c r="F705" s="85" t="s">
        <v>1031</v>
      </c>
      <c r="G705" s="85" t="s">
        <v>1513</v>
      </c>
      <c r="H705" s="85">
        <v>44.7</v>
      </c>
      <c r="I705" s="85" t="s">
        <v>1031</v>
      </c>
      <c r="J705" s="85" t="s">
        <v>1047</v>
      </c>
      <c r="K705" s="4">
        <v>53.709677419354826</v>
      </c>
      <c r="L705" s="4">
        <v>2400.822580645161</v>
      </c>
      <c r="M705" s="85" t="s">
        <v>1779</v>
      </c>
    </row>
    <row r="706" spans="1:13" ht="105">
      <c r="A706" s="96">
        <v>697</v>
      </c>
      <c r="B706" s="403"/>
      <c r="C706" s="326" t="s">
        <v>1044</v>
      </c>
      <c r="D706" s="85" t="s">
        <v>1743</v>
      </c>
      <c r="E706" s="85">
        <v>405182305</v>
      </c>
      <c r="F706" s="85" t="s">
        <v>1031</v>
      </c>
      <c r="G706" s="85" t="s">
        <v>1513</v>
      </c>
      <c r="H706" s="85">
        <v>33</v>
      </c>
      <c r="I706" s="85" t="s">
        <v>1031</v>
      </c>
      <c r="J706" s="85" t="s">
        <v>1047</v>
      </c>
      <c r="K706" s="4">
        <v>53.70967741935484</v>
      </c>
      <c r="L706" s="4">
        <v>1772.4193548387098</v>
      </c>
      <c r="M706" s="85" t="s">
        <v>1780</v>
      </c>
    </row>
    <row r="707" spans="1:13" ht="105">
      <c r="A707" s="96">
        <v>698</v>
      </c>
      <c r="B707" s="403"/>
      <c r="C707" s="326" t="s">
        <v>1044</v>
      </c>
      <c r="D707" s="85" t="s">
        <v>1743</v>
      </c>
      <c r="E707" s="85">
        <v>405182305</v>
      </c>
      <c r="F707" s="85" t="s">
        <v>1031</v>
      </c>
      <c r="G707" s="85" t="s">
        <v>1513</v>
      </c>
      <c r="H707" s="85">
        <v>27.900000000000002</v>
      </c>
      <c r="I707" s="85" t="s">
        <v>1031</v>
      </c>
      <c r="J707" s="85" t="s">
        <v>1047</v>
      </c>
      <c r="K707" s="4">
        <v>47.903225806451609</v>
      </c>
      <c r="L707" s="4">
        <v>1336.5</v>
      </c>
      <c r="M707" s="85" t="s">
        <v>1781</v>
      </c>
    </row>
    <row r="708" spans="1:13" ht="45">
      <c r="A708" s="96">
        <v>699</v>
      </c>
      <c r="B708" s="403"/>
      <c r="C708" s="326" t="s">
        <v>1044</v>
      </c>
      <c r="D708" s="85" t="s">
        <v>1743</v>
      </c>
      <c r="E708" s="85">
        <v>405182305</v>
      </c>
      <c r="F708" s="85" t="s">
        <v>1031</v>
      </c>
      <c r="G708" s="85" t="s">
        <v>1513</v>
      </c>
      <c r="H708" s="85">
        <v>36</v>
      </c>
      <c r="I708" s="85" t="s">
        <v>1031</v>
      </c>
      <c r="J708" s="85" t="s">
        <v>1047</v>
      </c>
      <c r="K708" s="4">
        <v>47.903225806451616</v>
      </c>
      <c r="L708" s="4">
        <v>1724.516129032258</v>
      </c>
      <c r="M708" s="85" t="s">
        <v>1782</v>
      </c>
    </row>
    <row r="709" spans="1:13" ht="60">
      <c r="A709" s="96">
        <v>700</v>
      </c>
      <c r="B709" s="403"/>
      <c r="C709" s="326" t="s">
        <v>1044</v>
      </c>
      <c r="D709" s="85" t="s">
        <v>1743</v>
      </c>
      <c r="E709" s="85">
        <v>405182305</v>
      </c>
      <c r="F709" s="85" t="s">
        <v>1031</v>
      </c>
      <c r="G709" s="85" t="s">
        <v>1513</v>
      </c>
      <c r="H709" s="85">
        <v>32</v>
      </c>
      <c r="I709" s="85" t="s">
        <v>1031</v>
      </c>
      <c r="J709" s="85" t="s">
        <v>1047</v>
      </c>
      <c r="K709" s="4">
        <v>47.903225806451609</v>
      </c>
      <c r="L709" s="4">
        <v>1532.9032258064515</v>
      </c>
      <c r="M709" s="85" t="s">
        <v>1783</v>
      </c>
    </row>
    <row r="710" spans="1:13" ht="75">
      <c r="A710" s="96">
        <v>701</v>
      </c>
      <c r="B710" s="403"/>
      <c r="C710" s="326" t="s">
        <v>1044</v>
      </c>
      <c r="D710" s="85" t="s">
        <v>1743</v>
      </c>
      <c r="E710" s="85">
        <v>405182305</v>
      </c>
      <c r="F710" s="85" t="s">
        <v>1031</v>
      </c>
      <c r="G710" s="85" t="s">
        <v>1513</v>
      </c>
      <c r="H710" s="85">
        <v>18</v>
      </c>
      <c r="I710" s="85" t="s">
        <v>1031</v>
      </c>
      <c r="J710" s="85" t="s">
        <v>1047</v>
      </c>
      <c r="K710" s="4">
        <v>47.903225806451616</v>
      </c>
      <c r="L710" s="4">
        <v>862.25806451612902</v>
      </c>
      <c r="M710" s="85" t="s">
        <v>1784</v>
      </c>
    </row>
    <row r="711" spans="1:13" ht="45">
      <c r="A711" s="96">
        <v>702</v>
      </c>
      <c r="B711" s="403"/>
      <c r="C711" s="326" t="s">
        <v>1044</v>
      </c>
      <c r="D711" s="85" t="s">
        <v>1743</v>
      </c>
      <c r="E711" s="85">
        <v>405182305</v>
      </c>
      <c r="F711" s="85" t="s">
        <v>1031</v>
      </c>
      <c r="G711" s="85" t="s">
        <v>1513</v>
      </c>
      <c r="H711" s="85">
        <v>36</v>
      </c>
      <c r="I711" s="85" t="s">
        <v>1031</v>
      </c>
      <c r="J711" s="85" t="s">
        <v>1047</v>
      </c>
      <c r="K711" s="4">
        <v>47.903225806451616</v>
      </c>
      <c r="L711" s="4">
        <v>1724.516129032258</v>
      </c>
      <c r="M711" s="85" t="s">
        <v>1785</v>
      </c>
    </row>
    <row r="712" spans="1:13" ht="135">
      <c r="A712" s="96">
        <v>703</v>
      </c>
      <c r="B712" s="403"/>
      <c r="C712" s="326" t="s">
        <v>1044</v>
      </c>
      <c r="D712" s="85" t="s">
        <v>1743</v>
      </c>
      <c r="E712" s="85">
        <v>405182305</v>
      </c>
      <c r="F712" s="85" t="s">
        <v>1031</v>
      </c>
      <c r="G712" s="85" t="s">
        <v>1513</v>
      </c>
      <c r="H712" s="85">
        <v>52</v>
      </c>
      <c r="I712" s="85" t="s">
        <v>1031</v>
      </c>
      <c r="J712" s="85" t="s">
        <v>1047</v>
      </c>
      <c r="K712" s="4">
        <v>47.903225806451616</v>
      </c>
      <c r="L712" s="4">
        <v>2490.9677419354839</v>
      </c>
      <c r="M712" s="85" t="s">
        <v>1786</v>
      </c>
    </row>
    <row r="713" spans="1:13" ht="135">
      <c r="A713" s="96">
        <v>704</v>
      </c>
      <c r="B713" s="403"/>
      <c r="C713" s="326" t="s">
        <v>1044</v>
      </c>
      <c r="D713" s="85" t="s">
        <v>1743</v>
      </c>
      <c r="E713" s="85">
        <v>405182305</v>
      </c>
      <c r="F713" s="85" t="s">
        <v>1031</v>
      </c>
      <c r="G713" s="85" t="s">
        <v>1513</v>
      </c>
      <c r="H713" s="85">
        <v>52</v>
      </c>
      <c r="I713" s="85" t="s">
        <v>1031</v>
      </c>
      <c r="J713" s="85" t="s">
        <v>1047</v>
      </c>
      <c r="K713" s="4">
        <v>47.903225806451616</v>
      </c>
      <c r="L713" s="4">
        <v>2490.9677419354839</v>
      </c>
      <c r="M713" s="85" t="s">
        <v>1787</v>
      </c>
    </row>
    <row r="714" spans="1:13" ht="60">
      <c r="A714" s="96">
        <v>705</v>
      </c>
      <c r="B714" s="403"/>
      <c r="C714" s="326" t="s">
        <v>1044</v>
      </c>
      <c r="D714" s="85" t="s">
        <v>1743</v>
      </c>
      <c r="E714" s="85">
        <v>405182305</v>
      </c>
      <c r="F714" s="85" t="s">
        <v>1031</v>
      </c>
      <c r="G714" s="85" t="s">
        <v>1513</v>
      </c>
      <c r="H714" s="85">
        <v>52</v>
      </c>
      <c r="I714" s="85" t="s">
        <v>1031</v>
      </c>
      <c r="J714" s="85" t="s">
        <v>1047</v>
      </c>
      <c r="K714" s="4">
        <v>47.903225806451616</v>
      </c>
      <c r="L714" s="4">
        <v>2490.9677419354839</v>
      </c>
      <c r="M714" s="85" t="s">
        <v>1788</v>
      </c>
    </row>
    <row r="715" spans="1:13" ht="75">
      <c r="A715" s="96">
        <v>706</v>
      </c>
      <c r="B715" s="403"/>
      <c r="C715" s="326" t="s">
        <v>1044</v>
      </c>
      <c r="D715" s="85" t="s">
        <v>1743</v>
      </c>
      <c r="E715" s="85">
        <v>405182305</v>
      </c>
      <c r="F715" s="85" t="s">
        <v>1031</v>
      </c>
      <c r="G715" s="85" t="s">
        <v>1513</v>
      </c>
      <c r="H715" s="85">
        <v>36</v>
      </c>
      <c r="I715" s="85" t="s">
        <v>1031</v>
      </c>
      <c r="J715" s="85" t="s">
        <v>1047</v>
      </c>
      <c r="K715" s="4">
        <v>47.903225806451616</v>
      </c>
      <c r="L715" s="4">
        <v>1724.516129032258</v>
      </c>
      <c r="M715" s="85" t="s">
        <v>1789</v>
      </c>
    </row>
    <row r="716" spans="1:13" ht="75">
      <c r="A716" s="96">
        <v>707</v>
      </c>
      <c r="B716" s="403"/>
      <c r="C716" s="326" t="s">
        <v>1044</v>
      </c>
      <c r="D716" s="85" t="s">
        <v>1743</v>
      </c>
      <c r="E716" s="85">
        <v>405182305</v>
      </c>
      <c r="F716" s="85" t="s">
        <v>1031</v>
      </c>
      <c r="G716" s="85" t="s">
        <v>1513</v>
      </c>
      <c r="H716" s="85">
        <v>18</v>
      </c>
      <c r="I716" s="85" t="s">
        <v>1031</v>
      </c>
      <c r="J716" s="85" t="s">
        <v>1047</v>
      </c>
      <c r="K716" s="4">
        <v>47.903225806451616</v>
      </c>
      <c r="L716" s="4">
        <v>862.25806451612902</v>
      </c>
      <c r="M716" s="85" t="s">
        <v>1790</v>
      </c>
    </row>
    <row r="717" spans="1:13" ht="45">
      <c r="A717" s="96">
        <v>708</v>
      </c>
      <c r="B717" s="403"/>
      <c r="C717" s="326" t="s">
        <v>1044</v>
      </c>
      <c r="D717" s="85" t="s">
        <v>1743</v>
      </c>
      <c r="E717" s="85">
        <v>405182305</v>
      </c>
      <c r="F717" s="85" t="s">
        <v>1031</v>
      </c>
      <c r="G717" s="85" t="s">
        <v>1513</v>
      </c>
      <c r="H717" s="85">
        <v>49.2</v>
      </c>
      <c r="I717" s="85" t="s">
        <v>1031</v>
      </c>
      <c r="J717" s="85" t="s">
        <v>1047</v>
      </c>
      <c r="K717" s="4">
        <v>47.903225806451616</v>
      </c>
      <c r="L717" s="4">
        <v>2356.8387096774195</v>
      </c>
      <c r="M717" s="85" t="s">
        <v>1791</v>
      </c>
    </row>
    <row r="718" spans="1:13" ht="105">
      <c r="A718" s="96">
        <v>709</v>
      </c>
      <c r="B718" s="403"/>
      <c r="C718" s="326" t="s">
        <v>1044</v>
      </c>
      <c r="D718" s="85" t="s">
        <v>1743</v>
      </c>
      <c r="E718" s="85">
        <v>405182305</v>
      </c>
      <c r="F718" s="85" t="s">
        <v>1031</v>
      </c>
      <c r="G718" s="85" t="s">
        <v>1513</v>
      </c>
      <c r="H718" s="85">
        <v>60.199999999999996</v>
      </c>
      <c r="I718" s="85" t="s">
        <v>1031</v>
      </c>
      <c r="J718" s="85" t="s">
        <v>1047</v>
      </c>
      <c r="K718" s="4">
        <v>47.903225806451616</v>
      </c>
      <c r="L718" s="4">
        <v>2883.7741935483868</v>
      </c>
      <c r="M718" s="85" t="s">
        <v>1792</v>
      </c>
    </row>
    <row r="719" spans="1:13" ht="45">
      <c r="A719" s="96">
        <v>710</v>
      </c>
      <c r="B719" s="403"/>
      <c r="C719" s="326" t="s">
        <v>1044</v>
      </c>
      <c r="D719" s="85" t="s">
        <v>1743</v>
      </c>
      <c r="E719" s="85">
        <v>405182305</v>
      </c>
      <c r="F719" s="85" t="s">
        <v>1031</v>
      </c>
      <c r="G719" s="85" t="s">
        <v>1513</v>
      </c>
      <c r="H719" s="85">
        <v>30</v>
      </c>
      <c r="I719" s="85" t="s">
        <v>1031</v>
      </c>
      <c r="J719" s="85" t="s">
        <v>1047</v>
      </c>
      <c r="K719" s="4">
        <v>47.903225806451616</v>
      </c>
      <c r="L719" s="4">
        <v>1437.0967741935485</v>
      </c>
      <c r="M719" s="85" t="s">
        <v>1793</v>
      </c>
    </row>
    <row r="720" spans="1:13" ht="150">
      <c r="A720" s="96">
        <v>711</v>
      </c>
      <c r="B720" s="403"/>
      <c r="C720" s="326" t="s">
        <v>1044</v>
      </c>
      <c r="D720" s="85" t="s">
        <v>1743</v>
      </c>
      <c r="E720" s="85">
        <v>405182305</v>
      </c>
      <c r="F720" s="85" t="s">
        <v>1031</v>
      </c>
      <c r="G720" s="85" t="s">
        <v>1513</v>
      </c>
      <c r="H720" s="85">
        <v>79.8</v>
      </c>
      <c r="I720" s="85" t="s">
        <v>1031</v>
      </c>
      <c r="J720" s="85" t="s">
        <v>1047</v>
      </c>
      <c r="K720" s="4">
        <v>47.903225806451616</v>
      </c>
      <c r="L720" s="4">
        <v>3822.677419354839</v>
      </c>
      <c r="M720" s="85" t="s">
        <v>1794</v>
      </c>
    </row>
    <row r="721" spans="1:13" ht="45">
      <c r="A721" s="96">
        <v>712</v>
      </c>
      <c r="B721" s="403"/>
      <c r="C721" s="326" t="s">
        <v>1044</v>
      </c>
      <c r="D721" s="85" t="s">
        <v>1743</v>
      </c>
      <c r="E721" s="85">
        <v>405182305</v>
      </c>
      <c r="F721" s="85" t="s">
        <v>1031</v>
      </c>
      <c r="G721" s="85" t="s">
        <v>1513</v>
      </c>
      <c r="H721" s="85">
        <v>21.7</v>
      </c>
      <c r="I721" s="85" t="s">
        <v>1031</v>
      </c>
      <c r="J721" s="85" t="s">
        <v>1047</v>
      </c>
      <c r="K721" s="4">
        <v>47.903225806451616</v>
      </c>
      <c r="L721" s="4">
        <v>1039.5</v>
      </c>
      <c r="M721" s="85" t="s">
        <v>1795</v>
      </c>
    </row>
    <row r="722" spans="1:13" ht="75">
      <c r="A722" s="96">
        <v>713</v>
      </c>
      <c r="B722" s="403"/>
      <c r="C722" s="326" t="s">
        <v>1044</v>
      </c>
      <c r="D722" s="85" t="s">
        <v>1743</v>
      </c>
      <c r="E722" s="85">
        <v>405182305</v>
      </c>
      <c r="F722" s="85" t="s">
        <v>1031</v>
      </c>
      <c r="G722" s="85" t="s">
        <v>1513</v>
      </c>
      <c r="H722" s="85">
        <v>45</v>
      </c>
      <c r="I722" s="85" t="s">
        <v>1031</v>
      </c>
      <c r="J722" s="85" t="s">
        <v>1047</v>
      </c>
      <c r="K722" s="4">
        <v>47.903225806451623</v>
      </c>
      <c r="L722" s="4">
        <v>2155.6451612903229</v>
      </c>
      <c r="M722" s="85" t="s">
        <v>1796</v>
      </c>
    </row>
    <row r="723" spans="1:13" ht="60">
      <c r="A723" s="96">
        <v>714</v>
      </c>
      <c r="B723" s="403"/>
      <c r="C723" s="326" t="s">
        <v>1044</v>
      </c>
      <c r="D723" s="85" t="s">
        <v>1743</v>
      </c>
      <c r="E723" s="85">
        <v>405182305</v>
      </c>
      <c r="F723" s="85" t="s">
        <v>1031</v>
      </c>
      <c r="G723" s="85" t="s">
        <v>1513</v>
      </c>
      <c r="H723" s="85">
        <v>36</v>
      </c>
      <c r="I723" s="85" t="s">
        <v>1031</v>
      </c>
      <c r="J723" s="85" t="s">
        <v>1047</v>
      </c>
      <c r="K723" s="4">
        <v>47.903225806451616</v>
      </c>
      <c r="L723" s="4">
        <v>1724.516129032258</v>
      </c>
      <c r="M723" s="85" t="s">
        <v>1797</v>
      </c>
    </row>
    <row r="724" spans="1:13" ht="60">
      <c r="A724" s="96">
        <v>715</v>
      </c>
      <c r="B724" s="403"/>
      <c r="C724" s="326" t="s">
        <v>1044</v>
      </c>
      <c r="D724" s="85" t="s">
        <v>1743</v>
      </c>
      <c r="E724" s="85">
        <v>405182305</v>
      </c>
      <c r="F724" s="85" t="s">
        <v>1031</v>
      </c>
      <c r="G724" s="85" t="s">
        <v>1513</v>
      </c>
      <c r="H724" s="85">
        <v>23.1</v>
      </c>
      <c r="I724" s="85" t="s">
        <v>1031</v>
      </c>
      <c r="J724" s="85" t="s">
        <v>1047</v>
      </c>
      <c r="K724" s="4">
        <v>47.903225806451609</v>
      </c>
      <c r="L724" s="4">
        <v>1106.5645161290322</v>
      </c>
      <c r="M724" s="85" t="s">
        <v>1798</v>
      </c>
    </row>
    <row r="725" spans="1:13" ht="45">
      <c r="A725" s="96">
        <v>716</v>
      </c>
      <c r="B725" s="403"/>
      <c r="C725" s="326" t="s">
        <v>1044</v>
      </c>
      <c r="D725" s="85" t="s">
        <v>1743</v>
      </c>
      <c r="E725" s="85">
        <v>405182305</v>
      </c>
      <c r="F725" s="85" t="s">
        <v>1031</v>
      </c>
      <c r="G725" s="85" t="s">
        <v>1513</v>
      </c>
      <c r="H725" s="85">
        <v>19.139999999999997</v>
      </c>
      <c r="I725" s="85" t="s">
        <v>1031</v>
      </c>
      <c r="J725" s="85" t="s">
        <v>1047</v>
      </c>
      <c r="K725" s="4">
        <v>47.903225806451616</v>
      </c>
      <c r="L725" s="4">
        <v>916.86774193548376</v>
      </c>
      <c r="M725" s="85" t="s">
        <v>1799</v>
      </c>
    </row>
    <row r="726" spans="1:13" ht="45">
      <c r="A726" s="96">
        <v>717</v>
      </c>
      <c r="B726" s="403"/>
      <c r="C726" s="326" t="s">
        <v>1044</v>
      </c>
      <c r="D726" s="85" t="s">
        <v>1743</v>
      </c>
      <c r="E726" s="85">
        <v>405182305</v>
      </c>
      <c r="F726" s="85" t="s">
        <v>1031</v>
      </c>
      <c r="G726" s="85" t="s">
        <v>1513</v>
      </c>
      <c r="H726" s="85">
        <v>36</v>
      </c>
      <c r="I726" s="85" t="s">
        <v>1031</v>
      </c>
      <c r="J726" s="85" t="s">
        <v>1047</v>
      </c>
      <c r="K726" s="4">
        <v>47.903225806451616</v>
      </c>
      <c r="L726" s="4">
        <v>1724.516129032258</v>
      </c>
      <c r="M726" s="85" t="s">
        <v>1800</v>
      </c>
    </row>
    <row r="727" spans="1:13" ht="45">
      <c r="A727" s="96">
        <v>718</v>
      </c>
      <c r="B727" s="403"/>
      <c r="C727" s="326" t="s">
        <v>1044</v>
      </c>
      <c r="D727" s="85" t="s">
        <v>1743</v>
      </c>
      <c r="E727" s="85">
        <v>405182305</v>
      </c>
      <c r="F727" s="85" t="s">
        <v>1031</v>
      </c>
      <c r="G727" s="85" t="s">
        <v>1513</v>
      </c>
      <c r="H727" s="85">
        <v>28</v>
      </c>
      <c r="I727" s="85" t="s">
        <v>1031</v>
      </c>
      <c r="J727" s="85" t="s">
        <v>1047</v>
      </c>
      <c r="K727" s="4">
        <v>47.903225806451623</v>
      </c>
      <c r="L727" s="4">
        <v>1341.2903225806454</v>
      </c>
      <c r="M727" s="85" t="s">
        <v>1801</v>
      </c>
    </row>
    <row r="728" spans="1:13" ht="60">
      <c r="A728" s="96">
        <v>719</v>
      </c>
      <c r="B728" s="403"/>
      <c r="C728" s="326" t="s">
        <v>1044</v>
      </c>
      <c r="D728" s="85" t="s">
        <v>1743</v>
      </c>
      <c r="E728" s="85">
        <v>405182305</v>
      </c>
      <c r="F728" s="85" t="s">
        <v>1031</v>
      </c>
      <c r="G728" s="85" t="s">
        <v>1513</v>
      </c>
      <c r="H728" s="85">
        <v>30</v>
      </c>
      <c r="I728" s="85" t="s">
        <v>1031</v>
      </c>
      <c r="J728" s="85" t="s">
        <v>1047</v>
      </c>
      <c r="K728" s="4">
        <v>47.903225806451616</v>
      </c>
      <c r="L728" s="4">
        <v>1437.0967741935485</v>
      </c>
      <c r="M728" s="85" t="s">
        <v>1802</v>
      </c>
    </row>
    <row r="729" spans="1:13" ht="105">
      <c r="A729" s="96">
        <v>720</v>
      </c>
      <c r="B729" s="403"/>
      <c r="C729" s="326" t="s">
        <v>1044</v>
      </c>
      <c r="D729" s="85" t="s">
        <v>1059</v>
      </c>
      <c r="E729" s="85">
        <v>204873388</v>
      </c>
      <c r="F729" s="85" t="s">
        <v>1031</v>
      </c>
      <c r="G729" s="85" t="s">
        <v>1513</v>
      </c>
      <c r="H729" s="85">
        <v>36</v>
      </c>
      <c r="I729" s="85" t="s">
        <v>1031</v>
      </c>
      <c r="J729" s="85" t="s">
        <v>1047</v>
      </c>
      <c r="K729" s="4">
        <v>105.21475806451615</v>
      </c>
      <c r="L729" s="4">
        <v>3787.7312903225811</v>
      </c>
      <c r="M729" s="85" t="s">
        <v>1803</v>
      </c>
    </row>
    <row r="730" spans="1:13" ht="90">
      <c r="A730" s="96">
        <v>721</v>
      </c>
      <c r="B730" s="403"/>
      <c r="C730" s="326" t="s">
        <v>1044</v>
      </c>
      <c r="D730" s="85" t="s">
        <v>1059</v>
      </c>
      <c r="E730" s="85">
        <v>204873388</v>
      </c>
      <c r="F730" s="85" t="s">
        <v>1031</v>
      </c>
      <c r="G730" s="85" t="s">
        <v>1513</v>
      </c>
      <c r="H730" s="85">
        <v>36</v>
      </c>
      <c r="I730" s="85" t="s">
        <v>1031</v>
      </c>
      <c r="J730" s="85" t="s">
        <v>1047</v>
      </c>
      <c r="K730" s="4">
        <v>105.21475806451615</v>
      </c>
      <c r="L730" s="4">
        <v>3787.7312903225811</v>
      </c>
      <c r="M730" s="85" t="s">
        <v>1804</v>
      </c>
    </row>
    <row r="731" spans="1:13" ht="135">
      <c r="A731" s="96">
        <v>722</v>
      </c>
      <c r="B731" s="403"/>
      <c r="C731" s="326" t="s">
        <v>1044</v>
      </c>
      <c r="D731" s="85" t="s">
        <v>1059</v>
      </c>
      <c r="E731" s="85">
        <v>204873388</v>
      </c>
      <c r="F731" s="85" t="s">
        <v>1031</v>
      </c>
      <c r="G731" s="85" t="s">
        <v>1513</v>
      </c>
      <c r="H731" s="85">
        <v>36</v>
      </c>
      <c r="I731" s="85" t="s">
        <v>1031</v>
      </c>
      <c r="J731" s="85" t="s">
        <v>1047</v>
      </c>
      <c r="K731" s="4">
        <v>105.21475806451615</v>
      </c>
      <c r="L731" s="4">
        <v>3787.7312903225811</v>
      </c>
      <c r="M731" s="85" t="s">
        <v>1805</v>
      </c>
    </row>
    <row r="732" spans="1:13" ht="135">
      <c r="A732" s="96">
        <v>723</v>
      </c>
      <c r="B732" s="403"/>
      <c r="C732" s="326" t="s">
        <v>1044</v>
      </c>
      <c r="D732" s="85" t="s">
        <v>1059</v>
      </c>
      <c r="E732" s="85">
        <v>204873388</v>
      </c>
      <c r="F732" s="85" t="s">
        <v>1031</v>
      </c>
      <c r="G732" s="85" t="s">
        <v>1513</v>
      </c>
      <c r="H732" s="85">
        <v>64</v>
      </c>
      <c r="I732" s="85" t="s">
        <v>1031</v>
      </c>
      <c r="J732" s="85" t="s">
        <v>1047</v>
      </c>
      <c r="K732" s="4">
        <v>105.21475806451613</v>
      </c>
      <c r="L732" s="4">
        <v>6733.7445161290325</v>
      </c>
      <c r="M732" s="85" t="s">
        <v>1806</v>
      </c>
    </row>
    <row r="733" spans="1:13" ht="105">
      <c r="A733" s="96">
        <v>724</v>
      </c>
      <c r="B733" s="403"/>
      <c r="C733" s="326" t="s">
        <v>1044</v>
      </c>
      <c r="D733" s="85" t="s">
        <v>1059</v>
      </c>
      <c r="E733" s="85">
        <v>204873388</v>
      </c>
      <c r="F733" s="85" t="s">
        <v>1031</v>
      </c>
      <c r="G733" s="85" t="s">
        <v>1513</v>
      </c>
      <c r="H733" s="85">
        <v>32</v>
      </c>
      <c r="I733" s="85" t="s">
        <v>1031</v>
      </c>
      <c r="J733" s="85" t="s">
        <v>1047</v>
      </c>
      <c r="K733" s="4">
        <v>105.21475806451613</v>
      </c>
      <c r="L733" s="4">
        <v>3366.8722580645162</v>
      </c>
      <c r="M733" s="85" t="s">
        <v>1807</v>
      </c>
    </row>
    <row r="734" spans="1:13" ht="120">
      <c r="A734" s="96">
        <v>725</v>
      </c>
      <c r="B734" s="403"/>
      <c r="C734" s="326" t="s">
        <v>1044</v>
      </c>
      <c r="D734" s="85" t="s">
        <v>1059</v>
      </c>
      <c r="E734" s="85">
        <v>204873388</v>
      </c>
      <c r="F734" s="85" t="s">
        <v>1031</v>
      </c>
      <c r="G734" s="85" t="s">
        <v>1513</v>
      </c>
      <c r="H734" s="85">
        <v>18</v>
      </c>
      <c r="I734" s="85" t="s">
        <v>1031</v>
      </c>
      <c r="J734" s="85" t="s">
        <v>1047</v>
      </c>
      <c r="K734" s="4">
        <v>105.21475806451615</v>
      </c>
      <c r="L734" s="4">
        <v>1893.8656451612906</v>
      </c>
      <c r="M734" s="85" t="s">
        <v>1808</v>
      </c>
    </row>
    <row r="735" spans="1:13" ht="135">
      <c r="A735" s="96">
        <v>726</v>
      </c>
      <c r="B735" s="403"/>
      <c r="C735" s="326" t="s">
        <v>1044</v>
      </c>
      <c r="D735" s="85" t="s">
        <v>1059</v>
      </c>
      <c r="E735" s="85">
        <v>204873388</v>
      </c>
      <c r="F735" s="85" t="s">
        <v>1031</v>
      </c>
      <c r="G735" s="85" t="s">
        <v>1513</v>
      </c>
      <c r="H735" s="85">
        <v>18</v>
      </c>
      <c r="I735" s="85" t="s">
        <v>1031</v>
      </c>
      <c r="J735" s="85" t="s">
        <v>1047</v>
      </c>
      <c r="K735" s="4">
        <v>105.21475806451615</v>
      </c>
      <c r="L735" s="4">
        <v>1893.8656451612906</v>
      </c>
      <c r="M735" s="85" t="s">
        <v>1809</v>
      </c>
    </row>
    <row r="736" spans="1:13" ht="120">
      <c r="A736" s="96">
        <v>727</v>
      </c>
      <c r="B736" s="403"/>
      <c r="C736" s="326" t="s">
        <v>1044</v>
      </c>
      <c r="D736" s="85" t="s">
        <v>1059</v>
      </c>
      <c r="E736" s="85">
        <v>204873388</v>
      </c>
      <c r="F736" s="85" t="s">
        <v>1031</v>
      </c>
      <c r="G736" s="85" t="s">
        <v>1513</v>
      </c>
      <c r="H736" s="85">
        <v>36</v>
      </c>
      <c r="I736" s="85" t="s">
        <v>1031</v>
      </c>
      <c r="J736" s="85" t="s">
        <v>1047</v>
      </c>
      <c r="K736" s="4">
        <v>105.21475806451615</v>
      </c>
      <c r="L736" s="4">
        <v>3787.7312903225811</v>
      </c>
      <c r="M736" s="85" t="s">
        <v>1810</v>
      </c>
    </row>
    <row r="737" spans="1:13" ht="135">
      <c r="A737" s="96">
        <v>728</v>
      </c>
      <c r="B737" s="403"/>
      <c r="C737" s="326" t="s">
        <v>1044</v>
      </c>
      <c r="D737" s="85" t="s">
        <v>1059</v>
      </c>
      <c r="E737" s="85">
        <v>204873388</v>
      </c>
      <c r="F737" s="85" t="s">
        <v>1031</v>
      </c>
      <c r="G737" s="85" t="s">
        <v>1513</v>
      </c>
      <c r="H737" s="85">
        <v>18</v>
      </c>
      <c r="I737" s="85" t="s">
        <v>1031</v>
      </c>
      <c r="J737" s="85" t="s">
        <v>1047</v>
      </c>
      <c r="K737" s="4">
        <v>105.21475806451615</v>
      </c>
      <c r="L737" s="4">
        <v>1893.8656451612906</v>
      </c>
      <c r="M737" s="85" t="s">
        <v>1811</v>
      </c>
    </row>
    <row r="738" spans="1:13" ht="105">
      <c r="A738" s="96">
        <v>729</v>
      </c>
      <c r="B738" s="403"/>
      <c r="C738" s="326" t="s">
        <v>1044</v>
      </c>
      <c r="D738" s="85" t="s">
        <v>1059</v>
      </c>
      <c r="E738" s="85">
        <v>204873388</v>
      </c>
      <c r="F738" s="85" t="s">
        <v>1031</v>
      </c>
      <c r="G738" s="85" t="s">
        <v>1513</v>
      </c>
      <c r="H738" s="85">
        <v>32</v>
      </c>
      <c r="I738" s="85" t="s">
        <v>1031</v>
      </c>
      <c r="J738" s="85" t="s">
        <v>1047</v>
      </c>
      <c r="K738" s="4">
        <v>105.21475806451613</v>
      </c>
      <c r="L738" s="4">
        <v>3366.8722580645162</v>
      </c>
      <c r="M738" s="85" t="s">
        <v>1812</v>
      </c>
    </row>
    <row r="739" spans="1:13" ht="75">
      <c r="A739" s="96">
        <v>730</v>
      </c>
      <c r="B739" s="403"/>
      <c r="C739" s="326" t="s">
        <v>1044</v>
      </c>
      <c r="D739" s="85" t="s">
        <v>1059</v>
      </c>
      <c r="E739" s="85">
        <v>204873388</v>
      </c>
      <c r="F739" s="85" t="s">
        <v>1031</v>
      </c>
      <c r="G739" s="85" t="s">
        <v>1513</v>
      </c>
      <c r="H739" s="85">
        <v>36</v>
      </c>
      <c r="I739" s="85" t="s">
        <v>1031</v>
      </c>
      <c r="J739" s="85" t="s">
        <v>1047</v>
      </c>
      <c r="K739" s="4">
        <v>105.21475806451615</v>
      </c>
      <c r="L739" s="4">
        <v>3787.7312903225811</v>
      </c>
      <c r="M739" s="85" t="s">
        <v>1813</v>
      </c>
    </row>
    <row r="740" spans="1:13" ht="90">
      <c r="A740" s="96">
        <v>731</v>
      </c>
      <c r="B740" s="403"/>
      <c r="C740" s="326" t="s">
        <v>1044</v>
      </c>
      <c r="D740" s="85" t="s">
        <v>1059</v>
      </c>
      <c r="E740" s="85">
        <v>204873388</v>
      </c>
      <c r="F740" s="85" t="s">
        <v>1031</v>
      </c>
      <c r="G740" s="85" t="s">
        <v>1513</v>
      </c>
      <c r="H740" s="85">
        <v>100</v>
      </c>
      <c r="I740" s="85" t="s">
        <v>1031</v>
      </c>
      <c r="J740" s="85" t="s">
        <v>1047</v>
      </c>
      <c r="K740" s="4">
        <v>105.21475806451612</v>
      </c>
      <c r="L740" s="4">
        <v>10521.475806451612</v>
      </c>
      <c r="M740" s="85" t="s">
        <v>1814</v>
      </c>
    </row>
    <row r="741" spans="1:13" ht="105">
      <c r="A741" s="96">
        <v>732</v>
      </c>
      <c r="B741" s="403"/>
      <c r="C741" s="326" t="s">
        <v>1044</v>
      </c>
      <c r="D741" s="85" t="s">
        <v>1059</v>
      </c>
      <c r="E741" s="85">
        <v>204873388</v>
      </c>
      <c r="F741" s="85" t="s">
        <v>1031</v>
      </c>
      <c r="G741" s="85" t="s">
        <v>1513</v>
      </c>
      <c r="H741" s="85">
        <v>36</v>
      </c>
      <c r="I741" s="85" t="s">
        <v>1031</v>
      </c>
      <c r="J741" s="85" t="s">
        <v>1047</v>
      </c>
      <c r="K741" s="4">
        <v>105.21475806451615</v>
      </c>
      <c r="L741" s="4">
        <v>3787.7312903225811</v>
      </c>
      <c r="M741" s="85" t="s">
        <v>1815</v>
      </c>
    </row>
    <row r="742" spans="1:13" ht="120">
      <c r="A742" s="96">
        <v>733</v>
      </c>
      <c r="B742" s="403"/>
      <c r="C742" s="326" t="s">
        <v>1044</v>
      </c>
      <c r="D742" s="85" t="s">
        <v>1059</v>
      </c>
      <c r="E742" s="85">
        <v>204873388</v>
      </c>
      <c r="F742" s="85" t="s">
        <v>1031</v>
      </c>
      <c r="G742" s="85" t="s">
        <v>1513</v>
      </c>
      <c r="H742" s="85">
        <v>36</v>
      </c>
      <c r="I742" s="85" t="s">
        <v>1031</v>
      </c>
      <c r="J742" s="85" t="s">
        <v>1047</v>
      </c>
      <c r="K742" s="4">
        <v>105.21475806451615</v>
      </c>
      <c r="L742" s="4">
        <v>3787.7312903225811</v>
      </c>
      <c r="M742" s="85" t="s">
        <v>1816</v>
      </c>
    </row>
    <row r="743" spans="1:13" ht="45">
      <c r="A743" s="96">
        <v>734</v>
      </c>
      <c r="B743" s="403"/>
      <c r="C743" s="326" t="s">
        <v>1044</v>
      </c>
      <c r="D743" s="85" t="s">
        <v>1059</v>
      </c>
      <c r="E743" s="85">
        <v>204873388</v>
      </c>
      <c r="F743" s="85" t="s">
        <v>1031</v>
      </c>
      <c r="G743" s="85" t="s">
        <v>1513</v>
      </c>
      <c r="H743" s="85">
        <v>36</v>
      </c>
      <c r="I743" s="85" t="s">
        <v>1031</v>
      </c>
      <c r="J743" s="85" t="s">
        <v>1047</v>
      </c>
      <c r="K743" s="4">
        <v>105.21475806451615</v>
      </c>
      <c r="L743" s="4">
        <v>3787.7312903225811</v>
      </c>
      <c r="M743" s="85" t="s">
        <v>1817</v>
      </c>
    </row>
    <row r="744" spans="1:13" ht="75">
      <c r="A744" s="96">
        <v>735</v>
      </c>
      <c r="B744" s="403"/>
      <c r="C744" s="326" t="s">
        <v>1044</v>
      </c>
      <c r="D744" s="85" t="s">
        <v>1059</v>
      </c>
      <c r="E744" s="85">
        <v>204873388</v>
      </c>
      <c r="F744" s="85" t="s">
        <v>1031</v>
      </c>
      <c r="G744" s="85" t="s">
        <v>1513</v>
      </c>
      <c r="H744" s="85">
        <v>36</v>
      </c>
      <c r="I744" s="85" t="s">
        <v>1031</v>
      </c>
      <c r="J744" s="85" t="s">
        <v>1047</v>
      </c>
      <c r="K744" s="4">
        <v>105.21475806451615</v>
      </c>
      <c r="L744" s="4">
        <v>3787.7312903225811</v>
      </c>
      <c r="M744" s="85" t="s">
        <v>1818</v>
      </c>
    </row>
    <row r="745" spans="1:13" ht="105">
      <c r="A745" s="96">
        <v>736</v>
      </c>
      <c r="B745" s="403"/>
      <c r="C745" s="326" t="s">
        <v>1044</v>
      </c>
      <c r="D745" s="85" t="s">
        <v>1059</v>
      </c>
      <c r="E745" s="85">
        <v>204873388</v>
      </c>
      <c r="F745" s="85" t="s">
        <v>1031</v>
      </c>
      <c r="G745" s="85" t="s">
        <v>1513</v>
      </c>
      <c r="H745" s="85">
        <v>36</v>
      </c>
      <c r="I745" s="85" t="s">
        <v>1031</v>
      </c>
      <c r="J745" s="85" t="s">
        <v>1047</v>
      </c>
      <c r="K745" s="4">
        <v>105.21475806451615</v>
      </c>
      <c r="L745" s="4">
        <v>3787.7312903225811</v>
      </c>
      <c r="M745" s="85" t="s">
        <v>1819</v>
      </c>
    </row>
    <row r="746" spans="1:13" ht="150">
      <c r="A746" s="96">
        <v>737</v>
      </c>
      <c r="B746" s="403"/>
      <c r="C746" s="326" t="s">
        <v>1044</v>
      </c>
      <c r="D746" s="85" t="s">
        <v>1059</v>
      </c>
      <c r="E746" s="85">
        <v>204873388</v>
      </c>
      <c r="F746" s="85" t="s">
        <v>1031</v>
      </c>
      <c r="G746" s="85" t="s">
        <v>1513</v>
      </c>
      <c r="H746" s="85">
        <v>36</v>
      </c>
      <c r="I746" s="85" t="s">
        <v>1031</v>
      </c>
      <c r="J746" s="85" t="s">
        <v>1047</v>
      </c>
      <c r="K746" s="4">
        <v>105.21475806451615</v>
      </c>
      <c r="L746" s="4">
        <v>3787.7312903225811</v>
      </c>
      <c r="M746" s="85" t="s">
        <v>1820</v>
      </c>
    </row>
    <row r="747" spans="1:13" ht="90">
      <c r="A747" s="96">
        <v>738</v>
      </c>
      <c r="B747" s="403"/>
      <c r="C747" s="326" t="s">
        <v>1044</v>
      </c>
      <c r="D747" s="85" t="s">
        <v>1059</v>
      </c>
      <c r="E747" s="85">
        <v>204873388</v>
      </c>
      <c r="F747" s="85" t="s">
        <v>1031</v>
      </c>
      <c r="G747" s="85" t="s">
        <v>1513</v>
      </c>
      <c r="H747" s="85">
        <v>36</v>
      </c>
      <c r="I747" s="85" t="s">
        <v>1031</v>
      </c>
      <c r="J747" s="85" t="s">
        <v>1047</v>
      </c>
      <c r="K747" s="4">
        <v>105.21475806451615</v>
      </c>
      <c r="L747" s="4">
        <v>3787.7312903225811</v>
      </c>
      <c r="M747" s="85" t="s">
        <v>1821</v>
      </c>
    </row>
    <row r="748" spans="1:13" ht="120">
      <c r="A748" s="96">
        <v>739</v>
      </c>
      <c r="B748" s="403"/>
      <c r="C748" s="326" t="s">
        <v>1044</v>
      </c>
      <c r="D748" s="85" t="s">
        <v>1059</v>
      </c>
      <c r="E748" s="85">
        <v>204873388</v>
      </c>
      <c r="F748" s="85" t="s">
        <v>1031</v>
      </c>
      <c r="G748" s="85" t="s">
        <v>1513</v>
      </c>
      <c r="H748" s="85">
        <v>36</v>
      </c>
      <c r="I748" s="85" t="s">
        <v>1031</v>
      </c>
      <c r="J748" s="85" t="s">
        <v>1047</v>
      </c>
      <c r="K748" s="4">
        <v>105.21475806451615</v>
      </c>
      <c r="L748" s="4">
        <v>3787.7312903225811</v>
      </c>
      <c r="M748" s="85" t="s">
        <v>1822</v>
      </c>
    </row>
    <row r="749" spans="1:13" ht="90">
      <c r="A749" s="96">
        <v>740</v>
      </c>
      <c r="B749" s="403"/>
      <c r="C749" s="326" t="s">
        <v>1044</v>
      </c>
      <c r="D749" s="85" t="s">
        <v>1059</v>
      </c>
      <c r="E749" s="85">
        <v>204873388</v>
      </c>
      <c r="F749" s="85" t="s">
        <v>1031</v>
      </c>
      <c r="G749" s="85" t="s">
        <v>1513</v>
      </c>
      <c r="H749" s="85">
        <v>36</v>
      </c>
      <c r="I749" s="85" t="s">
        <v>1031</v>
      </c>
      <c r="J749" s="85" t="s">
        <v>1047</v>
      </c>
      <c r="K749" s="4">
        <v>105.21475806451615</v>
      </c>
      <c r="L749" s="4">
        <v>3787.7312903225811</v>
      </c>
      <c r="M749" s="85" t="s">
        <v>1823</v>
      </c>
    </row>
    <row r="750" spans="1:13" ht="120">
      <c r="A750" s="96">
        <v>741</v>
      </c>
      <c r="B750" s="403"/>
      <c r="C750" s="326" t="s">
        <v>1044</v>
      </c>
      <c r="D750" s="85" t="s">
        <v>1059</v>
      </c>
      <c r="E750" s="85">
        <v>204873388</v>
      </c>
      <c r="F750" s="85" t="s">
        <v>1031</v>
      </c>
      <c r="G750" s="85" t="s">
        <v>1513</v>
      </c>
      <c r="H750" s="85">
        <v>36</v>
      </c>
      <c r="I750" s="85" t="s">
        <v>1031</v>
      </c>
      <c r="J750" s="85" t="s">
        <v>1047</v>
      </c>
      <c r="K750" s="4">
        <v>105.21475806451615</v>
      </c>
      <c r="L750" s="4">
        <v>3787.7312903225811</v>
      </c>
      <c r="M750" s="85" t="s">
        <v>1824</v>
      </c>
    </row>
    <row r="751" spans="1:13" ht="120">
      <c r="A751" s="96">
        <v>742</v>
      </c>
      <c r="B751" s="403"/>
      <c r="C751" s="326" t="s">
        <v>1044</v>
      </c>
      <c r="D751" s="85" t="s">
        <v>1059</v>
      </c>
      <c r="E751" s="85">
        <v>204873388</v>
      </c>
      <c r="F751" s="85" t="s">
        <v>1031</v>
      </c>
      <c r="G751" s="85" t="s">
        <v>1513</v>
      </c>
      <c r="H751" s="85">
        <v>36</v>
      </c>
      <c r="I751" s="85" t="s">
        <v>1031</v>
      </c>
      <c r="J751" s="85" t="s">
        <v>1047</v>
      </c>
      <c r="K751" s="4">
        <v>105.21475806451615</v>
      </c>
      <c r="L751" s="4">
        <v>3787.7312903225811</v>
      </c>
      <c r="M751" s="85" t="s">
        <v>1825</v>
      </c>
    </row>
    <row r="752" spans="1:13" ht="120">
      <c r="A752" s="96">
        <v>743</v>
      </c>
      <c r="B752" s="403"/>
      <c r="C752" s="326" t="s">
        <v>1044</v>
      </c>
      <c r="D752" s="85" t="s">
        <v>1059</v>
      </c>
      <c r="E752" s="85">
        <v>204873388</v>
      </c>
      <c r="F752" s="85" t="s">
        <v>1031</v>
      </c>
      <c r="G752" s="85" t="s">
        <v>1513</v>
      </c>
      <c r="H752" s="85">
        <v>64</v>
      </c>
      <c r="I752" s="85" t="s">
        <v>1031</v>
      </c>
      <c r="J752" s="85" t="s">
        <v>1047</v>
      </c>
      <c r="K752" s="4">
        <v>105.21475806451613</v>
      </c>
      <c r="L752" s="4">
        <v>6733.7445161290325</v>
      </c>
      <c r="M752" s="85" t="s">
        <v>1826</v>
      </c>
    </row>
    <row r="753" spans="1:13" ht="90">
      <c r="A753" s="96">
        <v>744</v>
      </c>
      <c r="B753" s="403"/>
      <c r="C753" s="326" t="s">
        <v>1044</v>
      </c>
      <c r="D753" s="85" t="s">
        <v>1059</v>
      </c>
      <c r="E753" s="85">
        <v>204873388</v>
      </c>
      <c r="F753" s="85" t="s">
        <v>1031</v>
      </c>
      <c r="G753" s="85" t="s">
        <v>1513</v>
      </c>
      <c r="H753" s="85">
        <v>18</v>
      </c>
      <c r="I753" s="85" t="s">
        <v>1031</v>
      </c>
      <c r="J753" s="85" t="s">
        <v>1047</v>
      </c>
      <c r="K753" s="4">
        <v>105.21475806451615</v>
      </c>
      <c r="L753" s="4">
        <v>1893.8656451612906</v>
      </c>
      <c r="M753" s="85" t="s">
        <v>1827</v>
      </c>
    </row>
    <row r="754" spans="1:13" ht="90">
      <c r="A754" s="96">
        <v>745</v>
      </c>
      <c r="B754" s="403"/>
      <c r="C754" s="326" t="s">
        <v>1044</v>
      </c>
      <c r="D754" s="85" t="s">
        <v>1059</v>
      </c>
      <c r="E754" s="85">
        <v>204873388</v>
      </c>
      <c r="F754" s="85" t="s">
        <v>1031</v>
      </c>
      <c r="G754" s="85" t="s">
        <v>1513</v>
      </c>
      <c r="H754" s="85">
        <v>18</v>
      </c>
      <c r="I754" s="85" t="s">
        <v>1031</v>
      </c>
      <c r="J754" s="85" t="s">
        <v>1047</v>
      </c>
      <c r="K754" s="4">
        <v>105.21475806451615</v>
      </c>
      <c r="L754" s="4">
        <v>1893.8656451612906</v>
      </c>
      <c r="M754" s="85" t="s">
        <v>1827</v>
      </c>
    </row>
    <row r="755" spans="1:13" ht="60">
      <c r="A755" s="96">
        <v>746</v>
      </c>
      <c r="B755" s="403"/>
      <c r="C755" s="326" t="s">
        <v>1044</v>
      </c>
      <c r="D755" s="85" t="s">
        <v>1059</v>
      </c>
      <c r="E755" s="85">
        <v>204873388</v>
      </c>
      <c r="F755" s="85" t="s">
        <v>1031</v>
      </c>
      <c r="G755" s="85" t="s">
        <v>1513</v>
      </c>
      <c r="H755" s="85">
        <v>32</v>
      </c>
      <c r="I755" s="85" t="s">
        <v>1031</v>
      </c>
      <c r="J755" s="85" t="s">
        <v>1047</v>
      </c>
      <c r="K755" s="4">
        <v>105.21475806451613</v>
      </c>
      <c r="L755" s="4">
        <v>3366.8722580645162</v>
      </c>
      <c r="M755" s="85" t="s">
        <v>1828</v>
      </c>
    </row>
    <row r="756" spans="1:13" ht="135">
      <c r="A756" s="96">
        <v>747</v>
      </c>
      <c r="B756" s="403"/>
      <c r="C756" s="326" t="s">
        <v>1044</v>
      </c>
      <c r="D756" s="85" t="s">
        <v>1059</v>
      </c>
      <c r="E756" s="85">
        <v>204873388</v>
      </c>
      <c r="F756" s="85" t="s">
        <v>1031</v>
      </c>
      <c r="G756" s="85" t="s">
        <v>1513</v>
      </c>
      <c r="H756" s="85">
        <v>64</v>
      </c>
      <c r="I756" s="85" t="s">
        <v>1031</v>
      </c>
      <c r="J756" s="85" t="s">
        <v>1047</v>
      </c>
      <c r="K756" s="4">
        <v>105.21475806451613</v>
      </c>
      <c r="L756" s="4">
        <v>6733.7445161290325</v>
      </c>
      <c r="M756" s="85" t="s">
        <v>1829</v>
      </c>
    </row>
    <row r="757" spans="1:13" ht="75">
      <c r="A757" s="96">
        <v>748</v>
      </c>
      <c r="B757" s="403"/>
      <c r="C757" s="326" t="s">
        <v>1044</v>
      </c>
      <c r="D757" s="85" t="s">
        <v>1059</v>
      </c>
      <c r="E757" s="85">
        <v>204873388</v>
      </c>
      <c r="F757" s="85" t="s">
        <v>1031</v>
      </c>
      <c r="G757" s="85" t="s">
        <v>1513</v>
      </c>
      <c r="H757" s="85">
        <v>32</v>
      </c>
      <c r="I757" s="85" t="s">
        <v>1031</v>
      </c>
      <c r="J757" s="85" t="s">
        <v>1047</v>
      </c>
      <c r="K757" s="4">
        <v>105.21475806451613</v>
      </c>
      <c r="L757" s="4">
        <v>3366.8722580645162</v>
      </c>
      <c r="M757" s="85" t="s">
        <v>1830</v>
      </c>
    </row>
    <row r="758" spans="1:13" ht="90">
      <c r="A758" s="96">
        <v>749</v>
      </c>
      <c r="B758" s="403"/>
      <c r="C758" s="326" t="s">
        <v>1044</v>
      </c>
      <c r="D758" s="85" t="s">
        <v>1059</v>
      </c>
      <c r="E758" s="85">
        <v>204873388</v>
      </c>
      <c r="F758" s="85" t="s">
        <v>1031</v>
      </c>
      <c r="G758" s="85" t="s">
        <v>1513</v>
      </c>
      <c r="H758" s="85">
        <v>32</v>
      </c>
      <c r="I758" s="85" t="s">
        <v>1031</v>
      </c>
      <c r="J758" s="85" t="s">
        <v>1047</v>
      </c>
      <c r="K758" s="4">
        <v>105.21475806451613</v>
      </c>
      <c r="L758" s="4">
        <v>3366.8722580645162</v>
      </c>
      <c r="M758" s="85" t="s">
        <v>1831</v>
      </c>
    </row>
    <row r="759" spans="1:13" ht="165">
      <c r="A759" s="96">
        <v>750</v>
      </c>
      <c r="B759" s="403"/>
      <c r="C759" s="326" t="s">
        <v>1044</v>
      </c>
      <c r="D759" s="85" t="s">
        <v>1059</v>
      </c>
      <c r="E759" s="85">
        <v>204873388</v>
      </c>
      <c r="F759" s="85" t="s">
        <v>1031</v>
      </c>
      <c r="G759" s="85" t="s">
        <v>1513</v>
      </c>
      <c r="H759" s="85">
        <v>27</v>
      </c>
      <c r="I759" s="85" t="s">
        <v>1031</v>
      </c>
      <c r="J759" s="85" t="s">
        <v>1047</v>
      </c>
      <c r="K759" s="4">
        <v>105.21475806451612</v>
      </c>
      <c r="L759" s="4">
        <v>2840.7984677419354</v>
      </c>
      <c r="M759" s="85" t="s">
        <v>1832</v>
      </c>
    </row>
    <row r="760" spans="1:13" ht="75">
      <c r="A760" s="96">
        <v>751</v>
      </c>
      <c r="B760" s="403"/>
      <c r="C760" s="326" t="s">
        <v>1044</v>
      </c>
      <c r="D760" s="85" t="s">
        <v>1059</v>
      </c>
      <c r="E760" s="85">
        <v>204873388</v>
      </c>
      <c r="F760" s="85" t="s">
        <v>1031</v>
      </c>
      <c r="G760" s="85" t="s">
        <v>1513</v>
      </c>
      <c r="H760" s="85">
        <v>27</v>
      </c>
      <c r="I760" s="85" t="s">
        <v>1031</v>
      </c>
      <c r="J760" s="85" t="s">
        <v>1047</v>
      </c>
      <c r="K760" s="4">
        <v>105.21475806451612</v>
      </c>
      <c r="L760" s="4">
        <v>2840.7984677419354</v>
      </c>
      <c r="M760" s="85" t="s">
        <v>1833</v>
      </c>
    </row>
    <row r="761" spans="1:13" ht="195">
      <c r="A761" s="96">
        <v>752</v>
      </c>
      <c r="B761" s="403"/>
      <c r="C761" s="326" t="s">
        <v>1044</v>
      </c>
      <c r="D761" s="85" t="s">
        <v>1059</v>
      </c>
      <c r="E761" s="85">
        <v>204873388</v>
      </c>
      <c r="F761" s="85" t="s">
        <v>1031</v>
      </c>
      <c r="G761" s="85" t="s">
        <v>1513</v>
      </c>
      <c r="H761" s="85">
        <v>60</v>
      </c>
      <c r="I761" s="85" t="s">
        <v>1031</v>
      </c>
      <c r="J761" s="85" t="s">
        <v>1047</v>
      </c>
      <c r="K761" s="4">
        <v>105.21475806451613</v>
      </c>
      <c r="L761" s="4">
        <v>6312.8854838709676</v>
      </c>
      <c r="M761" s="85" t="s">
        <v>1834</v>
      </c>
    </row>
    <row r="762" spans="1:13" ht="195">
      <c r="A762" s="96">
        <v>753</v>
      </c>
      <c r="B762" s="403"/>
      <c r="C762" s="326" t="s">
        <v>1044</v>
      </c>
      <c r="D762" s="85" t="s">
        <v>1059</v>
      </c>
      <c r="E762" s="85">
        <v>204873388</v>
      </c>
      <c r="F762" s="85" t="s">
        <v>1031</v>
      </c>
      <c r="G762" s="85" t="s">
        <v>1513</v>
      </c>
      <c r="H762" s="85">
        <v>60</v>
      </c>
      <c r="I762" s="85" t="s">
        <v>1031</v>
      </c>
      <c r="J762" s="85" t="s">
        <v>1047</v>
      </c>
      <c r="K762" s="4">
        <v>105.21475806451613</v>
      </c>
      <c r="L762" s="4">
        <v>6312.8854838709676</v>
      </c>
      <c r="M762" s="85" t="s">
        <v>1835</v>
      </c>
    </row>
    <row r="763" spans="1:13" ht="195">
      <c r="A763" s="96">
        <v>754</v>
      </c>
      <c r="B763" s="403"/>
      <c r="C763" s="326" t="s">
        <v>1044</v>
      </c>
      <c r="D763" s="85" t="s">
        <v>1059</v>
      </c>
      <c r="E763" s="85">
        <v>204873388</v>
      </c>
      <c r="F763" s="85" t="s">
        <v>1031</v>
      </c>
      <c r="G763" s="85" t="s">
        <v>1513</v>
      </c>
      <c r="H763" s="85">
        <v>80</v>
      </c>
      <c r="I763" s="85" t="s">
        <v>1031</v>
      </c>
      <c r="J763" s="85" t="s">
        <v>1047</v>
      </c>
      <c r="K763" s="4">
        <v>105.21475806451613</v>
      </c>
      <c r="L763" s="4">
        <v>8417.1806451612902</v>
      </c>
      <c r="M763" s="85" t="s">
        <v>1836</v>
      </c>
    </row>
    <row r="764" spans="1:13" ht="165">
      <c r="A764" s="96">
        <v>755</v>
      </c>
      <c r="B764" s="403"/>
      <c r="C764" s="326" t="s">
        <v>1044</v>
      </c>
      <c r="D764" s="85" t="s">
        <v>1059</v>
      </c>
      <c r="E764" s="85">
        <v>204873388</v>
      </c>
      <c r="F764" s="85" t="s">
        <v>1031</v>
      </c>
      <c r="G764" s="85" t="s">
        <v>1513</v>
      </c>
      <c r="H764" s="85">
        <v>100</v>
      </c>
      <c r="I764" s="85" t="s">
        <v>1031</v>
      </c>
      <c r="J764" s="85" t="s">
        <v>1047</v>
      </c>
      <c r="K764" s="4">
        <v>105.21475806451612</v>
      </c>
      <c r="L764" s="4">
        <v>10521.475806451612</v>
      </c>
      <c r="M764" s="85" t="s">
        <v>1837</v>
      </c>
    </row>
    <row r="765" spans="1:13" ht="120">
      <c r="A765" s="96">
        <v>756</v>
      </c>
      <c r="B765" s="403"/>
      <c r="C765" s="326" t="s">
        <v>1044</v>
      </c>
      <c r="D765" s="85" t="s">
        <v>1059</v>
      </c>
      <c r="E765" s="85">
        <v>204873388</v>
      </c>
      <c r="F765" s="85" t="s">
        <v>1031</v>
      </c>
      <c r="G765" s="85" t="s">
        <v>1513</v>
      </c>
      <c r="H765" s="85">
        <v>200</v>
      </c>
      <c r="I765" s="85" t="s">
        <v>1031</v>
      </c>
      <c r="J765" s="85" t="s">
        <v>1047</v>
      </c>
      <c r="K765" s="4">
        <v>105.21475806451612</v>
      </c>
      <c r="L765" s="4">
        <v>21042.951612903224</v>
      </c>
      <c r="M765" s="85" t="s">
        <v>1838</v>
      </c>
    </row>
    <row r="766" spans="1:13" ht="90">
      <c r="A766" s="96">
        <v>757</v>
      </c>
      <c r="B766" s="403"/>
      <c r="C766" s="326" t="s">
        <v>1044</v>
      </c>
      <c r="D766" s="85" t="s">
        <v>1059</v>
      </c>
      <c r="E766" s="85">
        <v>204873388</v>
      </c>
      <c r="F766" s="85" t="s">
        <v>1031</v>
      </c>
      <c r="G766" s="85" t="s">
        <v>1513</v>
      </c>
      <c r="H766" s="85">
        <v>60</v>
      </c>
      <c r="I766" s="85" t="s">
        <v>1031</v>
      </c>
      <c r="J766" s="85" t="s">
        <v>1047</v>
      </c>
      <c r="K766" s="4">
        <v>105.21475806451613</v>
      </c>
      <c r="L766" s="4">
        <v>6312.8854838709676</v>
      </c>
      <c r="M766" s="85" t="s">
        <v>1839</v>
      </c>
    </row>
    <row r="767" spans="1:13" ht="90">
      <c r="A767" s="96">
        <v>758</v>
      </c>
      <c r="B767" s="403"/>
      <c r="C767" s="326" t="s">
        <v>1044</v>
      </c>
      <c r="D767" s="85" t="s">
        <v>1059</v>
      </c>
      <c r="E767" s="85">
        <v>204873388</v>
      </c>
      <c r="F767" s="85" t="s">
        <v>1031</v>
      </c>
      <c r="G767" s="85" t="s">
        <v>1513</v>
      </c>
      <c r="H767" s="85">
        <v>96</v>
      </c>
      <c r="I767" s="85" t="s">
        <v>1031</v>
      </c>
      <c r="J767" s="85" t="s">
        <v>1047</v>
      </c>
      <c r="K767" s="4">
        <v>105.21475806451615</v>
      </c>
      <c r="L767" s="4">
        <v>10100.61677419355</v>
      </c>
      <c r="M767" s="85" t="s">
        <v>1840</v>
      </c>
    </row>
    <row r="768" spans="1:13" ht="60">
      <c r="A768" s="96">
        <v>759</v>
      </c>
      <c r="B768" s="403"/>
      <c r="C768" s="326" t="s">
        <v>1044</v>
      </c>
      <c r="D768" s="85" t="s">
        <v>1059</v>
      </c>
      <c r="E768" s="85">
        <v>204873388</v>
      </c>
      <c r="F768" s="85" t="s">
        <v>1031</v>
      </c>
      <c r="G768" s="85" t="s">
        <v>1513</v>
      </c>
      <c r="H768" s="85">
        <v>72</v>
      </c>
      <c r="I768" s="85" t="s">
        <v>1031</v>
      </c>
      <c r="J768" s="85" t="s">
        <v>1047</v>
      </c>
      <c r="K768" s="4">
        <v>105.21475806451615</v>
      </c>
      <c r="L768" s="4">
        <v>7575.4625806451622</v>
      </c>
      <c r="M768" s="85" t="s">
        <v>1841</v>
      </c>
    </row>
    <row r="769" spans="1:13" ht="105">
      <c r="A769" s="96">
        <v>760</v>
      </c>
      <c r="B769" s="403"/>
      <c r="C769" s="326" t="s">
        <v>1044</v>
      </c>
      <c r="D769" s="85" t="s">
        <v>1059</v>
      </c>
      <c r="E769" s="85">
        <v>204873388</v>
      </c>
      <c r="F769" s="85" t="s">
        <v>1031</v>
      </c>
      <c r="G769" s="85" t="s">
        <v>1513</v>
      </c>
      <c r="H769" s="85">
        <v>54</v>
      </c>
      <c r="I769" s="85" t="s">
        <v>1031</v>
      </c>
      <c r="J769" s="85" t="s">
        <v>1047</v>
      </c>
      <c r="K769" s="4">
        <v>105.21475806451612</v>
      </c>
      <c r="L769" s="4">
        <v>5681.5969354838708</v>
      </c>
      <c r="M769" s="85" t="s">
        <v>1842</v>
      </c>
    </row>
    <row r="770" spans="1:13" ht="60">
      <c r="A770" s="96">
        <v>761</v>
      </c>
      <c r="B770" s="403"/>
      <c r="C770" s="326" t="s">
        <v>1044</v>
      </c>
      <c r="D770" s="85" t="s">
        <v>1059</v>
      </c>
      <c r="E770" s="85">
        <v>204873388</v>
      </c>
      <c r="F770" s="85" t="s">
        <v>1031</v>
      </c>
      <c r="G770" s="85" t="s">
        <v>1513</v>
      </c>
      <c r="H770" s="85">
        <v>54</v>
      </c>
      <c r="I770" s="85" t="s">
        <v>1031</v>
      </c>
      <c r="J770" s="85" t="s">
        <v>1047</v>
      </c>
      <c r="K770" s="4">
        <v>105.21475806451612</v>
      </c>
      <c r="L770" s="4">
        <v>5681.5969354838708</v>
      </c>
      <c r="M770" s="85" t="s">
        <v>1843</v>
      </c>
    </row>
    <row r="771" spans="1:13" ht="135">
      <c r="A771" s="96">
        <v>762</v>
      </c>
      <c r="B771" s="403"/>
      <c r="C771" s="326" t="s">
        <v>1044</v>
      </c>
      <c r="D771" s="85" t="s">
        <v>1059</v>
      </c>
      <c r="E771" s="85">
        <v>204873388</v>
      </c>
      <c r="F771" s="85" t="s">
        <v>1031</v>
      </c>
      <c r="G771" s="85" t="s">
        <v>1513</v>
      </c>
      <c r="H771" s="85">
        <v>36</v>
      </c>
      <c r="I771" s="85" t="s">
        <v>1031</v>
      </c>
      <c r="J771" s="85" t="s">
        <v>1047</v>
      </c>
      <c r="K771" s="4">
        <v>105.21475806451615</v>
      </c>
      <c r="L771" s="4">
        <v>3787.7312903225811</v>
      </c>
      <c r="M771" s="85" t="s">
        <v>1844</v>
      </c>
    </row>
    <row r="772" spans="1:13" ht="90">
      <c r="A772" s="96">
        <v>763</v>
      </c>
      <c r="B772" s="403"/>
      <c r="C772" s="326" t="s">
        <v>1044</v>
      </c>
      <c r="D772" s="85" t="s">
        <v>1059</v>
      </c>
      <c r="E772" s="85">
        <v>204873388</v>
      </c>
      <c r="F772" s="85" t="s">
        <v>1031</v>
      </c>
      <c r="G772" s="85" t="s">
        <v>1513</v>
      </c>
      <c r="H772" s="85">
        <v>36</v>
      </c>
      <c r="I772" s="85" t="s">
        <v>1031</v>
      </c>
      <c r="J772" s="85" t="s">
        <v>1047</v>
      </c>
      <c r="K772" s="4">
        <v>105.21475806451615</v>
      </c>
      <c r="L772" s="4">
        <v>3787.7312903225811</v>
      </c>
      <c r="M772" s="85" t="s">
        <v>1845</v>
      </c>
    </row>
    <row r="773" spans="1:13" ht="75">
      <c r="A773" s="96">
        <v>764</v>
      </c>
      <c r="B773" s="403"/>
      <c r="C773" s="326" t="s">
        <v>1044</v>
      </c>
      <c r="D773" s="85" t="s">
        <v>1059</v>
      </c>
      <c r="E773" s="85">
        <v>204873388</v>
      </c>
      <c r="F773" s="85" t="s">
        <v>1031</v>
      </c>
      <c r="G773" s="85" t="s">
        <v>1513</v>
      </c>
      <c r="H773" s="85">
        <v>72</v>
      </c>
      <c r="I773" s="85" t="s">
        <v>1031</v>
      </c>
      <c r="J773" s="85" t="s">
        <v>1047</v>
      </c>
      <c r="K773" s="4">
        <v>105.21475806451615</v>
      </c>
      <c r="L773" s="4">
        <v>7575.4625806451622</v>
      </c>
      <c r="M773" s="85" t="s">
        <v>1846</v>
      </c>
    </row>
    <row r="774" spans="1:13" ht="135">
      <c r="A774" s="96">
        <v>765</v>
      </c>
      <c r="B774" s="403"/>
      <c r="C774" s="326" t="s">
        <v>1044</v>
      </c>
      <c r="D774" s="85" t="s">
        <v>1059</v>
      </c>
      <c r="E774" s="85">
        <v>204873388</v>
      </c>
      <c r="F774" s="85" t="s">
        <v>1031</v>
      </c>
      <c r="G774" s="85" t="s">
        <v>1513</v>
      </c>
      <c r="H774" s="85">
        <v>36</v>
      </c>
      <c r="I774" s="85" t="s">
        <v>1031</v>
      </c>
      <c r="J774" s="85" t="s">
        <v>1047</v>
      </c>
      <c r="K774" s="4">
        <v>105.21475806451615</v>
      </c>
      <c r="L774" s="4">
        <v>3787.7312903225811</v>
      </c>
      <c r="M774" s="85" t="s">
        <v>1847</v>
      </c>
    </row>
    <row r="775" spans="1:13" ht="60">
      <c r="A775" s="96">
        <v>766</v>
      </c>
      <c r="B775" s="403"/>
      <c r="C775" s="326" t="s">
        <v>1044</v>
      </c>
      <c r="D775" s="85" t="s">
        <v>1059</v>
      </c>
      <c r="E775" s="85">
        <v>204873388</v>
      </c>
      <c r="F775" s="85" t="s">
        <v>1031</v>
      </c>
      <c r="G775" s="85" t="s">
        <v>1513</v>
      </c>
      <c r="H775" s="85">
        <v>36</v>
      </c>
      <c r="I775" s="85" t="s">
        <v>1031</v>
      </c>
      <c r="J775" s="85" t="s">
        <v>1047</v>
      </c>
      <c r="K775" s="4">
        <v>105.21475806451615</v>
      </c>
      <c r="L775" s="4">
        <v>3787.7312903225811</v>
      </c>
      <c r="M775" s="85" t="s">
        <v>1848</v>
      </c>
    </row>
    <row r="776" spans="1:13" ht="105">
      <c r="A776" s="96">
        <v>767</v>
      </c>
      <c r="B776" s="403"/>
      <c r="C776" s="326" t="s">
        <v>1044</v>
      </c>
      <c r="D776" s="85" t="s">
        <v>1059</v>
      </c>
      <c r="E776" s="85">
        <v>204873388</v>
      </c>
      <c r="F776" s="85" t="s">
        <v>1031</v>
      </c>
      <c r="G776" s="85" t="s">
        <v>1513</v>
      </c>
      <c r="H776" s="85">
        <v>60</v>
      </c>
      <c r="I776" s="85" t="s">
        <v>1031</v>
      </c>
      <c r="J776" s="85" t="s">
        <v>1047</v>
      </c>
      <c r="K776" s="4">
        <v>105.21475806451613</v>
      </c>
      <c r="L776" s="4">
        <v>6312.8854838709676</v>
      </c>
      <c r="M776" s="85" t="s">
        <v>1849</v>
      </c>
    </row>
    <row r="777" spans="1:13" ht="75">
      <c r="A777" s="96">
        <v>768</v>
      </c>
      <c r="B777" s="403"/>
      <c r="C777" s="326" t="s">
        <v>1044</v>
      </c>
      <c r="D777" s="85" t="s">
        <v>1059</v>
      </c>
      <c r="E777" s="85">
        <v>204873388</v>
      </c>
      <c r="F777" s="85" t="s">
        <v>1031</v>
      </c>
      <c r="G777" s="85" t="s">
        <v>1513</v>
      </c>
      <c r="H777" s="85">
        <v>75</v>
      </c>
      <c r="I777" s="85" t="s">
        <v>1031</v>
      </c>
      <c r="J777" s="85" t="s">
        <v>1047</v>
      </c>
      <c r="K777" s="4">
        <v>105.21475806451613</v>
      </c>
      <c r="L777" s="4">
        <v>7891.1068548387102</v>
      </c>
      <c r="M777" s="85" t="s">
        <v>1850</v>
      </c>
    </row>
    <row r="778" spans="1:13" ht="60">
      <c r="A778" s="96">
        <v>769</v>
      </c>
      <c r="B778" s="403"/>
      <c r="C778" s="326" t="s">
        <v>1044</v>
      </c>
      <c r="D778" s="85" t="s">
        <v>1059</v>
      </c>
      <c r="E778" s="85">
        <v>204873388</v>
      </c>
      <c r="F778" s="85" t="s">
        <v>1031</v>
      </c>
      <c r="G778" s="85" t="s">
        <v>1513</v>
      </c>
      <c r="H778" s="85">
        <v>18</v>
      </c>
      <c r="I778" s="85" t="s">
        <v>1031</v>
      </c>
      <c r="J778" s="85" t="s">
        <v>1047</v>
      </c>
      <c r="K778" s="4">
        <v>83.157186612903217</v>
      </c>
      <c r="L778" s="4">
        <v>1496.829359032258</v>
      </c>
      <c r="M778" s="85" t="s">
        <v>1851</v>
      </c>
    </row>
    <row r="779" spans="1:13" ht="165">
      <c r="A779" s="96">
        <v>770</v>
      </c>
      <c r="B779" s="403"/>
      <c r="C779" s="326" t="s">
        <v>1044</v>
      </c>
      <c r="D779" s="85" t="s">
        <v>1059</v>
      </c>
      <c r="E779" s="85">
        <v>204873388</v>
      </c>
      <c r="F779" s="85" t="s">
        <v>1031</v>
      </c>
      <c r="G779" s="85" t="s">
        <v>1513</v>
      </c>
      <c r="H779" s="85">
        <v>36</v>
      </c>
      <c r="I779" s="85" t="s">
        <v>1031</v>
      </c>
      <c r="J779" s="85" t="s">
        <v>1047</v>
      </c>
      <c r="K779" s="4">
        <v>83.157186612903217</v>
      </c>
      <c r="L779" s="4">
        <v>2993.6587180645161</v>
      </c>
      <c r="M779" s="85" t="s">
        <v>1852</v>
      </c>
    </row>
    <row r="780" spans="1:13" ht="90">
      <c r="A780" s="96">
        <v>771</v>
      </c>
      <c r="B780" s="403"/>
      <c r="C780" s="326" t="s">
        <v>1044</v>
      </c>
      <c r="D780" s="85" t="s">
        <v>1059</v>
      </c>
      <c r="E780" s="85">
        <v>204873388</v>
      </c>
      <c r="F780" s="85" t="s">
        <v>1031</v>
      </c>
      <c r="G780" s="85" t="s">
        <v>1513</v>
      </c>
      <c r="H780" s="85">
        <v>36</v>
      </c>
      <c r="I780" s="85" t="s">
        <v>1031</v>
      </c>
      <c r="J780" s="85" t="s">
        <v>1047</v>
      </c>
      <c r="K780" s="4">
        <v>83.157186612903217</v>
      </c>
      <c r="L780" s="4">
        <v>2993.6587180645161</v>
      </c>
      <c r="M780" s="85" t="s">
        <v>1853</v>
      </c>
    </row>
    <row r="781" spans="1:13" ht="75">
      <c r="A781" s="96">
        <v>772</v>
      </c>
      <c r="B781" s="403"/>
      <c r="C781" s="326" t="s">
        <v>1044</v>
      </c>
      <c r="D781" s="85" t="s">
        <v>1059</v>
      </c>
      <c r="E781" s="85">
        <v>204873388</v>
      </c>
      <c r="F781" s="85" t="s">
        <v>1031</v>
      </c>
      <c r="G781" s="85" t="s">
        <v>1513</v>
      </c>
      <c r="H781" s="85">
        <v>18</v>
      </c>
      <c r="I781" s="85" t="s">
        <v>1031</v>
      </c>
      <c r="J781" s="85" t="s">
        <v>1047</v>
      </c>
      <c r="K781" s="4">
        <v>83.157186612903217</v>
      </c>
      <c r="L781" s="4">
        <v>1496.829359032258</v>
      </c>
      <c r="M781" s="85" t="s">
        <v>1854</v>
      </c>
    </row>
    <row r="782" spans="1:13" ht="45">
      <c r="A782" s="96">
        <v>773</v>
      </c>
      <c r="B782" s="403"/>
      <c r="C782" s="326" t="s">
        <v>1044</v>
      </c>
      <c r="D782" s="85" t="s">
        <v>1059</v>
      </c>
      <c r="E782" s="85">
        <v>204873388</v>
      </c>
      <c r="F782" s="85" t="s">
        <v>1031</v>
      </c>
      <c r="G782" s="85" t="s">
        <v>1513</v>
      </c>
      <c r="H782" s="85">
        <v>12</v>
      </c>
      <c r="I782" s="85" t="s">
        <v>1031</v>
      </c>
      <c r="J782" s="85" t="s">
        <v>1047</v>
      </c>
      <c r="K782" s="4">
        <v>83.157186612903232</v>
      </c>
      <c r="L782" s="4">
        <v>997.88623935483884</v>
      </c>
      <c r="M782" s="85" t="s">
        <v>1855</v>
      </c>
    </row>
    <row r="783" spans="1:13" ht="45">
      <c r="A783" s="96">
        <v>774</v>
      </c>
      <c r="B783" s="403"/>
      <c r="C783" s="326" t="s">
        <v>1044</v>
      </c>
      <c r="D783" s="85" t="s">
        <v>1059</v>
      </c>
      <c r="E783" s="85">
        <v>204873388</v>
      </c>
      <c r="F783" s="85" t="s">
        <v>1031</v>
      </c>
      <c r="G783" s="85" t="s">
        <v>1513</v>
      </c>
      <c r="H783" s="85">
        <v>18</v>
      </c>
      <c r="I783" s="85" t="s">
        <v>1031</v>
      </c>
      <c r="J783" s="85" t="s">
        <v>1047</v>
      </c>
      <c r="K783" s="4">
        <v>83.157186612903217</v>
      </c>
      <c r="L783" s="4">
        <v>1496.829359032258</v>
      </c>
      <c r="M783" s="85" t="s">
        <v>1856</v>
      </c>
    </row>
    <row r="784" spans="1:13" ht="75">
      <c r="A784" s="96">
        <v>775</v>
      </c>
      <c r="B784" s="403"/>
      <c r="C784" s="326" t="s">
        <v>1044</v>
      </c>
      <c r="D784" s="85" t="s">
        <v>1059</v>
      </c>
      <c r="E784" s="85">
        <v>204873388</v>
      </c>
      <c r="F784" s="85" t="s">
        <v>1031</v>
      </c>
      <c r="G784" s="85" t="s">
        <v>1513</v>
      </c>
      <c r="H784" s="85">
        <v>36</v>
      </c>
      <c r="I784" s="85" t="s">
        <v>1031</v>
      </c>
      <c r="J784" s="85" t="s">
        <v>1047</v>
      </c>
      <c r="K784" s="4">
        <v>83.157186612903217</v>
      </c>
      <c r="L784" s="4">
        <v>2993.6587180645161</v>
      </c>
      <c r="M784" s="85" t="s">
        <v>1857</v>
      </c>
    </row>
    <row r="785" spans="1:13" ht="105">
      <c r="A785" s="96">
        <v>776</v>
      </c>
      <c r="B785" s="403"/>
      <c r="C785" s="326" t="s">
        <v>1044</v>
      </c>
      <c r="D785" s="85" t="s">
        <v>1059</v>
      </c>
      <c r="E785" s="85">
        <v>204873388</v>
      </c>
      <c r="F785" s="85" t="s">
        <v>1031</v>
      </c>
      <c r="G785" s="85" t="s">
        <v>1513</v>
      </c>
      <c r="H785" s="85">
        <v>18</v>
      </c>
      <c r="I785" s="85" t="s">
        <v>1031</v>
      </c>
      <c r="J785" s="85" t="s">
        <v>1047</v>
      </c>
      <c r="K785" s="4">
        <v>83.157186612903217</v>
      </c>
      <c r="L785" s="4">
        <v>1496.829359032258</v>
      </c>
      <c r="M785" s="85" t="s">
        <v>1858</v>
      </c>
    </row>
    <row r="786" spans="1:13" ht="165">
      <c r="A786" s="96">
        <v>777</v>
      </c>
      <c r="B786" s="403"/>
      <c r="C786" s="326" t="s">
        <v>1044</v>
      </c>
      <c r="D786" s="85" t="s">
        <v>1059</v>
      </c>
      <c r="E786" s="85">
        <v>204873388</v>
      </c>
      <c r="F786" s="85" t="s">
        <v>1031</v>
      </c>
      <c r="G786" s="85" t="s">
        <v>1513</v>
      </c>
      <c r="H786" s="85">
        <v>36</v>
      </c>
      <c r="I786" s="85" t="s">
        <v>1031</v>
      </c>
      <c r="J786" s="85" t="s">
        <v>1047</v>
      </c>
      <c r="K786" s="4">
        <v>83.157186612903217</v>
      </c>
      <c r="L786" s="4">
        <v>2993.6587180645161</v>
      </c>
      <c r="M786" s="85" t="s">
        <v>1859</v>
      </c>
    </row>
    <row r="787" spans="1:13" ht="90">
      <c r="A787" s="96">
        <v>778</v>
      </c>
      <c r="B787" s="403"/>
      <c r="C787" s="326" t="s">
        <v>1044</v>
      </c>
      <c r="D787" s="85" t="s">
        <v>1059</v>
      </c>
      <c r="E787" s="85">
        <v>204873388</v>
      </c>
      <c r="F787" s="85" t="s">
        <v>1031</v>
      </c>
      <c r="G787" s="85" t="s">
        <v>1513</v>
      </c>
      <c r="H787" s="85">
        <v>18</v>
      </c>
      <c r="I787" s="85" t="s">
        <v>1031</v>
      </c>
      <c r="J787" s="85" t="s">
        <v>1047</v>
      </c>
      <c r="K787" s="4">
        <v>83.157186612903217</v>
      </c>
      <c r="L787" s="4">
        <v>1496.829359032258</v>
      </c>
      <c r="M787" s="85" t="s">
        <v>1860</v>
      </c>
    </row>
    <row r="788" spans="1:13" ht="60">
      <c r="A788" s="96">
        <v>779</v>
      </c>
      <c r="B788" s="403"/>
      <c r="C788" s="326" t="s">
        <v>1044</v>
      </c>
      <c r="D788" s="85" t="s">
        <v>1059</v>
      </c>
      <c r="E788" s="85">
        <v>204873388</v>
      </c>
      <c r="F788" s="85" t="s">
        <v>1031</v>
      </c>
      <c r="G788" s="85" t="s">
        <v>1513</v>
      </c>
      <c r="H788" s="85">
        <v>36</v>
      </c>
      <c r="I788" s="85" t="s">
        <v>1031</v>
      </c>
      <c r="J788" s="85" t="s">
        <v>1047</v>
      </c>
      <c r="K788" s="4">
        <v>83.157186612903217</v>
      </c>
      <c r="L788" s="4">
        <v>2993.6587180645161</v>
      </c>
      <c r="M788" s="85" t="s">
        <v>1861</v>
      </c>
    </row>
    <row r="789" spans="1:13" ht="60">
      <c r="A789" s="96">
        <v>780</v>
      </c>
      <c r="B789" s="403"/>
      <c r="C789" s="326" t="s">
        <v>1044</v>
      </c>
      <c r="D789" s="85" t="s">
        <v>1059</v>
      </c>
      <c r="E789" s="85">
        <v>204873388</v>
      </c>
      <c r="F789" s="85" t="s">
        <v>1031</v>
      </c>
      <c r="G789" s="85" t="s">
        <v>1513</v>
      </c>
      <c r="H789" s="85">
        <v>36</v>
      </c>
      <c r="I789" s="85" t="s">
        <v>1031</v>
      </c>
      <c r="J789" s="85" t="s">
        <v>1047</v>
      </c>
      <c r="K789" s="4">
        <v>83.157186612903217</v>
      </c>
      <c r="L789" s="4">
        <v>2993.6587180645161</v>
      </c>
      <c r="M789" s="85" t="s">
        <v>1862</v>
      </c>
    </row>
    <row r="790" spans="1:13" ht="90">
      <c r="A790" s="96">
        <v>781</v>
      </c>
      <c r="B790" s="403"/>
      <c r="C790" s="326" t="s">
        <v>1044</v>
      </c>
      <c r="D790" s="85" t="s">
        <v>1059</v>
      </c>
      <c r="E790" s="85">
        <v>204873388</v>
      </c>
      <c r="F790" s="85" t="s">
        <v>1031</v>
      </c>
      <c r="G790" s="85" t="s">
        <v>1513</v>
      </c>
      <c r="H790" s="85">
        <v>18</v>
      </c>
      <c r="I790" s="85" t="s">
        <v>1031</v>
      </c>
      <c r="J790" s="85" t="s">
        <v>1047</v>
      </c>
      <c r="K790" s="4">
        <v>83.157186612903217</v>
      </c>
      <c r="L790" s="4">
        <v>1496.829359032258</v>
      </c>
      <c r="M790" s="85" t="s">
        <v>1863</v>
      </c>
    </row>
    <row r="791" spans="1:13" ht="90">
      <c r="A791" s="96">
        <v>782</v>
      </c>
      <c r="B791" s="403"/>
      <c r="C791" s="326" t="s">
        <v>1044</v>
      </c>
      <c r="D791" s="85" t="s">
        <v>1059</v>
      </c>
      <c r="E791" s="85">
        <v>204873388</v>
      </c>
      <c r="F791" s="85" t="s">
        <v>1031</v>
      </c>
      <c r="G791" s="85" t="s">
        <v>1513</v>
      </c>
      <c r="H791" s="85">
        <v>18</v>
      </c>
      <c r="I791" s="85" t="s">
        <v>1031</v>
      </c>
      <c r="J791" s="85" t="s">
        <v>1047</v>
      </c>
      <c r="K791" s="4">
        <v>83.157186612903217</v>
      </c>
      <c r="L791" s="4">
        <v>1496.829359032258</v>
      </c>
      <c r="M791" s="85" t="s">
        <v>1864</v>
      </c>
    </row>
    <row r="792" spans="1:13" ht="60">
      <c r="A792" s="96">
        <v>783</v>
      </c>
      <c r="B792" s="403"/>
      <c r="C792" s="326" t="s">
        <v>1044</v>
      </c>
      <c r="D792" s="85" t="s">
        <v>1059</v>
      </c>
      <c r="E792" s="85">
        <v>204873388</v>
      </c>
      <c r="F792" s="85" t="s">
        <v>1031</v>
      </c>
      <c r="G792" s="85" t="s">
        <v>1513</v>
      </c>
      <c r="H792" s="85">
        <v>36</v>
      </c>
      <c r="I792" s="85" t="s">
        <v>1031</v>
      </c>
      <c r="J792" s="85" t="s">
        <v>1047</v>
      </c>
      <c r="K792" s="4">
        <v>83.157186612903217</v>
      </c>
      <c r="L792" s="4">
        <v>2993.6587180645161</v>
      </c>
      <c r="M792" s="85" t="s">
        <v>1865</v>
      </c>
    </row>
    <row r="793" spans="1:13" ht="135">
      <c r="A793" s="96">
        <v>784</v>
      </c>
      <c r="B793" s="403"/>
      <c r="C793" s="326" t="s">
        <v>1044</v>
      </c>
      <c r="D793" s="85" t="s">
        <v>1059</v>
      </c>
      <c r="E793" s="85">
        <v>204873388</v>
      </c>
      <c r="F793" s="85" t="s">
        <v>1031</v>
      </c>
      <c r="G793" s="85" t="s">
        <v>1513</v>
      </c>
      <c r="H793" s="85">
        <v>18</v>
      </c>
      <c r="I793" s="85" t="s">
        <v>1031</v>
      </c>
      <c r="J793" s="85" t="s">
        <v>1047</v>
      </c>
      <c r="K793" s="4">
        <v>83.157186612903217</v>
      </c>
      <c r="L793" s="4">
        <v>1496.829359032258</v>
      </c>
      <c r="M793" s="85" t="s">
        <v>1866</v>
      </c>
    </row>
    <row r="794" spans="1:13" ht="60">
      <c r="A794" s="96">
        <v>785</v>
      </c>
      <c r="B794" s="403"/>
      <c r="C794" s="326" t="s">
        <v>1044</v>
      </c>
      <c r="D794" s="85" t="s">
        <v>1059</v>
      </c>
      <c r="E794" s="85">
        <v>204873388</v>
      </c>
      <c r="F794" s="85" t="s">
        <v>1031</v>
      </c>
      <c r="G794" s="85" t="s">
        <v>1513</v>
      </c>
      <c r="H794" s="85">
        <v>36</v>
      </c>
      <c r="I794" s="85" t="s">
        <v>1031</v>
      </c>
      <c r="J794" s="85" t="s">
        <v>1047</v>
      </c>
      <c r="K794" s="4">
        <v>83.157186612903217</v>
      </c>
      <c r="L794" s="4">
        <v>2993.6587180645161</v>
      </c>
      <c r="M794" s="85" t="s">
        <v>1867</v>
      </c>
    </row>
    <row r="795" spans="1:13" ht="45">
      <c r="A795" s="96">
        <v>786</v>
      </c>
      <c r="B795" s="403"/>
      <c r="C795" s="326" t="s">
        <v>1044</v>
      </c>
      <c r="D795" s="85" t="s">
        <v>1059</v>
      </c>
      <c r="E795" s="85">
        <v>204873388</v>
      </c>
      <c r="F795" s="85" t="s">
        <v>1031</v>
      </c>
      <c r="G795" s="85" t="s">
        <v>1513</v>
      </c>
      <c r="H795" s="85">
        <v>18</v>
      </c>
      <c r="I795" s="85" t="s">
        <v>1031</v>
      </c>
      <c r="J795" s="85" t="s">
        <v>1047</v>
      </c>
      <c r="K795" s="4">
        <v>83.157186612903217</v>
      </c>
      <c r="L795" s="4">
        <v>1496.829359032258</v>
      </c>
      <c r="M795" s="85" t="s">
        <v>1868</v>
      </c>
    </row>
    <row r="796" spans="1:13" ht="105">
      <c r="A796" s="96">
        <v>787</v>
      </c>
      <c r="B796" s="403"/>
      <c r="C796" s="326" t="s">
        <v>1044</v>
      </c>
      <c r="D796" s="85" t="s">
        <v>1059</v>
      </c>
      <c r="E796" s="85">
        <v>204873388</v>
      </c>
      <c r="F796" s="85" t="s">
        <v>1031</v>
      </c>
      <c r="G796" s="85" t="s">
        <v>1513</v>
      </c>
      <c r="H796" s="85">
        <v>36</v>
      </c>
      <c r="I796" s="85" t="s">
        <v>1031</v>
      </c>
      <c r="J796" s="85" t="s">
        <v>1047</v>
      </c>
      <c r="K796" s="4">
        <v>83.157186612903217</v>
      </c>
      <c r="L796" s="4">
        <v>2993.6587180645161</v>
      </c>
      <c r="M796" s="85" t="s">
        <v>1869</v>
      </c>
    </row>
    <row r="797" spans="1:13" ht="135">
      <c r="A797" s="96">
        <v>788</v>
      </c>
      <c r="B797" s="403"/>
      <c r="C797" s="326" t="s">
        <v>1044</v>
      </c>
      <c r="D797" s="85" t="s">
        <v>1059</v>
      </c>
      <c r="E797" s="85">
        <v>204873388</v>
      </c>
      <c r="F797" s="85" t="s">
        <v>1031</v>
      </c>
      <c r="G797" s="85" t="s">
        <v>1513</v>
      </c>
      <c r="H797" s="85">
        <v>36</v>
      </c>
      <c r="I797" s="85" t="s">
        <v>1031</v>
      </c>
      <c r="J797" s="85" t="s">
        <v>1047</v>
      </c>
      <c r="K797" s="4">
        <v>83.157186612903217</v>
      </c>
      <c r="L797" s="4">
        <v>2993.6587180645161</v>
      </c>
      <c r="M797" s="85" t="s">
        <v>1870</v>
      </c>
    </row>
    <row r="798" spans="1:13" ht="60">
      <c r="A798" s="96">
        <v>789</v>
      </c>
      <c r="B798" s="403"/>
      <c r="C798" s="326" t="s">
        <v>1044</v>
      </c>
      <c r="D798" s="85" t="s">
        <v>1059</v>
      </c>
      <c r="E798" s="85">
        <v>204873388</v>
      </c>
      <c r="F798" s="85" t="s">
        <v>1031</v>
      </c>
      <c r="G798" s="85" t="s">
        <v>1513</v>
      </c>
      <c r="H798" s="85">
        <v>43.064999999999998</v>
      </c>
      <c r="I798" s="85" t="s">
        <v>1031</v>
      </c>
      <c r="J798" s="85" t="s">
        <v>1047</v>
      </c>
      <c r="K798" s="4">
        <v>83.157186612903217</v>
      </c>
      <c r="L798" s="4">
        <v>3581.1642414846769</v>
      </c>
      <c r="M798" s="85" t="s">
        <v>1871</v>
      </c>
    </row>
    <row r="799" spans="1:13" ht="165">
      <c r="A799" s="96">
        <v>790</v>
      </c>
      <c r="B799" s="403"/>
      <c r="C799" s="326" t="s">
        <v>1044</v>
      </c>
      <c r="D799" s="85" t="s">
        <v>1059</v>
      </c>
      <c r="E799" s="85">
        <v>204873388</v>
      </c>
      <c r="F799" s="85" t="s">
        <v>1031</v>
      </c>
      <c r="G799" s="85" t="s">
        <v>1513</v>
      </c>
      <c r="H799" s="85">
        <v>36</v>
      </c>
      <c r="I799" s="85" t="s">
        <v>1031</v>
      </c>
      <c r="J799" s="85" t="s">
        <v>1047</v>
      </c>
      <c r="K799" s="4">
        <v>83.157186612903217</v>
      </c>
      <c r="L799" s="4">
        <v>2993.6587180645161</v>
      </c>
      <c r="M799" s="85" t="s">
        <v>1872</v>
      </c>
    </row>
    <row r="800" spans="1:13" ht="165">
      <c r="A800" s="96">
        <v>791</v>
      </c>
      <c r="B800" s="403"/>
      <c r="C800" s="326" t="s">
        <v>1044</v>
      </c>
      <c r="D800" s="85" t="s">
        <v>1059</v>
      </c>
      <c r="E800" s="85">
        <v>204873388</v>
      </c>
      <c r="F800" s="85" t="s">
        <v>1031</v>
      </c>
      <c r="G800" s="85" t="s">
        <v>1513</v>
      </c>
      <c r="H800" s="85">
        <v>32</v>
      </c>
      <c r="I800" s="85" t="s">
        <v>1031</v>
      </c>
      <c r="J800" s="85" t="s">
        <v>1047</v>
      </c>
      <c r="K800" s="4">
        <v>83.157186612903217</v>
      </c>
      <c r="L800" s="4">
        <v>2661.029971612903</v>
      </c>
      <c r="M800" s="85" t="s">
        <v>1873</v>
      </c>
    </row>
    <row r="801" spans="1:13" ht="75">
      <c r="A801" s="96">
        <v>792</v>
      </c>
      <c r="B801" s="403"/>
      <c r="C801" s="326" t="s">
        <v>1044</v>
      </c>
      <c r="D801" s="85" t="s">
        <v>1059</v>
      </c>
      <c r="E801" s="85">
        <v>204873388</v>
      </c>
      <c r="F801" s="85" t="s">
        <v>1031</v>
      </c>
      <c r="G801" s="85" t="s">
        <v>1513</v>
      </c>
      <c r="H801" s="85">
        <v>36</v>
      </c>
      <c r="I801" s="85" t="s">
        <v>1031</v>
      </c>
      <c r="J801" s="85" t="s">
        <v>1047</v>
      </c>
      <c r="K801" s="4">
        <v>83.157186612903217</v>
      </c>
      <c r="L801" s="4">
        <v>2993.6587180645161</v>
      </c>
      <c r="M801" s="85" t="s">
        <v>1874</v>
      </c>
    </row>
    <row r="802" spans="1:13" ht="90">
      <c r="A802" s="96">
        <v>793</v>
      </c>
      <c r="B802" s="403"/>
      <c r="C802" s="326" t="s">
        <v>1044</v>
      </c>
      <c r="D802" s="85" t="s">
        <v>1059</v>
      </c>
      <c r="E802" s="85">
        <v>204873388</v>
      </c>
      <c r="F802" s="85" t="s">
        <v>1031</v>
      </c>
      <c r="G802" s="85" t="s">
        <v>1513</v>
      </c>
      <c r="H802" s="85">
        <v>36</v>
      </c>
      <c r="I802" s="85" t="s">
        <v>1031</v>
      </c>
      <c r="J802" s="85" t="s">
        <v>1047</v>
      </c>
      <c r="K802" s="4">
        <v>83.157186612903217</v>
      </c>
      <c r="L802" s="4">
        <v>2993.6587180645161</v>
      </c>
      <c r="M802" s="85" t="s">
        <v>1875</v>
      </c>
    </row>
    <row r="803" spans="1:13" ht="105">
      <c r="A803" s="96">
        <v>794</v>
      </c>
      <c r="B803" s="403"/>
      <c r="C803" s="326" t="s">
        <v>1044</v>
      </c>
      <c r="D803" s="85" t="s">
        <v>1059</v>
      </c>
      <c r="E803" s="85">
        <v>204873388</v>
      </c>
      <c r="F803" s="85" t="s">
        <v>1031</v>
      </c>
      <c r="G803" s="85" t="s">
        <v>1513</v>
      </c>
      <c r="H803" s="85">
        <v>32</v>
      </c>
      <c r="I803" s="85" t="s">
        <v>1031</v>
      </c>
      <c r="J803" s="85" t="s">
        <v>1047</v>
      </c>
      <c r="K803" s="4">
        <v>83.157186612903217</v>
      </c>
      <c r="L803" s="4">
        <v>2661.029971612903</v>
      </c>
      <c r="M803" s="85" t="s">
        <v>1876</v>
      </c>
    </row>
    <row r="804" spans="1:13" ht="105">
      <c r="A804" s="96">
        <v>795</v>
      </c>
      <c r="B804" s="403"/>
      <c r="C804" s="326" t="s">
        <v>1044</v>
      </c>
      <c r="D804" s="85" t="s">
        <v>1059</v>
      </c>
      <c r="E804" s="85">
        <v>204873388</v>
      </c>
      <c r="F804" s="85" t="s">
        <v>1031</v>
      </c>
      <c r="G804" s="85" t="s">
        <v>1513</v>
      </c>
      <c r="H804" s="85">
        <v>32</v>
      </c>
      <c r="I804" s="85" t="s">
        <v>1031</v>
      </c>
      <c r="J804" s="85" t="s">
        <v>1047</v>
      </c>
      <c r="K804" s="4">
        <v>83.157186612903217</v>
      </c>
      <c r="L804" s="4">
        <v>2661.029971612903</v>
      </c>
      <c r="M804" s="85" t="s">
        <v>1877</v>
      </c>
    </row>
    <row r="805" spans="1:13" ht="75">
      <c r="A805" s="96">
        <v>796</v>
      </c>
      <c r="B805" s="403"/>
      <c r="C805" s="326" t="s">
        <v>1044</v>
      </c>
      <c r="D805" s="85" t="s">
        <v>1059</v>
      </c>
      <c r="E805" s="85">
        <v>204873388</v>
      </c>
      <c r="F805" s="85" t="s">
        <v>1031</v>
      </c>
      <c r="G805" s="85" t="s">
        <v>1513</v>
      </c>
      <c r="H805" s="85">
        <v>36</v>
      </c>
      <c r="I805" s="85" t="s">
        <v>1031</v>
      </c>
      <c r="J805" s="85" t="s">
        <v>1047</v>
      </c>
      <c r="K805" s="4">
        <v>83.157186612903217</v>
      </c>
      <c r="L805" s="4">
        <v>2993.6587180645161</v>
      </c>
      <c r="M805" s="85" t="s">
        <v>1878</v>
      </c>
    </row>
    <row r="806" spans="1:13" ht="90">
      <c r="A806" s="96">
        <v>797</v>
      </c>
      <c r="B806" s="403"/>
      <c r="C806" s="326" t="s">
        <v>1044</v>
      </c>
      <c r="D806" s="85" t="s">
        <v>1059</v>
      </c>
      <c r="E806" s="85">
        <v>204873388</v>
      </c>
      <c r="F806" s="85" t="s">
        <v>1031</v>
      </c>
      <c r="G806" s="85" t="s">
        <v>1513</v>
      </c>
      <c r="H806" s="85">
        <v>36</v>
      </c>
      <c r="I806" s="85" t="s">
        <v>1031</v>
      </c>
      <c r="J806" s="85" t="s">
        <v>1047</v>
      </c>
      <c r="K806" s="4">
        <v>83.157186612903217</v>
      </c>
      <c r="L806" s="4">
        <v>2993.6587180645161</v>
      </c>
      <c r="M806" s="85" t="s">
        <v>1879</v>
      </c>
    </row>
    <row r="807" spans="1:13" ht="90">
      <c r="A807" s="96">
        <v>798</v>
      </c>
      <c r="B807" s="403"/>
      <c r="C807" s="326" t="s">
        <v>1044</v>
      </c>
      <c r="D807" s="85" t="s">
        <v>1059</v>
      </c>
      <c r="E807" s="85">
        <v>204873388</v>
      </c>
      <c r="F807" s="85" t="s">
        <v>1031</v>
      </c>
      <c r="G807" s="85" t="s">
        <v>1513</v>
      </c>
      <c r="H807" s="85">
        <v>36</v>
      </c>
      <c r="I807" s="85" t="s">
        <v>1031</v>
      </c>
      <c r="J807" s="85" t="s">
        <v>1047</v>
      </c>
      <c r="K807" s="4">
        <v>83.157186612903217</v>
      </c>
      <c r="L807" s="4">
        <v>2993.6587180645161</v>
      </c>
      <c r="M807" s="85" t="s">
        <v>1880</v>
      </c>
    </row>
    <row r="808" spans="1:13" ht="90">
      <c r="A808" s="96">
        <v>799</v>
      </c>
      <c r="B808" s="403"/>
      <c r="C808" s="326" t="s">
        <v>1044</v>
      </c>
      <c r="D808" s="85" t="s">
        <v>1059</v>
      </c>
      <c r="E808" s="85">
        <v>204873388</v>
      </c>
      <c r="F808" s="85" t="s">
        <v>1031</v>
      </c>
      <c r="G808" s="85" t="s">
        <v>1513</v>
      </c>
      <c r="H808" s="85">
        <v>36</v>
      </c>
      <c r="I808" s="85" t="s">
        <v>1031</v>
      </c>
      <c r="J808" s="85" t="s">
        <v>1047</v>
      </c>
      <c r="K808" s="4">
        <v>83.157186612903217</v>
      </c>
      <c r="L808" s="4">
        <v>2993.6587180645161</v>
      </c>
      <c r="M808" s="85" t="s">
        <v>1881</v>
      </c>
    </row>
    <row r="809" spans="1:13" ht="105">
      <c r="A809" s="96">
        <v>800</v>
      </c>
      <c r="B809" s="403"/>
      <c r="C809" s="326" t="s">
        <v>1044</v>
      </c>
      <c r="D809" s="85" t="s">
        <v>1059</v>
      </c>
      <c r="E809" s="85">
        <v>204873388</v>
      </c>
      <c r="F809" s="85" t="s">
        <v>1031</v>
      </c>
      <c r="G809" s="85" t="s">
        <v>1513</v>
      </c>
      <c r="H809" s="85">
        <v>36</v>
      </c>
      <c r="I809" s="85" t="s">
        <v>1031</v>
      </c>
      <c r="J809" s="85" t="s">
        <v>1047</v>
      </c>
      <c r="K809" s="4">
        <v>83.157186612903217</v>
      </c>
      <c r="L809" s="4">
        <v>2993.6587180645161</v>
      </c>
      <c r="M809" s="85" t="s">
        <v>1882</v>
      </c>
    </row>
    <row r="810" spans="1:13" ht="45">
      <c r="A810" s="96">
        <v>801</v>
      </c>
      <c r="B810" s="403"/>
      <c r="C810" s="326" t="s">
        <v>1044</v>
      </c>
      <c r="D810" s="85" t="s">
        <v>1059</v>
      </c>
      <c r="E810" s="85">
        <v>204873388</v>
      </c>
      <c r="F810" s="85" t="s">
        <v>1031</v>
      </c>
      <c r="G810" s="85" t="s">
        <v>1513</v>
      </c>
      <c r="H810" s="85">
        <v>24</v>
      </c>
      <c r="I810" s="85" t="s">
        <v>1031</v>
      </c>
      <c r="J810" s="85" t="s">
        <v>1047</v>
      </c>
      <c r="K810" s="4">
        <v>83.157186612903232</v>
      </c>
      <c r="L810" s="4">
        <v>1995.7724787096777</v>
      </c>
      <c r="M810" s="85" t="s">
        <v>1883</v>
      </c>
    </row>
    <row r="811" spans="1:13" ht="120">
      <c r="A811" s="96">
        <v>802</v>
      </c>
      <c r="B811" s="403"/>
      <c r="C811" s="326" t="s">
        <v>1044</v>
      </c>
      <c r="D811" s="85" t="s">
        <v>1059</v>
      </c>
      <c r="E811" s="85">
        <v>204873388</v>
      </c>
      <c r="F811" s="85" t="s">
        <v>1031</v>
      </c>
      <c r="G811" s="85" t="s">
        <v>1513</v>
      </c>
      <c r="H811" s="85">
        <v>36</v>
      </c>
      <c r="I811" s="85" t="s">
        <v>1031</v>
      </c>
      <c r="J811" s="85" t="s">
        <v>1047</v>
      </c>
      <c r="K811" s="4">
        <v>83.157186612903217</v>
      </c>
      <c r="L811" s="4">
        <v>2993.6587180645161</v>
      </c>
      <c r="M811" s="85" t="s">
        <v>1884</v>
      </c>
    </row>
    <row r="812" spans="1:13" ht="45">
      <c r="A812" s="96">
        <v>803</v>
      </c>
      <c r="B812" s="403"/>
      <c r="C812" s="326" t="s">
        <v>1044</v>
      </c>
      <c r="D812" s="85" t="s">
        <v>1059</v>
      </c>
      <c r="E812" s="85">
        <v>204873388</v>
      </c>
      <c r="F812" s="85" t="s">
        <v>1031</v>
      </c>
      <c r="G812" s="85" t="s">
        <v>1513</v>
      </c>
      <c r="H812" s="85">
        <v>36</v>
      </c>
      <c r="I812" s="85" t="s">
        <v>1031</v>
      </c>
      <c r="J812" s="85" t="s">
        <v>1047</v>
      </c>
      <c r="K812" s="4">
        <v>83.157186612903217</v>
      </c>
      <c r="L812" s="4">
        <v>2993.6587180645161</v>
      </c>
      <c r="M812" s="85" t="s">
        <v>1885</v>
      </c>
    </row>
    <row r="813" spans="1:13" ht="60">
      <c r="A813" s="96">
        <v>804</v>
      </c>
      <c r="B813" s="403"/>
      <c r="C813" s="326" t="s">
        <v>1044</v>
      </c>
      <c r="D813" s="85" t="s">
        <v>1059</v>
      </c>
      <c r="E813" s="85">
        <v>204873388</v>
      </c>
      <c r="F813" s="85" t="s">
        <v>1031</v>
      </c>
      <c r="G813" s="85" t="s">
        <v>1513</v>
      </c>
      <c r="H813" s="85">
        <v>36</v>
      </c>
      <c r="I813" s="85" t="s">
        <v>1031</v>
      </c>
      <c r="J813" s="85" t="s">
        <v>1047</v>
      </c>
      <c r="K813" s="4">
        <v>83.157186612903217</v>
      </c>
      <c r="L813" s="4">
        <v>2993.6587180645161</v>
      </c>
      <c r="M813" s="85" t="s">
        <v>1886</v>
      </c>
    </row>
    <row r="814" spans="1:13" ht="75">
      <c r="A814" s="96">
        <v>805</v>
      </c>
      <c r="B814" s="403"/>
      <c r="C814" s="326" t="s">
        <v>1044</v>
      </c>
      <c r="D814" s="85" t="s">
        <v>1059</v>
      </c>
      <c r="E814" s="85">
        <v>204873388</v>
      </c>
      <c r="F814" s="85" t="s">
        <v>1031</v>
      </c>
      <c r="G814" s="85" t="s">
        <v>1513</v>
      </c>
      <c r="H814" s="85">
        <v>36</v>
      </c>
      <c r="I814" s="85" t="s">
        <v>1031</v>
      </c>
      <c r="J814" s="85" t="s">
        <v>1047</v>
      </c>
      <c r="K814" s="4">
        <v>83.157186612903217</v>
      </c>
      <c r="L814" s="4">
        <v>2993.6587180645161</v>
      </c>
      <c r="M814" s="85" t="s">
        <v>1887</v>
      </c>
    </row>
    <row r="815" spans="1:13" ht="90">
      <c r="A815" s="96">
        <v>806</v>
      </c>
      <c r="B815" s="403"/>
      <c r="C815" s="326" t="s">
        <v>1044</v>
      </c>
      <c r="D815" s="85" t="s">
        <v>1059</v>
      </c>
      <c r="E815" s="85">
        <v>204873388</v>
      </c>
      <c r="F815" s="85" t="s">
        <v>1031</v>
      </c>
      <c r="G815" s="85" t="s">
        <v>1513</v>
      </c>
      <c r="H815" s="85">
        <v>36</v>
      </c>
      <c r="I815" s="85" t="s">
        <v>1031</v>
      </c>
      <c r="J815" s="85" t="s">
        <v>1047</v>
      </c>
      <c r="K815" s="4">
        <v>83.157186612903217</v>
      </c>
      <c r="L815" s="4">
        <v>2993.6587180645161</v>
      </c>
      <c r="M815" s="85" t="s">
        <v>1888</v>
      </c>
    </row>
    <row r="816" spans="1:13" ht="45">
      <c r="A816" s="96">
        <v>807</v>
      </c>
      <c r="B816" s="403"/>
      <c r="C816" s="326" t="s">
        <v>1044</v>
      </c>
      <c r="D816" s="85" t="s">
        <v>1059</v>
      </c>
      <c r="E816" s="85">
        <v>204873388</v>
      </c>
      <c r="F816" s="85" t="s">
        <v>1031</v>
      </c>
      <c r="G816" s="85" t="s">
        <v>1513</v>
      </c>
      <c r="H816" s="85">
        <v>36</v>
      </c>
      <c r="I816" s="85" t="s">
        <v>1031</v>
      </c>
      <c r="J816" s="85" t="s">
        <v>1047</v>
      </c>
      <c r="K816" s="4">
        <v>83.157186612903217</v>
      </c>
      <c r="L816" s="4">
        <v>2993.6587180645161</v>
      </c>
      <c r="M816" s="85" t="s">
        <v>1889</v>
      </c>
    </row>
    <row r="817" spans="1:13" ht="60">
      <c r="A817" s="96">
        <v>808</v>
      </c>
      <c r="B817" s="403"/>
      <c r="C817" s="326" t="s">
        <v>1044</v>
      </c>
      <c r="D817" s="85" t="s">
        <v>1059</v>
      </c>
      <c r="E817" s="85">
        <v>204873388</v>
      </c>
      <c r="F817" s="85" t="s">
        <v>1031</v>
      </c>
      <c r="G817" s="85" t="s">
        <v>1513</v>
      </c>
      <c r="H817" s="85">
        <v>80</v>
      </c>
      <c r="I817" s="85" t="s">
        <v>1031</v>
      </c>
      <c r="J817" s="85" t="s">
        <v>1047</v>
      </c>
      <c r="K817" s="4">
        <v>83.157186612903217</v>
      </c>
      <c r="L817" s="4">
        <v>6652.5749290322574</v>
      </c>
      <c r="M817" s="85" t="s">
        <v>1890</v>
      </c>
    </row>
    <row r="818" spans="1:13" ht="120">
      <c r="A818" s="96">
        <v>809</v>
      </c>
      <c r="B818" s="403"/>
      <c r="C818" s="326" t="s">
        <v>1044</v>
      </c>
      <c r="D818" s="85" t="s">
        <v>1059</v>
      </c>
      <c r="E818" s="85">
        <v>204873388</v>
      </c>
      <c r="F818" s="85" t="s">
        <v>1031</v>
      </c>
      <c r="G818" s="85" t="s">
        <v>1513</v>
      </c>
      <c r="H818" s="85">
        <v>18</v>
      </c>
      <c r="I818" s="85" t="s">
        <v>1031</v>
      </c>
      <c r="J818" s="85" t="s">
        <v>1047</v>
      </c>
      <c r="K818" s="4">
        <v>83.157186612903217</v>
      </c>
      <c r="L818" s="4">
        <v>1496.829359032258</v>
      </c>
      <c r="M818" s="85" t="s">
        <v>1891</v>
      </c>
    </row>
    <row r="819" spans="1:13" ht="120">
      <c r="A819" s="96">
        <v>810</v>
      </c>
      <c r="B819" s="403"/>
      <c r="C819" s="326" t="s">
        <v>1044</v>
      </c>
      <c r="D819" s="85" t="s">
        <v>1059</v>
      </c>
      <c r="E819" s="85">
        <v>204873388</v>
      </c>
      <c r="F819" s="85" t="s">
        <v>1031</v>
      </c>
      <c r="G819" s="85" t="s">
        <v>1513</v>
      </c>
      <c r="H819" s="85">
        <v>18</v>
      </c>
      <c r="I819" s="85" t="s">
        <v>1031</v>
      </c>
      <c r="J819" s="85" t="s">
        <v>1047</v>
      </c>
      <c r="K819" s="4">
        <v>83.157186612903217</v>
      </c>
      <c r="L819" s="4">
        <v>1496.829359032258</v>
      </c>
      <c r="M819" s="85" t="s">
        <v>1891</v>
      </c>
    </row>
    <row r="820" spans="1:13" ht="60">
      <c r="A820" s="96">
        <v>811</v>
      </c>
      <c r="B820" s="403"/>
      <c r="C820" s="326" t="s">
        <v>1044</v>
      </c>
      <c r="D820" s="85" t="s">
        <v>1059</v>
      </c>
      <c r="E820" s="85">
        <v>204873388</v>
      </c>
      <c r="F820" s="85" t="s">
        <v>1031</v>
      </c>
      <c r="G820" s="85" t="s">
        <v>1513</v>
      </c>
      <c r="H820" s="85">
        <v>18</v>
      </c>
      <c r="I820" s="85" t="s">
        <v>1031</v>
      </c>
      <c r="J820" s="85" t="s">
        <v>1047</v>
      </c>
      <c r="K820" s="4">
        <v>83.157186612903217</v>
      </c>
      <c r="L820" s="4">
        <v>1496.829359032258</v>
      </c>
      <c r="M820" s="85" t="s">
        <v>1892</v>
      </c>
    </row>
    <row r="821" spans="1:13" ht="60">
      <c r="A821" s="96">
        <v>812</v>
      </c>
      <c r="B821" s="403"/>
      <c r="C821" s="326" t="s">
        <v>1044</v>
      </c>
      <c r="D821" s="85" t="s">
        <v>1059</v>
      </c>
      <c r="E821" s="85">
        <v>204873388</v>
      </c>
      <c r="F821" s="85" t="s">
        <v>1031</v>
      </c>
      <c r="G821" s="85" t="s">
        <v>1513</v>
      </c>
      <c r="H821" s="85">
        <v>18</v>
      </c>
      <c r="I821" s="85" t="s">
        <v>1031</v>
      </c>
      <c r="J821" s="85" t="s">
        <v>1047</v>
      </c>
      <c r="K821" s="4">
        <v>83.157186612903217</v>
      </c>
      <c r="L821" s="4">
        <v>1496.829359032258</v>
      </c>
      <c r="M821" s="85" t="s">
        <v>1892</v>
      </c>
    </row>
    <row r="822" spans="1:13" ht="75">
      <c r="A822" s="96">
        <v>813</v>
      </c>
      <c r="B822" s="403"/>
      <c r="C822" s="326" t="s">
        <v>1044</v>
      </c>
      <c r="D822" s="85" t="s">
        <v>1059</v>
      </c>
      <c r="E822" s="85">
        <v>204873388</v>
      </c>
      <c r="F822" s="85" t="s">
        <v>1031</v>
      </c>
      <c r="G822" s="85" t="s">
        <v>1513</v>
      </c>
      <c r="H822" s="85">
        <v>18</v>
      </c>
      <c r="I822" s="85" t="s">
        <v>1031</v>
      </c>
      <c r="J822" s="85" t="s">
        <v>1047</v>
      </c>
      <c r="K822" s="4">
        <v>83.157186612903217</v>
      </c>
      <c r="L822" s="4">
        <v>1496.829359032258</v>
      </c>
      <c r="M822" s="85" t="s">
        <v>1893</v>
      </c>
    </row>
    <row r="823" spans="1:13" ht="75">
      <c r="A823" s="96">
        <v>814</v>
      </c>
      <c r="B823" s="403"/>
      <c r="C823" s="326" t="s">
        <v>1044</v>
      </c>
      <c r="D823" s="85" t="s">
        <v>1059</v>
      </c>
      <c r="E823" s="85">
        <v>204873388</v>
      </c>
      <c r="F823" s="85" t="s">
        <v>1031</v>
      </c>
      <c r="G823" s="85" t="s">
        <v>1513</v>
      </c>
      <c r="H823" s="85">
        <v>18</v>
      </c>
      <c r="I823" s="85" t="s">
        <v>1031</v>
      </c>
      <c r="J823" s="85" t="s">
        <v>1047</v>
      </c>
      <c r="K823" s="4">
        <v>83.157186612903217</v>
      </c>
      <c r="L823" s="4">
        <v>1496.829359032258</v>
      </c>
      <c r="M823" s="85" t="s">
        <v>1893</v>
      </c>
    </row>
    <row r="824" spans="1:13" ht="45">
      <c r="A824" s="96">
        <v>815</v>
      </c>
      <c r="B824" s="403"/>
      <c r="C824" s="326" t="s">
        <v>1044</v>
      </c>
      <c r="D824" s="85" t="s">
        <v>1059</v>
      </c>
      <c r="E824" s="85">
        <v>204873388</v>
      </c>
      <c r="F824" s="85" t="s">
        <v>1031</v>
      </c>
      <c r="G824" s="85" t="s">
        <v>1513</v>
      </c>
      <c r="H824" s="85">
        <v>80</v>
      </c>
      <c r="I824" s="85" t="s">
        <v>1031</v>
      </c>
      <c r="J824" s="85" t="s">
        <v>1047</v>
      </c>
      <c r="K824" s="4">
        <v>83.157186612903217</v>
      </c>
      <c r="L824" s="4">
        <v>6652.5749290322574</v>
      </c>
      <c r="M824" s="85" t="s">
        <v>1894</v>
      </c>
    </row>
    <row r="825" spans="1:13" ht="60">
      <c r="A825" s="96">
        <v>816</v>
      </c>
      <c r="B825" s="403"/>
      <c r="C825" s="326" t="s">
        <v>1044</v>
      </c>
      <c r="D825" s="85" t="s">
        <v>1059</v>
      </c>
      <c r="E825" s="85">
        <v>204873388</v>
      </c>
      <c r="F825" s="85" t="s">
        <v>1031</v>
      </c>
      <c r="G825" s="85" t="s">
        <v>1513</v>
      </c>
      <c r="H825" s="85">
        <v>36</v>
      </c>
      <c r="I825" s="85" t="s">
        <v>1031</v>
      </c>
      <c r="J825" s="85" t="s">
        <v>1047</v>
      </c>
      <c r="K825" s="4">
        <v>83.157186612903217</v>
      </c>
      <c r="L825" s="4">
        <v>2993.6587180645161</v>
      </c>
      <c r="M825" s="85" t="s">
        <v>1895</v>
      </c>
    </row>
    <row r="826" spans="1:13" ht="105">
      <c r="A826" s="96">
        <v>817</v>
      </c>
      <c r="B826" s="403"/>
      <c r="C826" s="326" t="s">
        <v>1044</v>
      </c>
      <c r="D826" s="85" t="s">
        <v>1059</v>
      </c>
      <c r="E826" s="85">
        <v>204873388</v>
      </c>
      <c r="F826" s="85" t="s">
        <v>1031</v>
      </c>
      <c r="G826" s="85" t="s">
        <v>1513</v>
      </c>
      <c r="H826" s="85">
        <v>18</v>
      </c>
      <c r="I826" s="85" t="s">
        <v>1031</v>
      </c>
      <c r="J826" s="85" t="s">
        <v>1047</v>
      </c>
      <c r="K826" s="4">
        <v>83.157186612903217</v>
      </c>
      <c r="L826" s="4">
        <v>1496.829359032258</v>
      </c>
      <c r="M826" s="85" t="s">
        <v>1896</v>
      </c>
    </row>
    <row r="827" spans="1:13" ht="75">
      <c r="A827" s="96">
        <v>818</v>
      </c>
      <c r="B827" s="403"/>
      <c r="C827" s="326" t="s">
        <v>1044</v>
      </c>
      <c r="D827" s="85" t="s">
        <v>1059</v>
      </c>
      <c r="E827" s="85">
        <v>204873388</v>
      </c>
      <c r="F827" s="85" t="s">
        <v>1031</v>
      </c>
      <c r="G827" s="85" t="s">
        <v>1513</v>
      </c>
      <c r="H827" s="85">
        <v>36</v>
      </c>
      <c r="I827" s="85" t="s">
        <v>1031</v>
      </c>
      <c r="J827" s="85" t="s">
        <v>1047</v>
      </c>
      <c r="K827" s="4">
        <v>83.157186612903217</v>
      </c>
      <c r="L827" s="4">
        <v>2993.6587180645161</v>
      </c>
      <c r="M827" s="85" t="s">
        <v>1897</v>
      </c>
    </row>
    <row r="828" spans="1:13" ht="120">
      <c r="A828" s="96">
        <v>819</v>
      </c>
      <c r="B828" s="403"/>
      <c r="C828" s="326" t="s">
        <v>1044</v>
      </c>
      <c r="D828" s="85" t="s">
        <v>1059</v>
      </c>
      <c r="E828" s="85">
        <v>204873388</v>
      </c>
      <c r="F828" s="85" t="s">
        <v>1031</v>
      </c>
      <c r="G828" s="85" t="s">
        <v>1513</v>
      </c>
      <c r="H828" s="85">
        <v>18</v>
      </c>
      <c r="I828" s="85" t="s">
        <v>1031</v>
      </c>
      <c r="J828" s="85" t="s">
        <v>1047</v>
      </c>
      <c r="K828" s="4">
        <v>83.157186612903217</v>
      </c>
      <c r="L828" s="4">
        <v>1496.829359032258</v>
      </c>
      <c r="M828" s="85" t="s">
        <v>1898</v>
      </c>
    </row>
    <row r="829" spans="1:13" ht="120">
      <c r="A829" s="96">
        <v>820</v>
      </c>
      <c r="B829" s="403"/>
      <c r="C829" s="326" t="s">
        <v>1044</v>
      </c>
      <c r="D829" s="85" t="s">
        <v>1059</v>
      </c>
      <c r="E829" s="85">
        <v>204873388</v>
      </c>
      <c r="F829" s="85" t="s">
        <v>1031</v>
      </c>
      <c r="G829" s="85" t="s">
        <v>1513</v>
      </c>
      <c r="H829" s="85">
        <v>36</v>
      </c>
      <c r="I829" s="85" t="s">
        <v>1031</v>
      </c>
      <c r="J829" s="85" t="s">
        <v>1047</v>
      </c>
      <c r="K829" s="4">
        <v>83.157186612903217</v>
      </c>
      <c r="L829" s="4">
        <v>2993.6587180645161</v>
      </c>
      <c r="M829" s="85" t="s">
        <v>1899</v>
      </c>
    </row>
    <row r="830" spans="1:13" ht="90">
      <c r="A830" s="96">
        <v>821</v>
      </c>
      <c r="B830" s="403"/>
      <c r="C830" s="326" t="s">
        <v>1044</v>
      </c>
      <c r="D830" s="85" t="s">
        <v>1059</v>
      </c>
      <c r="E830" s="85">
        <v>204873388</v>
      </c>
      <c r="F830" s="85" t="s">
        <v>1031</v>
      </c>
      <c r="G830" s="85" t="s">
        <v>1513</v>
      </c>
      <c r="H830" s="85">
        <v>36</v>
      </c>
      <c r="I830" s="85" t="s">
        <v>1031</v>
      </c>
      <c r="J830" s="85" t="s">
        <v>1047</v>
      </c>
      <c r="K830" s="4">
        <v>83.157186612903217</v>
      </c>
      <c r="L830" s="4">
        <v>2993.6587180645161</v>
      </c>
      <c r="M830" s="85" t="s">
        <v>1900</v>
      </c>
    </row>
    <row r="831" spans="1:13" ht="60">
      <c r="A831" s="96">
        <v>822</v>
      </c>
      <c r="B831" s="403"/>
      <c r="C831" s="326" t="s">
        <v>1044</v>
      </c>
      <c r="D831" s="85" t="s">
        <v>1059</v>
      </c>
      <c r="E831" s="85">
        <v>204873388</v>
      </c>
      <c r="F831" s="85" t="s">
        <v>1031</v>
      </c>
      <c r="G831" s="85" t="s">
        <v>1513</v>
      </c>
      <c r="H831" s="85">
        <v>36</v>
      </c>
      <c r="I831" s="85" t="s">
        <v>1031</v>
      </c>
      <c r="J831" s="85" t="s">
        <v>1047</v>
      </c>
      <c r="K831" s="4">
        <v>83.157186612903217</v>
      </c>
      <c r="L831" s="4">
        <v>2993.6587180645161</v>
      </c>
      <c r="M831" s="85" t="s">
        <v>1901</v>
      </c>
    </row>
    <row r="832" spans="1:13" ht="90">
      <c r="A832" s="96">
        <v>823</v>
      </c>
      <c r="B832" s="403"/>
      <c r="C832" s="326" t="s">
        <v>1044</v>
      </c>
      <c r="D832" s="85" t="s">
        <v>1059</v>
      </c>
      <c r="E832" s="85">
        <v>204873388</v>
      </c>
      <c r="F832" s="85" t="s">
        <v>1031</v>
      </c>
      <c r="G832" s="85" t="s">
        <v>1513</v>
      </c>
      <c r="H832" s="85">
        <v>36</v>
      </c>
      <c r="I832" s="85" t="s">
        <v>1031</v>
      </c>
      <c r="J832" s="85" t="s">
        <v>1047</v>
      </c>
      <c r="K832" s="4">
        <v>83.157186612903217</v>
      </c>
      <c r="L832" s="4">
        <v>2993.6587180645161</v>
      </c>
      <c r="M832" s="85" t="s">
        <v>1902</v>
      </c>
    </row>
    <row r="833" spans="1:13" ht="90">
      <c r="A833" s="96">
        <v>824</v>
      </c>
      <c r="B833" s="403"/>
      <c r="C833" s="326" t="s">
        <v>1044</v>
      </c>
      <c r="D833" s="85" t="s">
        <v>1059</v>
      </c>
      <c r="E833" s="85">
        <v>204873388</v>
      </c>
      <c r="F833" s="85" t="s">
        <v>1031</v>
      </c>
      <c r="G833" s="85" t="s">
        <v>1513</v>
      </c>
      <c r="H833" s="85">
        <v>32</v>
      </c>
      <c r="I833" s="85" t="s">
        <v>1031</v>
      </c>
      <c r="J833" s="85" t="s">
        <v>1047</v>
      </c>
      <c r="K833" s="4">
        <v>83.157186612903217</v>
      </c>
      <c r="L833" s="4">
        <v>2661.029971612903</v>
      </c>
      <c r="M833" s="85" t="s">
        <v>1903</v>
      </c>
    </row>
    <row r="834" spans="1:13" ht="90">
      <c r="A834" s="96">
        <v>825</v>
      </c>
      <c r="B834" s="403"/>
      <c r="C834" s="326" t="s">
        <v>1044</v>
      </c>
      <c r="D834" s="85" t="s">
        <v>1059</v>
      </c>
      <c r="E834" s="85">
        <v>204873388</v>
      </c>
      <c r="F834" s="85" t="s">
        <v>1031</v>
      </c>
      <c r="G834" s="85" t="s">
        <v>1513</v>
      </c>
      <c r="H834" s="85">
        <v>12</v>
      </c>
      <c r="I834" s="85" t="s">
        <v>1031</v>
      </c>
      <c r="J834" s="85" t="s">
        <v>1047</v>
      </c>
      <c r="K834" s="4">
        <v>83.157186612903232</v>
      </c>
      <c r="L834" s="4">
        <v>997.88623935483884</v>
      </c>
      <c r="M834" s="85" t="s">
        <v>1904</v>
      </c>
    </row>
    <row r="835" spans="1:13" ht="90">
      <c r="A835" s="96">
        <v>826</v>
      </c>
      <c r="B835" s="403"/>
      <c r="C835" s="326" t="s">
        <v>1044</v>
      </c>
      <c r="D835" s="85" t="s">
        <v>1059</v>
      </c>
      <c r="E835" s="85">
        <v>204873388</v>
      </c>
      <c r="F835" s="85" t="s">
        <v>1031</v>
      </c>
      <c r="G835" s="85" t="s">
        <v>1513</v>
      </c>
      <c r="H835" s="85">
        <v>12</v>
      </c>
      <c r="I835" s="85" t="s">
        <v>1031</v>
      </c>
      <c r="J835" s="85" t="s">
        <v>1047</v>
      </c>
      <c r="K835" s="4">
        <v>83.157186612903232</v>
      </c>
      <c r="L835" s="4">
        <v>997.88623935483884</v>
      </c>
      <c r="M835" s="85" t="s">
        <v>1905</v>
      </c>
    </row>
    <row r="836" spans="1:13" ht="45">
      <c r="A836" s="96">
        <v>827</v>
      </c>
      <c r="B836" s="403"/>
      <c r="C836" s="326" t="s">
        <v>329</v>
      </c>
      <c r="D836" s="85" t="s">
        <v>1949</v>
      </c>
      <c r="E836" s="85">
        <v>241994142</v>
      </c>
      <c r="F836" s="85" t="s">
        <v>1031</v>
      </c>
      <c r="G836" s="85"/>
      <c r="H836" s="85"/>
      <c r="I836" s="85" t="s">
        <v>1031</v>
      </c>
      <c r="J836" s="85"/>
      <c r="K836" s="450"/>
      <c r="L836" s="4">
        <v>2010</v>
      </c>
      <c r="M836" s="85" t="s">
        <v>1950</v>
      </c>
    </row>
    <row r="837" spans="1:13" ht="45">
      <c r="A837" s="96">
        <v>828</v>
      </c>
      <c r="B837" s="403"/>
      <c r="C837" s="326" t="s">
        <v>329</v>
      </c>
      <c r="D837" s="85" t="s">
        <v>1926</v>
      </c>
      <c r="E837" s="85">
        <v>202455191</v>
      </c>
      <c r="F837" s="85" t="s">
        <v>1031</v>
      </c>
      <c r="G837" s="85"/>
      <c r="H837" s="85"/>
      <c r="I837" s="85" t="s">
        <v>1031</v>
      </c>
      <c r="J837" s="85"/>
      <c r="K837" s="4"/>
      <c r="L837" s="4">
        <v>180</v>
      </c>
      <c r="M837" s="85" t="s">
        <v>1927</v>
      </c>
    </row>
    <row r="838" spans="1:13" ht="90">
      <c r="A838" s="96">
        <v>829</v>
      </c>
      <c r="B838" s="403"/>
      <c r="C838" s="326" t="s">
        <v>329</v>
      </c>
      <c r="D838" s="85" t="s">
        <v>1924</v>
      </c>
      <c r="E838" s="85">
        <v>404379294</v>
      </c>
      <c r="F838" s="85" t="s">
        <v>1031</v>
      </c>
      <c r="G838" s="85"/>
      <c r="H838" s="85"/>
      <c r="I838" s="85" t="s">
        <v>1031</v>
      </c>
      <c r="J838" s="85"/>
      <c r="K838" s="4"/>
      <c r="L838" s="4">
        <v>87104.18</v>
      </c>
      <c r="M838" s="85" t="s">
        <v>1925</v>
      </c>
    </row>
    <row r="839" spans="1:13" ht="90">
      <c r="A839" s="96">
        <v>830</v>
      </c>
      <c r="B839" s="403"/>
      <c r="C839" s="326" t="s">
        <v>329</v>
      </c>
      <c r="D839" s="85" t="s">
        <v>1924</v>
      </c>
      <c r="E839" s="85">
        <v>404379294</v>
      </c>
      <c r="F839" s="85" t="s">
        <v>1031</v>
      </c>
      <c r="G839" s="85"/>
      <c r="H839" s="85"/>
      <c r="I839" s="85" t="s">
        <v>1031</v>
      </c>
      <c r="J839" s="85"/>
      <c r="K839" s="4"/>
      <c r="L839" s="4">
        <v>86043.91</v>
      </c>
      <c r="M839" s="85" t="s">
        <v>1925</v>
      </c>
    </row>
    <row r="840" spans="1:13" ht="60">
      <c r="A840" s="96">
        <v>831</v>
      </c>
      <c r="B840" s="403"/>
      <c r="C840" s="326" t="s">
        <v>329</v>
      </c>
      <c r="D840" s="85" t="s">
        <v>1928</v>
      </c>
      <c r="E840" s="85" t="s">
        <v>1906</v>
      </c>
      <c r="F840" s="85" t="s">
        <v>1031</v>
      </c>
      <c r="G840" s="85"/>
      <c r="H840" s="85"/>
      <c r="I840" s="85" t="s">
        <v>1031</v>
      </c>
      <c r="J840" s="85"/>
      <c r="K840" s="4"/>
      <c r="L840" s="4">
        <v>2500</v>
      </c>
      <c r="M840" s="85" t="s">
        <v>1929</v>
      </c>
    </row>
    <row r="841" spans="1:13" ht="60">
      <c r="A841" s="96">
        <v>832</v>
      </c>
      <c r="B841" s="403"/>
      <c r="C841" s="326" t="s">
        <v>329</v>
      </c>
      <c r="D841" s="85" t="s">
        <v>1930</v>
      </c>
      <c r="E841" s="85" t="s">
        <v>1907</v>
      </c>
      <c r="F841" s="85" t="s">
        <v>1031</v>
      </c>
      <c r="G841" s="85"/>
      <c r="H841" s="85"/>
      <c r="I841" s="85" t="s">
        <v>1031</v>
      </c>
      <c r="J841" s="85"/>
      <c r="K841" s="4"/>
      <c r="L841" s="4">
        <v>5000</v>
      </c>
      <c r="M841" s="85" t="s">
        <v>1931</v>
      </c>
    </row>
    <row r="842" spans="1:13" ht="60">
      <c r="A842" s="96">
        <v>833</v>
      </c>
      <c r="B842" s="403"/>
      <c r="C842" s="326" t="s">
        <v>329</v>
      </c>
      <c r="D842" s="85" t="s">
        <v>1932</v>
      </c>
      <c r="E842" s="85" t="s">
        <v>1908</v>
      </c>
      <c r="F842" s="85" t="s">
        <v>1031</v>
      </c>
      <c r="G842" s="85"/>
      <c r="H842" s="85"/>
      <c r="I842" s="85" t="s">
        <v>1031</v>
      </c>
      <c r="J842" s="85"/>
      <c r="K842" s="4"/>
      <c r="L842" s="4">
        <v>6250</v>
      </c>
      <c r="M842" s="85" t="s">
        <v>1931</v>
      </c>
    </row>
    <row r="843" spans="1:13" ht="60">
      <c r="A843" s="96">
        <v>834</v>
      </c>
      <c r="B843" s="403"/>
      <c r="C843" s="326" t="s">
        <v>329</v>
      </c>
      <c r="D843" s="85" t="s">
        <v>1933</v>
      </c>
      <c r="E843" s="85" t="s">
        <v>1909</v>
      </c>
      <c r="F843" s="85" t="s">
        <v>1031</v>
      </c>
      <c r="G843" s="85"/>
      <c r="H843" s="85"/>
      <c r="I843" s="85" t="s">
        <v>1031</v>
      </c>
      <c r="J843" s="85"/>
      <c r="K843" s="4"/>
      <c r="L843" s="4">
        <v>64667.07</v>
      </c>
      <c r="M843" s="85" t="s">
        <v>1931</v>
      </c>
    </row>
    <row r="844" spans="1:13" ht="60">
      <c r="A844" s="96">
        <v>835</v>
      </c>
      <c r="B844" s="403"/>
      <c r="C844" s="326" t="s">
        <v>329</v>
      </c>
      <c r="D844" s="85" t="s">
        <v>1934</v>
      </c>
      <c r="E844" s="85" t="s">
        <v>1910</v>
      </c>
      <c r="F844" s="85" t="s">
        <v>1031</v>
      </c>
      <c r="G844" s="85"/>
      <c r="H844" s="85"/>
      <c r="I844" s="85" t="s">
        <v>1031</v>
      </c>
      <c r="J844" s="85"/>
      <c r="K844" s="4"/>
      <c r="L844" s="4">
        <v>61467.5</v>
      </c>
      <c r="M844" s="85" t="s">
        <v>1931</v>
      </c>
    </row>
    <row r="845" spans="1:13" ht="60">
      <c r="A845" s="96">
        <v>836</v>
      </c>
      <c r="B845" s="403"/>
      <c r="C845" s="326" t="s">
        <v>329</v>
      </c>
      <c r="D845" s="85" t="s">
        <v>1935</v>
      </c>
      <c r="E845" s="85" t="s">
        <v>1911</v>
      </c>
      <c r="F845" s="85" t="s">
        <v>1031</v>
      </c>
      <c r="G845" s="85"/>
      <c r="H845" s="85"/>
      <c r="I845" s="85" t="s">
        <v>1031</v>
      </c>
      <c r="J845" s="85"/>
      <c r="K845" s="4"/>
      <c r="L845" s="4">
        <v>9956.25</v>
      </c>
      <c r="M845" s="85" t="s">
        <v>1931</v>
      </c>
    </row>
    <row r="846" spans="1:13" ht="60">
      <c r="A846" s="96">
        <v>837</v>
      </c>
      <c r="B846" s="403"/>
      <c r="C846" s="326" t="s">
        <v>329</v>
      </c>
      <c r="D846" s="85" t="s">
        <v>1934</v>
      </c>
      <c r="E846" s="85" t="s">
        <v>1910</v>
      </c>
      <c r="F846" s="85" t="s">
        <v>1031</v>
      </c>
      <c r="G846" s="85"/>
      <c r="H846" s="85"/>
      <c r="I846" s="85" t="s">
        <v>1031</v>
      </c>
      <c r="J846" s="85"/>
      <c r="K846" s="4"/>
      <c r="L846" s="4">
        <v>61945</v>
      </c>
      <c r="M846" s="85" t="s">
        <v>1931</v>
      </c>
    </row>
    <row r="847" spans="1:13" ht="60">
      <c r="A847" s="96">
        <v>838</v>
      </c>
      <c r="B847" s="403"/>
      <c r="C847" s="326" t="s">
        <v>329</v>
      </c>
      <c r="D847" s="85" t="s">
        <v>1936</v>
      </c>
      <c r="E847" s="85"/>
      <c r="F847" s="85" t="s">
        <v>1031</v>
      </c>
      <c r="G847" s="85"/>
      <c r="H847" s="85"/>
      <c r="I847" s="85" t="s">
        <v>1031</v>
      </c>
      <c r="J847" s="85"/>
      <c r="K847" s="4"/>
      <c r="L847" s="4">
        <v>3750</v>
      </c>
      <c r="M847" s="85" t="s">
        <v>1931</v>
      </c>
    </row>
    <row r="848" spans="1:13" ht="60">
      <c r="A848" s="96">
        <v>839</v>
      </c>
      <c r="B848" s="403"/>
      <c r="C848" s="326" t="s">
        <v>329</v>
      </c>
      <c r="D848" s="85" t="s">
        <v>1937</v>
      </c>
      <c r="E848" s="85" t="s">
        <v>1912</v>
      </c>
      <c r="F848" s="85" t="s">
        <v>1031</v>
      </c>
      <c r="G848" s="85"/>
      <c r="H848" s="85"/>
      <c r="I848" s="85" t="s">
        <v>1031</v>
      </c>
      <c r="J848" s="85"/>
      <c r="K848" s="4"/>
      <c r="L848" s="4">
        <v>22594.94</v>
      </c>
      <c r="M848" s="85" t="s">
        <v>1931</v>
      </c>
    </row>
    <row r="849" spans="1:13" ht="60">
      <c r="A849" s="96">
        <v>840</v>
      </c>
      <c r="B849" s="403"/>
      <c r="C849" s="326" t="s">
        <v>329</v>
      </c>
      <c r="D849" s="85" t="s">
        <v>1938</v>
      </c>
      <c r="E849" s="85" t="s">
        <v>1913</v>
      </c>
      <c r="F849" s="85" t="s">
        <v>1031</v>
      </c>
      <c r="G849" s="85"/>
      <c r="H849" s="85"/>
      <c r="I849" s="85" t="s">
        <v>1031</v>
      </c>
      <c r="J849" s="85"/>
      <c r="K849" s="4"/>
      <c r="L849" s="4">
        <v>6250</v>
      </c>
      <c r="M849" s="85" t="s">
        <v>1931</v>
      </c>
    </row>
    <row r="850" spans="1:13" ht="60">
      <c r="A850" s="96">
        <v>841</v>
      </c>
      <c r="B850" s="403"/>
      <c r="C850" s="326" t="s">
        <v>329</v>
      </c>
      <c r="D850" s="85" t="s">
        <v>1939</v>
      </c>
      <c r="E850" s="85" t="s">
        <v>1914</v>
      </c>
      <c r="F850" s="85" t="s">
        <v>1031</v>
      </c>
      <c r="G850" s="85"/>
      <c r="H850" s="85"/>
      <c r="I850" s="85" t="s">
        <v>1031</v>
      </c>
      <c r="J850" s="85"/>
      <c r="K850" s="4"/>
      <c r="L850" s="4">
        <v>32500</v>
      </c>
      <c r="M850" s="85" t="s">
        <v>1931</v>
      </c>
    </row>
    <row r="851" spans="1:13" ht="60">
      <c r="A851" s="96">
        <v>842</v>
      </c>
      <c r="B851" s="403"/>
      <c r="C851" s="326" t="s">
        <v>329</v>
      </c>
      <c r="D851" s="85" t="s">
        <v>1932</v>
      </c>
      <c r="E851" s="85" t="s">
        <v>1908</v>
      </c>
      <c r="F851" s="85" t="s">
        <v>1031</v>
      </c>
      <c r="G851" s="85"/>
      <c r="H851" s="85"/>
      <c r="I851" s="85" t="s">
        <v>1031</v>
      </c>
      <c r="J851" s="85"/>
      <c r="K851" s="4"/>
      <c r="L851" s="4">
        <v>13750</v>
      </c>
      <c r="M851" s="85" t="s">
        <v>1931</v>
      </c>
    </row>
    <row r="852" spans="1:13" ht="60">
      <c r="A852" s="96">
        <v>843</v>
      </c>
      <c r="B852" s="403"/>
      <c r="C852" s="326" t="s">
        <v>329</v>
      </c>
      <c r="D852" s="85" t="s">
        <v>1930</v>
      </c>
      <c r="E852" s="85" t="s">
        <v>1907</v>
      </c>
      <c r="F852" s="85" t="s">
        <v>1031</v>
      </c>
      <c r="G852" s="85"/>
      <c r="H852" s="85"/>
      <c r="I852" s="85" t="s">
        <v>1031</v>
      </c>
      <c r="J852" s="85"/>
      <c r="K852" s="4"/>
      <c r="L852" s="4">
        <v>5000</v>
      </c>
      <c r="M852" s="85" t="s">
        <v>1931</v>
      </c>
    </row>
    <row r="853" spans="1:13" ht="60">
      <c r="A853" s="96">
        <v>844</v>
      </c>
      <c r="B853" s="403"/>
      <c r="C853" s="326" t="s">
        <v>329</v>
      </c>
      <c r="D853" s="85" t="s">
        <v>1940</v>
      </c>
      <c r="E853" s="85" t="s">
        <v>1915</v>
      </c>
      <c r="F853" s="85" t="s">
        <v>1031</v>
      </c>
      <c r="G853" s="85"/>
      <c r="H853" s="85"/>
      <c r="I853" s="85" t="s">
        <v>1031</v>
      </c>
      <c r="J853" s="85"/>
      <c r="K853" s="4"/>
      <c r="L853" s="4">
        <v>65846.399999999994</v>
      </c>
      <c r="M853" s="85" t="s">
        <v>1931</v>
      </c>
    </row>
    <row r="854" spans="1:13" ht="60">
      <c r="A854" s="96">
        <v>845</v>
      </c>
      <c r="B854" s="403"/>
      <c r="C854" s="326" t="s">
        <v>329</v>
      </c>
      <c r="D854" s="85" t="s">
        <v>1941</v>
      </c>
      <c r="E854" s="85" t="s">
        <v>1916</v>
      </c>
      <c r="F854" s="85" t="s">
        <v>1031</v>
      </c>
      <c r="G854" s="85"/>
      <c r="H854" s="85"/>
      <c r="I854" s="85" t="s">
        <v>1031</v>
      </c>
      <c r="J854" s="85"/>
      <c r="K854" s="4"/>
      <c r="L854" s="4">
        <v>1750</v>
      </c>
      <c r="M854" s="85" t="s">
        <v>1942</v>
      </c>
    </row>
    <row r="855" spans="1:13" ht="45">
      <c r="A855" s="96">
        <v>846</v>
      </c>
      <c r="B855" s="403"/>
      <c r="C855" s="326" t="s">
        <v>329</v>
      </c>
      <c r="D855" s="85" t="s">
        <v>1943</v>
      </c>
      <c r="E855" s="85" t="s">
        <v>1917</v>
      </c>
      <c r="F855" s="85" t="s">
        <v>1031</v>
      </c>
      <c r="G855" s="85"/>
      <c r="H855" s="85"/>
      <c r="I855" s="85" t="s">
        <v>1031</v>
      </c>
      <c r="J855" s="85"/>
      <c r="K855" s="4"/>
      <c r="L855" s="4">
        <v>1250</v>
      </c>
      <c r="M855" s="85" t="s">
        <v>1944</v>
      </c>
    </row>
    <row r="856" spans="1:13" ht="60">
      <c r="A856" s="96">
        <v>847</v>
      </c>
      <c r="B856" s="403"/>
      <c r="C856" s="326" t="s">
        <v>329</v>
      </c>
      <c r="D856" s="85" t="s">
        <v>1945</v>
      </c>
      <c r="E856" s="85" t="s">
        <v>1918</v>
      </c>
      <c r="F856" s="85" t="s">
        <v>1031</v>
      </c>
      <c r="G856" s="85"/>
      <c r="H856" s="85"/>
      <c r="I856" s="85" t="s">
        <v>1031</v>
      </c>
      <c r="J856" s="85"/>
      <c r="K856" s="4"/>
      <c r="L856" s="4">
        <v>2000</v>
      </c>
      <c r="M856" s="85" t="s">
        <v>1946</v>
      </c>
    </row>
    <row r="857" spans="1:13" ht="45">
      <c r="A857" s="96">
        <v>848</v>
      </c>
      <c r="B857" s="403"/>
      <c r="C857" s="326" t="s">
        <v>329</v>
      </c>
      <c r="D857" s="85" t="s">
        <v>1947</v>
      </c>
      <c r="E857" s="85" t="s">
        <v>1919</v>
      </c>
      <c r="F857" s="85" t="s">
        <v>1031</v>
      </c>
      <c r="G857" s="85"/>
      <c r="H857" s="85"/>
      <c r="I857" s="85" t="s">
        <v>1031</v>
      </c>
      <c r="J857" s="85"/>
      <c r="K857" s="4"/>
      <c r="L857" s="4">
        <v>1250</v>
      </c>
      <c r="M857" s="85" t="s">
        <v>1944</v>
      </c>
    </row>
    <row r="858" spans="1:13" ht="60">
      <c r="A858" s="96">
        <v>849</v>
      </c>
      <c r="B858" s="403"/>
      <c r="C858" s="326" t="s">
        <v>329</v>
      </c>
      <c r="D858" s="85" t="s">
        <v>1948</v>
      </c>
      <c r="E858" s="85">
        <v>405034948</v>
      </c>
      <c r="F858" s="85" t="s">
        <v>1031</v>
      </c>
      <c r="G858" s="85"/>
      <c r="H858" s="85"/>
      <c r="I858" s="85" t="s">
        <v>1031</v>
      </c>
      <c r="J858" s="85"/>
      <c r="K858" s="4"/>
      <c r="L858" s="4">
        <v>8125</v>
      </c>
      <c r="M858" s="85" t="s">
        <v>1931</v>
      </c>
    </row>
    <row r="859" spans="1:13" ht="60">
      <c r="A859" s="96">
        <v>850</v>
      </c>
      <c r="B859" s="403"/>
      <c r="C859" s="326" t="s">
        <v>329</v>
      </c>
      <c r="D859" s="85" t="s">
        <v>1933</v>
      </c>
      <c r="E859" s="85">
        <v>205189623</v>
      </c>
      <c r="F859" s="85" t="s">
        <v>1031</v>
      </c>
      <c r="G859" s="85"/>
      <c r="H859" s="85"/>
      <c r="I859" s="85" t="s">
        <v>1031</v>
      </c>
      <c r="J859" s="85"/>
      <c r="K859" s="4"/>
      <c r="L859" s="4">
        <v>91748.85</v>
      </c>
      <c r="M859" s="85" t="s">
        <v>1931</v>
      </c>
    </row>
    <row r="860" spans="1:13" ht="60">
      <c r="A860" s="96">
        <v>851</v>
      </c>
      <c r="B860" s="403"/>
      <c r="C860" s="326" t="s">
        <v>329</v>
      </c>
      <c r="D860" s="85" t="s">
        <v>1920</v>
      </c>
      <c r="E860" s="85">
        <v>404431156</v>
      </c>
      <c r="F860" s="85" t="s">
        <v>1031</v>
      </c>
      <c r="G860" s="85"/>
      <c r="H860" s="85"/>
      <c r="I860" s="85" t="s">
        <v>1031</v>
      </c>
      <c r="J860" s="85"/>
      <c r="K860" s="4"/>
      <c r="L860" s="4">
        <v>70685.7</v>
      </c>
      <c r="M860" s="85" t="s">
        <v>1921</v>
      </c>
    </row>
    <row r="861" spans="1:13" ht="45">
      <c r="A861" s="96">
        <v>852</v>
      </c>
      <c r="B861" s="403"/>
      <c r="C861" s="326" t="s">
        <v>329</v>
      </c>
      <c r="D861" s="85" t="s">
        <v>1923</v>
      </c>
      <c r="E861" s="85"/>
      <c r="F861" s="85" t="s">
        <v>1031</v>
      </c>
      <c r="G861" s="85"/>
      <c r="H861" s="85"/>
      <c r="I861" s="85" t="s">
        <v>1031</v>
      </c>
      <c r="J861" s="85"/>
      <c r="K861" s="4"/>
      <c r="L861" s="4">
        <v>1272.3599999999999</v>
      </c>
      <c r="M861" s="85" t="s">
        <v>1922</v>
      </c>
    </row>
    <row r="862" spans="1:13" ht="15">
      <c r="A862" s="96"/>
      <c r="B862" s="403"/>
      <c r="C862" s="326"/>
      <c r="D862" s="85"/>
      <c r="E862" s="85"/>
      <c r="F862" s="85"/>
      <c r="G862" s="85"/>
      <c r="H862" s="85"/>
      <c r="I862" s="85"/>
      <c r="J862" s="85"/>
      <c r="K862" s="4"/>
      <c r="L862" s="4"/>
      <c r="M862" s="85"/>
    </row>
    <row r="863" spans="1:13" ht="15">
      <c r="A863" s="96"/>
      <c r="B863" s="403"/>
      <c r="C863" s="326"/>
      <c r="D863" s="85"/>
      <c r="E863" s="85"/>
      <c r="F863" s="85"/>
      <c r="G863" s="85"/>
      <c r="H863" s="85"/>
      <c r="I863" s="85"/>
      <c r="J863" s="85"/>
      <c r="K863" s="4"/>
      <c r="L863" s="4"/>
      <c r="M863" s="85"/>
    </row>
    <row r="864" spans="1:13" ht="15">
      <c r="A864" s="96"/>
      <c r="B864" s="403"/>
      <c r="C864" s="326"/>
      <c r="D864" s="85"/>
      <c r="E864" s="85"/>
      <c r="F864" s="85"/>
      <c r="G864" s="85"/>
      <c r="H864" s="85"/>
      <c r="I864" s="85"/>
      <c r="J864" s="85"/>
      <c r="K864" s="4"/>
      <c r="L864" s="4"/>
      <c r="M864" s="85"/>
    </row>
    <row r="865" spans="1:13" ht="15">
      <c r="A865" s="96"/>
      <c r="B865" s="403"/>
      <c r="C865" s="326"/>
      <c r="D865" s="85"/>
      <c r="E865" s="85"/>
      <c r="F865" s="85"/>
      <c r="G865" s="85"/>
      <c r="H865" s="85"/>
      <c r="I865" s="85"/>
      <c r="J865" s="85"/>
      <c r="K865" s="4"/>
      <c r="L865" s="4"/>
      <c r="M865" s="85"/>
    </row>
    <row r="866" spans="1:13" ht="15">
      <c r="A866" s="96"/>
      <c r="B866" s="403"/>
      <c r="C866" s="326"/>
      <c r="D866" s="85"/>
      <c r="E866" s="85"/>
      <c r="F866" s="85"/>
      <c r="G866" s="85"/>
      <c r="H866" s="85"/>
      <c r="I866" s="85"/>
      <c r="J866" s="85"/>
      <c r="K866" s="4"/>
      <c r="L866" s="4"/>
      <c r="M866" s="85"/>
    </row>
    <row r="867" spans="1:13" ht="15">
      <c r="A867" s="96"/>
      <c r="B867" s="403"/>
      <c r="C867" s="326"/>
      <c r="D867" s="85"/>
      <c r="E867" s="85"/>
      <c r="F867" s="85"/>
      <c r="G867" s="85"/>
      <c r="H867" s="85"/>
      <c r="I867" s="85"/>
      <c r="J867" s="85"/>
      <c r="K867" s="4"/>
      <c r="L867" s="4"/>
      <c r="M867" s="85"/>
    </row>
    <row r="868" spans="1:13" ht="15">
      <c r="A868" s="96"/>
      <c r="B868" s="403"/>
      <c r="C868" s="326"/>
      <c r="D868" s="85"/>
      <c r="E868" s="85"/>
      <c r="F868" s="85"/>
      <c r="G868" s="85"/>
      <c r="H868" s="85"/>
      <c r="I868" s="85"/>
      <c r="J868" s="85"/>
      <c r="K868" s="4"/>
      <c r="L868" s="4"/>
      <c r="M868" s="85"/>
    </row>
    <row r="869" spans="1:13" ht="15">
      <c r="A869" s="96"/>
      <c r="B869" s="403"/>
      <c r="C869" s="326"/>
      <c r="D869" s="85"/>
      <c r="E869" s="85"/>
      <c r="F869" s="85"/>
      <c r="G869" s="85"/>
      <c r="H869" s="85"/>
      <c r="I869" s="85"/>
      <c r="J869" s="85"/>
      <c r="K869" s="4"/>
      <c r="L869" s="4"/>
      <c r="M869" s="85"/>
    </row>
    <row r="870" spans="1:13" ht="15">
      <c r="A870" s="85" t="s">
        <v>259</v>
      </c>
      <c r="B870" s="404"/>
      <c r="C870" s="326"/>
      <c r="D870" s="85"/>
      <c r="E870" s="85"/>
      <c r="F870" s="85"/>
      <c r="G870" s="85"/>
      <c r="H870" s="85"/>
      <c r="I870" s="85"/>
      <c r="J870" s="85"/>
      <c r="K870" s="4"/>
      <c r="L870" s="4"/>
      <c r="M870" s="85"/>
    </row>
    <row r="871" spans="1:13" ht="15">
      <c r="A871" s="85"/>
      <c r="B871" s="404"/>
      <c r="C871" s="326"/>
      <c r="D871" s="97"/>
      <c r="E871" s="97"/>
      <c r="F871" s="97"/>
      <c r="G871" s="97"/>
      <c r="H871" s="85"/>
      <c r="I871" s="85"/>
      <c r="J871" s="85"/>
      <c r="K871" s="85" t="s">
        <v>423</v>
      </c>
      <c r="L871" s="84">
        <f>SUM(L10:L870)</f>
        <v>4048999.5309838736</v>
      </c>
      <c r="M871" s="85"/>
    </row>
    <row r="872" spans="1:13" ht="15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176"/>
    </row>
    <row r="873" spans="1:13" ht="15">
      <c r="A873" s="205" t="s">
        <v>424</v>
      </c>
      <c r="B873" s="205"/>
      <c r="C873" s="205"/>
      <c r="D873" s="204"/>
      <c r="E873" s="204"/>
      <c r="F873" s="204"/>
      <c r="G873" s="204"/>
      <c r="H873" s="204"/>
      <c r="I873" s="204"/>
      <c r="J873" s="204"/>
      <c r="K873" s="204"/>
      <c r="L873" s="176"/>
    </row>
    <row r="874" spans="1:13" ht="15">
      <c r="A874" s="205" t="s">
        <v>425</v>
      </c>
      <c r="B874" s="205"/>
      <c r="C874" s="205"/>
      <c r="D874" s="204"/>
      <c r="E874" s="204"/>
      <c r="F874" s="204"/>
      <c r="G874" s="204"/>
      <c r="H874" s="204"/>
      <c r="I874" s="204"/>
      <c r="J874" s="204"/>
      <c r="K874" s="204"/>
      <c r="L874" s="176"/>
    </row>
    <row r="875" spans="1:13" ht="15">
      <c r="A875" s="193" t="s">
        <v>426</v>
      </c>
      <c r="B875" s="193"/>
      <c r="C875" s="205"/>
      <c r="D875" s="176"/>
      <c r="E875" s="176"/>
      <c r="F875" s="176"/>
      <c r="G875" s="176"/>
      <c r="H875" s="176"/>
      <c r="I875" s="176"/>
      <c r="J875" s="176"/>
      <c r="K875" s="176"/>
      <c r="L875" s="176"/>
    </row>
    <row r="876" spans="1:13" ht="15">
      <c r="A876" s="193" t="s">
        <v>427</v>
      </c>
      <c r="B876" s="193"/>
      <c r="C876" s="205"/>
      <c r="D876" s="176"/>
      <c r="E876" s="176"/>
      <c r="F876" s="176"/>
      <c r="G876" s="176"/>
      <c r="H876" s="176"/>
      <c r="I876" s="176"/>
      <c r="J876" s="176"/>
      <c r="K876" s="176"/>
      <c r="L876" s="176"/>
    </row>
    <row r="877" spans="1:13" ht="15" customHeight="1">
      <c r="A877" s="483" t="s">
        <v>442</v>
      </c>
      <c r="B877" s="483"/>
      <c r="C877" s="483"/>
      <c r="D877" s="483"/>
      <c r="E877" s="483"/>
      <c r="F877" s="483"/>
      <c r="G877" s="483"/>
      <c r="H877" s="483"/>
      <c r="I877" s="483"/>
      <c r="J877" s="483"/>
      <c r="K877" s="483"/>
      <c r="L877" s="483"/>
    </row>
    <row r="878" spans="1:13" ht="15" customHeight="1">
      <c r="A878" s="483"/>
      <c r="B878" s="483"/>
      <c r="C878" s="483"/>
      <c r="D878" s="483"/>
      <c r="E878" s="483"/>
      <c r="F878" s="483"/>
      <c r="G878" s="483"/>
      <c r="H878" s="483"/>
      <c r="I878" s="483"/>
      <c r="J878" s="483"/>
      <c r="K878" s="483"/>
      <c r="L878" s="483"/>
    </row>
    <row r="879" spans="1:13" ht="12.75" customHeight="1">
      <c r="A879" s="346"/>
      <c r="B879" s="346"/>
      <c r="C879" s="346"/>
      <c r="D879" s="346"/>
      <c r="E879" s="346"/>
      <c r="F879" s="346"/>
      <c r="G879" s="346"/>
      <c r="H879" s="346"/>
      <c r="I879" s="346"/>
      <c r="J879" s="346"/>
      <c r="K879" s="346"/>
      <c r="L879" s="346"/>
    </row>
    <row r="880" spans="1:13" ht="15">
      <c r="A880" s="479" t="s">
        <v>96</v>
      </c>
      <c r="B880" s="479"/>
      <c r="C880" s="479"/>
      <c r="D880" s="327"/>
      <c r="E880" s="328"/>
      <c r="F880" s="328"/>
      <c r="G880" s="327"/>
      <c r="H880" s="327"/>
      <c r="I880" s="327"/>
      <c r="J880" s="327"/>
      <c r="K880" s="327"/>
      <c r="L880" s="176"/>
    </row>
    <row r="881" spans="1:12" ht="15">
      <c r="A881" s="327"/>
      <c r="B881" s="327"/>
      <c r="C881" s="328"/>
      <c r="D881" s="327"/>
      <c r="E881" s="328"/>
      <c r="F881" s="328"/>
      <c r="G881" s="327"/>
      <c r="H881" s="327"/>
      <c r="I881" s="327"/>
      <c r="J881" s="327"/>
      <c r="K881" s="329"/>
      <c r="L881" s="176"/>
    </row>
    <row r="882" spans="1:12" ht="15" customHeight="1">
      <c r="A882" s="327"/>
      <c r="B882" s="327"/>
      <c r="C882" s="328"/>
      <c r="D882" s="480" t="s">
        <v>251</v>
      </c>
      <c r="E882" s="480"/>
      <c r="F882" s="330"/>
      <c r="G882" s="331"/>
      <c r="H882" s="481" t="s">
        <v>428</v>
      </c>
      <c r="I882" s="481"/>
      <c r="J882" s="481"/>
      <c r="K882" s="332"/>
      <c r="L882" s="176"/>
    </row>
    <row r="883" spans="1:12" ht="15">
      <c r="A883" s="327"/>
      <c r="B883" s="327"/>
      <c r="C883" s="328"/>
      <c r="D883" s="327"/>
      <c r="E883" s="328"/>
      <c r="F883" s="328"/>
      <c r="G883" s="327"/>
      <c r="H883" s="482"/>
      <c r="I883" s="482"/>
      <c r="J883" s="482"/>
      <c r="K883" s="332"/>
      <c r="L883" s="176"/>
    </row>
    <row r="884" spans="1:12" ht="15">
      <c r="A884" s="327"/>
      <c r="B884" s="327"/>
      <c r="C884" s="328"/>
      <c r="D884" s="477" t="s">
        <v>127</v>
      </c>
      <c r="E884" s="477"/>
      <c r="F884" s="330"/>
      <c r="G884" s="331"/>
      <c r="H884" s="327"/>
      <c r="I884" s="327"/>
      <c r="J884" s="327"/>
      <c r="K884" s="327"/>
      <c r="L884" s="176"/>
    </row>
  </sheetData>
  <mergeCells count="7">
    <mergeCell ref="D884:E884"/>
    <mergeCell ref="A2:E2"/>
    <mergeCell ref="L3:M3"/>
    <mergeCell ref="A880:C880"/>
    <mergeCell ref="D882:E882"/>
    <mergeCell ref="H882:J883"/>
    <mergeCell ref="A877:L878"/>
  </mergeCells>
  <dataValidations count="1">
    <dataValidation type="list" allowBlank="1" showInputMessage="1" showErrorMessage="1" sqref="C10:C87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8" zoomScale="80" zoomScaleNormal="100" zoomScaleSheetLayoutView="80" workbookViewId="0">
      <selection activeCell="J51" sqref="J51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7" width="9.140625" style="2"/>
    <col min="8" max="8" width="12.42578125" style="2" customWidth="1"/>
    <col min="9" max="9" width="12" style="2" customWidth="1"/>
    <col min="10" max="16384" width="9.140625" style="2"/>
  </cols>
  <sheetData>
    <row r="1" spans="1:9">
      <c r="A1" s="72" t="s">
        <v>212</v>
      </c>
      <c r="B1" s="119"/>
      <c r="C1" s="484" t="s">
        <v>186</v>
      </c>
      <c r="D1" s="484"/>
      <c r="E1" s="103"/>
    </row>
    <row r="2" spans="1:9">
      <c r="A2" s="74" t="s">
        <v>128</v>
      </c>
      <c r="B2" s="119"/>
      <c r="C2" s="75"/>
      <c r="D2" s="201" t="str">
        <f>'ფორმა N1'!L2</f>
        <v>12,09,-02,10,2017</v>
      </c>
      <c r="E2" s="103"/>
    </row>
    <row r="3" spans="1:9">
      <c r="A3" s="114"/>
      <c r="B3" s="119"/>
      <c r="C3" s="75"/>
      <c r="D3" s="75"/>
      <c r="E3" s="103"/>
    </row>
    <row r="4" spans="1:9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9">
      <c r="A5" s="117" t="str">
        <f>'ფორმა N1'!A5</f>
        <v>მ.პ.გ. ქართული ოცნება - დემოკრატიული საქართველო</v>
      </c>
      <c r="B5" s="118"/>
      <c r="C5" s="118"/>
      <c r="D5" s="59"/>
      <c r="E5" s="106"/>
    </row>
    <row r="6" spans="1:9">
      <c r="A6" s="75"/>
      <c r="B6" s="74"/>
      <c r="C6" s="74"/>
      <c r="D6" s="74"/>
      <c r="E6" s="106"/>
    </row>
    <row r="7" spans="1:9">
      <c r="A7" s="113"/>
      <c r="B7" s="120"/>
      <c r="C7" s="121"/>
      <c r="D7" s="121"/>
      <c r="E7" s="103"/>
    </row>
    <row r="8" spans="1:9" ht="45">
      <c r="A8" s="122" t="s">
        <v>101</v>
      </c>
      <c r="B8" s="122" t="s">
        <v>178</v>
      </c>
      <c r="C8" s="122" t="s">
        <v>286</v>
      </c>
      <c r="D8" s="122" t="s">
        <v>240</v>
      </c>
      <c r="E8" s="103"/>
    </row>
    <row r="9" spans="1:9">
      <c r="A9" s="49"/>
      <c r="B9" s="50"/>
      <c r="C9" s="150"/>
      <c r="D9" s="150"/>
      <c r="E9" s="103"/>
    </row>
    <row r="10" spans="1:9">
      <c r="A10" s="51" t="s">
        <v>179</v>
      </c>
      <c r="B10" s="52"/>
      <c r="C10" s="408">
        <f>SUM(C11,C34)</f>
        <v>8409225.0800000001</v>
      </c>
      <c r="D10" s="408">
        <f>SUM(D11,D34)</f>
        <v>6762564.1999999993</v>
      </c>
      <c r="E10" s="103"/>
      <c r="H10" s="410">
        <f>C10+'ფორმა N2'!C9+'ფორმა N3'!C9-'ფორმა N4'!C11-'ფორმა N5'!C9</f>
        <v>6555145.8699999992</v>
      </c>
      <c r="I10" s="410">
        <f>H10+G47-D10</f>
        <v>-8.9999999850988388E-2</v>
      </c>
    </row>
    <row r="11" spans="1:9">
      <c r="A11" s="53" t="s">
        <v>180</v>
      </c>
      <c r="B11" s="54"/>
      <c r="C11" s="409">
        <f>SUM(C12:C32)</f>
        <v>7395311.0800000001</v>
      </c>
      <c r="D11" s="409">
        <f>SUM(D12:D32)</f>
        <v>6143536.7199999997</v>
      </c>
      <c r="E11" s="103"/>
    </row>
    <row r="12" spans="1:9">
      <c r="A12" s="57">
        <v>1110</v>
      </c>
      <c r="B12" s="56" t="s">
        <v>130</v>
      </c>
      <c r="C12" s="8"/>
      <c r="D12" s="8"/>
      <c r="E12" s="103"/>
    </row>
    <row r="13" spans="1:9">
      <c r="A13" s="57">
        <v>1120</v>
      </c>
      <c r="B13" s="56" t="s">
        <v>131</v>
      </c>
      <c r="C13" s="8"/>
      <c r="D13" s="8"/>
      <c r="E13" s="103"/>
      <c r="H13" s="410">
        <f>C14+C18+C21+'ფორმა N2'!D9+'ფორმა N3'!D9-'ფორმა N4'!D11-'ფორმა N5'!D9</f>
        <v>1040823.9500000002</v>
      </c>
    </row>
    <row r="14" spans="1:9">
      <c r="A14" s="57">
        <v>1211</v>
      </c>
      <c r="B14" s="56" t="s">
        <v>132</v>
      </c>
      <c r="C14" s="8">
        <v>3693513</v>
      </c>
      <c r="D14" s="434">
        <v>1014785.7</v>
      </c>
      <c r="E14" s="103"/>
      <c r="H14" s="410">
        <f>H13-D14-D18-D21</f>
        <v>-0.129999999766369</v>
      </c>
    </row>
    <row r="15" spans="1:9">
      <c r="A15" s="57">
        <v>1212</v>
      </c>
      <c r="B15" s="56" t="s">
        <v>133</v>
      </c>
      <c r="C15" s="8"/>
      <c r="D15" s="434"/>
      <c r="E15" s="103"/>
    </row>
    <row r="16" spans="1:9">
      <c r="A16" s="57">
        <v>1213</v>
      </c>
      <c r="B16" s="56" t="s">
        <v>134</v>
      </c>
      <c r="C16" s="8"/>
      <c r="D16" s="434"/>
      <c r="E16" s="103"/>
    </row>
    <row r="17" spans="1:5">
      <c r="A17" s="57">
        <v>1214</v>
      </c>
      <c r="B17" s="56" t="s">
        <v>135</v>
      </c>
      <c r="C17" s="8"/>
      <c r="D17" s="434"/>
      <c r="E17" s="103"/>
    </row>
    <row r="18" spans="1:5">
      <c r="A18" s="57">
        <v>1215</v>
      </c>
      <c r="B18" s="56" t="s">
        <v>136</v>
      </c>
      <c r="C18" s="8">
        <v>21901</v>
      </c>
      <c r="D18" s="434">
        <v>21051.279999999999</v>
      </c>
      <c r="E18" s="103"/>
    </row>
    <row r="19" spans="1:5">
      <c r="A19" s="57">
        <v>1300</v>
      </c>
      <c r="B19" s="56" t="s">
        <v>137</v>
      </c>
      <c r="C19" s="8"/>
      <c r="D19" s="433"/>
      <c r="E19" s="103"/>
    </row>
    <row r="20" spans="1:5">
      <c r="A20" s="57">
        <v>1410</v>
      </c>
      <c r="B20" s="56" t="s">
        <v>138</v>
      </c>
      <c r="C20" s="433"/>
      <c r="D20" s="433"/>
      <c r="E20" s="103"/>
    </row>
    <row r="21" spans="1:5">
      <c r="A21" s="57">
        <v>1421</v>
      </c>
      <c r="B21" s="56" t="s">
        <v>139</v>
      </c>
      <c r="C21" s="434">
        <f>5468.34+4867.1-4845+4845</f>
        <v>10335.44</v>
      </c>
      <c r="D21" s="434">
        <f>4987.1</f>
        <v>4987.1000000000004</v>
      </c>
      <c r="E21" s="103"/>
    </row>
    <row r="22" spans="1:5">
      <c r="A22" s="57">
        <v>1422</v>
      </c>
      <c r="B22" s="56" t="s">
        <v>140</v>
      </c>
      <c r="C22" s="8"/>
      <c r="D22" s="8"/>
      <c r="E22" s="103"/>
    </row>
    <row r="23" spans="1:5">
      <c r="A23" s="57">
        <v>1423</v>
      </c>
      <c r="B23" s="56" t="s">
        <v>141</v>
      </c>
      <c r="C23" s="8"/>
      <c r="D23" s="8"/>
      <c r="E23" s="103"/>
    </row>
    <row r="24" spans="1:5">
      <c r="A24" s="57">
        <v>1431</v>
      </c>
      <c r="B24" s="56" t="s">
        <v>142</v>
      </c>
      <c r="C24" s="8"/>
      <c r="D24" s="8"/>
      <c r="E24" s="103"/>
    </row>
    <row r="25" spans="1:5">
      <c r="A25" s="57">
        <v>1432</v>
      </c>
      <c r="B25" s="56" t="s">
        <v>143</v>
      </c>
      <c r="C25" s="8"/>
      <c r="D25" s="8"/>
      <c r="E25" s="103"/>
    </row>
    <row r="26" spans="1:5">
      <c r="A26" s="57">
        <v>1433</v>
      </c>
      <c r="B26" s="56" t="s">
        <v>144</v>
      </c>
      <c r="C26" s="8">
        <v>9200</v>
      </c>
      <c r="D26" s="407">
        <v>9199.7199999999993</v>
      </c>
      <c r="E26" s="103"/>
    </row>
    <row r="27" spans="1:5">
      <c r="A27" s="57">
        <v>1441</v>
      </c>
      <c r="B27" s="56" t="s">
        <v>145</v>
      </c>
      <c r="C27" s="407">
        <f>8562.24+18906.4</f>
        <v>27468.639999999999</v>
      </c>
      <c r="D27" s="407">
        <f>5115.92+12305</f>
        <v>17420.919999999998</v>
      </c>
      <c r="E27" s="103"/>
    </row>
    <row r="28" spans="1:5">
      <c r="A28" s="57">
        <v>1442</v>
      </c>
      <c r="B28" s="56" t="s">
        <v>146</v>
      </c>
      <c r="C28" s="8">
        <f>3614918+17975</f>
        <v>3632893</v>
      </c>
      <c r="D28" s="8">
        <f>5073552+2540</f>
        <v>5076092</v>
      </c>
      <c r="E28" s="103"/>
    </row>
    <row r="29" spans="1:5">
      <c r="A29" s="57">
        <v>1443</v>
      </c>
      <c r="B29" s="56" t="s">
        <v>147</v>
      </c>
      <c r="C29" s="8"/>
      <c r="D29" s="8"/>
      <c r="E29" s="103"/>
    </row>
    <row r="30" spans="1:5">
      <c r="A30" s="57">
        <v>1444</v>
      </c>
      <c r="B30" s="56" t="s">
        <v>148</v>
      </c>
      <c r="C30" s="8"/>
      <c r="D30" s="8"/>
      <c r="E30" s="103"/>
    </row>
    <row r="31" spans="1:5">
      <c r="A31" s="57">
        <v>1445</v>
      </c>
      <c r="B31" s="56" t="s">
        <v>149</v>
      </c>
      <c r="C31" s="8"/>
      <c r="D31" s="8"/>
      <c r="E31" s="103"/>
    </row>
    <row r="32" spans="1:5">
      <c r="A32" s="57">
        <v>1446</v>
      </c>
      <c r="B32" s="56" t="s">
        <v>150</v>
      </c>
      <c r="C32" s="8"/>
      <c r="D32" s="8"/>
      <c r="E32" s="103"/>
    </row>
    <row r="33" spans="1:7">
      <c r="A33" s="30"/>
      <c r="E33" s="103"/>
    </row>
    <row r="34" spans="1:7">
      <c r="A34" s="58" t="s">
        <v>181</v>
      </c>
      <c r="B34" s="56"/>
      <c r="C34" s="83">
        <f>SUM(C35:C42)</f>
        <v>1013914</v>
      </c>
      <c r="D34" s="409">
        <f>SUM(D35:D42)</f>
        <v>619027.48</v>
      </c>
      <c r="E34" s="103"/>
    </row>
    <row r="35" spans="1:7">
      <c r="A35" s="57">
        <v>2110</v>
      </c>
      <c r="B35" s="56" t="s">
        <v>89</v>
      </c>
      <c r="C35" s="8"/>
      <c r="D35" s="8"/>
      <c r="E35" s="103"/>
    </row>
    <row r="36" spans="1:7">
      <c r="A36" s="57">
        <v>2120</v>
      </c>
      <c r="B36" s="56" t="s">
        <v>151</v>
      </c>
      <c r="C36" s="8">
        <v>351483</v>
      </c>
      <c r="D36" s="8">
        <v>351483</v>
      </c>
      <c r="E36" s="103"/>
    </row>
    <row r="37" spans="1:7">
      <c r="A37" s="57">
        <v>2130</v>
      </c>
      <c r="B37" s="56" t="s">
        <v>90</v>
      </c>
      <c r="C37" s="8"/>
      <c r="D37" s="8"/>
      <c r="E37" s="103"/>
    </row>
    <row r="38" spans="1:7">
      <c r="A38" s="57">
        <v>2140</v>
      </c>
      <c r="B38" s="56" t="s">
        <v>366</v>
      </c>
      <c r="C38" s="8"/>
      <c r="D38" s="8"/>
      <c r="E38" s="103"/>
    </row>
    <row r="39" spans="1:7">
      <c r="A39" s="57">
        <v>2150</v>
      </c>
      <c r="B39" s="56" t="s">
        <v>369</v>
      </c>
      <c r="C39" s="8">
        <v>470</v>
      </c>
      <c r="D39" s="8">
        <v>470</v>
      </c>
      <c r="E39" s="103"/>
    </row>
    <row r="40" spans="1:7">
      <c r="A40" s="57">
        <v>2220</v>
      </c>
      <c r="B40" s="56" t="s">
        <v>91</v>
      </c>
      <c r="C40" s="8">
        <v>661961</v>
      </c>
      <c r="D40" s="407">
        <v>267074.48</v>
      </c>
      <c r="E40" s="103"/>
    </row>
    <row r="41" spans="1:7">
      <c r="A41" s="57">
        <v>2300</v>
      </c>
      <c r="B41" s="56" t="s">
        <v>152</v>
      </c>
      <c r="C41" s="8"/>
      <c r="D41" s="8"/>
      <c r="E41" s="103"/>
    </row>
    <row r="42" spans="1:7">
      <c r="A42" s="57">
        <v>2400</v>
      </c>
      <c r="B42" s="56" t="s">
        <v>153</v>
      </c>
      <c r="C42" s="8"/>
      <c r="D42" s="8"/>
      <c r="E42" s="103"/>
    </row>
    <row r="43" spans="1:7">
      <c r="A43" s="31"/>
      <c r="E43" s="103"/>
    </row>
    <row r="44" spans="1:7">
      <c r="A44" s="55" t="s">
        <v>185</v>
      </c>
      <c r="B44" s="56"/>
      <c r="C44" s="83">
        <f>SUM(C45,C64)</f>
        <v>8409225</v>
      </c>
      <c r="D44" s="409">
        <f>SUM(D45,D64)</f>
        <v>6762564.2400000002</v>
      </c>
      <c r="E44" s="103"/>
    </row>
    <row r="45" spans="1:7">
      <c r="A45" s="58" t="s">
        <v>182</v>
      </c>
      <c r="B45" s="56"/>
      <c r="C45" s="83">
        <f>SUM(C46:C61)</f>
        <v>1736372</v>
      </c>
      <c r="D45" s="409">
        <f>SUM(D46:D61)</f>
        <v>1943790.2400000002</v>
      </c>
      <c r="E45" s="103"/>
    </row>
    <row r="46" spans="1:7">
      <c r="A46" s="57">
        <v>3100</v>
      </c>
      <c r="B46" s="56" t="s">
        <v>154</v>
      </c>
      <c r="C46" s="8"/>
      <c r="D46" s="407"/>
      <c r="E46" s="103"/>
    </row>
    <row r="47" spans="1:7">
      <c r="A47" s="57">
        <v>3210</v>
      </c>
      <c r="B47" s="56" t="s">
        <v>155</v>
      </c>
      <c r="C47" s="8">
        <v>1736280</v>
      </c>
      <c r="D47" s="407">
        <f>100+1837898+7133.81+81349.83+16404.6+812</f>
        <v>1943698.2400000002</v>
      </c>
      <c r="E47" s="103"/>
      <c r="G47" s="2">
        <f>D47-C47</f>
        <v>207418.24000000022</v>
      </c>
    </row>
    <row r="48" spans="1:7">
      <c r="A48" s="57">
        <v>3221</v>
      </c>
      <c r="B48" s="56" t="s">
        <v>156</v>
      </c>
      <c r="C48" s="8"/>
      <c r="D48" s="8"/>
      <c r="E48" s="103"/>
    </row>
    <row r="49" spans="1:5">
      <c r="A49" s="57">
        <v>3222</v>
      </c>
      <c r="B49" s="56" t="s">
        <v>157</v>
      </c>
      <c r="C49" s="8"/>
      <c r="D49" s="8"/>
      <c r="E49" s="103"/>
    </row>
    <row r="50" spans="1:5">
      <c r="A50" s="57">
        <v>3223</v>
      </c>
      <c r="B50" s="56" t="s">
        <v>158</v>
      </c>
      <c r="C50" s="8"/>
      <c r="D50" s="8"/>
      <c r="E50" s="103"/>
    </row>
    <row r="51" spans="1:5">
      <c r="A51" s="57">
        <v>3224</v>
      </c>
      <c r="B51" s="56" t="s">
        <v>159</v>
      </c>
      <c r="C51" s="8"/>
      <c r="D51" s="8"/>
      <c r="E51" s="103"/>
    </row>
    <row r="52" spans="1:5">
      <c r="A52" s="57">
        <v>3231</v>
      </c>
      <c r="B52" s="56" t="s">
        <v>160</v>
      </c>
      <c r="C52" s="8"/>
      <c r="D52" s="8"/>
      <c r="E52" s="103"/>
    </row>
    <row r="53" spans="1:5">
      <c r="A53" s="57">
        <v>3232</v>
      </c>
      <c r="B53" s="56" t="s">
        <v>161</v>
      </c>
      <c r="C53" s="8"/>
      <c r="D53" s="8"/>
      <c r="E53" s="103"/>
    </row>
    <row r="54" spans="1:5">
      <c r="A54" s="57">
        <v>3234</v>
      </c>
      <c r="B54" s="56" t="s">
        <v>162</v>
      </c>
      <c r="C54" s="8">
        <v>92</v>
      </c>
      <c r="D54" s="8">
        <v>92</v>
      </c>
      <c r="E54" s="103"/>
    </row>
    <row r="55" spans="1:5" ht="30">
      <c r="A55" s="57">
        <v>3236</v>
      </c>
      <c r="B55" s="56" t="s">
        <v>177</v>
      </c>
      <c r="C55" s="8"/>
      <c r="D55" s="8"/>
      <c r="E55" s="103"/>
    </row>
    <row r="56" spans="1:5" ht="45">
      <c r="A56" s="57">
        <v>3237</v>
      </c>
      <c r="B56" s="56" t="s">
        <v>163</v>
      </c>
      <c r="C56" s="8"/>
      <c r="D56" s="8"/>
      <c r="E56" s="103"/>
    </row>
    <row r="57" spans="1:5">
      <c r="A57" s="57">
        <v>3241</v>
      </c>
      <c r="B57" s="56" t="s">
        <v>164</v>
      </c>
      <c r="C57" s="8"/>
      <c r="D57" s="8"/>
      <c r="E57" s="103"/>
    </row>
    <row r="58" spans="1:5">
      <c r="A58" s="57">
        <v>3242</v>
      </c>
      <c r="B58" s="56" t="s">
        <v>165</v>
      </c>
      <c r="C58" s="8"/>
      <c r="D58" s="8"/>
      <c r="E58" s="103"/>
    </row>
    <row r="59" spans="1:5">
      <c r="A59" s="57">
        <v>3243</v>
      </c>
      <c r="B59" s="56" t="s">
        <v>166</v>
      </c>
      <c r="C59" s="8"/>
      <c r="D59" s="8"/>
      <c r="E59" s="103"/>
    </row>
    <row r="60" spans="1:5">
      <c r="A60" s="57">
        <v>3245</v>
      </c>
      <c r="B60" s="56" t="s">
        <v>167</v>
      </c>
      <c r="C60" s="8"/>
      <c r="D60" s="8"/>
      <c r="E60" s="103"/>
    </row>
    <row r="61" spans="1:5">
      <c r="A61" s="57">
        <v>3246</v>
      </c>
      <c r="B61" s="56" t="s">
        <v>168</v>
      </c>
      <c r="C61" s="8"/>
      <c r="D61" s="8"/>
      <c r="E61" s="103"/>
    </row>
    <row r="62" spans="1:5">
      <c r="A62" s="31"/>
      <c r="E62" s="103"/>
    </row>
    <row r="63" spans="1:5">
      <c r="A63" s="32"/>
      <c r="E63" s="103"/>
    </row>
    <row r="64" spans="1:5">
      <c r="A64" s="58" t="s">
        <v>183</v>
      </c>
      <c r="B64" s="56"/>
      <c r="C64" s="83">
        <f>SUM(C65:C67)</f>
        <v>6672853</v>
      </c>
      <c r="D64" s="83">
        <f>SUM(D65:D67)</f>
        <v>4818774</v>
      </c>
      <c r="E64" s="103"/>
    </row>
    <row r="65" spans="1:5">
      <c r="A65" s="57">
        <v>5100</v>
      </c>
      <c r="B65" s="56" t="s">
        <v>238</v>
      </c>
      <c r="C65" s="8"/>
      <c r="D65" s="8"/>
      <c r="E65" s="103"/>
    </row>
    <row r="66" spans="1:5">
      <c r="A66" s="57">
        <v>5220</v>
      </c>
      <c r="B66" s="56" t="s">
        <v>378</v>
      </c>
      <c r="C66" s="8">
        <v>6672853</v>
      </c>
      <c r="D66" s="8">
        <v>4818774</v>
      </c>
      <c r="E66" s="103"/>
    </row>
    <row r="67" spans="1:5">
      <c r="A67" s="57">
        <v>5230</v>
      </c>
      <c r="B67" s="56" t="s">
        <v>379</v>
      </c>
      <c r="C67" s="8"/>
      <c r="D67" s="8"/>
      <c r="E67" s="103"/>
    </row>
    <row r="68" spans="1:5">
      <c r="A68" s="31"/>
      <c r="E68" s="103"/>
    </row>
    <row r="69" spans="1:5">
      <c r="A69" s="2"/>
      <c r="E69" s="103"/>
    </row>
    <row r="70" spans="1:5">
      <c r="A70" s="55" t="s">
        <v>184</v>
      </c>
      <c r="B70" s="56"/>
      <c r="C70" s="8"/>
      <c r="D70" s="8"/>
      <c r="E70" s="103"/>
    </row>
    <row r="71" spans="1:5" ht="30">
      <c r="A71" s="57">
        <v>1</v>
      </c>
      <c r="B71" s="56" t="s">
        <v>169</v>
      </c>
      <c r="C71" s="8"/>
      <c r="D71" s="8"/>
      <c r="E71" s="103"/>
    </row>
    <row r="72" spans="1:5">
      <c r="A72" s="57">
        <v>2</v>
      </c>
      <c r="B72" s="56" t="s">
        <v>170</v>
      </c>
      <c r="C72" s="8"/>
      <c r="D72" s="8"/>
      <c r="E72" s="103"/>
    </row>
    <row r="73" spans="1:5">
      <c r="A73" s="57">
        <v>3</v>
      </c>
      <c r="B73" s="56" t="s">
        <v>171</v>
      </c>
      <c r="C73" s="8"/>
      <c r="D73" s="8"/>
      <c r="E73" s="103"/>
    </row>
    <row r="74" spans="1:5">
      <c r="A74" s="57">
        <v>4</v>
      </c>
      <c r="B74" s="56" t="s">
        <v>334</v>
      </c>
      <c r="C74" s="8"/>
      <c r="D74" s="8"/>
      <c r="E74" s="103"/>
    </row>
    <row r="75" spans="1:5">
      <c r="A75" s="57">
        <v>5</v>
      </c>
      <c r="B75" s="56" t="s">
        <v>172</v>
      </c>
      <c r="C75" s="8"/>
      <c r="D75" s="8"/>
      <c r="E75" s="103"/>
    </row>
    <row r="76" spans="1:5">
      <c r="A76" s="57">
        <v>6</v>
      </c>
      <c r="B76" s="56" t="s">
        <v>173</v>
      </c>
      <c r="C76" s="8"/>
      <c r="D76" s="8"/>
      <c r="E76" s="103"/>
    </row>
    <row r="77" spans="1:5">
      <c r="A77" s="57">
        <v>7</v>
      </c>
      <c r="B77" s="56" t="s">
        <v>174</v>
      </c>
      <c r="C77" s="8"/>
      <c r="D77" s="8"/>
      <c r="E77" s="103"/>
    </row>
    <row r="78" spans="1:5">
      <c r="A78" s="57">
        <v>8</v>
      </c>
      <c r="B78" s="56" t="s">
        <v>175</v>
      </c>
      <c r="C78" s="8"/>
      <c r="D78" s="8"/>
      <c r="E78" s="103"/>
    </row>
    <row r="79" spans="1:5">
      <c r="A79" s="57">
        <v>9</v>
      </c>
      <c r="B79" s="56" t="s">
        <v>176</v>
      </c>
      <c r="C79" s="8"/>
      <c r="D79" s="8"/>
      <c r="E79" s="103"/>
    </row>
    <row r="83" spans="1:9">
      <c r="A83" s="2"/>
      <c r="B83" s="2"/>
    </row>
    <row r="84" spans="1:9">
      <c r="A84" s="67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0"/>
  <sheetViews>
    <sheetView showGridLines="0" view="pageBreakPreview" zoomScale="80" zoomScaleNormal="100" zoomScaleSheetLayoutView="80" workbookViewId="0">
      <selection activeCell="H15" sqref="H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392</v>
      </c>
      <c r="B1" s="74"/>
      <c r="C1" s="74"/>
      <c r="D1" s="74"/>
      <c r="E1" s="74"/>
      <c r="F1" s="74"/>
      <c r="G1" s="74"/>
      <c r="H1" s="74"/>
      <c r="I1" s="472" t="s">
        <v>97</v>
      </c>
      <c r="J1" s="472"/>
      <c r="K1" s="103"/>
    </row>
    <row r="2" spans="1:11">
      <c r="A2" s="74" t="s">
        <v>128</v>
      </c>
      <c r="B2" s="74"/>
      <c r="C2" s="74"/>
      <c r="D2" s="74"/>
      <c r="E2" s="74"/>
      <c r="F2" s="74"/>
      <c r="G2" s="74"/>
      <c r="H2" s="74"/>
      <c r="I2" s="476" t="str">
        <f>'ფორმა N1'!L2</f>
        <v>12,09,-02,10,2017</v>
      </c>
      <c r="J2" s="485"/>
      <c r="K2" s="103"/>
    </row>
    <row r="3" spans="1:11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3"/>
      <c r="G4" s="74"/>
      <c r="H4" s="74"/>
      <c r="I4" s="74"/>
      <c r="J4" s="74"/>
      <c r="K4" s="103"/>
    </row>
    <row r="5" spans="1:11">
      <c r="A5" s="198" t="str">
        <f>'ფორმა N1'!A5</f>
        <v>მ.პ.გ. ქართული ოცნება - დემოკრატიული საქართველო</v>
      </c>
      <c r="B5" s="341"/>
      <c r="C5" s="341"/>
      <c r="D5" s="341"/>
      <c r="E5" s="341"/>
      <c r="F5" s="342"/>
      <c r="G5" s="341"/>
      <c r="H5" s="341"/>
      <c r="I5" s="341"/>
      <c r="J5" s="341"/>
      <c r="K5" s="103"/>
    </row>
    <row r="6" spans="1:11">
      <c r="A6" s="75"/>
      <c r="B6" s="75"/>
      <c r="C6" s="74"/>
      <c r="D6" s="74"/>
      <c r="E6" s="74"/>
      <c r="F6" s="123"/>
      <c r="G6" s="74"/>
      <c r="H6" s="74"/>
      <c r="I6" s="74"/>
      <c r="J6" s="74"/>
      <c r="K6" s="103"/>
    </row>
    <row r="7" spans="1:11">
      <c r="A7" s="124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>
      <c r="A8" s="126" t="s">
        <v>64</v>
      </c>
      <c r="B8" s="126" t="s">
        <v>99</v>
      </c>
      <c r="C8" s="127" t="s">
        <v>101</v>
      </c>
      <c r="D8" s="127" t="s">
        <v>258</v>
      </c>
      <c r="E8" s="127" t="s">
        <v>100</v>
      </c>
      <c r="F8" s="125" t="s">
        <v>239</v>
      </c>
      <c r="G8" s="125" t="s">
        <v>277</v>
      </c>
      <c r="H8" s="125" t="s">
        <v>278</v>
      </c>
      <c r="I8" s="125" t="s">
        <v>240</v>
      </c>
      <c r="J8" s="128" t="s">
        <v>102</v>
      </c>
      <c r="K8" s="103"/>
    </row>
    <row r="9" spans="1:11" s="27" customFormat="1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3"/>
    </row>
    <row r="10" spans="1:11" s="27" customFormat="1" ht="30">
      <c r="A10" s="151">
        <v>1</v>
      </c>
      <c r="B10" s="413" t="s">
        <v>478</v>
      </c>
      <c r="C10" s="414" t="s">
        <v>479</v>
      </c>
      <c r="D10" s="415" t="s">
        <v>480</v>
      </c>
      <c r="E10" s="416" t="s">
        <v>481</v>
      </c>
      <c r="F10" s="152">
        <v>3693513</v>
      </c>
      <c r="G10" s="417">
        <v>2738907.78</v>
      </c>
      <c r="H10" s="417">
        <v>5417635.6100000003</v>
      </c>
      <c r="I10" s="152">
        <f>F10+G10-H10</f>
        <v>1014785.169999999</v>
      </c>
      <c r="J10" s="152"/>
      <c r="K10" s="103"/>
    </row>
    <row r="11" spans="1:11" s="27" customFormat="1" ht="30">
      <c r="A11" s="151">
        <v>2</v>
      </c>
      <c r="B11" s="418" t="s">
        <v>478</v>
      </c>
      <c r="C11" s="411" t="s">
        <v>482</v>
      </c>
      <c r="D11" s="419" t="s">
        <v>483</v>
      </c>
      <c r="E11" s="420" t="s">
        <v>481</v>
      </c>
      <c r="F11" s="152">
        <v>0</v>
      </c>
      <c r="G11" s="417">
        <v>0</v>
      </c>
      <c r="H11" s="417">
        <v>0</v>
      </c>
      <c r="I11" s="152">
        <v>0</v>
      </c>
      <c r="J11" s="152"/>
      <c r="K11" s="103"/>
    </row>
    <row r="12" spans="1:11" s="27" customFormat="1" ht="30">
      <c r="A12" s="151">
        <v>3</v>
      </c>
      <c r="B12" s="418" t="s">
        <v>478</v>
      </c>
      <c r="C12" s="411" t="s">
        <v>482</v>
      </c>
      <c r="D12" s="419" t="s">
        <v>484</v>
      </c>
      <c r="E12" s="420" t="s">
        <v>481</v>
      </c>
      <c r="F12" s="152">
        <v>0</v>
      </c>
      <c r="G12" s="417">
        <v>0</v>
      </c>
      <c r="H12" s="417">
        <v>0</v>
      </c>
      <c r="I12" s="152">
        <f>F12+G12-H12</f>
        <v>0</v>
      </c>
      <c r="J12" s="152"/>
      <c r="K12" s="103"/>
    </row>
    <row r="13" spans="1:11" s="27" customFormat="1" ht="30">
      <c r="A13" s="151">
        <v>4</v>
      </c>
      <c r="B13" s="418" t="s">
        <v>478</v>
      </c>
      <c r="C13" s="414" t="s">
        <v>485</v>
      </c>
      <c r="D13" s="415" t="s">
        <v>480</v>
      </c>
      <c r="E13" s="420" t="s">
        <v>486</v>
      </c>
      <c r="F13" s="152">
        <v>0</v>
      </c>
      <c r="G13" s="417">
        <v>0</v>
      </c>
      <c r="H13" s="417">
        <v>0</v>
      </c>
      <c r="I13" s="152">
        <v>0</v>
      </c>
      <c r="J13" s="152"/>
      <c r="K13" s="103"/>
    </row>
    <row r="14" spans="1:11" s="27" customFormat="1" ht="30">
      <c r="A14" s="151">
        <v>5</v>
      </c>
      <c r="B14" s="418" t="s">
        <v>478</v>
      </c>
      <c r="C14" s="411" t="s">
        <v>487</v>
      </c>
      <c r="D14" s="419" t="s">
        <v>483</v>
      </c>
      <c r="E14" s="420" t="s">
        <v>486</v>
      </c>
      <c r="F14" s="152">
        <v>21901</v>
      </c>
      <c r="G14" s="417">
        <v>429.82</v>
      </c>
      <c r="H14" s="417">
        <v>1279.75</v>
      </c>
      <c r="I14" s="152">
        <f>F14+G14-H14</f>
        <v>21051.07</v>
      </c>
      <c r="J14" s="152"/>
      <c r="K14" s="103"/>
    </row>
    <row r="15" spans="1:11" s="27" customFormat="1" ht="30">
      <c r="A15" s="151">
        <v>6</v>
      </c>
      <c r="B15" s="418" t="s">
        <v>478</v>
      </c>
      <c r="C15" s="411" t="s">
        <v>488</v>
      </c>
      <c r="D15" s="419" t="s">
        <v>484</v>
      </c>
      <c r="E15" s="420" t="s">
        <v>486</v>
      </c>
      <c r="F15" s="421">
        <v>0</v>
      </c>
      <c r="G15" s="412">
        <v>0</v>
      </c>
      <c r="H15" s="412">
        <v>0</v>
      </c>
      <c r="I15" s="412">
        <f>F15+G15-H15</f>
        <v>0</v>
      </c>
      <c r="J15" s="412"/>
      <c r="K15" s="103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>
      <c r="A17" s="102"/>
      <c r="B17" s="102"/>
      <c r="C17" s="102"/>
      <c r="D17" s="102"/>
      <c r="E17" s="102"/>
      <c r="F17" s="102"/>
      <c r="G17" s="102"/>
      <c r="H17" s="102"/>
      <c r="I17" s="102"/>
      <c r="J17" s="102"/>
    </row>
    <row r="18" spans="1:10">
      <c r="A18" s="102"/>
      <c r="B18" s="102"/>
      <c r="C18" s="102"/>
      <c r="D18" s="102"/>
      <c r="E18" s="102"/>
      <c r="F18" s="102"/>
      <c r="G18" s="102"/>
      <c r="H18" s="102"/>
      <c r="I18" s="102"/>
      <c r="J18" s="102"/>
    </row>
    <row r="19" spans="1:10">
      <c r="A19" s="102"/>
      <c r="B19" s="102"/>
      <c r="C19" s="102"/>
      <c r="D19" s="102"/>
      <c r="E19" s="102"/>
      <c r="F19" s="102"/>
      <c r="G19" s="102"/>
      <c r="H19" s="102"/>
      <c r="I19" s="102"/>
      <c r="J19" s="102"/>
    </row>
    <row r="20" spans="1:10">
      <c r="A20" s="102"/>
      <c r="B20" s="208" t="s">
        <v>96</v>
      </c>
      <c r="C20" s="102"/>
      <c r="D20" s="102"/>
      <c r="E20" s="102"/>
      <c r="F20" s="209"/>
      <c r="G20" s="102"/>
      <c r="H20" s="102"/>
      <c r="I20" s="102"/>
      <c r="J20" s="102"/>
    </row>
    <row r="21" spans="1:10">
      <c r="A21" s="102"/>
      <c r="B21" s="102"/>
      <c r="C21" s="102"/>
      <c r="D21" s="102"/>
      <c r="E21" s="102"/>
      <c r="F21" s="99"/>
      <c r="G21" s="99"/>
      <c r="H21" s="99"/>
      <c r="I21" s="99"/>
      <c r="J21" s="99"/>
    </row>
    <row r="22" spans="1:10">
      <c r="A22" s="102"/>
      <c r="B22" s="102"/>
      <c r="C22" s="247"/>
      <c r="D22" s="102"/>
      <c r="E22" s="102"/>
      <c r="F22" s="247"/>
      <c r="G22" s="248"/>
      <c r="H22" s="248"/>
      <c r="I22" s="99"/>
      <c r="J22" s="99"/>
    </row>
    <row r="23" spans="1:10">
      <c r="A23" s="99"/>
      <c r="B23" s="102"/>
      <c r="C23" s="210" t="s">
        <v>251</v>
      </c>
      <c r="D23" s="210"/>
      <c r="E23" s="102"/>
      <c r="F23" s="102" t="s">
        <v>256</v>
      </c>
      <c r="G23" s="99"/>
      <c r="H23" s="99"/>
      <c r="I23" s="99"/>
      <c r="J23" s="99"/>
    </row>
    <row r="24" spans="1:10">
      <c r="A24" s="99"/>
      <c r="B24" s="102"/>
      <c r="C24" s="211" t="s">
        <v>127</v>
      </c>
      <c r="D24" s="102"/>
      <c r="E24" s="102"/>
      <c r="F24" s="102" t="s">
        <v>252</v>
      </c>
      <c r="G24" s="99"/>
      <c r="H24" s="99"/>
      <c r="I24" s="99"/>
      <c r="J24" s="99"/>
    </row>
    <row r="25" spans="1:10" customFormat="1">
      <c r="A25" s="99"/>
      <c r="B25" s="102"/>
      <c r="C25" s="102"/>
      <c r="D25" s="211"/>
      <c r="E25" s="99"/>
      <c r="F25" s="99"/>
      <c r="G25" s="99"/>
      <c r="H25" s="99"/>
      <c r="I25" s="99"/>
      <c r="J25" s="99"/>
    </row>
    <row r="26" spans="1:10" customFormat="1" ht="12.75">
      <c r="A26" s="99"/>
      <c r="B26" s="99"/>
      <c r="C26" s="99"/>
      <c r="D26" s="99"/>
      <c r="E26" s="99"/>
      <c r="F26" s="99"/>
      <c r="G26" s="99"/>
      <c r="H26" s="99"/>
      <c r="I26" s="99"/>
      <c r="J26" s="99"/>
    </row>
    <row r="27" spans="1:10" customFormat="1" ht="12.75"/>
    <row r="28" spans="1:10" customFormat="1" ht="12.75"/>
    <row r="29" spans="1:10" customFormat="1" ht="12.75"/>
    <row r="30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5"/>
    <dataValidation allowBlank="1" showInputMessage="1" showErrorMessage="1" prompt="თვე/დღე/წელი" sqref="J15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view="pageBreakPreview" topLeftCell="A15" zoomScale="80" zoomScaleNormal="100" zoomScaleSheetLayoutView="80" workbookViewId="0">
      <selection activeCell="D23" sqref="D23"/>
    </sheetView>
  </sheetViews>
  <sheetFormatPr defaultRowHeight="15"/>
  <cols>
    <col min="1" max="1" width="12" style="176" customWidth="1"/>
    <col min="2" max="2" width="13.28515625" style="176" customWidth="1"/>
    <col min="3" max="3" width="21.42578125" style="176" customWidth="1"/>
    <col min="4" max="4" width="17.85546875" style="176" customWidth="1"/>
    <col min="5" max="5" width="12.7109375" style="176" customWidth="1"/>
    <col min="6" max="6" width="36.85546875" style="176" customWidth="1"/>
    <col min="7" max="7" width="22.28515625" style="176" customWidth="1"/>
    <col min="8" max="8" width="0.5703125" style="176" customWidth="1"/>
    <col min="9" max="16384" width="9.140625" style="176"/>
  </cols>
  <sheetData>
    <row r="1" spans="1:8">
      <c r="A1" s="72" t="s">
        <v>337</v>
      </c>
      <c r="B1" s="74"/>
      <c r="C1" s="74"/>
      <c r="D1" s="74"/>
      <c r="E1" s="74"/>
      <c r="F1" s="74"/>
      <c r="G1" s="155" t="s">
        <v>97</v>
      </c>
      <c r="H1" s="156"/>
    </row>
    <row r="2" spans="1:8">
      <c r="A2" s="74" t="s">
        <v>128</v>
      </c>
      <c r="B2" s="74"/>
      <c r="C2" s="74"/>
      <c r="D2" s="74"/>
      <c r="E2" s="74"/>
      <c r="F2" s="74"/>
      <c r="G2" s="157" t="str">
        <f>'ფორმა N1'!L2</f>
        <v>12,09,-02,10,2017</v>
      </c>
      <c r="H2" s="156"/>
    </row>
    <row r="3" spans="1:8">
      <c r="A3" s="74"/>
      <c r="B3" s="74"/>
      <c r="C3" s="74"/>
      <c r="D3" s="74"/>
      <c r="E3" s="74"/>
      <c r="F3" s="74"/>
      <c r="G3" s="100"/>
      <c r="H3" s="156"/>
    </row>
    <row r="4" spans="1:8">
      <c r="A4" s="75" t="str">
        <f>'[3]ფორმა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>
      <c r="A5" s="198" t="str">
        <f>'ფორმა N1'!A5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8"/>
      <c r="H5" s="102"/>
    </row>
    <row r="6" spans="1:8">
      <c r="A6" s="75"/>
      <c r="B6" s="74"/>
      <c r="C6" s="74"/>
      <c r="D6" s="74"/>
      <c r="E6" s="74"/>
      <c r="F6" s="74"/>
      <c r="G6" s="74"/>
      <c r="H6" s="102"/>
    </row>
    <row r="7" spans="1:8">
      <c r="A7" s="74"/>
      <c r="B7" s="74"/>
      <c r="C7" s="74"/>
      <c r="D7" s="74"/>
      <c r="E7" s="74"/>
      <c r="F7" s="74"/>
      <c r="G7" s="74"/>
      <c r="H7" s="103"/>
    </row>
    <row r="8" spans="1:8" ht="45.75" customHeight="1">
      <c r="A8" s="158" t="s">
        <v>295</v>
      </c>
      <c r="B8" s="158" t="s">
        <v>129</v>
      </c>
      <c r="C8" s="159" t="s">
        <v>335</v>
      </c>
      <c r="D8" s="159" t="s">
        <v>336</v>
      </c>
      <c r="E8" s="159" t="s">
        <v>258</v>
      </c>
      <c r="F8" s="158" t="s">
        <v>300</v>
      </c>
      <c r="G8" s="159" t="s">
        <v>296</v>
      </c>
      <c r="H8" s="103"/>
    </row>
    <row r="9" spans="1:8">
      <c r="A9" s="160" t="s">
        <v>297</v>
      </c>
      <c r="B9" s="161"/>
      <c r="C9" s="162"/>
      <c r="D9" s="163"/>
      <c r="E9" s="163"/>
      <c r="F9" s="163"/>
      <c r="G9" s="164"/>
      <c r="H9" s="103"/>
    </row>
    <row r="10" spans="1:8" ht="15.75">
      <c r="A10" s="161">
        <v>1</v>
      </c>
      <c r="B10" s="149"/>
      <c r="C10" s="165"/>
      <c r="D10" s="166"/>
      <c r="E10" s="166"/>
      <c r="F10" s="166"/>
      <c r="G10" s="167" t="str">
        <f>IF(ISBLANK(B10),"",G9+C10-D10)</f>
        <v/>
      </c>
      <c r="H10" s="103"/>
    </row>
    <row r="11" spans="1:8" ht="15.75">
      <c r="A11" s="161">
        <v>2</v>
      </c>
      <c r="B11" s="149"/>
      <c r="C11" s="165"/>
      <c r="D11" s="166"/>
      <c r="E11" s="166"/>
      <c r="F11" s="166"/>
      <c r="G11" s="167" t="str">
        <f t="shared" ref="G11:G24" si="0">IF(ISBLANK(B11),"",G10+C11-D11)</f>
        <v/>
      </c>
      <c r="H11" s="103"/>
    </row>
    <row r="12" spans="1:8" ht="15.75">
      <c r="A12" s="161">
        <v>3</v>
      </c>
      <c r="B12" s="149"/>
      <c r="C12" s="165"/>
      <c r="D12" s="166"/>
      <c r="E12" s="166"/>
      <c r="F12" s="166"/>
      <c r="G12" s="167" t="str">
        <f t="shared" si="0"/>
        <v/>
      </c>
      <c r="H12" s="103"/>
    </row>
    <row r="13" spans="1:8" ht="15.75">
      <c r="A13" s="161">
        <v>4</v>
      </c>
      <c r="B13" s="149"/>
      <c r="C13" s="165"/>
      <c r="D13" s="166"/>
      <c r="E13" s="166"/>
      <c r="F13" s="166"/>
      <c r="G13" s="167" t="str">
        <f t="shared" si="0"/>
        <v/>
      </c>
      <c r="H13" s="103"/>
    </row>
    <row r="14" spans="1:8" ht="15.75">
      <c r="A14" s="161">
        <v>5</v>
      </c>
      <c r="B14" s="149"/>
      <c r="C14" s="165"/>
      <c r="D14" s="166"/>
      <c r="E14" s="166"/>
      <c r="F14" s="166"/>
      <c r="G14" s="167" t="str">
        <f t="shared" si="0"/>
        <v/>
      </c>
      <c r="H14" s="103"/>
    </row>
    <row r="15" spans="1:8" ht="15.75">
      <c r="A15" s="161">
        <v>6</v>
      </c>
      <c r="B15" s="149"/>
      <c r="C15" s="165"/>
      <c r="D15" s="166"/>
      <c r="E15" s="166"/>
      <c r="F15" s="166"/>
      <c r="G15" s="167" t="str">
        <f t="shared" si="0"/>
        <v/>
      </c>
      <c r="H15" s="103"/>
    </row>
    <row r="16" spans="1:8" ht="15.75">
      <c r="A16" s="161">
        <v>7</v>
      </c>
      <c r="B16" s="149"/>
      <c r="C16" s="165"/>
      <c r="D16" s="166"/>
      <c r="E16" s="166"/>
      <c r="F16" s="166"/>
      <c r="G16" s="167" t="str">
        <f t="shared" si="0"/>
        <v/>
      </c>
      <c r="H16" s="103"/>
    </row>
    <row r="17" spans="1:10" ht="15.75">
      <c r="A17" s="161">
        <v>8</v>
      </c>
      <c r="B17" s="149"/>
      <c r="C17" s="165"/>
      <c r="D17" s="166"/>
      <c r="E17" s="166"/>
      <c r="F17" s="166"/>
      <c r="G17" s="167" t="str">
        <f t="shared" si="0"/>
        <v/>
      </c>
      <c r="H17" s="103"/>
    </row>
    <row r="18" spans="1:10" ht="15.75">
      <c r="A18" s="161">
        <v>9</v>
      </c>
      <c r="B18" s="149"/>
      <c r="C18" s="165"/>
      <c r="D18" s="166"/>
      <c r="E18" s="166"/>
      <c r="F18" s="166"/>
      <c r="G18" s="167" t="str">
        <f t="shared" si="0"/>
        <v/>
      </c>
      <c r="H18" s="103"/>
    </row>
    <row r="19" spans="1:10" ht="15.75">
      <c r="A19" s="161">
        <v>10</v>
      </c>
      <c r="B19" s="149"/>
      <c r="C19" s="165"/>
      <c r="D19" s="166"/>
      <c r="E19" s="166"/>
      <c r="F19" s="166"/>
      <c r="G19" s="167" t="str">
        <f t="shared" si="0"/>
        <v/>
      </c>
      <c r="H19" s="103"/>
    </row>
    <row r="20" spans="1:10" ht="15.75">
      <c r="A20" s="161">
        <v>11</v>
      </c>
      <c r="B20" s="149"/>
      <c r="C20" s="165"/>
      <c r="D20" s="166"/>
      <c r="E20" s="166"/>
      <c r="F20" s="166"/>
      <c r="G20" s="167" t="str">
        <f t="shared" si="0"/>
        <v/>
      </c>
      <c r="H20" s="103"/>
    </row>
    <row r="21" spans="1:10" ht="15.75">
      <c r="A21" s="161">
        <v>12</v>
      </c>
      <c r="B21" s="149"/>
      <c r="C21" s="165"/>
      <c r="D21" s="166"/>
      <c r="E21" s="166"/>
      <c r="F21" s="166"/>
      <c r="G21" s="167" t="str">
        <f t="shared" si="0"/>
        <v/>
      </c>
      <c r="H21" s="103"/>
    </row>
    <row r="22" spans="1:10" ht="15.75">
      <c r="A22" s="161">
        <v>13</v>
      </c>
      <c r="B22" s="149"/>
      <c r="C22" s="165"/>
      <c r="D22" s="166"/>
      <c r="E22" s="166"/>
      <c r="F22" s="166"/>
      <c r="G22" s="167" t="str">
        <f t="shared" si="0"/>
        <v/>
      </c>
      <c r="H22" s="103"/>
    </row>
    <row r="23" spans="1:10" ht="15.75">
      <c r="A23" s="161">
        <v>14</v>
      </c>
      <c r="B23" s="149"/>
      <c r="C23" s="165"/>
      <c r="D23" s="166"/>
      <c r="E23" s="166"/>
      <c r="F23" s="166"/>
      <c r="G23" s="167" t="str">
        <f t="shared" si="0"/>
        <v/>
      </c>
      <c r="H23" s="103"/>
    </row>
    <row r="24" spans="1:10" ht="15.75">
      <c r="A24" s="161">
        <v>15</v>
      </c>
      <c r="B24" s="149"/>
      <c r="C24" s="165"/>
      <c r="D24" s="166"/>
      <c r="E24" s="166"/>
      <c r="F24" s="166"/>
      <c r="G24" s="167" t="str">
        <f t="shared" si="0"/>
        <v/>
      </c>
      <c r="H24" s="103"/>
    </row>
    <row r="25" spans="1:10" ht="15.75">
      <c r="A25" s="161" t="s">
        <v>261</v>
      </c>
      <c r="B25" s="149"/>
      <c r="C25" s="168"/>
      <c r="D25" s="169"/>
      <c r="E25" s="169"/>
      <c r="F25" s="169"/>
      <c r="G25" s="167" t="str">
        <f>IF(ISBLANK(B25),"",#REF!+C25-D25)</f>
        <v/>
      </c>
      <c r="H25" s="103"/>
    </row>
    <row r="26" spans="1:10">
      <c r="A26" s="170" t="s">
        <v>298</v>
      </c>
      <c r="B26" s="171"/>
      <c r="C26" s="172"/>
      <c r="D26" s="173"/>
      <c r="E26" s="173"/>
      <c r="F26" s="174"/>
      <c r="G26" s="175" t="str">
        <f>G25</f>
        <v/>
      </c>
      <c r="H26" s="103"/>
    </row>
    <row r="30" spans="1:10">
      <c r="B30" s="178" t="s">
        <v>96</v>
      </c>
      <c r="F30" s="179"/>
    </row>
    <row r="31" spans="1:10">
      <c r="F31" s="177"/>
      <c r="G31" s="177"/>
      <c r="H31" s="177"/>
      <c r="I31" s="177"/>
      <c r="J31" s="177"/>
    </row>
    <row r="32" spans="1:10">
      <c r="C32" s="180"/>
      <c r="F32" s="180"/>
      <c r="G32" s="181"/>
      <c r="H32" s="177"/>
      <c r="I32" s="177"/>
      <c r="J32" s="177"/>
    </row>
    <row r="33" spans="1:10">
      <c r="A33" s="177"/>
      <c r="C33" s="182" t="s">
        <v>251</v>
      </c>
      <c r="F33" s="183" t="s">
        <v>256</v>
      </c>
      <c r="G33" s="181"/>
      <c r="H33" s="177"/>
      <c r="I33" s="177"/>
      <c r="J33" s="177"/>
    </row>
    <row r="34" spans="1:10">
      <c r="A34" s="177"/>
      <c r="C34" s="184" t="s">
        <v>127</v>
      </c>
      <c r="F34" s="176" t="s">
        <v>252</v>
      </c>
      <c r="G34" s="177"/>
      <c r="H34" s="177"/>
      <c r="I34" s="177"/>
      <c r="J34" s="177"/>
    </row>
    <row r="35" spans="1:10" s="177" customFormat="1">
      <c r="B35" s="176"/>
    </row>
    <row r="36" spans="1:10" s="177" customFormat="1" ht="12.75"/>
    <row r="37" spans="1:10" s="177" customFormat="1" ht="12.75"/>
    <row r="38" spans="1:10" s="177" customFormat="1" ht="12.75"/>
    <row r="39" spans="1:10" s="177" customFormat="1" ht="12.75"/>
  </sheetData>
  <dataValidations count="1">
    <dataValidation allowBlank="1" showInputMessage="1" showErrorMessage="1" prompt="თვე/დღე/წელი" sqref="B10:B25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E32" sqref="E32"/>
    </sheetView>
  </sheetViews>
  <sheetFormatPr defaultRowHeight="1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>
      <c r="A1" s="134" t="s">
        <v>287</v>
      </c>
      <c r="B1" s="135"/>
      <c r="C1" s="135"/>
      <c r="D1" s="135"/>
      <c r="E1" s="135"/>
      <c r="F1" s="76"/>
      <c r="G1" s="76"/>
      <c r="H1" s="76"/>
      <c r="I1" s="487" t="s">
        <v>97</v>
      </c>
      <c r="J1" s="487"/>
      <c r="K1" s="141"/>
    </row>
    <row r="2" spans="1:12" s="23" customFormat="1">
      <c r="A2" s="103" t="s">
        <v>128</v>
      </c>
      <c r="B2" s="135"/>
      <c r="C2" s="135"/>
      <c r="D2" s="135"/>
      <c r="E2" s="135"/>
      <c r="F2" s="136"/>
      <c r="G2" s="137"/>
      <c r="H2" s="137"/>
      <c r="I2" s="476" t="str">
        <f>'ფორმა N1'!L2</f>
        <v>12,09,-02,10,2017</v>
      </c>
      <c r="J2" s="485"/>
      <c r="K2" s="141"/>
    </row>
    <row r="3" spans="1:12" s="23" customFormat="1">
      <c r="A3" s="135"/>
      <c r="B3" s="135"/>
      <c r="C3" s="135"/>
      <c r="D3" s="135"/>
      <c r="E3" s="135"/>
      <c r="F3" s="136"/>
      <c r="G3" s="137"/>
      <c r="H3" s="137"/>
      <c r="I3" s="138"/>
      <c r="J3" s="73"/>
      <c r="K3" s="141"/>
    </row>
    <row r="4" spans="1:12" s="2" customFormat="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3"/>
      <c r="J4" s="74"/>
      <c r="K4" s="103"/>
      <c r="L4" s="23"/>
    </row>
    <row r="5" spans="1:12" s="2" customFormat="1">
      <c r="A5" s="117" t="str">
        <f>'ფორმა N1'!A5</f>
        <v>მ.პ.გ. ქართული ოცნება - დემოკრატიული საქართველო</v>
      </c>
      <c r="B5" s="118"/>
      <c r="C5" s="118"/>
      <c r="D5" s="118"/>
      <c r="E5" s="118"/>
      <c r="F5" s="59"/>
      <c r="G5" s="59"/>
      <c r="H5" s="59"/>
      <c r="I5" s="129"/>
      <c r="J5" s="59"/>
      <c r="K5" s="103"/>
    </row>
    <row r="6" spans="1:12" s="23" customFormat="1" ht="13.5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>
      <c r="A7" s="130"/>
      <c r="B7" s="486" t="s">
        <v>208</v>
      </c>
      <c r="C7" s="486"/>
      <c r="D7" s="486" t="s">
        <v>275</v>
      </c>
      <c r="E7" s="486"/>
      <c r="F7" s="486" t="s">
        <v>276</v>
      </c>
      <c r="G7" s="486"/>
      <c r="H7" s="148" t="s">
        <v>262</v>
      </c>
      <c r="I7" s="486" t="s">
        <v>211</v>
      </c>
      <c r="J7" s="486"/>
      <c r="K7" s="142"/>
    </row>
    <row r="8" spans="1:12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>
      <c r="A9" s="60" t="s">
        <v>104</v>
      </c>
      <c r="B9" s="80">
        <f>SUM(B10,B14,B17)</f>
        <v>3612</v>
      </c>
      <c r="C9" s="80">
        <f>SUM(C10,C14,C17)</f>
        <v>351952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3612</v>
      </c>
      <c r="J9" s="80">
        <f t="shared" si="0"/>
        <v>351952</v>
      </c>
      <c r="K9" s="142"/>
    </row>
    <row r="10" spans="1:12">
      <c r="A10" s="61" t="s">
        <v>105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>
      <c r="A14" s="61" t="s">
        <v>109</v>
      </c>
      <c r="B14" s="130">
        <f>SUM(B15:B16)</f>
        <v>3611</v>
      </c>
      <c r="C14" s="130">
        <f>SUM(C15:C16)</f>
        <v>351482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3611</v>
      </c>
      <c r="J14" s="130">
        <f t="shared" si="2"/>
        <v>351482</v>
      </c>
      <c r="K14" s="142"/>
    </row>
    <row r="15" spans="1:12">
      <c r="A15" s="61" t="s">
        <v>110</v>
      </c>
      <c r="B15" s="26">
        <v>11</v>
      </c>
      <c r="C15" s="26">
        <v>225663</v>
      </c>
      <c r="D15" s="26"/>
      <c r="E15" s="26"/>
      <c r="F15" s="26"/>
      <c r="G15" s="26"/>
      <c r="H15" s="26"/>
      <c r="I15" s="26">
        <f>B15+D15-F15</f>
        <v>11</v>
      </c>
      <c r="J15" s="26">
        <f>C15+E15-G15-H15</f>
        <v>225663</v>
      </c>
      <c r="K15" s="142"/>
    </row>
    <row r="16" spans="1:12">
      <c r="A16" s="61" t="s">
        <v>111</v>
      </c>
      <c r="B16" s="26">
        <v>3600</v>
      </c>
      <c r="C16" s="26">
        <v>125819</v>
      </c>
      <c r="D16" s="26"/>
      <c r="E16" s="26"/>
      <c r="F16" s="26"/>
      <c r="G16" s="26"/>
      <c r="H16" s="26"/>
      <c r="I16" s="26">
        <f>B16+D16-F16</f>
        <v>3600</v>
      </c>
      <c r="J16" s="26">
        <f>C16+E16-G16-H16</f>
        <v>125819</v>
      </c>
      <c r="K16" s="142"/>
    </row>
    <row r="17" spans="1:11">
      <c r="A17" s="61" t="s">
        <v>112</v>
      </c>
      <c r="B17" s="130">
        <f>SUM(B18:B19,B22,B23)</f>
        <v>1</v>
      </c>
      <c r="C17" s="130">
        <f>SUM(C18:C19,C22,C23)</f>
        <v>470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1</v>
      </c>
      <c r="J17" s="130">
        <f t="shared" si="3"/>
        <v>470</v>
      </c>
      <c r="K17" s="142"/>
    </row>
    <row r="18" spans="1:11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>
      <c r="A19" s="61" t="s">
        <v>114</v>
      </c>
      <c r="B19" s="130">
        <f>SUM(B20:B21)</f>
        <v>1</v>
      </c>
      <c r="C19" s="130">
        <f>SUM(C20:C21)</f>
        <v>470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1</v>
      </c>
      <c r="J19" s="130">
        <f t="shared" si="4"/>
        <v>470</v>
      </c>
      <c r="K19" s="142"/>
    </row>
    <row r="20" spans="1:11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>
      <c r="A21" s="61" t="s">
        <v>116</v>
      </c>
      <c r="B21" s="26">
        <v>1</v>
      </c>
      <c r="C21" s="26">
        <v>470</v>
      </c>
      <c r="D21" s="26"/>
      <c r="E21" s="26"/>
      <c r="F21" s="26"/>
      <c r="G21" s="26"/>
      <c r="H21" s="26"/>
      <c r="I21" s="26">
        <f>B21+D21-F21</f>
        <v>1</v>
      </c>
      <c r="J21" s="26">
        <f>C21+E21-G21-H21</f>
        <v>470</v>
      </c>
      <c r="K21" s="142"/>
    </row>
    <row r="22" spans="1:11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>
      <c r="A24" s="60" t="s">
        <v>119</v>
      </c>
      <c r="B24" s="80">
        <f>SUM(B25:B31)</f>
        <v>470896</v>
      </c>
      <c r="C24" s="80">
        <f t="shared" ref="C24:J24" si="5">SUM(C25:C31)</f>
        <v>661961</v>
      </c>
      <c r="D24" s="80">
        <f t="shared" si="5"/>
        <v>18303</v>
      </c>
      <c r="E24" s="80">
        <f t="shared" si="5"/>
        <v>26650.17</v>
      </c>
      <c r="F24" s="80">
        <f t="shared" si="5"/>
        <v>292532</v>
      </c>
      <c r="G24" s="80">
        <f t="shared" si="5"/>
        <v>421536.69</v>
      </c>
      <c r="H24" s="80">
        <f t="shared" si="5"/>
        <v>0</v>
      </c>
      <c r="I24" s="80">
        <f t="shared" si="5"/>
        <v>196667</v>
      </c>
      <c r="J24" s="80">
        <f t="shared" si="5"/>
        <v>267074.48000000004</v>
      </c>
      <c r="K24" s="142"/>
    </row>
    <row r="25" spans="1:11">
      <c r="A25" s="61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>
      <c r="A26" s="61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>
      <c r="A27" s="61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>
      <c r="A28" s="61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>
      <c r="A29" s="61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>
      <c r="A30" s="61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>
      <c r="A31" s="61" t="s">
        <v>247</v>
      </c>
      <c r="B31" s="26">
        <v>470896</v>
      </c>
      <c r="C31" s="26">
        <v>661961</v>
      </c>
      <c r="D31" s="26">
        <v>18303</v>
      </c>
      <c r="E31" s="449">
        <v>26650.17</v>
      </c>
      <c r="F31" s="26">
        <v>292532</v>
      </c>
      <c r="G31" s="26">
        <v>421536.69</v>
      </c>
      <c r="H31" s="26"/>
      <c r="I31" s="26">
        <f>B31+D31-F31</f>
        <v>196667</v>
      </c>
      <c r="J31" s="26">
        <f>C31+E31-G31-H31</f>
        <v>267074.48000000004</v>
      </c>
      <c r="K31" s="142"/>
    </row>
    <row r="32" spans="1:11">
      <c r="A32" s="60" t="s">
        <v>120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2"/>
    </row>
    <row r="33" spans="1:11">
      <c r="A33" s="61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>
      <c r="A34" s="61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>
      <c r="A35" s="61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>
      <c r="A36" s="60" t="s">
        <v>121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2"/>
    </row>
    <row r="37" spans="1:11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>
      <c r="A39" s="61" t="s">
        <v>124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>
      <c r="A40" s="61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2.75"/>
    <row r="45" spans="1:11" s="23" customFormat="1">
      <c r="A45" s="25"/>
    </row>
    <row r="46" spans="1:11" s="2" customFormat="1">
      <c r="A46" s="69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68"/>
      <c r="C48" s="68"/>
      <c r="F48" s="68"/>
      <c r="G48" s="71"/>
      <c r="H48" s="68"/>
      <c r="I48"/>
      <c r="J48"/>
    </row>
    <row r="49" spans="1:10" s="2" customFormat="1">
      <c r="B49" s="67" t="s">
        <v>251</v>
      </c>
      <c r="F49" s="12" t="s">
        <v>256</v>
      </c>
      <c r="G49" s="70"/>
      <c r="I49"/>
      <c r="J49"/>
    </row>
    <row r="50" spans="1:10" s="2" customFormat="1">
      <c r="B50" s="64" t="s">
        <v>127</v>
      </c>
      <c r="F50" s="2" t="s">
        <v>252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9"/>
  <sheetViews>
    <sheetView tabSelected="1" view="pageBreakPreview" zoomScale="80" zoomScaleNormal="80" zoomScaleSheetLayoutView="80" workbookViewId="0"/>
  </sheetViews>
  <sheetFormatPr defaultRowHeight="12.75"/>
  <cols>
    <col min="1" max="1" width="6" style="192" customWidth="1"/>
    <col min="2" max="2" width="21.140625" style="192" customWidth="1"/>
    <col min="3" max="3" width="25.140625" style="192" bestFit="1" customWidth="1"/>
    <col min="4" max="4" width="18.42578125" style="192" customWidth="1"/>
    <col min="5" max="5" width="19.5703125" style="192" customWidth="1"/>
    <col min="6" max="6" width="22" style="192" customWidth="1"/>
    <col min="7" max="7" width="25.28515625" style="192" customWidth="1"/>
    <col min="8" max="8" width="18.28515625" style="192" customWidth="1"/>
    <col min="9" max="9" width="17.140625" style="192" customWidth="1"/>
    <col min="10" max="16384" width="9.140625" style="192"/>
  </cols>
  <sheetData>
    <row r="1" spans="1:9" ht="15">
      <c r="A1" s="185" t="s">
        <v>476</v>
      </c>
      <c r="B1" s="185"/>
      <c r="C1" s="186"/>
      <c r="D1" s="186"/>
      <c r="E1" s="186"/>
      <c r="F1" s="186"/>
      <c r="G1" s="186"/>
      <c r="H1" s="186"/>
      <c r="I1" s="350" t="s">
        <v>97</v>
      </c>
    </row>
    <row r="2" spans="1:9" ht="15">
      <c r="A2" s="145" t="s">
        <v>128</v>
      </c>
      <c r="B2" s="145"/>
      <c r="C2" s="186"/>
      <c r="D2" s="186"/>
      <c r="E2" s="186"/>
      <c r="F2" s="186"/>
      <c r="G2" s="186"/>
      <c r="H2" s="186"/>
      <c r="I2" s="347" t="str">
        <f>'ფორმა N1'!L2</f>
        <v>12,09,-02,10,2017</v>
      </c>
    </row>
    <row r="3" spans="1:9" ht="15">
      <c r="A3" s="186"/>
      <c r="B3" s="186"/>
      <c r="C3" s="186"/>
      <c r="D3" s="186"/>
      <c r="E3" s="186"/>
      <c r="F3" s="186"/>
      <c r="G3" s="186"/>
      <c r="H3" s="186"/>
      <c r="I3" s="138"/>
    </row>
    <row r="4" spans="1:9" ht="15">
      <c r="A4" s="112" t="s">
        <v>257</v>
      </c>
      <c r="B4" s="112"/>
      <c r="C4" s="112"/>
      <c r="D4" s="112"/>
      <c r="E4" s="355"/>
      <c r="F4" s="187"/>
      <c r="G4" s="186"/>
      <c r="H4" s="186"/>
      <c r="I4" s="187"/>
    </row>
    <row r="5" spans="1:9" s="360" customFormat="1" ht="15">
      <c r="A5" s="356" t="str">
        <f>'ფორმა N1'!A5</f>
        <v>მ.პ.გ. ქართული ოცნება - დემოკრატიული საქართველო</v>
      </c>
      <c r="B5" s="356"/>
      <c r="C5" s="357"/>
      <c r="D5" s="357"/>
      <c r="E5" s="357"/>
      <c r="F5" s="358"/>
      <c r="G5" s="359"/>
      <c r="H5" s="359"/>
      <c r="I5" s="358"/>
    </row>
    <row r="6" spans="1:9" ht="13.5">
      <c r="A6" s="139"/>
      <c r="B6" s="139"/>
      <c r="C6" s="361"/>
      <c r="D6" s="361"/>
      <c r="E6" s="361"/>
      <c r="F6" s="186"/>
      <c r="G6" s="186"/>
      <c r="H6" s="186"/>
      <c r="I6" s="186"/>
    </row>
    <row r="7" spans="1:9" ht="60">
      <c r="A7" s="362" t="s">
        <v>64</v>
      </c>
      <c r="B7" s="362" t="s">
        <v>443</v>
      </c>
      <c r="C7" s="363" t="s">
        <v>444</v>
      </c>
      <c r="D7" s="363" t="s">
        <v>445</v>
      </c>
      <c r="E7" s="363" t="s">
        <v>446</v>
      </c>
      <c r="F7" s="363" t="s">
        <v>346</v>
      </c>
      <c r="G7" s="363" t="s">
        <v>447</v>
      </c>
      <c r="H7" s="363" t="s">
        <v>448</v>
      </c>
      <c r="I7" s="363" t="s">
        <v>449</v>
      </c>
    </row>
    <row r="8" spans="1:9" ht="15">
      <c r="A8" s="362">
        <v>1</v>
      </c>
      <c r="B8" s="362">
        <v>2</v>
      </c>
      <c r="C8" s="362">
        <v>3</v>
      </c>
      <c r="D8" s="363">
        <v>4</v>
      </c>
      <c r="E8" s="362">
        <v>5</v>
      </c>
      <c r="F8" s="363">
        <v>6</v>
      </c>
      <c r="G8" s="362">
        <v>7</v>
      </c>
      <c r="H8" s="363">
        <v>8</v>
      </c>
      <c r="I8" s="363">
        <v>9</v>
      </c>
    </row>
    <row r="9" spans="1:9" ht="30">
      <c r="A9" s="364">
        <v>1</v>
      </c>
      <c r="B9" s="364" t="s">
        <v>646</v>
      </c>
      <c r="C9" s="365" t="s">
        <v>508</v>
      </c>
      <c r="D9" s="365" t="s">
        <v>3359</v>
      </c>
      <c r="E9" s="365" t="s">
        <v>3360</v>
      </c>
      <c r="F9" s="365">
        <v>1000</v>
      </c>
      <c r="G9" s="365">
        <v>37146</v>
      </c>
      <c r="H9" s="365" t="s">
        <v>509</v>
      </c>
      <c r="I9" s="365" t="s">
        <v>510</v>
      </c>
    </row>
    <row r="10" spans="1:9" ht="30">
      <c r="A10" s="364">
        <v>2</v>
      </c>
      <c r="B10" s="364" t="s">
        <v>646</v>
      </c>
      <c r="C10" s="365" t="s">
        <v>508</v>
      </c>
      <c r="D10" s="365" t="s">
        <v>3361</v>
      </c>
      <c r="E10" s="365" t="s">
        <v>3360</v>
      </c>
      <c r="F10" s="365">
        <v>200</v>
      </c>
      <c r="G10" s="365">
        <v>7429.2</v>
      </c>
      <c r="H10" s="365" t="s">
        <v>511</v>
      </c>
      <c r="I10" s="365" t="s">
        <v>512</v>
      </c>
    </row>
    <row r="11" spans="1:9" ht="30">
      <c r="A11" s="364">
        <v>3</v>
      </c>
      <c r="B11" s="364" t="s">
        <v>646</v>
      </c>
      <c r="C11" s="365" t="s">
        <v>513</v>
      </c>
      <c r="D11" s="365" t="s">
        <v>3362</v>
      </c>
      <c r="E11" s="365" t="s">
        <v>3363</v>
      </c>
      <c r="F11" s="365">
        <v>290</v>
      </c>
      <c r="G11" s="365">
        <v>4720</v>
      </c>
      <c r="H11" s="365" t="s">
        <v>514</v>
      </c>
      <c r="I11" s="365" t="s">
        <v>515</v>
      </c>
    </row>
    <row r="12" spans="1:9" ht="30">
      <c r="A12" s="364">
        <v>4</v>
      </c>
      <c r="B12" s="364" t="s">
        <v>646</v>
      </c>
      <c r="C12" s="365" t="s">
        <v>516</v>
      </c>
      <c r="D12" s="365" t="s">
        <v>3364</v>
      </c>
      <c r="E12" s="365" t="s">
        <v>3365</v>
      </c>
      <c r="F12" s="365">
        <v>315</v>
      </c>
      <c r="G12" s="365">
        <v>16096.6</v>
      </c>
      <c r="H12" s="365" t="s">
        <v>517</v>
      </c>
      <c r="I12" s="365" t="s">
        <v>518</v>
      </c>
    </row>
    <row r="13" spans="1:9" ht="15">
      <c r="A13" s="493">
        <v>5</v>
      </c>
      <c r="B13" s="493" t="s">
        <v>646</v>
      </c>
      <c r="C13" s="493" t="s">
        <v>3366</v>
      </c>
      <c r="D13" s="493" t="s">
        <v>3367</v>
      </c>
      <c r="E13" s="493" t="s">
        <v>3360</v>
      </c>
      <c r="F13" s="493">
        <v>130</v>
      </c>
      <c r="G13" s="365">
        <v>4457.5199999999995</v>
      </c>
      <c r="H13" s="365" t="s">
        <v>3368</v>
      </c>
      <c r="I13" s="365" t="s">
        <v>3369</v>
      </c>
    </row>
    <row r="14" spans="1:9" ht="15">
      <c r="A14" s="495"/>
      <c r="B14" s="495"/>
      <c r="C14" s="495"/>
      <c r="D14" s="495"/>
      <c r="E14" s="495"/>
      <c r="F14" s="495"/>
      <c r="G14" s="365">
        <v>990.56</v>
      </c>
      <c r="H14" s="365" t="s">
        <v>3370</v>
      </c>
      <c r="I14" s="365" t="s">
        <v>3371</v>
      </c>
    </row>
    <row r="15" spans="1:9" ht="30">
      <c r="A15" s="364">
        <v>6</v>
      </c>
      <c r="B15" s="364" t="s">
        <v>646</v>
      </c>
      <c r="C15" s="365" t="s">
        <v>608</v>
      </c>
      <c r="D15" s="365" t="s">
        <v>3372</v>
      </c>
      <c r="E15" s="365" t="s">
        <v>3360</v>
      </c>
      <c r="F15" s="365">
        <v>112.8</v>
      </c>
      <c r="G15" s="365">
        <v>2476.4</v>
      </c>
      <c r="H15" s="365" t="s">
        <v>3373</v>
      </c>
      <c r="I15" s="365" t="s">
        <v>3374</v>
      </c>
    </row>
    <row r="16" spans="1:9" ht="30">
      <c r="A16" s="364">
        <v>7</v>
      </c>
      <c r="B16" s="364" t="s">
        <v>646</v>
      </c>
      <c r="C16" s="365" t="s">
        <v>521</v>
      </c>
      <c r="D16" s="365" t="s">
        <v>3375</v>
      </c>
      <c r="E16" s="365" t="s">
        <v>3365</v>
      </c>
      <c r="F16" s="365">
        <v>304.43</v>
      </c>
      <c r="G16" s="365">
        <v>5150.9120000000003</v>
      </c>
      <c r="H16" s="365" t="s">
        <v>522</v>
      </c>
      <c r="I16" s="365" t="s">
        <v>523</v>
      </c>
    </row>
    <row r="17" spans="1:9" ht="60">
      <c r="A17" s="364">
        <v>8</v>
      </c>
      <c r="B17" s="364" t="s">
        <v>646</v>
      </c>
      <c r="C17" s="365" t="s">
        <v>609</v>
      </c>
      <c r="D17" s="365" t="s">
        <v>3376</v>
      </c>
      <c r="E17" s="365" t="s">
        <v>3360</v>
      </c>
      <c r="F17" s="365">
        <v>183.25</v>
      </c>
      <c r="G17" s="365">
        <v>2476.4</v>
      </c>
      <c r="H17" s="365" t="s">
        <v>3377</v>
      </c>
      <c r="I17" s="365" t="s">
        <v>3378</v>
      </c>
    </row>
    <row r="18" spans="1:9" ht="30">
      <c r="A18" s="364">
        <v>9</v>
      </c>
      <c r="B18" s="364" t="s">
        <v>646</v>
      </c>
      <c r="C18" s="365" t="s">
        <v>524</v>
      </c>
      <c r="D18" s="365" t="s">
        <v>3379</v>
      </c>
      <c r="E18" s="365" t="s">
        <v>3360</v>
      </c>
      <c r="F18" s="365">
        <v>179</v>
      </c>
      <c r="G18" s="365">
        <v>2250</v>
      </c>
      <c r="H18" s="365" t="s">
        <v>525</v>
      </c>
      <c r="I18" s="365" t="s">
        <v>526</v>
      </c>
    </row>
    <row r="19" spans="1:9" ht="30">
      <c r="A19" s="493">
        <v>10</v>
      </c>
      <c r="B19" s="493" t="s">
        <v>646</v>
      </c>
      <c r="C19" s="493" t="s">
        <v>527</v>
      </c>
      <c r="D19" s="493" t="s">
        <v>3380</v>
      </c>
      <c r="E19" s="493" t="s">
        <v>3360</v>
      </c>
      <c r="F19" s="493">
        <v>331.82</v>
      </c>
      <c r="G19" s="365">
        <v>1609.6599999999999</v>
      </c>
      <c r="H19" s="365" t="s">
        <v>528</v>
      </c>
      <c r="I19" s="365" t="s">
        <v>529</v>
      </c>
    </row>
    <row r="20" spans="1:9" ht="30">
      <c r="A20" s="495"/>
      <c r="B20" s="495"/>
      <c r="C20" s="495"/>
      <c r="D20" s="495"/>
      <c r="E20" s="495"/>
      <c r="F20" s="495"/>
      <c r="G20" s="365">
        <v>1609.6599999999999</v>
      </c>
      <c r="H20" s="365" t="s">
        <v>530</v>
      </c>
      <c r="I20" s="365" t="s">
        <v>531</v>
      </c>
    </row>
    <row r="21" spans="1:9" ht="30">
      <c r="A21" s="364">
        <v>11</v>
      </c>
      <c r="B21" s="364" t="s">
        <v>646</v>
      </c>
      <c r="C21" s="365" t="s">
        <v>610</v>
      </c>
      <c r="D21" s="365" t="s">
        <v>3381</v>
      </c>
      <c r="E21" s="365" t="s">
        <v>3360</v>
      </c>
      <c r="F21" s="365">
        <v>205.03</v>
      </c>
      <c r="G21" s="365">
        <v>2971.68</v>
      </c>
      <c r="H21" s="365" t="s">
        <v>3382</v>
      </c>
      <c r="I21" s="365" t="s">
        <v>3383</v>
      </c>
    </row>
    <row r="22" spans="1:9" ht="30">
      <c r="A22" s="364">
        <v>12</v>
      </c>
      <c r="B22" s="364" t="s">
        <v>646</v>
      </c>
      <c r="C22" s="365" t="s">
        <v>611</v>
      </c>
      <c r="D22" s="365" t="s">
        <v>3384</v>
      </c>
      <c r="E22" s="365" t="s">
        <v>3385</v>
      </c>
      <c r="F22" s="365">
        <v>185.58</v>
      </c>
      <c r="G22" s="365" t="s">
        <v>3386</v>
      </c>
      <c r="H22" s="503" t="s">
        <v>3358</v>
      </c>
      <c r="I22" s="365" t="s">
        <v>3387</v>
      </c>
    </row>
    <row r="23" spans="1:9" ht="45">
      <c r="A23" s="364">
        <v>13</v>
      </c>
      <c r="B23" s="364" t="s">
        <v>646</v>
      </c>
      <c r="C23" s="365" t="s">
        <v>612</v>
      </c>
      <c r="D23" s="365" t="s">
        <v>3388</v>
      </c>
      <c r="E23" s="365" t="s">
        <v>3363</v>
      </c>
      <c r="F23" s="365">
        <v>162.18</v>
      </c>
      <c r="G23" s="365">
        <v>4643.25</v>
      </c>
      <c r="H23" s="365" t="s">
        <v>3389</v>
      </c>
      <c r="I23" s="365" t="s">
        <v>3390</v>
      </c>
    </row>
    <row r="24" spans="1:9" ht="30">
      <c r="A24" s="364">
        <v>14</v>
      </c>
      <c r="B24" s="364" t="s">
        <v>646</v>
      </c>
      <c r="C24" s="365" t="s">
        <v>532</v>
      </c>
      <c r="D24" s="365" t="s">
        <v>3391</v>
      </c>
      <c r="E24" s="365">
        <v>12</v>
      </c>
      <c r="F24" s="365">
        <v>170.55</v>
      </c>
      <c r="G24" s="365">
        <v>3714.6</v>
      </c>
      <c r="H24" s="365" t="s">
        <v>533</v>
      </c>
      <c r="I24" s="365" t="s">
        <v>193</v>
      </c>
    </row>
    <row r="25" spans="1:9" ht="30">
      <c r="A25" s="364">
        <v>15</v>
      </c>
      <c r="B25" s="364" t="s">
        <v>646</v>
      </c>
      <c r="C25" s="365" t="s">
        <v>534</v>
      </c>
      <c r="D25" s="365" t="s">
        <v>3392</v>
      </c>
      <c r="E25" s="365" t="s">
        <v>3360</v>
      </c>
      <c r="F25" s="365">
        <v>202.81</v>
      </c>
      <c r="G25" s="365">
        <v>5479.0349999999999</v>
      </c>
      <c r="H25" s="365" t="s">
        <v>535</v>
      </c>
      <c r="I25" s="365" t="s">
        <v>536</v>
      </c>
    </row>
    <row r="26" spans="1:9" ht="30">
      <c r="A26" s="364">
        <v>16</v>
      </c>
      <c r="B26" s="364" t="s">
        <v>646</v>
      </c>
      <c r="C26" s="365" t="s">
        <v>613</v>
      </c>
      <c r="D26" s="365" t="s">
        <v>3393</v>
      </c>
      <c r="E26" s="365" t="s">
        <v>3360</v>
      </c>
      <c r="F26" s="365">
        <v>138.80000000000001</v>
      </c>
      <c r="G26" s="365">
        <v>1000</v>
      </c>
      <c r="H26" s="365">
        <v>36001011819</v>
      </c>
      <c r="I26" s="365" t="s">
        <v>3394</v>
      </c>
    </row>
    <row r="27" spans="1:9" ht="30">
      <c r="A27" s="364">
        <v>17</v>
      </c>
      <c r="B27" s="364" t="s">
        <v>646</v>
      </c>
      <c r="C27" s="365" t="s">
        <v>537</v>
      </c>
      <c r="D27" s="365" t="s">
        <v>3395</v>
      </c>
      <c r="E27" s="365" t="s">
        <v>3360</v>
      </c>
      <c r="F27" s="365">
        <v>71.34</v>
      </c>
      <c r="G27" s="365">
        <v>750</v>
      </c>
      <c r="H27" s="365" t="s">
        <v>538</v>
      </c>
      <c r="I27" s="365" t="s">
        <v>539</v>
      </c>
    </row>
    <row r="28" spans="1:9" ht="30">
      <c r="A28" s="364">
        <v>18</v>
      </c>
      <c r="B28" s="364" t="s">
        <v>646</v>
      </c>
      <c r="C28" s="365" t="s">
        <v>614</v>
      </c>
      <c r="D28" s="365" t="s">
        <v>3396</v>
      </c>
      <c r="E28" s="365" t="s">
        <v>3360</v>
      </c>
      <c r="F28" s="365">
        <v>223</v>
      </c>
      <c r="G28" s="365">
        <v>750</v>
      </c>
      <c r="H28" s="365" t="s">
        <v>3397</v>
      </c>
      <c r="I28" s="365" t="s">
        <v>3398</v>
      </c>
    </row>
    <row r="29" spans="1:9" ht="30">
      <c r="A29" s="364">
        <v>19</v>
      </c>
      <c r="B29" s="364" t="s">
        <v>646</v>
      </c>
      <c r="C29" s="365" t="s">
        <v>615</v>
      </c>
      <c r="D29" s="365" t="s">
        <v>3399</v>
      </c>
      <c r="E29" s="365">
        <v>11</v>
      </c>
      <c r="F29" s="365">
        <v>123.24</v>
      </c>
      <c r="G29" s="365">
        <v>650</v>
      </c>
      <c r="H29" s="365" t="s">
        <v>3400</v>
      </c>
      <c r="I29" s="365" t="s">
        <v>3401</v>
      </c>
    </row>
    <row r="30" spans="1:9" ht="30">
      <c r="A30" s="364">
        <v>20</v>
      </c>
      <c r="B30" s="364" t="s">
        <v>646</v>
      </c>
      <c r="C30" s="365" t="s">
        <v>540</v>
      </c>
      <c r="D30" s="365" t="s">
        <v>3402</v>
      </c>
      <c r="E30" s="365" t="s">
        <v>3360</v>
      </c>
      <c r="F30" s="365">
        <v>165.3</v>
      </c>
      <c r="G30" s="365">
        <v>619.1</v>
      </c>
      <c r="H30" s="365">
        <v>25001000163</v>
      </c>
      <c r="I30" s="365" t="s">
        <v>541</v>
      </c>
    </row>
    <row r="31" spans="1:9" ht="30">
      <c r="A31" s="364">
        <v>21</v>
      </c>
      <c r="B31" s="364" t="s">
        <v>646</v>
      </c>
      <c r="C31" s="365" t="s">
        <v>542</v>
      </c>
      <c r="D31" s="365" t="s">
        <v>3403</v>
      </c>
      <c r="E31" s="365" t="s">
        <v>3360</v>
      </c>
      <c r="F31" s="365">
        <v>150</v>
      </c>
      <c r="G31" s="365">
        <v>300</v>
      </c>
      <c r="H31" s="365" t="s">
        <v>543</v>
      </c>
      <c r="I31" s="365" t="s">
        <v>544</v>
      </c>
    </row>
    <row r="32" spans="1:9" ht="30">
      <c r="A32" s="364">
        <v>22</v>
      </c>
      <c r="B32" s="364" t="s">
        <v>646</v>
      </c>
      <c r="C32" s="365" t="s">
        <v>3404</v>
      </c>
      <c r="D32" s="365" t="s">
        <v>3405</v>
      </c>
      <c r="E32" s="365" t="s">
        <v>3365</v>
      </c>
      <c r="F32" s="365">
        <v>240</v>
      </c>
      <c r="G32" s="365">
        <v>625</v>
      </c>
      <c r="H32" s="365" t="s">
        <v>519</v>
      </c>
      <c r="I32" s="365" t="s">
        <v>520</v>
      </c>
    </row>
    <row r="33" spans="1:9" ht="30">
      <c r="A33" s="364">
        <v>23</v>
      </c>
      <c r="B33" s="364" t="s">
        <v>646</v>
      </c>
      <c r="C33" s="365" t="s">
        <v>616</v>
      </c>
      <c r="D33" s="365" t="s">
        <v>3406</v>
      </c>
      <c r="E33" s="365" t="s">
        <v>3360</v>
      </c>
      <c r="F33" s="365">
        <v>130</v>
      </c>
      <c r="G33" s="365">
        <v>1000</v>
      </c>
      <c r="H33" s="365" t="s">
        <v>3407</v>
      </c>
      <c r="I33" s="365" t="s">
        <v>3408</v>
      </c>
    </row>
    <row r="34" spans="1:9" ht="30">
      <c r="A34" s="364">
        <v>24</v>
      </c>
      <c r="B34" s="364" t="s">
        <v>646</v>
      </c>
      <c r="C34" s="365" t="s">
        <v>617</v>
      </c>
      <c r="D34" s="365" t="s">
        <v>3409</v>
      </c>
      <c r="E34" s="365" t="s">
        <v>3360</v>
      </c>
      <c r="F34" s="365">
        <v>64.3</v>
      </c>
      <c r="G34" s="365">
        <v>1000</v>
      </c>
      <c r="H34" s="365" t="s">
        <v>3410</v>
      </c>
      <c r="I34" s="365" t="s">
        <v>3411</v>
      </c>
    </row>
    <row r="35" spans="1:9" ht="45">
      <c r="A35" s="364">
        <v>25</v>
      </c>
      <c r="B35" s="364" t="s">
        <v>646</v>
      </c>
      <c r="C35" s="365" t="s">
        <v>618</v>
      </c>
      <c r="D35" s="365" t="s">
        <v>3412</v>
      </c>
      <c r="E35" s="365" t="s">
        <v>3360</v>
      </c>
      <c r="F35" s="365">
        <v>113.4</v>
      </c>
      <c r="G35" s="365">
        <v>1000</v>
      </c>
      <c r="H35" s="365" t="s">
        <v>3413</v>
      </c>
      <c r="I35" s="365" t="s">
        <v>3414</v>
      </c>
    </row>
    <row r="36" spans="1:9" ht="30">
      <c r="A36" s="493">
        <v>26</v>
      </c>
      <c r="B36" s="493" t="s">
        <v>646</v>
      </c>
      <c r="C36" s="493" t="s">
        <v>545</v>
      </c>
      <c r="D36" s="493" t="s">
        <v>3415</v>
      </c>
      <c r="E36" s="493" t="s">
        <v>3360</v>
      </c>
      <c r="F36" s="493">
        <v>87.1</v>
      </c>
      <c r="G36" s="365">
        <v>400</v>
      </c>
      <c r="H36" s="365" t="s">
        <v>546</v>
      </c>
      <c r="I36" s="365" t="s">
        <v>547</v>
      </c>
    </row>
    <row r="37" spans="1:9" ht="30">
      <c r="A37" s="495"/>
      <c r="B37" s="495"/>
      <c r="C37" s="495"/>
      <c r="D37" s="495"/>
      <c r="E37" s="495"/>
      <c r="F37" s="495"/>
      <c r="G37" s="365">
        <v>400</v>
      </c>
      <c r="H37" s="365" t="s">
        <v>548</v>
      </c>
      <c r="I37" s="365" t="s">
        <v>549</v>
      </c>
    </row>
    <row r="38" spans="1:9" ht="30">
      <c r="A38" s="364">
        <v>27</v>
      </c>
      <c r="B38" s="364" t="s">
        <v>646</v>
      </c>
      <c r="C38" s="365" t="s">
        <v>619</v>
      </c>
      <c r="D38" s="365" t="s">
        <v>3416</v>
      </c>
      <c r="E38" s="365" t="s">
        <v>3360</v>
      </c>
      <c r="F38" s="365">
        <v>169.7</v>
      </c>
      <c r="G38" s="365">
        <v>625</v>
      </c>
      <c r="H38" s="365" t="s">
        <v>3417</v>
      </c>
      <c r="I38" s="365" t="s">
        <v>3418</v>
      </c>
    </row>
    <row r="39" spans="1:9" ht="30">
      <c r="A39" s="364">
        <v>28</v>
      </c>
      <c r="B39" s="364" t="s">
        <v>646</v>
      </c>
      <c r="C39" s="365" t="s">
        <v>620</v>
      </c>
      <c r="D39" s="365" t="s">
        <v>3419</v>
      </c>
      <c r="E39" s="365" t="s">
        <v>3360</v>
      </c>
      <c r="F39" s="365">
        <v>180</v>
      </c>
      <c r="G39" s="365">
        <v>562.5</v>
      </c>
      <c r="H39" s="365" t="s">
        <v>3420</v>
      </c>
      <c r="I39" s="365" t="s">
        <v>3421</v>
      </c>
    </row>
    <row r="40" spans="1:9" ht="30">
      <c r="A40" s="364">
        <v>29</v>
      </c>
      <c r="B40" s="364" t="s">
        <v>646</v>
      </c>
      <c r="C40" s="365" t="s">
        <v>621</v>
      </c>
      <c r="D40" s="365" t="s">
        <v>3422</v>
      </c>
      <c r="E40" s="365" t="s">
        <v>3360</v>
      </c>
      <c r="F40" s="365">
        <v>135</v>
      </c>
      <c r="G40" s="365">
        <v>750</v>
      </c>
      <c r="H40" s="365" t="s">
        <v>3423</v>
      </c>
      <c r="I40" s="365" t="s">
        <v>3424</v>
      </c>
    </row>
    <row r="41" spans="1:9" ht="30">
      <c r="A41" s="364">
        <v>30</v>
      </c>
      <c r="B41" s="364" t="s">
        <v>646</v>
      </c>
      <c r="C41" s="365" t="s">
        <v>550</v>
      </c>
      <c r="D41" s="365" t="s">
        <v>3425</v>
      </c>
      <c r="E41" s="365" t="s">
        <v>3360</v>
      </c>
      <c r="F41" s="365">
        <v>100.2</v>
      </c>
      <c r="G41" s="365">
        <v>625</v>
      </c>
      <c r="H41" s="365" t="s">
        <v>551</v>
      </c>
      <c r="I41" s="365" t="s">
        <v>552</v>
      </c>
    </row>
    <row r="42" spans="1:9" ht="30">
      <c r="A42" s="364">
        <v>31</v>
      </c>
      <c r="B42" s="364" t="s">
        <v>646</v>
      </c>
      <c r="C42" s="365" t="s">
        <v>622</v>
      </c>
      <c r="D42" s="365" t="s">
        <v>3426</v>
      </c>
      <c r="E42" s="365" t="s">
        <v>3360</v>
      </c>
      <c r="F42" s="365">
        <v>41.25</v>
      </c>
      <c r="G42" s="365">
        <v>875</v>
      </c>
      <c r="H42" s="365">
        <v>60001129329</v>
      </c>
      <c r="I42" s="365" t="s">
        <v>3427</v>
      </c>
    </row>
    <row r="43" spans="1:9" ht="30">
      <c r="A43" s="364">
        <v>32</v>
      </c>
      <c r="B43" s="364" t="s">
        <v>646</v>
      </c>
      <c r="C43" s="365" t="s">
        <v>553</v>
      </c>
      <c r="D43" s="365" t="s">
        <v>3428</v>
      </c>
      <c r="E43" s="365" t="s">
        <v>3360</v>
      </c>
      <c r="F43" s="365">
        <v>150.21</v>
      </c>
      <c r="G43" s="365">
        <v>1500</v>
      </c>
      <c r="H43" s="365" t="s">
        <v>554</v>
      </c>
      <c r="I43" s="365" t="s">
        <v>555</v>
      </c>
    </row>
    <row r="44" spans="1:9" ht="30">
      <c r="A44" s="364">
        <v>33</v>
      </c>
      <c r="B44" s="364" t="s">
        <v>646</v>
      </c>
      <c r="C44" s="365" t="s">
        <v>623</v>
      </c>
      <c r="D44" s="365" t="s">
        <v>3429</v>
      </c>
      <c r="E44" s="365" t="s">
        <v>3360</v>
      </c>
      <c r="F44" s="365">
        <v>160.69999999999999</v>
      </c>
      <c r="G44" s="365">
        <v>875</v>
      </c>
      <c r="H44" s="365" t="s">
        <v>3430</v>
      </c>
      <c r="I44" s="365" t="s">
        <v>3431</v>
      </c>
    </row>
    <row r="45" spans="1:9" ht="30">
      <c r="A45" s="364">
        <v>34</v>
      </c>
      <c r="B45" s="364" t="s">
        <v>646</v>
      </c>
      <c r="C45" s="365" t="s">
        <v>624</v>
      </c>
      <c r="D45" s="365" t="s">
        <v>3432</v>
      </c>
      <c r="E45" s="365" t="s">
        <v>3360</v>
      </c>
      <c r="F45" s="365">
        <v>65</v>
      </c>
      <c r="G45" s="365">
        <v>1000</v>
      </c>
      <c r="H45" s="365" t="s">
        <v>3433</v>
      </c>
      <c r="I45" s="365" t="s">
        <v>3434</v>
      </c>
    </row>
    <row r="46" spans="1:9" ht="30">
      <c r="A46" s="364">
        <v>35</v>
      </c>
      <c r="B46" s="364" t="s">
        <v>646</v>
      </c>
      <c r="C46" s="365" t="s">
        <v>625</v>
      </c>
      <c r="D46" s="365" t="s">
        <v>3435</v>
      </c>
      <c r="E46" s="365" t="s">
        <v>3360</v>
      </c>
      <c r="F46" s="365">
        <v>81.55</v>
      </c>
      <c r="G46" s="365">
        <v>500</v>
      </c>
      <c r="H46" s="365">
        <v>24001004130</v>
      </c>
      <c r="I46" s="365" t="s">
        <v>3436</v>
      </c>
    </row>
    <row r="47" spans="1:9" ht="15">
      <c r="A47" s="364">
        <v>36</v>
      </c>
      <c r="B47" s="364" t="s">
        <v>646</v>
      </c>
      <c r="C47" s="365" t="s">
        <v>626</v>
      </c>
      <c r="D47" s="365" t="s">
        <v>3437</v>
      </c>
      <c r="E47" s="365" t="s">
        <v>3438</v>
      </c>
      <c r="F47" s="365">
        <v>270</v>
      </c>
      <c r="G47" s="365">
        <v>2000</v>
      </c>
      <c r="H47" s="365" t="s">
        <v>3439</v>
      </c>
      <c r="I47" s="365" t="s">
        <v>3440</v>
      </c>
    </row>
    <row r="48" spans="1:9" ht="30">
      <c r="A48" s="364">
        <v>37</v>
      </c>
      <c r="B48" s="364" t="s">
        <v>646</v>
      </c>
      <c r="C48" s="365" t="s">
        <v>627</v>
      </c>
      <c r="D48" s="365" t="s">
        <v>3441</v>
      </c>
      <c r="E48" s="365" t="s">
        <v>3360</v>
      </c>
      <c r="F48" s="365">
        <v>73</v>
      </c>
      <c r="G48" s="365">
        <v>500</v>
      </c>
      <c r="H48" s="365" t="s">
        <v>3442</v>
      </c>
      <c r="I48" s="365" t="s">
        <v>3443</v>
      </c>
    </row>
    <row r="49" spans="1:9" ht="15">
      <c r="A49" s="364">
        <v>38</v>
      </c>
      <c r="B49" s="364" t="s">
        <v>646</v>
      </c>
      <c r="C49" s="365" t="s">
        <v>628</v>
      </c>
      <c r="D49" s="365" t="s">
        <v>3444</v>
      </c>
      <c r="E49" s="365" t="s">
        <v>3360</v>
      </c>
      <c r="F49" s="365">
        <v>214.07</v>
      </c>
      <c r="G49" s="365">
        <v>1250</v>
      </c>
      <c r="H49" s="365" t="s">
        <v>3445</v>
      </c>
      <c r="I49" s="365" t="s">
        <v>3446</v>
      </c>
    </row>
    <row r="50" spans="1:9" ht="30">
      <c r="A50" s="364">
        <v>39</v>
      </c>
      <c r="B50" s="364" t="s">
        <v>646</v>
      </c>
      <c r="C50" s="365" t="s">
        <v>556</v>
      </c>
      <c r="D50" s="365" t="s">
        <v>3447</v>
      </c>
      <c r="E50" s="365" t="s">
        <v>3360</v>
      </c>
      <c r="F50" s="365">
        <v>60</v>
      </c>
      <c r="G50" s="365">
        <v>800</v>
      </c>
      <c r="H50" s="365" t="s">
        <v>557</v>
      </c>
      <c r="I50" s="365" t="s">
        <v>558</v>
      </c>
    </row>
    <row r="51" spans="1:9" ht="30">
      <c r="A51" s="364">
        <v>40</v>
      </c>
      <c r="B51" s="364" t="s">
        <v>646</v>
      </c>
      <c r="C51" s="365" t="s">
        <v>559</v>
      </c>
      <c r="D51" s="365" t="s">
        <v>3448</v>
      </c>
      <c r="E51" s="365" t="s">
        <v>3360</v>
      </c>
      <c r="F51" s="365">
        <v>110</v>
      </c>
      <c r="G51" s="365">
        <v>800</v>
      </c>
      <c r="H51" s="365">
        <v>47001000294</v>
      </c>
      <c r="I51" s="365" t="s">
        <v>560</v>
      </c>
    </row>
    <row r="52" spans="1:9" ht="30">
      <c r="A52" s="364">
        <v>41</v>
      </c>
      <c r="B52" s="364" t="s">
        <v>646</v>
      </c>
      <c r="C52" s="365" t="s">
        <v>561</v>
      </c>
      <c r="D52" s="365" t="s">
        <v>3449</v>
      </c>
      <c r="E52" s="365" t="s">
        <v>3360</v>
      </c>
      <c r="F52" s="365">
        <v>90</v>
      </c>
      <c r="G52" s="365">
        <v>625</v>
      </c>
      <c r="H52" s="365" t="s">
        <v>562</v>
      </c>
      <c r="I52" s="365" t="s">
        <v>563</v>
      </c>
    </row>
    <row r="53" spans="1:9" ht="30">
      <c r="A53" s="364">
        <v>42</v>
      </c>
      <c r="B53" s="364" t="s">
        <v>646</v>
      </c>
      <c r="C53" s="365" t="s">
        <v>629</v>
      </c>
      <c r="D53" s="365" t="s">
        <v>3450</v>
      </c>
      <c r="E53" s="365" t="s">
        <v>3360</v>
      </c>
      <c r="F53" s="365">
        <v>55</v>
      </c>
      <c r="G53" s="365">
        <v>400</v>
      </c>
      <c r="H53" s="365">
        <v>47001003904</v>
      </c>
      <c r="I53" s="365" t="s">
        <v>3451</v>
      </c>
    </row>
    <row r="54" spans="1:9" ht="30">
      <c r="A54" s="364">
        <v>43</v>
      </c>
      <c r="B54" s="364" t="s">
        <v>646</v>
      </c>
      <c r="C54" s="365" t="s">
        <v>564</v>
      </c>
      <c r="D54" s="365" t="s">
        <v>3452</v>
      </c>
      <c r="E54" s="365" t="s">
        <v>3360</v>
      </c>
      <c r="F54" s="365">
        <v>91</v>
      </c>
      <c r="G54" s="365">
        <v>1250</v>
      </c>
      <c r="H54" s="365" t="s">
        <v>565</v>
      </c>
      <c r="I54" s="365" t="s">
        <v>566</v>
      </c>
    </row>
    <row r="55" spans="1:9" ht="30">
      <c r="A55" s="364">
        <v>44</v>
      </c>
      <c r="B55" s="364" t="s">
        <v>646</v>
      </c>
      <c r="C55" s="365" t="s">
        <v>567</v>
      </c>
      <c r="D55" s="365" t="s">
        <v>3453</v>
      </c>
      <c r="E55" s="365" t="s">
        <v>3360</v>
      </c>
      <c r="F55" s="365">
        <v>72</v>
      </c>
      <c r="G55" s="365">
        <v>1250</v>
      </c>
      <c r="H55" s="365" t="s">
        <v>568</v>
      </c>
      <c r="I55" s="365" t="s">
        <v>569</v>
      </c>
    </row>
    <row r="56" spans="1:9" ht="30">
      <c r="A56" s="364">
        <v>45</v>
      </c>
      <c r="B56" s="364" t="s">
        <v>646</v>
      </c>
      <c r="C56" s="365" t="s">
        <v>630</v>
      </c>
      <c r="D56" s="365" t="s">
        <v>3454</v>
      </c>
      <c r="E56" s="365" t="s">
        <v>3360</v>
      </c>
      <c r="F56" s="365">
        <v>264.42</v>
      </c>
      <c r="G56" s="365">
        <v>600</v>
      </c>
      <c r="H56" s="365" t="s">
        <v>3455</v>
      </c>
      <c r="I56" s="365" t="s">
        <v>3456</v>
      </c>
    </row>
    <row r="57" spans="1:9" ht="30">
      <c r="A57" s="364">
        <v>46</v>
      </c>
      <c r="B57" s="364" t="s">
        <v>646</v>
      </c>
      <c r="C57" s="365" t="s">
        <v>570</v>
      </c>
      <c r="D57" s="365" t="s">
        <v>3457</v>
      </c>
      <c r="E57" s="365" t="s">
        <v>3360</v>
      </c>
      <c r="F57" s="365">
        <v>650</v>
      </c>
      <c r="G57" s="365">
        <v>1875</v>
      </c>
      <c r="H57" s="365" t="s">
        <v>571</v>
      </c>
      <c r="I57" s="365" t="s">
        <v>572</v>
      </c>
    </row>
    <row r="58" spans="1:9" ht="30">
      <c r="A58" s="364">
        <v>47</v>
      </c>
      <c r="B58" s="364" t="s">
        <v>646</v>
      </c>
      <c r="C58" s="365" t="s">
        <v>631</v>
      </c>
      <c r="D58" s="365" t="s">
        <v>3458</v>
      </c>
      <c r="E58" s="365" t="s">
        <v>3360</v>
      </c>
      <c r="F58" s="365">
        <v>54</v>
      </c>
      <c r="G58" s="365">
        <v>313</v>
      </c>
      <c r="H58" s="365">
        <v>49001006224</v>
      </c>
      <c r="I58" s="365" t="s">
        <v>3459</v>
      </c>
    </row>
    <row r="59" spans="1:9" ht="30">
      <c r="A59" s="364">
        <v>48</v>
      </c>
      <c r="B59" s="364" t="s">
        <v>646</v>
      </c>
      <c r="C59" s="365" t="s">
        <v>632</v>
      </c>
      <c r="D59" s="365" t="s">
        <v>3460</v>
      </c>
      <c r="E59" s="365" t="s">
        <v>3360</v>
      </c>
      <c r="F59" s="365">
        <v>100.4</v>
      </c>
      <c r="G59" s="365">
        <v>625</v>
      </c>
      <c r="H59" s="365" t="s">
        <v>3461</v>
      </c>
      <c r="I59" s="365" t="s">
        <v>3462</v>
      </c>
    </row>
    <row r="60" spans="1:9" ht="45">
      <c r="A60" s="364">
        <v>49</v>
      </c>
      <c r="B60" s="364" t="s">
        <v>646</v>
      </c>
      <c r="C60" s="365" t="s">
        <v>633</v>
      </c>
      <c r="D60" s="365" t="s">
        <v>3463</v>
      </c>
      <c r="E60" s="365" t="s">
        <v>3360</v>
      </c>
      <c r="F60" s="365">
        <v>60.8</v>
      </c>
      <c r="G60" s="365">
        <v>375</v>
      </c>
      <c r="H60" s="365" t="s">
        <v>3464</v>
      </c>
      <c r="I60" s="365" t="s">
        <v>3465</v>
      </c>
    </row>
    <row r="61" spans="1:9" ht="30">
      <c r="A61" s="364">
        <v>50</v>
      </c>
      <c r="B61" s="364" t="s">
        <v>646</v>
      </c>
      <c r="C61" s="365" t="s">
        <v>573</v>
      </c>
      <c r="D61" s="365" t="s">
        <v>3466</v>
      </c>
      <c r="E61" s="365" t="s">
        <v>3360</v>
      </c>
      <c r="F61" s="365">
        <v>119.8</v>
      </c>
      <c r="G61" s="365">
        <v>800</v>
      </c>
      <c r="H61" s="365" t="s">
        <v>574</v>
      </c>
      <c r="I61" s="365" t="s">
        <v>575</v>
      </c>
    </row>
    <row r="62" spans="1:9" ht="30">
      <c r="A62" s="364">
        <v>51</v>
      </c>
      <c r="B62" s="364" t="s">
        <v>646</v>
      </c>
      <c r="C62" s="365" t="s">
        <v>634</v>
      </c>
      <c r="D62" s="365" t="s">
        <v>3467</v>
      </c>
      <c r="E62" s="365" t="s">
        <v>3360</v>
      </c>
      <c r="F62" s="365">
        <v>136</v>
      </c>
      <c r="G62" s="365">
        <v>525</v>
      </c>
      <c r="H62" s="365">
        <v>38001047179</v>
      </c>
      <c r="I62" s="365" t="s">
        <v>3468</v>
      </c>
    </row>
    <row r="63" spans="1:9" ht="30">
      <c r="A63" s="364">
        <v>52</v>
      </c>
      <c r="B63" s="364" t="s">
        <v>646</v>
      </c>
      <c r="C63" s="365" t="s">
        <v>576</v>
      </c>
      <c r="D63" s="365" t="s">
        <v>3469</v>
      </c>
      <c r="E63" s="365" t="s">
        <v>3438</v>
      </c>
      <c r="F63" s="365">
        <v>184</v>
      </c>
      <c r="G63" s="365">
        <v>1800</v>
      </c>
      <c r="H63" s="365" t="s">
        <v>577</v>
      </c>
      <c r="I63" s="365" t="s">
        <v>578</v>
      </c>
    </row>
    <row r="64" spans="1:9" ht="30">
      <c r="A64" s="364">
        <v>53</v>
      </c>
      <c r="B64" s="364" t="s">
        <v>646</v>
      </c>
      <c r="C64" s="365" t="s">
        <v>579</v>
      </c>
      <c r="D64" s="365" t="s">
        <v>3470</v>
      </c>
      <c r="E64" s="365" t="s">
        <v>3360</v>
      </c>
      <c r="F64" s="365">
        <v>122</v>
      </c>
      <c r="G64" s="365">
        <v>750</v>
      </c>
      <c r="H64" s="365">
        <v>225063123</v>
      </c>
      <c r="I64" s="365" t="s">
        <v>580</v>
      </c>
    </row>
    <row r="65" spans="1:9" ht="30">
      <c r="A65" s="364">
        <v>54</v>
      </c>
      <c r="B65" s="364" t="s">
        <v>646</v>
      </c>
      <c r="C65" s="365" t="s">
        <v>635</v>
      </c>
      <c r="D65" s="365" t="s">
        <v>3471</v>
      </c>
      <c r="E65" s="365" t="s">
        <v>3360</v>
      </c>
      <c r="F65" s="365">
        <v>90</v>
      </c>
      <c r="G65" s="365">
        <v>562.5</v>
      </c>
      <c r="H65" s="365" t="s">
        <v>3472</v>
      </c>
      <c r="I65" s="365" t="s">
        <v>3473</v>
      </c>
    </row>
    <row r="66" spans="1:9" ht="30">
      <c r="A66" s="364">
        <v>55</v>
      </c>
      <c r="B66" s="364" t="s">
        <v>646</v>
      </c>
      <c r="C66" s="365" t="s">
        <v>636</v>
      </c>
      <c r="D66" s="365" t="s">
        <v>3474</v>
      </c>
      <c r="E66" s="365" t="s">
        <v>3360</v>
      </c>
      <c r="F66" s="365">
        <v>99</v>
      </c>
      <c r="G66" s="365">
        <v>800</v>
      </c>
      <c r="H66" s="365" t="s">
        <v>3475</v>
      </c>
      <c r="I66" s="365" t="s">
        <v>3476</v>
      </c>
    </row>
    <row r="67" spans="1:9" ht="30">
      <c r="A67" s="364">
        <v>56</v>
      </c>
      <c r="B67" s="364" t="s">
        <v>646</v>
      </c>
      <c r="C67" s="365" t="s">
        <v>637</v>
      </c>
      <c r="D67" s="365" t="s">
        <v>3477</v>
      </c>
      <c r="E67" s="365" t="s">
        <v>3360</v>
      </c>
      <c r="F67" s="365">
        <v>94.1</v>
      </c>
      <c r="G67" s="365">
        <v>500</v>
      </c>
      <c r="H67" s="365">
        <v>54001031206</v>
      </c>
      <c r="I67" s="365" t="s">
        <v>3478</v>
      </c>
    </row>
    <row r="68" spans="1:9" ht="30">
      <c r="A68" s="364">
        <v>57</v>
      </c>
      <c r="B68" s="364" t="s">
        <v>646</v>
      </c>
      <c r="C68" s="365" t="s">
        <v>638</v>
      </c>
      <c r="D68" s="365" t="s">
        <v>3479</v>
      </c>
      <c r="E68" s="365" t="s">
        <v>3360</v>
      </c>
      <c r="F68" s="365">
        <v>82.9</v>
      </c>
      <c r="G68" s="365">
        <v>375</v>
      </c>
      <c r="H68" s="365" t="s">
        <v>3480</v>
      </c>
      <c r="I68" s="365" t="s">
        <v>3481</v>
      </c>
    </row>
    <row r="69" spans="1:9" ht="30">
      <c r="A69" s="364">
        <v>58</v>
      </c>
      <c r="B69" s="364" t="s">
        <v>646</v>
      </c>
      <c r="C69" s="365" t="s">
        <v>581</v>
      </c>
      <c r="D69" s="365" t="s">
        <v>3482</v>
      </c>
      <c r="E69" s="365" t="s">
        <v>3360</v>
      </c>
      <c r="F69" s="365">
        <v>90</v>
      </c>
      <c r="G69" s="365">
        <v>500</v>
      </c>
      <c r="H69" s="365">
        <v>53001007238</v>
      </c>
      <c r="I69" s="365" t="s">
        <v>582</v>
      </c>
    </row>
    <row r="70" spans="1:9" ht="45">
      <c r="A70" s="364">
        <v>59</v>
      </c>
      <c r="B70" s="364" t="s">
        <v>646</v>
      </c>
      <c r="C70" s="365" t="s">
        <v>639</v>
      </c>
      <c r="D70" s="365" t="s">
        <v>3483</v>
      </c>
      <c r="E70" s="365" t="s">
        <v>3360</v>
      </c>
      <c r="F70" s="365">
        <v>102.03</v>
      </c>
      <c r="G70" s="365">
        <v>1250</v>
      </c>
      <c r="H70" s="365" t="s">
        <v>3484</v>
      </c>
      <c r="I70" s="365" t="s">
        <v>3485</v>
      </c>
    </row>
    <row r="71" spans="1:9" ht="30">
      <c r="A71" s="364">
        <v>60</v>
      </c>
      <c r="B71" s="364" t="s">
        <v>646</v>
      </c>
      <c r="C71" s="365" t="s">
        <v>640</v>
      </c>
      <c r="D71" s="365" t="s">
        <v>3486</v>
      </c>
      <c r="E71" s="365" t="s">
        <v>3360</v>
      </c>
      <c r="F71" s="365">
        <v>80.3</v>
      </c>
      <c r="G71" s="365">
        <v>625</v>
      </c>
      <c r="H71" s="365">
        <v>33001022458</v>
      </c>
      <c r="I71" s="365" t="s">
        <v>3487</v>
      </c>
    </row>
    <row r="72" spans="1:9" ht="30">
      <c r="A72" s="364">
        <v>61</v>
      </c>
      <c r="B72" s="364" t="s">
        <v>646</v>
      </c>
      <c r="C72" s="365" t="s">
        <v>583</v>
      </c>
      <c r="D72" s="365" t="s">
        <v>3488</v>
      </c>
      <c r="E72" s="365" t="s">
        <v>3360</v>
      </c>
      <c r="F72" s="365">
        <v>135.69999999999999</v>
      </c>
      <c r="G72" s="365">
        <v>625</v>
      </c>
      <c r="H72" s="365">
        <v>26001002376</v>
      </c>
      <c r="I72" s="365" t="s">
        <v>584</v>
      </c>
    </row>
    <row r="73" spans="1:9" ht="30">
      <c r="A73" s="364">
        <v>62</v>
      </c>
      <c r="B73" s="364" t="s">
        <v>646</v>
      </c>
      <c r="C73" s="365" t="s">
        <v>641</v>
      </c>
      <c r="D73" s="365" t="s">
        <v>3489</v>
      </c>
      <c r="E73" s="365" t="s">
        <v>3360</v>
      </c>
      <c r="F73" s="365">
        <v>90</v>
      </c>
      <c r="G73" s="365">
        <v>437.5</v>
      </c>
      <c r="H73" s="365" t="s">
        <v>3490</v>
      </c>
      <c r="I73" s="365" t="s">
        <v>3491</v>
      </c>
    </row>
    <row r="74" spans="1:9" ht="30">
      <c r="A74" s="493">
        <v>63</v>
      </c>
      <c r="B74" s="493" t="s">
        <v>646</v>
      </c>
      <c r="C74" s="493" t="s">
        <v>585</v>
      </c>
      <c r="D74" s="493" t="s">
        <v>3492</v>
      </c>
      <c r="E74" s="493" t="s">
        <v>3360</v>
      </c>
      <c r="F74" s="493">
        <v>140.9</v>
      </c>
      <c r="G74" s="365">
        <v>250</v>
      </c>
      <c r="H74" s="365" t="s">
        <v>3493</v>
      </c>
      <c r="I74" s="365" t="s">
        <v>586</v>
      </c>
    </row>
    <row r="75" spans="1:9" ht="30">
      <c r="A75" s="495"/>
      <c r="B75" s="495"/>
      <c r="C75" s="495"/>
      <c r="D75" s="495"/>
      <c r="E75" s="495"/>
      <c r="F75" s="495"/>
      <c r="G75" s="365">
        <v>250</v>
      </c>
      <c r="H75" s="365">
        <v>62007000585</v>
      </c>
      <c r="I75" s="365" t="s">
        <v>587</v>
      </c>
    </row>
    <row r="76" spans="1:9" ht="75">
      <c r="A76" s="364">
        <v>64</v>
      </c>
      <c r="B76" s="364" t="s">
        <v>646</v>
      </c>
      <c r="C76" s="365" t="s">
        <v>588</v>
      </c>
      <c r="D76" s="365" t="s">
        <v>3494</v>
      </c>
      <c r="E76" s="365" t="s">
        <v>3360</v>
      </c>
      <c r="F76" s="365">
        <v>106</v>
      </c>
      <c r="G76" s="365">
        <v>800</v>
      </c>
      <c r="H76" s="365" t="s">
        <v>3495</v>
      </c>
      <c r="I76" s="365" t="s">
        <v>589</v>
      </c>
    </row>
    <row r="77" spans="1:9" ht="30">
      <c r="A77" s="364">
        <v>65</v>
      </c>
      <c r="B77" s="364" t="s">
        <v>646</v>
      </c>
      <c r="C77" s="365" t="s">
        <v>590</v>
      </c>
      <c r="D77" s="365" t="s">
        <v>3496</v>
      </c>
      <c r="E77" s="365" t="s">
        <v>3360</v>
      </c>
      <c r="F77" s="365">
        <v>120</v>
      </c>
      <c r="G77" s="365">
        <v>800</v>
      </c>
      <c r="H77" s="365" t="s">
        <v>3497</v>
      </c>
      <c r="I77" s="365" t="s">
        <v>591</v>
      </c>
    </row>
    <row r="78" spans="1:9" ht="15">
      <c r="A78" s="364">
        <v>66</v>
      </c>
      <c r="B78" s="364" t="s">
        <v>646</v>
      </c>
      <c r="C78" s="365" t="s">
        <v>592</v>
      </c>
      <c r="D78" s="365" t="s">
        <v>3498</v>
      </c>
      <c r="E78" s="365" t="s">
        <v>3360</v>
      </c>
      <c r="F78" s="365">
        <v>95</v>
      </c>
      <c r="G78" s="365">
        <v>550</v>
      </c>
      <c r="H78" s="365" t="s">
        <v>3499</v>
      </c>
      <c r="I78" s="365" t="s">
        <v>593</v>
      </c>
    </row>
    <row r="79" spans="1:9" ht="30">
      <c r="A79" s="364">
        <v>67</v>
      </c>
      <c r="B79" s="364" t="s">
        <v>646</v>
      </c>
      <c r="C79" s="365" t="s">
        <v>594</v>
      </c>
      <c r="D79" s="365" t="s">
        <v>3500</v>
      </c>
      <c r="E79" s="365" t="s">
        <v>3360</v>
      </c>
      <c r="F79" s="365">
        <v>218.1</v>
      </c>
      <c r="G79" s="365">
        <v>4383.2280000000001</v>
      </c>
      <c r="H79" s="365" t="s">
        <v>3501</v>
      </c>
      <c r="I79" s="365" t="s">
        <v>595</v>
      </c>
    </row>
    <row r="80" spans="1:9" ht="30">
      <c r="A80" s="364">
        <v>68</v>
      </c>
      <c r="B80" s="364" t="s">
        <v>646</v>
      </c>
      <c r="C80" s="365" t="s">
        <v>642</v>
      </c>
      <c r="D80" s="365" t="s">
        <v>3502</v>
      </c>
      <c r="E80" s="365" t="s">
        <v>3360</v>
      </c>
      <c r="F80" s="365">
        <v>110</v>
      </c>
      <c r="G80" s="365">
        <v>737.5</v>
      </c>
      <c r="H80" s="365" t="s">
        <v>3503</v>
      </c>
      <c r="I80" s="365" t="s">
        <v>3504</v>
      </c>
    </row>
    <row r="81" spans="1:9" ht="30">
      <c r="A81" s="364">
        <v>69</v>
      </c>
      <c r="B81" s="364" t="s">
        <v>646</v>
      </c>
      <c r="C81" s="365" t="s">
        <v>596</v>
      </c>
      <c r="D81" s="365" t="s">
        <v>3505</v>
      </c>
      <c r="E81" s="365" t="s">
        <v>3360</v>
      </c>
      <c r="F81" s="365">
        <v>46</v>
      </c>
      <c r="G81" s="365">
        <v>375</v>
      </c>
      <c r="H81" s="365" t="s">
        <v>3506</v>
      </c>
      <c r="I81" s="365" t="s">
        <v>597</v>
      </c>
    </row>
    <row r="82" spans="1:9" ht="30">
      <c r="A82" s="364">
        <v>70</v>
      </c>
      <c r="B82" s="364" t="s">
        <v>646</v>
      </c>
      <c r="C82" s="365" t="s">
        <v>598</v>
      </c>
      <c r="D82" s="365" t="s">
        <v>3507</v>
      </c>
      <c r="E82" s="365" t="s">
        <v>3360</v>
      </c>
      <c r="F82" s="365">
        <v>219</v>
      </c>
      <c r="G82" s="365">
        <v>800</v>
      </c>
      <c r="H82" s="365" t="s">
        <v>3222</v>
      </c>
      <c r="I82" s="365" t="s">
        <v>599</v>
      </c>
    </row>
    <row r="83" spans="1:9" ht="30">
      <c r="A83" s="364">
        <v>71</v>
      </c>
      <c r="B83" s="364" t="s">
        <v>646</v>
      </c>
      <c r="C83" s="365" t="s">
        <v>643</v>
      </c>
      <c r="D83" s="365" t="s">
        <v>3508</v>
      </c>
      <c r="E83" s="365" t="s">
        <v>3360</v>
      </c>
      <c r="F83" s="365">
        <v>107</v>
      </c>
      <c r="G83" s="365">
        <v>1000</v>
      </c>
      <c r="H83" s="365">
        <v>62005023736</v>
      </c>
      <c r="I83" s="365" t="s">
        <v>3509</v>
      </c>
    </row>
    <row r="84" spans="1:9" ht="45">
      <c r="A84" s="364">
        <v>72</v>
      </c>
      <c r="B84" s="364" t="s">
        <v>646</v>
      </c>
      <c r="C84" s="365" t="s">
        <v>600</v>
      </c>
      <c r="D84" s="365" t="s">
        <v>3510</v>
      </c>
      <c r="E84" s="365" t="s">
        <v>3438</v>
      </c>
      <c r="F84" s="365">
        <v>574.5</v>
      </c>
      <c r="G84" s="365">
        <v>2500</v>
      </c>
      <c r="H84" s="365" t="s">
        <v>3205</v>
      </c>
      <c r="I84" s="365" t="s">
        <v>601</v>
      </c>
    </row>
    <row r="85" spans="1:9" ht="30">
      <c r="A85" s="364">
        <v>73</v>
      </c>
      <c r="B85" s="364" t="s">
        <v>646</v>
      </c>
      <c r="C85" s="365" t="s">
        <v>602</v>
      </c>
      <c r="D85" s="365" t="s">
        <v>3511</v>
      </c>
      <c r="E85" s="365" t="s">
        <v>3360</v>
      </c>
      <c r="F85" s="365">
        <v>161</v>
      </c>
      <c r="G85" s="365">
        <v>625</v>
      </c>
      <c r="H85" s="365">
        <v>61008000273</v>
      </c>
      <c r="I85" s="365" t="s">
        <v>603</v>
      </c>
    </row>
    <row r="86" spans="1:9" ht="45">
      <c r="A86" s="364">
        <v>74</v>
      </c>
      <c r="B86" s="364" t="s">
        <v>646</v>
      </c>
      <c r="C86" s="365" t="s">
        <v>604</v>
      </c>
      <c r="D86" s="365" t="s">
        <v>3512</v>
      </c>
      <c r="E86" s="365" t="s">
        <v>3360</v>
      </c>
      <c r="F86" s="365">
        <v>91</v>
      </c>
      <c r="G86" s="365">
        <v>1250</v>
      </c>
      <c r="H86" s="365" t="s">
        <v>3513</v>
      </c>
      <c r="I86" s="365" t="s">
        <v>605</v>
      </c>
    </row>
    <row r="87" spans="1:9" ht="30">
      <c r="A87" s="364">
        <v>75</v>
      </c>
      <c r="B87" s="364" t="s">
        <v>646</v>
      </c>
      <c r="C87" s="365" t="s">
        <v>606</v>
      </c>
      <c r="D87" s="365" t="s">
        <v>3514</v>
      </c>
      <c r="E87" s="365" t="s">
        <v>3360</v>
      </c>
      <c r="F87" s="365">
        <v>120</v>
      </c>
      <c r="G87" s="365">
        <v>875</v>
      </c>
      <c r="H87" s="365" t="s">
        <v>3515</v>
      </c>
      <c r="I87" s="365" t="s">
        <v>607</v>
      </c>
    </row>
    <row r="88" spans="1:9" ht="30">
      <c r="A88" s="364">
        <v>76</v>
      </c>
      <c r="B88" s="364" t="s">
        <v>646</v>
      </c>
      <c r="C88" s="365" t="s">
        <v>644</v>
      </c>
      <c r="D88" s="365" t="s">
        <v>3516</v>
      </c>
      <c r="E88" s="365" t="s">
        <v>3360</v>
      </c>
      <c r="F88" s="365">
        <v>76.36</v>
      </c>
      <c r="G88" s="365">
        <v>928.65</v>
      </c>
      <c r="H88" s="365" t="s">
        <v>3517</v>
      </c>
      <c r="I88" s="365" t="s">
        <v>3518</v>
      </c>
    </row>
    <row r="89" spans="1:9" ht="30">
      <c r="A89" s="364">
        <v>77</v>
      </c>
      <c r="B89" s="364" t="s">
        <v>646</v>
      </c>
      <c r="C89" s="365" t="s">
        <v>645</v>
      </c>
      <c r="D89" s="365" t="s">
        <v>3519</v>
      </c>
      <c r="E89" s="365" t="s">
        <v>3360</v>
      </c>
      <c r="F89" s="365">
        <v>112.5</v>
      </c>
      <c r="G89" s="365">
        <v>625</v>
      </c>
      <c r="H89" s="365">
        <v>61002004053</v>
      </c>
      <c r="I89" s="365" t="s">
        <v>3520</v>
      </c>
    </row>
    <row r="90" spans="1:9" ht="30">
      <c r="A90" s="364">
        <v>78</v>
      </c>
      <c r="B90" s="364" t="s">
        <v>646</v>
      </c>
      <c r="C90" s="365" t="s">
        <v>579</v>
      </c>
      <c r="D90" s="365" t="s">
        <v>3521</v>
      </c>
      <c r="E90" s="365" t="s">
        <v>3385</v>
      </c>
      <c r="F90" s="365">
        <v>50</v>
      </c>
      <c r="G90" s="365">
        <v>250</v>
      </c>
      <c r="H90" s="503">
        <v>225063123</v>
      </c>
      <c r="I90" s="365" t="s">
        <v>3522</v>
      </c>
    </row>
    <row r="91" spans="1:9" ht="30">
      <c r="A91" s="364">
        <v>79</v>
      </c>
      <c r="B91" s="364" t="s">
        <v>646</v>
      </c>
      <c r="C91" s="365" t="s">
        <v>3523</v>
      </c>
      <c r="D91" s="365" t="s">
        <v>3524</v>
      </c>
      <c r="E91" s="365" t="s">
        <v>3385</v>
      </c>
      <c r="F91" s="365">
        <v>126.77</v>
      </c>
      <c r="G91" s="365">
        <v>1000</v>
      </c>
      <c r="H91" s="503">
        <v>204579839</v>
      </c>
      <c r="I91" s="365" t="s">
        <v>3525</v>
      </c>
    </row>
    <row r="92" spans="1:9" ht="30">
      <c r="A92" s="364">
        <v>80</v>
      </c>
      <c r="B92" s="364" t="s">
        <v>646</v>
      </c>
      <c r="C92" s="365" t="s">
        <v>3526</v>
      </c>
      <c r="D92" s="365" t="s">
        <v>3527</v>
      </c>
      <c r="E92" s="365" t="s">
        <v>3385</v>
      </c>
      <c r="F92" s="365">
        <v>89</v>
      </c>
      <c r="G92" s="365">
        <v>1250</v>
      </c>
      <c r="H92" s="503" t="s">
        <v>3528</v>
      </c>
      <c r="I92" s="365" t="s">
        <v>3529</v>
      </c>
    </row>
    <row r="93" spans="1:9" ht="45">
      <c r="A93" s="364">
        <v>81</v>
      </c>
      <c r="B93" s="364" t="s">
        <v>646</v>
      </c>
      <c r="C93" s="365" t="s">
        <v>3530</v>
      </c>
      <c r="D93" s="365" t="s">
        <v>3531</v>
      </c>
      <c r="E93" s="365" t="s">
        <v>3385</v>
      </c>
      <c r="F93" s="365">
        <v>72.88</v>
      </c>
      <c r="G93" s="365">
        <v>2000</v>
      </c>
      <c r="H93" s="503" t="s">
        <v>3532</v>
      </c>
      <c r="I93" s="365" t="s">
        <v>3533</v>
      </c>
    </row>
    <row r="94" spans="1:9" ht="30">
      <c r="A94" s="364">
        <v>82</v>
      </c>
      <c r="B94" s="364" t="s">
        <v>646</v>
      </c>
      <c r="C94" s="365" t="s">
        <v>3534</v>
      </c>
      <c r="D94" s="365" t="s">
        <v>3535</v>
      </c>
      <c r="E94" s="365" t="s">
        <v>3385</v>
      </c>
      <c r="F94" s="365">
        <v>150</v>
      </c>
      <c r="G94" s="365">
        <v>1000</v>
      </c>
      <c r="H94" s="503" t="s">
        <v>3536</v>
      </c>
      <c r="I94" s="365" t="s">
        <v>3537</v>
      </c>
    </row>
    <row r="95" spans="1:9" ht="45">
      <c r="A95" s="364">
        <v>83</v>
      </c>
      <c r="B95" s="364" t="s">
        <v>646</v>
      </c>
      <c r="C95" s="365" t="s">
        <v>3538</v>
      </c>
      <c r="D95" s="365" t="s">
        <v>3539</v>
      </c>
      <c r="E95" s="365" t="s">
        <v>3540</v>
      </c>
      <c r="F95" s="365">
        <v>200</v>
      </c>
      <c r="G95" s="365">
        <v>250</v>
      </c>
      <c r="H95" s="503" t="s">
        <v>3541</v>
      </c>
      <c r="I95" s="365" t="s">
        <v>3542</v>
      </c>
    </row>
    <row r="96" spans="1:9" ht="30">
      <c r="A96" s="364">
        <v>84</v>
      </c>
      <c r="B96" s="364" t="s">
        <v>646</v>
      </c>
      <c r="C96" s="365" t="s">
        <v>3543</v>
      </c>
      <c r="D96" s="365" t="s">
        <v>3544</v>
      </c>
      <c r="E96" s="365" t="s">
        <v>3385</v>
      </c>
      <c r="F96" s="365">
        <v>60</v>
      </c>
      <c r="G96" s="365">
        <v>625</v>
      </c>
      <c r="H96" s="503" t="s">
        <v>3545</v>
      </c>
      <c r="I96" s="365" t="s">
        <v>3546</v>
      </c>
    </row>
    <row r="97" spans="1:9" ht="45">
      <c r="A97" s="364">
        <v>85</v>
      </c>
      <c r="B97" s="364" t="s">
        <v>646</v>
      </c>
      <c r="C97" s="365" t="s">
        <v>3547</v>
      </c>
      <c r="D97" s="365" t="s">
        <v>3548</v>
      </c>
      <c r="E97" s="365" t="s">
        <v>3385</v>
      </c>
      <c r="F97" s="365">
        <v>67.86</v>
      </c>
      <c r="G97" s="365">
        <v>2166.85</v>
      </c>
      <c r="H97" s="503" t="s">
        <v>3549</v>
      </c>
      <c r="I97" s="365" t="s">
        <v>3550</v>
      </c>
    </row>
    <row r="98" spans="1:9" ht="30">
      <c r="A98" s="364">
        <v>86</v>
      </c>
      <c r="B98" s="364" t="s">
        <v>646</v>
      </c>
      <c r="C98" s="365" t="s">
        <v>3551</v>
      </c>
      <c r="D98" s="365" t="s">
        <v>3552</v>
      </c>
      <c r="E98" s="365" t="s">
        <v>3385</v>
      </c>
      <c r="F98" s="365">
        <v>120.56</v>
      </c>
      <c r="G98" s="365">
        <v>2476.4</v>
      </c>
      <c r="H98" s="503" t="s">
        <v>3553</v>
      </c>
      <c r="I98" s="365" t="s">
        <v>3554</v>
      </c>
    </row>
    <row r="99" spans="1:9" ht="45">
      <c r="A99" s="364">
        <v>87</v>
      </c>
      <c r="B99" s="364" t="s">
        <v>646</v>
      </c>
      <c r="C99" s="365" t="s">
        <v>3555</v>
      </c>
      <c r="D99" s="365" t="s">
        <v>3556</v>
      </c>
      <c r="E99" s="365" t="s">
        <v>3557</v>
      </c>
      <c r="F99" s="365">
        <v>48.92</v>
      </c>
      <c r="G99" s="365">
        <v>500</v>
      </c>
      <c r="H99" s="503" t="s">
        <v>3558</v>
      </c>
      <c r="I99" s="365" t="s">
        <v>3559</v>
      </c>
    </row>
    <row r="100" spans="1:9" ht="30">
      <c r="A100" s="364">
        <v>88</v>
      </c>
      <c r="B100" s="364" t="s">
        <v>646</v>
      </c>
      <c r="C100" s="365" t="s">
        <v>3560</v>
      </c>
      <c r="D100" s="365" t="s">
        <v>3561</v>
      </c>
      <c r="E100" s="365" t="s">
        <v>3557</v>
      </c>
      <c r="F100" s="365">
        <v>60</v>
      </c>
      <c r="G100" s="365">
        <v>625</v>
      </c>
      <c r="H100" s="503" t="s">
        <v>3562</v>
      </c>
      <c r="I100" s="365" t="s">
        <v>3563</v>
      </c>
    </row>
    <row r="101" spans="1:9" ht="30">
      <c r="A101" s="364">
        <v>89</v>
      </c>
      <c r="B101" s="364" t="s">
        <v>646</v>
      </c>
      <c r="C101" s="365" t="s">
        <v>3564</v>
      </c>
      <c r="D101" s="365" t="s">
        <v>3565</v>
      </c>
      <c r="E101" s="365" t="s">
        <v>3557</v>
      </c>
      <c r="F101" s="365">
        <v>130.37</v>
      </c>
      <c r="G101" s="365">
        <v>500</v>
      </c>
      <c r="H101" s="503" t="s">
        <v>3566</v>
      </c>
      <c r="I101" s="365" t="s">
        <v>3567</v>
      </c>
    </row>
    <row r="102" spans="1:9" ht="45">
      <c r="A102" s="364">
        <v>90</v>
      </c>
      <c r="B102" s="364" t="s">
        <v>646</v>
      </c>
      <c r="C102" s="365" t="s">
        <v>3568</v>
      </c>
      <c r="D102" s="365" t="s">
        <v>3569</v>
      </c>
      <c r="E102" s="365" t="s">
        <v>3385</v>
      </c>
      <c r="F102" s="365">
        <v>84.1</v>
      </c>
      <c r="G102" s="365">
        <v>1857.3</v>
      </c>
      <c r="H102" s="503" t="s">
        <v>3570</v>
      </c>
      <c r="I102" s="365" t="s">
        <v>3571</v>
      </c>
    </row>
    <row r="103" spans="1:9" ht="45">
      <c r="A103" s="364">
        <v>91</v>
      </c>
      <c r="B103" s="364" t="s">
        <v>646</v>
      </c>
      <c r="C103" s="365" t="s">
        <v>3572</v>
      </c>
      <c r="D103" s="365" t="s">
        <v>3573</v>
      </c>
      <c r="E103" s="365" t="s">
        <v>3385</v>
      </c>
      <c r="F103" s="365">
        <v>125</v>
      </c>
      <c r="G103" s="365">
        <v>300</v>
      </c>
      <c r="H103" s="503" t="s">
        <v>3574</v>
      </c>
      <c r="I103" s="365" t="s">
        <v>3575</v>
      </c>
    </row>
    <row r="104" spans="1:9" ht="30">
      <c r="A104" s="364">
        <v>92</v>
      </c>
      <c r="B104" s="364" t="s">
        <v>646</v>
      </c>
      <c r="C104" s="365" t="s">
        <v>3576</v>
      </c>
      <c r="D104" s="365" t="s">
        <v>3577</v>
      </c>
      <c r="E104" s="365" t="s">
        <v>3385</v>
      </c>
      <c r="F104" s="365">
        <v>85.48</v>
      </c>
      <c r="G104" s="365">
        <v>1000</v>
      </c>
      <c r="H104" s="503" t="s">
        <v>3578</v>
      </c>
      <c r="I104" s="365" t="s">
        <v>3579</v>
      </c>
    </row>
    <row r="105" spans="1:9" ht="45">
      <c r="A105" s="364">
        <v>93</v>
      </c>
      <c r="B105" s="364" t="s">
        <v>646</v>
      </c>
      <c r="C105" s="365" t="s">
        <v>3580</v>
      </c>
      <c r="D105" s="365" t="s">
        <v>3581</v>
      </c>
      <c r="E105" s="365" t="s">
        <v>3385</v>
      </c>
      <c r="F105" s="365">
        <v>104.43</v>
      </c>
      <c r="G105" s="365">
        <v>500</v>
      </c>
      <c r="H105" s="503" t="s">
        <v>3582</v>
      </c>
      <c r="I105" s="365" t="s">
        <v>3583</v>
      </c>
    </row>
    <row r="106" spans="1:9" ht="30">
      <c r="A106" s="364">
        <v>94</v>
      </c>
      <c r="B106" s="364" t="s">
        <v>646</v>
      </c>
      <c r="C106" s="365" t="s">
        <v>3584</v>
      </c>
      <c r="D106" s="365" t="s">
        <v>3585</v>
      </c>
      <c r="E106" s="365" t="s">
        <v>3385</v>
      </c>
      <c r="F106" s="365">
        <v>235.83</v>
      </c>
      <c r="G106" s="365">
        <v>990.56</v>
      </c>
      <c r="H106" s="503" t="s">
        <v>3586</v>
      </c>
      <c r="I106" s="365" t="s">
        <v>3587</v>
      </c>
    </row>
    <row r="107" spans="1:9" ht="30">
      <c r="A107" s="364">
        <v>95</v>
      </c>
      <c r="B107" s="364" t="s">
        <v>646</v>
      </c>
      <c r="C107" s="365" t="s">
        <v>3588</v>
      </c>
      <c r="D107" s="365" t="s">
        <v>3589</v>
      </c>
      <c r="E107" s="365" t="s">
        <v>3385</v>
      </c>
      <c r="F107" s="365">
        <v>81</v>
      </c>
      <c r="G107" s="365">
        <v>1000</v>
      </c>
      <c r="H107" s="503" t="s">
        <v>3590</v>
      </c>
      <c r="I107" s="365" t="s">
        <v>3591</v>
      </c>
    </row>
    <row r="108" spans="1:9" ht="45">
      <c r="A108" s="364">
        <v>96</v>
      </c>
      <c r="B108" s="364" t="s">
        <v>646</v>
      </c>
      <c r="C108" s="365" t="s">
        <v>3592</v>
      </c>
      <c r="D108" s="365" t="s">
        <v>3593</v>
      </c>
      <c r="E108" s="365" t="s">
        <v>3385</v>
      </c>
      <c r="F108" s="365">
        <v>136.80000000000001</v>
      </c>
      <c r="G108" s="365">
        <v>990.56</v>
      </c>
      <c r="H108" s="503" t="s">
        <v>3594</v>
      </c>
      <c r="I108" s="365" t="s">
        <v>3595</v>
      </c>
    </row>
    <row r="109" spans="1:9" ht="30">
      <c r="A109" s="364">
        <v>97</v>
      </c>
      <c r="B109" s="364" t="s">
        <v>646</v>
      </c>
      <c r="C109" s="365" t="s">
        <v>3596</v>
      </c>
      <c r="D109" s="365" t="s">
        <v>3597</v>
      </c>
      <c r="E109" s="365" t="s">
        <v>3385</v>
      </c>
      <c r="F109" s="365">
        <v>85</v>
      </c>
      <c r="G109" s="365">
        <v>2476.4</v>
      </c>
      <c r="H109" s="503" t="s">
        <v>3598</v>
      </c>
      <c r="I109" s="365" t="s">
        <v>3599</v>
      </c>
    </row>
    <row r="110" spans="1:9" ht="30">
      <c r="A110" s="364">
        <v>98</v>
      </c>
      <c r="B110" s="364" t="s">
        <v>646</v>
      </c>
      <c r="C110" s="365" t="s">
        <v>3600</v>
      </c>
      <c r="D110" s="365" t="s">
        <v>3601</v>
      </c>
      <c r="E110" s="365" t="s">
        <v>3385</v>
      </c>
      <c r="F110" s="365">
        <v>98</v>
      </c>
      <c r="G110" s="365">
        <v>2500</v>
      </c>
      <c r="H110" s="503" t="s">
        <v>3602</v>
      </c>
      <c r="I110" s="365" t="s">
        <v>3603</v>
      </c>
    </row>
    <row r="111" spans="1:9" ht="30">
      <c r="A111" s="364">
        <v>99</v>
      </c>
      <c r="B111" s="364" t="s">
        <v>646</v>
      </c>
      <c r="C111" s="365" t="s">
        <v>3604</v>
      </c>
      <c r="D111" s="365" t="s">
        <v>3605</v>
      </c>
      <c r="E111" s="365" t="s">
        <v>3385</v>
      </c>
      <c r="F111" s="365">
        <v>55.74</v>
      </c>
      <c r="G111" s="365">
        <v>750</v>
      </c>
      <c r="H111" s="503" t="s">
        <v>3606</v>
      </c>
      <c r="I111" s="365" t="s">
        <v>3607</v>
      </c>
    </row>
    <row r="112" spans="1:9" ht="30">
      <c r="A112" s="364">
        <v>100</v>
      </c>
      <c r="B112" s="364" t="s">
        <v>646</v>
      </c>
      <c r="C112" s="365" t="s">
        <v>3608</v>
      </c>
      <c r="D112" s="365" t="s">
        <v>3609</v>
      </c>
      <c r="E112" s="365" t="s">
        <v>3610</v>
      </c>
      <c r="F112" s="365">
        <v>119.91</v>
      </c>
      <c r="G112" s="365">
        <v>2476.4</v>
      </c>
      <c r="H112" s="503" t="s">
        <v>3611</v>
      </c>
      <c r="I112" s="365" t="s">
        <v>3612</v>
      </c>
    </row>
    <row r="113" spans="1:9" ht="30">
      <c r="A113" s="364">
        <v>101</v>
      </c>
      <c r="B113" s="364" t="s">
        <v>646</v>
      </c>
      <c r="C113" s="365" t="s">
        <v>3613</v>
      </c>
      <c r="D113" s="365" t="s">
        <v>3614</v>
      </c>
      <c r="E113" s="365" t="s">
        <v>3610</v>
      </c>
      <c r="F113" s="365">
        <v>85.52</v>
      </c>
      <c r="G113" s="365">
        <v>2476.4</v>
      </c>
      <c r="H113" s="503" t="s">
        <v>3615</v>
      </c>
      <c r="I113" s="365" t="s">
        <v>3616</v>
      </c>
    </row>
    <row r="114" spans="1:9" ht="30">
      <c r="A114" s="364">
        <v>102</v>
      </c>
      <c r="B114" s="364" t="s">
        <v>646</v>
      </c>
      <c r="C114" s="365" t="s">
        <v>3617</v>
      </c>
      <c r="D114" s="365" t="s">
        <v>3618</v>
      </c>
      <c r="E114" s="365" t="s">
        <v>3610</v>
      </c>
      <c r="F114" s="365">
        <v>180.8</v>
      </c>
      <c r="G114" s="365">
        <v>1500</v>
      </c>
      <c r="H114" s="503" t="s">
        <v>3619</v>
      </c>
      <c r="I114" s="365" t="s">
        <v>3620</v>
      </c>
    </row>
    <row r="115" spans="1:9" ht="30">
      <c r="A115" s="364">
        <v>103</v>
      </c>
      <c r="B115" s="364" t="s">
        <v>646</v>
      </c>
      <c r="C115" s="365" t="s">
        <v>3621</v>
      </c>
      <c r="D115" s="365" t="s">
        <v>3622</v>
      </c>
      <c r="E115" s="365" t="s">
        <v>3610</v>
      </c>
      <c r="F115" s="365">
        <v>65</v>
      </c>
      <c r="G115" s="365">
        <v>1000</v>
      </c>
      <c r="H115" s="503" t="s">
        <v>3623</v>
      </c>
      <c r="I115" s="365" t="s">
        <v>3624</v>
      </c>
    </row>
    <row r="116" spans="1:9" ht="30">
      <c r="A116" s="364">
        <v>104</v>
      </c>
      <c r="B116" s="364" t="s">
        <v>646</v>
      </c>
      <c r="C116" s="365" t="s">
        <v>3625</v>
      </c>
      <c r="D116" s="365" t="s">
        <v>3626</v>
      </c>
      <c r="E116" s="365" t="s">
        <v>3385</v>
      </c>
      <c r="F116" s="365">
        <v>62.02</v>
      </c>
      <c r="G116" s="365">
        <v>1500</v>
      </c>
      <c r="H116" s="503" t="s">
        <v>3627</v>
      </c>
      <c r="I116" s="365" t="s">
        <v>3628</v>
      </c>
    </row>
    <row r="117" spans="1:9" ht="60">
      <c r="A117" s="364">
        <v>105</v>
      </c>
      <c r="B117" s="364" t="s">
        <v>646</v>
      </c>
      <c r="C117" s="365" t="s">
        <v>3629</v>
      </c>
      <c r="D117" s="365" t="s">
        <v>3630</v>
      </c>
      <c r="E117" s="365" t="s">
        <v>3631</v>
      </c>
      <c r="F117" s="365">
        <v>176.42</v>
      </c>
      <c r="G117" s="365">
        <v>1960</v>
      </c>
      <c r="H117" s="503" t="s">
        <v>807</v>
      </c>
      <c r="I117" s="365" t="s">
        <v>3632</v>
      </c>
    </row>
    <row r="118" spans="1:9" ht="30">
      <c r="A118" s="364">
        <v>106</v>
      </c>
      <c r="B118" s="364" t="s">
        <v>646</v>
      </c>
      <c r="C118" s="365" t="s">
        <v>3633</v>
      </c>
      <c r="D118" s="365" t="s">
        <v>3634</v>
      </c>
      <c r="E118" s="365" t="s">
        <v>3635</v>
      </c>
      <c r="F118" s="365">
        <v>105</v>
      </c>
      <c r="G118" s="365">
        <v>500</v>
      </c>
      <c r="H118" s="503" t="s">
        <v>3636</v>
      </c>
      <c r="I118" s="365" t="s">
        <v>3637</v>
      </c>
    </row>
    <row r="119" spans="1:9" ht="30">
      <c r="A119" s="364">
        <v>107</v>
      </c>
      <c r="B119" s="364" t="s">
        <v>646</v>
      </c>
      <c r="C119" s="365" t="s">
        <v>3638</v>
      </c>
      <c r="D119" s="365" t="s">
        <v>3639</v>
      </c>
      <c r="E119" s="365" t="s">
        <v>3635</v>
      </c>
      <c r="F119" s="365">
        <v>100</v>
      </c>
      <c r="G119" s="365">
        <v>500</v>
      </c>
      <c r="H119" s="503" t="s">
        <v>3640</v>
      </c>
      <c r="I119" s="365" t="s">
        <v>3641</v>
      </c>
    </row>
    <row r="120" spans="1:9" ht="30">
      <c r="A120" s="364">
        <v>108</v>
      </c>
      <c r="B120" s="364" t="s">
        <v>646</v>
      </c>
      <c r="C120" s="504" t="s">
        <v>3642</v>
      </c>
      <c r="D120" s="365" t="s">
        <v>3643</v>
      </c>
      <c r="E120" s="365" t="s">
        <v>3635</v>
      </c>
      <c r="F120" s="365">
        <v>120</v>
      </c>
      <c r="G120" s="365">
        <v>375</v>
      </c>
      <c r="H120" s="503" t="s">
        <v>3644</v>
      </c>
      <c r="I120" s="365" t="s">
        <v>3645</v>
      </c>
    </row>
    <row r="121" spans="1:9" ht="30">
      <c r="A121" s="364">
        <v>109</v>
      </c>
      <c r="B121" s="364" t="s">
        <v>646</v>
      </c>
      <c r="C121" s="365" t="s">
        <v>3646</v>
      </c>
      <c r="D121" s="365" t="s">
        <v>3647</v>
      </c>
      <c r="E121" s="365" t="s">
        <v>3635</v>
      </c>
      <c r="F121" s="365">
        <v>55.8</v>
      </c>
      <c r="G121" s="365">
        <v>250</v>
      </c>
      <c r="H121" s="503" t="s">
        <v>3648</v>
      </c>
      <c r="I121" s="365" t="s">
        <v>3649</v>
      </c>
    </row>
    <row r="122" spans="1:9" ht="15">
      <c r="A122" s="364">
        <v>110</v>
      </c>
      <c r="B122" s="364" t="s">
        <v>646</v>
      </c>
      <c r="C122" s="365" t="s">
        <v>3650</v>
      </c>
      <c r="D122" s="365" t="s">
        <v>3651</v>
      </c>
      <c r="E122" s="365" t="s">
        <v>3635</v>
      </c>
      <c r="F122" s="365">
        <v>50</v>
      </c>
      <c r="G122" s="365">
        <v>375</v>
      </c>
      <c r="H122" s="503" t="s">
        <v>3652</v>
      </c>
      <c r="I122" s="365" t="s">
        <v>3653</v>
      </c>
    </row>
    <row r="123" spans="1:9" ht="30">
      <c r="A123" s="364">
        <v>111</v>
      </c>
      <c r="B123" s="364" t="s">
        <v>646</v>
      </c>
      <c r="C123" s="365" t="s">
        <v>3654</v>
      </c>
      <c r="D123" s="365" t="s">
        <v>3655</v>
      </c>
      <c r="E123" s="365" t="s">
        <v>3635</v>
      </c>
      <c r="F123" s="365">
        <v>60</v>
      </c>
      <c r="G123" s="365">
        <v>500</v>
      </c>
      <c r="H123" s="503" t="s">
        <v>3656</v>
      </c>
      <c r="I123" s="365" t="s">
        <v>3657</v>
      </c>
    </row>
    <row r="124" spans="1:9" ht="30">
      <c r="A124" s="364">
        <v>112</v>
      </c>
      <c r="B124" s="364" t="s">
        <v>646</v>
      </c>
      <c r="C124" s="365" t="s">
        <v>3658</v>
      </c>
      <c r="D124" s="365" t="s">
        <v>3659</v>
      </c>
      <c r="E124" s="365" t="s">
        <v>3635</v>
      </c>
      <c r="F124" s="365">
        <v>106</v>
      </c>
      <c r="G124" s="365">
        <v>375</v>
      </c>
      <c r="H124" s="503" t="s">
        <v>3660</v>
      </c>
      <c r="I124" s="365" t="s">
        <v>3661</v>
      </c>
    </row>
    <row r="125" spans="1:9" ht="15">
      <c r="A125" s="364">
        <v>113</v>
      </c>
      <c r="B125" s="364" t="s">
        <v>646</v>
      </c>
      <c r="C125" s="364" t="s">
        <v>3662</v>
      </c>
      <c r="D125" s="365" t="s">
        <v>3663</v>
      </c>
      <c r="E125" s="365" t="s">
        <v>3635</v>
      </c>
      <c r="F125" s="365">
        <v>75</v>
      </c>
      <c r="G125" s="365">
        <v>250</v>
      </c>
      <c r="H125" s="503" t="s">
        <v>3664</v>
      </c>
      <c r="I125" s="365" t="s">
        <v>3665</v>
      </c>
    </row>
    <row r="126" spans="1:9" ht="30">
      <c r="A126" s="364">
        <v>114</v>
      </c>
      <c r="B126" s="364" t="s">
        <v>646</v>
      </c>
      <c r="C126" s="365" t="s">
        <v>3666</v>
      </c>
      <c r="D126" s="365" t="s">
        <v>3667</v>
      </c>
      <c r="E126" s="365" t="s">
        <v>3635</v>
      </c>
      <c r="F126" s="365">
        <v>86.4</v>
      </c>
      <c r="G126" s="365">
        <v>500</v>
      </c>
      <c r="H126" s="503" t="s">
        <v>3668</v>
      </c>
      <c r="I126" s="365" t="s">
        <v>3669</v>
      </c>
    </row>
    <row r="127" spans="1:9" ht="30">
      <c r="A127" s="364">
        <v>115</v>
      </c>
      <c r="B127" s="364" t="s">
        <v>646</v>
      </c>
      <c r="C127" s="365" t="s">
        <v>3670</v>
      </c>
      <c r="D127" s="365" t="s">
        <v>3671</v>
      </c>
      <c r="E127" s="365" t="s">
        <v>3635</v>
      </c>
      <c r="F127" s="365">
        <v>40</v>
      </c>
      <c r="G127" s="365">
        <v>250</v>
      </c>
      <c r="H127" s="503" t="s">
        <v>3672</v>
      </c>
      <c r="I127" s="365" t="s">
        <v>3673</v>
      </c>
    </row>
    <row r="128" spans="1:9" ht="30">
      <c r="A128" s="364">
        <v>116</v>
      </c>
      <c r="B128" s="364" t="s">
        <v>646</v>
      </c>
      <c r="C128" s="365" t="s">
        <v>3674</v>
      </c>
      <c r="D128" s="365" t="s">
        <v>3675</v>
      </c>
      <c r="E128" s="365" t="s">
        <v>3635</v>
      </c>
      <c r="F128" s="365">
        <v>30</v>
      </c>
      <c r="G128" s="365">
        <v>250</v>
      </c>
      <c r="H128" s="503" t="s">
        <v>3676</v>
      </c>
      <c r="I128" s="365" t="s">
        <v>3677</v>
      </c>
    </row>
    <row r="129" spans="1:9" ht="30">
      <c r="A129" s="364">
        <v>117</v>
      </c>
      <c r="B129" s="364" t="s">
        <v>646</v>
      </c>
      <c r="C129" s="365" t="s">
        <v>3678</v>
      </c>
      <c r="D129" s="365" t="s">
        <v>3679</v>
      </c>
      <c r="E129" s="365" t="s">
        <v>3635</v>
      </c>
      <c r="F129" s="365">
        <v>50</v>
      </c>
      <c r="G129" s="365">
        <v>375</v>
      </c>
      <c r="H129" s="503" t="s">
        <v>3680</v>
      </c>
      <c r="I129" s="365" t="s">
        <v>3681</v>
      </c>
    </row>
    <row r="130" spans="1:9" ht="30">
      <c r="A130" s="364">
        <v>118</v>
      </c>
      <c r="B130" s="364" t="s">
        <v>646</v>
      </c>
      <c r="C130" s="365" t="s">
        <v>3682</v>
      </c>
      <c r="D130" s="365" t="s">
        <v>3683</v>
      </c>
      <c r="E130" s="365" t="s">
        <v>3635</v>
      </c>
      <c r="F130" s="365">
        <v>30</v>
      </c>
      <c r="G130" s="365">
        <v>250</v>
      </c>
      <c r="H130" s="503" t="s">
        <v>3684</v>
      </c>
      <c r="I130" s="365" t="s">
        <v>3685</v>
      </c>
    </row>
    <row r="131" spans="1:9" ht="30">
      <c r="A131" s="364">
        <v>119</v>
      </c>
      <c r="B131" s="364" t="s">
        <v>646</v>
      </c>
      <c r="C131" s="365" t="s">
        <v>3686</v>
      </c>
      <c r="D131" s="365" t="s">
        <v>3687</v>
      </c>
      <c r="E131" s="365" t="s">
        <v>3635</v>
      </c>
      <c r="F131" s="365">
        <v>40</v>
      </c>
      <c r="G131" s="365">
        <v>250</v>
      </c>
      <c r="H131" s="503" t="s">
        <v>3688</v>
      </c>
      <c r="I131" s="365" t="s">
        <v>3689</v>
      </c>
    </row>
    <row r="132" spans="1:9" ht="30">
      <c r="A132" s="364">
        <v>120</v>
      </c>
      <c r="B132" s="364" t="s">
        <v>646</v>
      </c>
      <c r="C132" s="365" t="s">
        <v>3690</v>
      </c>
      <c r="D132" s="365" t="s">
        <v>3691</v>
      </c>
      <c r="E132" s="365" t="s">
        <v>3635</v>
      </c>
      <c r="F132" s="365">
        <v>40</v>
      </c>
      <c r="G132" s="365">
        <v>250</v>
      </c>
      <c r="H132" s="503" t="s">
        <v>3692</v>
      </c>
      <c r="I132" s="365" t="s">
        <v>3693</v>
      </c>
    </row>
    <row r="133" spans="1:9" ht="30">
      <c r="A133" s="364">
        <v>121</v>
      </c>
      <c r="B133" s="364" t="s">
        <v>646</v>
      </c>
      <c r="C133" s="365" t="s">
        <v>3694</v>
      </c>
      <c r="D133" s="365" t="s">
        <v>3695</v>
      </c>
      <c r="E133" s="365" t="s">
        <v>3635</v>
      </c>
      <c r="F133" s="365">
        <v>30</v>
      </c>
      <c r="G133" s="365">
        <v>250</v>
      </c>
      <c r="H133" s="503" t="s">
        <v>3696</v>
      </c>
      <c r="I133" s="365" t="s">
        <v>3697</v>
      </c>
    </row>
    <row r="134" spans="1:9" ht="30">
      <c r="A134" s="364">
        <v>122</v>
      </c>
      <c r="B134" s="364" t="s">
        <v>646</v>
      </c>
      <c r="C134" s="365" t="s">
        <v>3698</v>
      </c>
      <c r="D134" s="365" t="s">
        <v>3699</v>
      </c>
      <c r="E134" s="365" t="s">
        <v>3635</v>
      </c>
      <c r="F134" s="365">
        <v>40</v>
      </c>
      <c r="G134" s="365">
        <v>250</v>
      </c>
      <c r="H134" s="503" t="s">
        <v>3700</v>
      </c>
      <c r="I134" s="365" t="s">
        <v>3701</v>
      </c>
    </row>
    <row r="135" spans="1:9" ht="30">
      <c r="A135" s="364">
        <v>123</v>
      </c>
      <c r="B135" s="364" t="s">
        <v>646</v>
      </c>
      <c r="C135" s="365" t="s">
        <v>3702</v>
      </c>
      <c r="D135" s="365" t="s">
        <v>3703</v>
      </c>
      <c r="E135" s="365" t="s">
        <v>3635</v>
      </c>
      <c r="F135" s="365">
        <v>40</v>
      </c>
      <c r="G135" s="365">
        <v>250</v>
      </c>
      <c r="H135" s="503" t="s">
        <v>3704</v>
      </c>
      <c r="I135" s="365" t="s">
        <v>3705</v>
      </c>
    </row>
    <row r="136" spans="1:9" ht="30">
      <c r="A136" s="364">
        <v>124</v>
      </c>
      <c r="B136" s="364" t="s">
        <v>646</v>
      </c>
      <c r="C136" s="365" t="s">
        <v>3706</v>
      </c>
      <c r="D136" s="365" t="s">
        <v>3707</v>
      </c>
      <c r="E136" s="365" t="s">
        <v>3635</v>
      </c>
      <c r="F136" s="365">
        <v>50</v>
      </c>
      <c r="G136" s="365">
        <v>375</v>
      </c>
      <c r="H136" s="503" t="s">
        <v>3708</v>
      </c>
      <c r="I136" s="365" t="s">
        <v>3709</v>
      </c>
    </row>
    <row r="137" spans="1:9" ht="30">
      <c r="A137" s="364">
        <v>125</v>
      </c>
      <c r="B137" s="364" t="s">
        <v>646</v>
      </c>
      <c r="C137" s="365" t="s">
        <v>3710</v>
      </c>
      <c r="D137" s="365" t="s">
        <v>3711</v>
      </c>
      <c r="E137" s="365" t="s">
        <v>3635</v>
      </c>
      <c r="F137" s="365">
        <v>30</v>
      </c>
      <c r="G137" s="365">
        <v>250</v>
      </c>
      <c r="H137" s="503" t="s">
        <v>3712</v>
      </c>
      <c r="I137" s="365" t="s">
        <v>3713</v>
      </c>
    </row>
    <row r="138" spans="1:9" ht="30">
      <c r="A138" s="364">
        <v>126</v>
      </c>
      <c r="B138" s="364" t="s">
        <v>646</v>
      </c>
      <c r="C138" s="365" t="s">
        <v>3714</v>
      </c>
      <c r="D138" s="365" t="s">
        <v>3715</v>
      </c>
      <c r="E138" s="365" t="s">
        <v>3635</v>
      </c>
      <c r="F138" s="365">
        <v>80</v>
      </c>
      <c r="G138" s="365">
        <v>375</v>
      </c>
      <c r="H138" s="503" t="s">
        <v>3716</v>
      </c>
      <c r="I138" s="365" t="s">
        <v>3717</v>
      </c>
    </row>
    <row r="139" spans="1:9" ht="30">
      <c r="A139" s="364">
        <v>127</v>
      </c>
      <c r="B139" s="364" t="s">
        <v>646</v>
      </c>
      <c r="C139" s="365" t="s">
        <v>3718</v>
      </c>
      <c r="D139" s="365" t="s">
        <v>3719</v>
      </c>
      <c r="E139" s="365" t="s">
        <v>3635</v>
      </c>
      <c r="F139" s="365">
        <v>37</v>
      </c>
      <c r="G139" s="365">
        <v>250</v>
      </c>
      <c r="H139" s="503" t="s">
        <v>3720</v>
      </c>
      <c r="I139" s="365" t="s">
        <v>3721</v>
      </c>
    </row>
    <row r="140" spans="1:9" ht="30">
      <c r="A140" s="364">
        <v>128</v>
      </c>
      <c r="B140" s="364" t="s">
        <v>646</v>
      </c>
      <c r="C140" s="365" t="s">
        <v>3722</v>
      </c>
      <c r="D140" s="365" t="s">
        <v>3723</v>
      </c>
      <c r="E140" s="365" t="s">
        <v>3635</v>
      </c>
      <c r="F140" s="365">
        <v>50</v>
      </c>
      <c r="G140" s="365">
        <v>250</v>
      </c>
      <c r="H140" s="503" t="s">
        <v>3724</v>
      </c>
      <c r="I140" s="365" t="s">
        <v>3725</v>
      </c>
    </row>
    <row r="141" spans="1:9" ht="30">
      <c r="A141" s="364">
        <v>129</v>
      </c>
      <c r="B141" s="364" t="s">
        <v>646</v>
      </c>
      <c r="C141" s="365" t="s">
        <v>3726</v>
      </c>
      <c r="D141" s="365" t="s">
        <v>3727</v>
      </c>
      <c r="E141" s="365" t="s">
        <v>3635</v>
      </c>
      <c r="F141" s="365">
        <v>79</v>
      </c>
      <c r="G141" s="365">
        <v>375</v>
      </c>
      <c r="H141" s="503" t="s">
        <v>3728</v>
      </c>
      <c r="I141" s="365" t="s">
        <v>3729</v>
      </c>
    </row>
    <row r="142" spans="1:9" ht="30">
      <c r="A142" s="364">
        <v>130</v>
      </c>
      <c r="B142" s="364" t="s">
        <v>646</v>
      </c>
      <c r="C142" s="365" t="s">
        <v>3678</v>
      </c>
      <c r="D142" s="365" t="s">
        <v>3730</v>
      </c>
      <c r="E142" s="365" t="s">
        <v>3635</v>
      </c>
      <c r="F142" s="365">
        <v>60</v>
      </c>
      <c r="G142" s="365">
        <v>375</v>
      </c>
      <c r="H142" s="503" t="s">
        <v>3731</v>
      </c>
      <c r="I142" s="365" t="s">
        <v>3732</v>
      </c>
    </row>
    <row r="143" spans="1:9" ht="30">
      <c r="A143" s="364">
        <v>131</v>
      </c>
      <c r="B143" s="364" t="s">
        <v>646</v>
      </c>
      <c r="C143" s="365" t="s">
        <v>3733</v>
      </c>
      <c r="D143" s="365" t="s">
        <v>3734</v>
      </c>
      <c r="E143" s="365" t="s">
        <v>3635</v>
      </c>
      <c r="F143" s="365">
        <v>30</v>
      </c>
      <c r="G143" s="365">
        <v>250</v>
      </c>
      <c r="H143" s="503" t="s">
        <v>3735</v>
      </c>
      <c r="I143" s="365" t="s">
        <v>3736</v>
      </c>
    </row>
    <row r="144" spans="1:9" ht="30">
      <c r="A144" s="364">
        <v>132</v>
      </c>
      <c r="B144" s="364" t="s">
        <v>646</v>
      </c>
      <c r="C144" s="365" t="s">
        <v>3737</v>
      </c>
      <c r="D144" s="365" t="s">
        <v>3738</v>
      </c>
      <c r="E144" s="365" t="s">
        <v>3635</v>
      </c>
      <c r="F144" s="365">
        <v>60</v>
      </c>
      <c r="G144" s="365">
        <v>250</v>
      </c>
      <c r="H144" s="503" t="s">
        <v>3739</v>
      </c>
      <c r="I144" s="365" t="s">
        <v>3740</v>
      </c>
    </row>
    <row r="145" spans="1:9" ht="30">
      <c r="A145" s="364">
        <v>133</v>
      </c>
      <c r="B145" s="364" t="s">
        <v>646</v>
      </c>
      <c r="C145" s="365" t="s">
        <v>3741</v>
      </c>
      <c r="D145" s="365" t="s">
        <v>3742</v>
      </c>
      <c r="E145" s="365" t="s">
        <v>3635</v>
      </c>
      <c r="F145" s="365">
        <v>50</v>
      </c>
      <c r="G145" s="365">
        <v>250</v>
      </c>
      <c r="H145" s="503" t="s">
        <v>3743</v>
      </c>
      <c r="I145" s="365" t="s">
        <v>3744</v>
      </c>
    </row>
    <row r="146" spans="1:9" ht="30">
      <c r="A146" s="364">
        <v>134</v>
      </c>
      <c r="B146" s="364" t="s">
        <v>646</v>
      </c>
      <c r="C146" s="365" t="s">
        <v>3726</v>
      </c>
      <c r="D146" s="365" t="s">
        <v>3745</v>
      </c>
      <c r="E146" s="365" t="s">
        <v>3635</v>
      </c>
      <c r="F146" s="365">
        <v>127</v>
      </c>
      <c r="G146" s="365">
        <v>375</v>
      </c>
      <c r="H146" s="503" t="s">
        <v>3746</v>
      </c>
      <c r="I146" s="365" t="s">
        <v>3747</v>
      </c>
    </row>
    <row r="147" spans="1:9" ht="30">
      <c r="A147" s="364">
        <v>135</v>
      </c>
      <c r="B147" s="364" t="s">
        <v>646</v>
      </c>
      <c r="C147" s="365" t="s">
        <v>3748</v>
      </c>
      <c r="D147" s="365" t="s">
        <v>3749</v>
      </c>
      <c r="E147" s="365" t="s">
        <v>3635</v>
      </c>
      <c r="F147" s="365">
        <v>60</v>
      </c>
      <c r="G147" s="365">
        <v>375</v>
      </c>
      <c r="H147" s="503" t="s">
        <v>3750</v>
      </c>
      <c r="I147" s="365" t="s">
        <v>3751</v>
      </c>
    </row>
    <row r="148" spans="1:9" ht="30">
      <c r="A148" s="364">
        <v>136</v>
      </c>
      <c r="B148" s="364" t="s">
        <v>646</v>
      </c>
      <c r="C148" s="365" t="s">
        <v>3752</v>
      </c>
      <c r="D148" s="365" t="s">
        <v>3753</v>
      </c>
      <c r="E148" s="365" t="s">
        <v>3635</v>
      </c>
      <c r="F148" s="365">
        <v>40</v>
      </c>
      <c r="G148" s="365">
        <v>250</v>
      </c>
      <c r="H148" s="503" t="s">
        <v>3754</v>
      </c>
      <c r="I148" s="365" t="s">
        <v>3755</v>
      </c>
    </row>
    <row r="149" spans="1:9" ht="30">
      <c r="A149" s="364">
        <v>137</v>
      </c>
      <c r="B149" s="364" t="s">
        <v>646</v>
      </c>
      <c r="C149" s="365" t="s">
        <v>3756</v>
      </c>
      <c r="D149" s="365" t="s">
        <v>3757</v>
      </c>
      <c r="E149" s="365" t="s">
        <v>3758</v>
      </c>
      <c r="F149" s="365">
        <v>67</v>
      </c>
      <c r="G149" s="365">
        <v>1080</v>
      </c>
      <c r="H149" s="503" t="s">
        <v>3759</v>
      </c>
      <c r="I149" s="365" t="s">
        <v>3760</v>
      </c>
    </row>
    <row r="150" spans="1:9" ht="30">
      <c r="A150" s="364">
        <v>138</v>
      </c>
      <c r="B150" s="364" t="s">
        <v>646</v>
      </c>
      <c r="C150" s="365" t="s">
        <v>3761</v>
      </c>
      <c r="D150" s="365" t="s">
        <v>3762</v>
      </c>
      <c r="E150" s="365" t="s">
        <v>3635</v>
      </c>
      <c r="F150" s="365">
        <v>51.4</v>
      </c>
      <c r="G150" s="365">
        <v>500</v>
      </c>
      <c r="H150" s="503" t="s">
        <v>3763</v>
      </c>
      <c r="I150" s="365" t="s">
        <v>3764</v>
      </c>
    </row>
    <row r="151" spans="1:9" ht="30">
      <c r="A151" s="364">
        <v>139</v>
      </c>
      <c r="B151" s="364" t="s">
        <v>646</v>
      </c>
      <c r="C151" s="365" t="s">
        <v>3765</v>
      </c>
      <c r="D151" s="365" t="s">
        <v>3766</v>
      </c>
      <c r="E151" s="365" t="s">
        <v>3385</v>
      </c>
      <c r="F151" s="365">
        <v>75.56</v>
      </c>
      <c r="G151" s="365">
        <v>625</v>
      </c>
      <c r="H151" s="503" t="s">
        <v>3246</v>
      </c>
      <c r="I151" s="365" t="s">
        <v>3767</v>
      </c>
    </row>
    <row r="152" spans="1:9" ht="30">
      <c r="A152" s="364">
        <v>140</v>
      </c>
      <c r="B152" s="364" t="s">
        <v>646</v>
      </c>
      <c r="C152" s="365" t="s">
        <v>3768</v>
      </c>
      <c r="D152" s="365" t="s">
        <v>3769</v>
      </c>
      <c r="E152" s="365" t="s">
        <v>3385</v>
      </c>
      <c r="F152" s="365">
        <v>257</v>
      </c>
      <c r="G152" s="365">
        <v>500</v>
      </c>
      <c r="H152" s="503" t="s">
        <v>3248</v>
      </c>
      <c r="I152" s="365" t="s">
        <v>3770</v>
      </c>
    </row>
    <row r="153" spans="1:9" ht="45">
      <c r="A153" s="364">
        <v>141</v>
      </c>
      <c r="B153" s="364" t="s">
        <v>646</v>
      </c>
      <c r="C153" s="365" t="s">
        <v>3771</v>
      </c>
      <c r="D153" s="365" t="s">
        <v>3772</v>
      </c>
      <c r="E153" s="365" t="s">
        <v>3385</v>
      </c>
      <c r="F153" s="365">
        <v>30</v>
      </c>
      <c r="G153" s="365">
        <v>400</v>
      </c>
      <c r="H153" s="503" t="s">
        <v>3244</v>
      </c>
      <c r="I153" s="365" t="s">
        <v>3243</v>
      </c>
    </row>
    <row r="154" spans="1:9" ht="15">
      <c r="A154" s="364">
        <v>142</v>
      </c>
      <c r="B154" s="364" t="s">
        <v>646</v>
      </c>
      <c r="C154" s="365" t="s">
        <v>3773</v>
      </c>
      <c r="D154" s="365" t="s">
        <v>3774</v>
      </c>
      <c r="E154" s="365" t="s">
        <v>3635</v>
      </c>
      <c r="F154" s="365">
        <v>100</v>
      </c>
      <c r="G154" s="365">
        <v>250</v>
      </c>
      <c r="H154" s="503" t="s">
        <v>3775</v>
      </c>
      <c r="I154" s="365" t="s">
        <v>3776</v>
      </c>
    </row>
    <row r="155" spans="1:9" ht="30">
      <c r="A155" s="364">
        <v>143</v>
      </c>
      <c r="B155" s="364" t="s">
        <v>646</v>
      </c>
      <c r="C155" s="365" t="s">
        <v>3777</v>
      </c>
      <c r="D155" s="365" t="s">
        <v>3778</v>
      </c>
      <c r="E155" s="365" t="s">
        <v>3635</v>
      </c>
      <c r="F155" s="505">
        <v>23.5</v>
      </c>
      <c r="G155" s="365">
        <v>250</v>
      </c>
      <c r="H155" s="503" t="s">
        <v>3779</v>
      </c>
      <c r="I155" s="365" t="s">
        <v>3780</v>
      </c>
    </row>
    <row r="156" spans="1:9" ht="15">
      <c r="A156" s="364">
        <v>144</v>
      </c>
      <c r="B156" s="364" t="s">
        <v>646</v>
      </c>
      <c r="C156" s="365" t="s">
        <v>3781</v>
      </c>
      <c r="D156" s="365" t="s">
        <v>3782</v>
      </c>
      <c r="E156" s="365" t="s">
        <v>3635</v>
      </c>
      <c r="F156" s="365">
        <v>105.6</v>
      </c>
      <c r="G156" s="365">
        <v>250</v>
      </c>
      <c r="H156" s="503" t="s">
        <v>3783</v>
      </c>
      <c r="I156" s="365" t="s">
        <v>3784</v>
      </c>
    </row>
    <row r="157" spans="1:9" ht="30">
      <c r="A157" s="364">
        <v>145</v>
      </c>
      <c r="B157" s="364" t="s">
        <v>646</v>
      </c>
      <c r="C157" s="365" t="s">
        <v>3785</v>
      </c>
      <c r="D157" s="365" t="s">
        <v>3786</v>
      </c>
      <c r="E157" s="365" t="s">
        <v>3635</v>
      </c>
      <c r="F157" s="365">
        <v>87.25</v>
      </c>
      <c r="G157" s="365">
        <v>250</v>
      </c>
      <c r="H157" s="503" t="s">
        <v>3787</v>
      </c>
      <c r="I157" s="365" t="s">
        <v>3788</v>
      </c>
    </row>
    <row r="158" spans="1:9" ht="15">
      <c r="A158" s="364">
        <v>146</v>
      </c>
      <c r="B158" s="364" t="s">
        <v>646</v>
      </c>
      <c r="C158" s="365" t="s">
        <v>3789</v>
      </c>
      <c r="D158" s="365" t="s">
        <v>3790</v>
      </c>
      <c r="E158" s="365" t="s">
        <v>3635</v>
      </c>
      <c r="F158" s="365">
        <v>50.5</v>
      </c>
      <c r="G158" s="365">
        <v>250</v>
      </c>
      <c r="H158" s="503" t="s">
        <v>3791</v>
      </c>
      <c r="I158" s="365" t="s">
        <v>3792</v>
      </c>
    </row>
    <row r="159" spans="1:9" ht="15">
      <c r="A159" s="364">
        <v>147</v>
      </c>
      <c r="B159" s="364" t="s">
        <v>646</v>
      </c>
      <c r="C159" s="365" t="s">
        <v>3793</v>
      </c>
      <c r="D159" s="365" t="s">
        <v>3794</v>
      </c>
      <c r="E159" s="365" t="s">
        <v>3635</v>
      </c>
      <c r="F159" s="365">
        <v>19.760000000000002</v>
      </c>
      <c r="G159" s="365">
        <v>250</v>
      </c>
      <c r="H159" s="503" t="s">
        <v>3795</v>
      </c>
      <c r="I159" s="365" t="s">
        <v>3796</v>
      </c>
    </row>
    <row r="160" spans="1:9" ht="30">
      <c r="A160" s="364">
        <v>148</v>
      </c>
      <c r="B160" s="364" t="s">
        <v>646</v>
      </c>
      <c r="C160" s="365" t="s">
        <v>3797</v>
      </c>
      <c r="D160" s="365" t="s">
        <v>3798</v>
      </c>
      <c r="E160" s="365" t="s">
        <v>3635</v>
      </c>
      <c r="F160" s="365">
        <v>20.63</v>
      </c>
      <c r="G160" s="365">
        <v>250</v>
      </c>
      <c r="H160" s="503" t="s">
        <v>3799</v>
      </c>
      <c r="I160" s="365" t="s">
        <v>3800</v>
      </c>
    </row>
    <row r="161" spans="1:9" ht="45">
      <c r="A161" s="364">
        <v>149</v>
      </c>
      <c r="B161" s="364" t="s">
        <v>646</v>
      </c>
      <c r="C161" s="365" t="s">
        <v>3801</v>
      </c>
      <c r="D161" s="365" t="s">
        <v>3802</v>
      </c>
      <c r="E161" s="365" t="s">
        <v>3557</v>
      </c>
      <c r="F161" s="365">
        <v>67.77</v>
      </c>
      <c r="G161" s="365">
        <v>4643.25</v>
      </c>
      <c r="H161" s="503" t="s">
        <v>3803</v>
      </c>
      <c r="I161" s="365" t="s">
        <v>3804</v>
      </c>
    </row>
    <row r="162" spans="1:9" ht="30">
      <c r="A162" s="364">
        <v>150</v>
      </c>
      <c r="B162" s="364" t="s">
        <v>646</v>
      </c>
      <c r="C162" s="365" t="s">
        <v>3805</v>
      </c>
      <c r="D162" s="365" t="s">
        <v>3806</v>
      </c>
      <c r="E162" s="365" t="s">
        <v>3635</v>
      </c>
      <c r="F162" s="365">
        <v>20</v>
      </c>
      <c r="G162" s="365">
        <v>250</v>
      </c>
      <c r="H162" s="503" t="s">
        <v>3807</v>
      </c>
      <c r="I162" s="365" t="s">
        <v>3808</v>
      </c>
    </row>
    <row r="163" spans="1:9" ht="30">
      <c r="A163" s="364">
        <v>151</v>
      </c>
      <c r="B163" s="364" t="s">
        <v>646</v>
      </c>
      <c r="C163" s="365" t="s">
        <v>3809</v>
      </c>
      <c r="D163" s="365" t="s">
        <v>3810</v>
      </c>
      <c r="E163" s="365" t="s">
        <v>3635</v>
      </c>
      <c r="F163" s="365">
        <v>30</v>
      </c>
      <c r="G163" s="365">
        <v>500</v>
      </c>
      <c r="H163" s="503" t="s">
        <v>3811</v>
      </c>
      <c r="I163" s="365" t="s">
        <v>3812</v>
      </c>
    </row>
    <row r="164" spans="1:9" ht="30">
      <c r="A164" s="364">
        <v>152</v>
      </c>
      <c r="B164" s="364" t="s">
        <v>646</v>
      </c>
      <c r="C164" s="365" t="s">
        <v>3813</v>
      </c>
      <c r="D164" s="365" t="s">
        <v>3814</v>
      </c>
      <c r="E164" s="365" t="s">
        <v>3635</v>
      </c>
      <c r="F164" s="365">
        <v>25</v>
      </c>
      <c r="G164" s="365">
        <v>375</v>
      </c>
      <c r="H164" s="503" t="s">
        <v>3815</v>
      </c>
      <c r="I164" s="365" t="s">
        <v>3816</v>
      </c>
    </row>
    <row r="165" spans="1:9" ht="15">
      <c r="A165" s="364">
        <v>153</v>
      </c>
      <c r="B165" s="364" t="s">
        <v>646</v>
      </c>
      <c r="C165" s="365" t="s">
        <v>3817</v>
      </c>
      <c r="D165" s="365" t="s">
        <v>3818</v>
      </c>
      <c r="E165" s="365" t="s">
        <v>3635</v>
      </c>
      <c r="F165" s="365">
        <v>20</v>
      </c>
      <c r="G165" s="365">
        <v>375</v>
      </c>
      <c r="H165" s="503" t="s">
        <v>3819</v>
      </c>
      <c r="I165" s="365" t="s">
        <v>3820</v>
      </c>
    </row>
    <row r="166" spans="1:9" ht="30">
      <c r="A166" s="364">
        <v>154</v>
      </c>
      <c r="B166" s="364" t="s">
        <v>646</v>
      </c>
      <c r="C166" s="365" t="s">
        <v>3821</v>
      </c>
      <c r="D166" s="365" t="s">
        <v>3822</v>
      </c>
      <c r="E166" s="365" t="s">
        <v>3635</v>
      </c>
      <c r="F166" s="365">
        <v>25</v>
      </c>
      <c r="G166" s="365">
        <v>437.5</v>
      </c>
      <c r="H166" s="503" t="s">
        <v>3823</v>
      </c>
      <c r="I166" s="365" t="s">
        <v>3824</v>
      </c>
    </row>
    <row r="167" spans="1:9" ht="30">
      <c r="A167" s="364">
        <v>155</v>
      </c>
      <c r="B167" s="364" t="s">
        <v>646</v>
      </c>
      <c r="C167" s="365" t="s">
        <v>3825</v>
      </c>
      <c r="D167" s="365" t="s">
        <v>3826</v>
      </c>
      <c r="E167" s="365" t="s">
        <v>3635</v>
      </c>
      <c r="F167" s="365">
        <v>52</v>
      </c>
      <c r="G167" s="365">
        <v>500</v>
      </c>
      <c r="H167" s="503" t="s">
        <v>3827</v>
      </c>
      <c r="I167" s="365" t="s">
        <v>3828</v>
      </c>
    </row>
    <row r="168" spans="1:9" ht="30">
      <c r="A168" s="364">
        <v>156</v>
      </c>
      <c r="B168" s="364" t="s">
        <v>646</v>
      </c>
      <c r="C168" s="365" t="s">
        <v>3829</v>
      </c>
      <c r="D168" s="365" t="s">
        <v>3830</v>
      </c>
      <c r="E168" s="365" t="s">
        <v>3635</v>
      </c>
      <c r="F168" s="365">
        <v>40</v>
      </c>
      <c r="G168" s="365">
        <v>187.5</v>
      </c>
      <c r="H168" s="503" t="s">
        <v>3831</v>
      </c>
      <c r="I168" s="365" t="s">
        <v>3832</v>
      </c>
    </row>
    <row r="169" spans="1:9" ht="30">
      <c r="A169" s="364">
        <v>157</v>
      </c>
      <c r="B169" s="364" t="s">
        <v>646</v>
      </c>
      <c r="C169" s="365" t="s">
        <v>3833</v>
      </c>
      <c r="D169" s="365" t="s">
        <v>3834</v>
      </c>
      <c r="E169" s="365" t="s">
        <v>3635</v>
      </c>
      <c r="F169" s="365">
        <v>25</v>
      </c>
      <c r="G169" s="365">
        <v>187.5</v>
      </c>
      <c r="H169" s="503" t="s">
        <v>3835</v>
      </c>
      <c r="I169" s="365" t="s">
        <v>3836</v>
      </c>
    </row>
    <row r="170" spans="1:9" ht="30">
      <c r="A170" s="364">
        <v>158</v>
      </c>
      <c r="B170" s="364" t="s">
        <v>646</v>
      </c>
      <c r="C170" s="365" t="s">
        <v>3837</v>
      </c>
      <c r="D170" s="365" t="s">
        <v>3838</v>
      </c>
      <c r="E170" s="365" t="s">
        <v>3635</v>
      </c>
      <c r="F170" s="365">
        <v>22</v>
      </c>
      <c r="G170" s="365">
        <v>125</v>
      </c>
      <c r="H170" s="503" t="s">
        <v>3839</v>
      </c>
      <c r="I170" s="365" t="s">
        <v>3840</v>
      </c>
    </row>
    <row r="171" spans="1:9" ht="30">
      <c r="A171" s="364">
        <v>159</v>
      </c>
      <c r="B171" s="364" t="s">
        <v>646</v>
      </c>
      <c r="C171" s="365" t="s">
        <v>3841</v>
      </c>
      <c r="D171" s="365" t="s">
        <v>3842</v>
      </c>
      <c r="E171" s="365" t="s">
        <v>3635</v>
      </c>
      <c r="F171" s="365">
        <v>100</v>
      </c>
      <c r="G171" s="365">
        <v>375</v>
      </c>
      <c r="H171" s="503" t="s">
        <v>3843</v>
      </c>
      <c r="I171" s="365" t="s">
        <v>3844</v>
      </c>
    </row>
    <row r="172" spans="1:9" ht="30">
      <c r="A172" s="364">
        <v>160</v>
      </c>
      <c r="B172" s="364" t="s">
        <v>646</v>
      </c>
      <c r="C172" s="365" t="s">
        <v>3845</v>
      </c>
      <c r="D172" s="365" t="s">
        <v>3846</v>
      </c>
      <c r="E172" s="365" t="s">
        <v>3635</v>
      </c>
      <c r="F172" s="365">
        <v>47</v>
      </c>
      <c r="G172" s="365">
        <v>500</v>
      </c>
      <c r="H172" s="503" t="s">
        <v>3847</v>
      </c>
      <c r="I172" s="365" t="s">
        <v>3848</v>
      </c>
    </row>
    <row r="173" spans="1:9" ht="15">
      <c r="A173" s="364">
        <v>161</v>
      </c>
      <c r="B173" s="364" t="s">
        <v>646</v>
      </c>
      <c r="C173" s="365" t="s">
        <v>3849</v>
      </c>
      <c r="D173" s="365" t="s">
        <v>3850</v>
      </c>
      <c r="E173" s="365" t="s">
        <v>3635</v>
      </c>
      <c r="F173" s="365">
        <v>100</v>
      </c>
      <c r="G173" s="365">
        <v>375</v>
      </c>
      <c r="H173" s="503" t="s">
        <v>3851</v>
      </c>
      <c r="I173" s="365" t="s">
        <v>3852</v>
      </c>
    </row>
    <row r="174" spans="1:9" ht="30">
      <c r="A174" s="364">
        <v>162</v>
      </c>
      <c r="B174" s="364" t="s">
        <v>646</v>
      </c>
      <c r="C174" s="365" t="s">
        <v>3853</v>
      </c>
      <c r="D174" s="365" t="s">
        <v>3854</v>
      </c>
      <c r="E174" s="365" t="s">
        <v>3635</v>
      </c>
      <c r="F174" s="365">
        <v>79</v>
      </c>
      <c r="G174" s="365">
        <v>500</v>
      </c>
      <c r="H174" s="503" t="s">
        <v>3855</v>
      </c>
      <c r="I174" s="365" t="s">
        <v>3856</v>
      </c>
    </row>
    <row r="175" spans="1:9" ht="15">
      <c r="A175" s="364">
        <v>163</v>
      </c>
      <c r="B175" s="364" t="s">
        <v>646</v>
      </c>
      <c r="C175" s="365" t="s">
        <v>3857</v>
      </c>
      <c r="D175" s="365" t="s">
        <v>3858</v>
      </c>
      <c r="E175" s="365" t="s">
        <v>3635</v>
      </c>
      <c r="F175" s="365">
        <v>50</v>
      </c>
      <c r="G175" s="365">
        <v>375</v>
      </c>
      <c r="H175" s="503" t="s">
        <v>3859</v>
      </c>
      <c r="I175" s="365" t="s">
        <v>3860</v>
      </c>
    </row>
    <row r="176" spans="1:9" ht="15">
      <c r="A176" s="364">
        <v>164</v>
      </c>
      <c r="B176" s="364" t="s">
        <v>646</v>
      </c>
      <c r="C176" s="365" t="s">
        <v>3861</v>
      </c>
      <c r="D176" s="365" t="s">
        <v>3862</v>
      </c>
      <c r="E176" s="365" t="s">
        <v>3635</v>
      </c>
      <c r="F176" s="365">
        <v>25</v>
      </c>
      <c r="G176" s="365">
        <v>500</v>
      </c>
      <c r="H176" s="503" t="s">
        <v>3863</v>
      </c>
      <c r="I176" s="365" t="s">
        <v>3864</v>
      </c>
    </row>
    <row r="177" spans="1:9" ht="30">
      <c r="A177" s="364">
        <v>165</v>
      </c>
      <c r="B177" s="364" t="s">
        <v>646</v>
      </c>
      <c r="C177" s="506" t="s">
        <v>3865</v>
      </c>
      <c r="D177" s="365" t="s">
        <v>3866</v>
      </c>
      <c r="E177" s="365" t="s">
        <v>3385</v>
      </c>
      <c r="F177" s="365">
        <v>65.5</v>
      </c>
      <c r="G177" s="365">
        <v>525</v>
      </c>
      <c r="H177" s="503" t="s">
        <v>3867</v>
      </c>
      <c r="I177" s="365" t="s">
        <v>3868</v>
      </c>
    </row>
    <row r="178" spans="1:9" ht="30">
      <c r="A178" s="364">
        <v>166</v>
      </c>
      <c r="B178" s="364" t="s">
        <v>646</v>
      </c>
      <c r="C178" s="365" t="s">
        <v>3869</v>
      </c>
      <c r="D178" s="365" t="s">
        <v>3870</v>
      </c>
      <c r="E178" s="365" t="s">
        <v>3385</v>
      </c>
      <c r="F178" s="365">
        <v>63.2</v>
      </c>
      <c r="G178" s="365">
        <v>750</v>
      </c>
      <c r="H178" s="503" t="s">
        <v>3871</v>
      </c>
      <c r="I178" s="365" t="s">
        <v>3872</v>
      </c>
    </row>
    <row r="179" spans="1:9" ht="30">
      <c r="A179" s="364">
        <v>167</v>
      </c>
      <c r="B179" s="364" t="s">
        <v>646</v>
      </c>
      <c r="C179" s="365" t="s">
        <v>3873</v>
      </c>
      <c r="D179" s="365" t="s">
        <v>3874</v>
      </c>
      <c r="E179" s="365" t="s">
        <v>3385</v>
      </c>
      <c r="F179" s="365">
        <v>82.45</v>
      </c>
      <c r="G179" s="365">
        <v>1000</v>
      </c>
      <c r="H179" s="503" t="s">
        <v>3875</v>
      </c>
      <c r="I179" s="365" t="s">
        <v>3876</v>
      </c>
    </row>
    <row r="180" spans="1:9" ht="30">
      <c r="A180" s="364">
        <v>168</v>
      </c>
      <c r="B180" s="364" t="s">
        <v>646</v>
      </c>
      <c r="C180" s="365" t="s">
        <v>3877</v>
      </c>
      <c r="D180" s="365" t="s">
        <v>3878</v>
      </c>
      <c r="E180" s="365" t="s">
        <v>3385</v>
      </c>
      <c r="F180" s="365">
        <v>90</v>
      </c>
      <c r="G180" s="365">
        <v>900</v>
      </c>
      <c r="H180" s="503" t="s">
        <v>3879</v>
      </c>
      <c r="I180" s="365" t="s">
        <v>3880</v>
      </c>
    </row>
    <row r="181" spans="1:9" ht="30">
      <c r="A181" s="364">
        <v>169</v>
      </c>
      <c r="B181" s="364" t="s">
        <v>646</v>
      </c>
      <c r="C181" s="365" t="s">
        <v>3881</v>
      </c>
      <c r="D181" s="365" t="s">
        <v>3882</v>
      </c>
      <c r="E181" s="365" t="s">
        <v>3385</v>
      </c>
      <c r="F181" s="365">
        <v>171.2</v>
      </c>
      <c r="G181" s="365">
        <v>750</v>
      </c>
      <c r="H181" s="503" t="s">
        <v>3883</v>
      </c>
      <c r="I181" s="365" t="s">
        <v>3884</v>
      </c>
    </row>
    <row r="182" spans="1:9" ht="30">
      <c r="A182" s="364">
        <v>170</v>
      </c>
      <c r="B182" s="364" t="s">
        <v>646</v>
      </c>
      <c r="C182" s="365" t="s">
        <v>3885</v>
      </c>
      <c r="D182" s="365" t="s">
        <v>3886</v>
      </c>
      <c r="E182" s="365" t="s">
        <v>3385</v>
      </c>
      <c r="F182" s="365">
        <v>38.5</v>
      </c>
      <c r="G182" s="365">
        <v>625</v>
      </c>
      <c r="H182" s="503" t="s">
        <v>3887</v>
      </c>
      <c r="I182" s="365" t="s">
        <v>3888</v>
      </c>
    </row>
    <row r="183" spans="1:9" ht="60">
      <c r="A183" s="364">
        <v>171</v>
      </c>
      <c r="B183" s="364" t="s">
        <v>646</v>
      </c>
      <c r="C183" s="365" t="s">
        <v>3889</v>
      </c>
      <c r="D183" s="365" t="s">
        <v>3890</v>
      </c>
      <c r="E183" s="365" t="s">
        <v>3385</v>
      </c>
      <c r="F183" s="365">
        <v>31.5</v>
      </c>
      <c r="G183" s="365">
        <v>400</v>
      </c>
      <c r="H183" s="503" t="s">
        <v>3891</v>
      </c>
      <c r="I183" s="365" t="s">
        <v>3892</v>
      </c>
    </row>
    <row r="184" spans="1:9" ht="30">
      <c r="A184" s="364">
        <v>172</v>
      </c>
      <c r="B184" s="364" t="s">
        <v>646</v>
      </c>
      <c r="C184" s="365" t="s">
        <v>3893</v>
      </c>
      <c r="D184" s="365" t="s">
        <v>3894</v>
      </c>
      <c r="E184" s="365" t="s">
        <v>3385</v>
      </c>
      <c r="F184" s="365">
        <v>83.12</v>
      </c>
      <c r="G184" s="365">
        <v>1300</v>
      </c>
      <c r="H184" s="503" t="s">
        <v>3895</v>
      </c>
      <c r="I184" s="365" t="s">
        <v>3896</v>
      </c>
    </row>
    <row r="185" spans="1:9" ht="30">
      <c r="A185" s="364">
        <v>173</v>
      </c>
      <c r="B185" s="364" t="s">
        <v>646</v>
      </c>
      <c r="C185" s="365" t="s">
        <v>3897</v>
      </c>
      <c r="D185" s="365" t="s">
        <v>3898</v>
      </c>
      <c r="E185" s="365" t="s">
        <v>3385</v>
      </c>
      <c r="F185" s="365">
        <v>89.62</v>
      </c>
      <c r="G185" s="365">
        <v>600</v>
      </c>
      <c r="H185" s="503" t="s">
        <v>3899</v>
      </c>
      <c r="I185" s="365" t="s">
        <v>3900</v>
      </c>
    </row>
    <row r="186" spans="1:9" ht="30">
      <c r="A186" s="364">
        <v>174</v>
      </c>
      <c r="B186" s="364" t="s">
        <v>646</v>
      </c>
      <c r="C186" s="365" t="s">
        <v>3901</v>
      </c>
      <c r="D186" s="365" t="s">
        <v>3902</v>
      </c>
      <c r="E186" s="365" t="s">
        <v>3385</v>
      </c>
      <c r="F186" s="365">
        <v>208.4</v>
      </c>
      <c r="G186" s="365">
        <v>600</v>
      </c>
      <c r="H186" s="503" t="s">
        <v>3903</v>
      </c>
      <c r="I186" s="365" t="s">
        <v>3904</v>
      </c>
    </row>
    <row r="187" spans="1:9" ht="45">
      <c r="A187" s="364">
        <v>175</v>
      </c>
      <c r="B187" s="364" t="s">
        <v>646</v>
      </c>
      <c r="C187" s="365" t="s">
        <v>3905</v>
      </c>
      <c r="D187" s="365" t="s">
        <v>3906</v>
      </c>
      <c r="E187" s="365" t="s">
        <v>3385</v>
      </c>
      <c r="F187" s="365">
        <v>74.900000000000006</v>
      </c>
      <c r="G187" s="365">
        <v>750</v>
      </c>
      <c r="H187" s="503" t="s">
        <v>3907</v>
      </c>
      <c r="I187" s="365" t="s">
        <v>3908</v>
      </c>
    </row>
    <row r="188" spans="1:9" ht="45">
      <c r="A188" s="364">
        <v>176</v>
      </c>
      <c r="B188" s="364" t="s">
        <v>646</v>
      </c>
      <c r="C188" s="365" t="s">
        <v>3909</v>
      </c>
      <c r="D188" s="365" t="s">
        <v>3910</v>
      </c>
      <c r="E188" s="365" t="s">
        <v>3557</v>
      </c>
      <c r="F188" s="365">
        <v>35.6</v>
      </c>
      <c r="G188" s="365">
        <v>1000</v>
      </c>
      <c r="H188" s="503" t="s">
        <v>3911</v>
      </c>
      <c r="I188" s="365" t="s">
        <v>3912</v>
      </c>
    </row>
    <row r="189" spans="1:9" ht="15">
      <c r="A189" s="364">
        <v>177</v>
      </c>
      <c r="B189" s="364" t="s">
        <v>646</v>
      </c>
      <c r="C189" s="365" t="s">
        <v>3913</v>
      </c>
      <c r="D189" s="365" t="s">
        <v>3914</v>
      </c>
      <c r="E189" s="365" t="s">
        <v>3635</v>
      </c>
      <c r="F189" s="365">
        <v>100</v>
      </c>
      <c r="G189" s="365">
        <v>375</v>
      </c>
      <c r="H189" s="503" t="s">
        <v>3915</v>
      </c>
      <c r="I189" s="365" t="s">
        <v>3916</v>
      </c>
    </row>
    <row r="190" spans="1:9" ht="30">
      <c r="A190" s="364">
        <v>178</v>
      </c>
      <c r="B190" s="364" t="s">
        <v>646</v>
      </c>
      <c r="C190" s="365" t="s">
        <v>3917</v>
      </c>
      <c r="D190" s="365" t="s">
        <v>3918</v>
      </c>
      <c r="E190" s="365" t="s">
        <v>3635</v>
      </c>
      <c r="F190" s="365">
        <v>27</v>
      </c>
      <c r="G190" s="365">
        <v>375</v>
      </c>
      <c r="H190" s="503" t="s">
        <v>3919</v>
      </c>
      <c r="I190" s="365" t="s">
        <v>3920</v>
      </c>
    </row>
    <row r="191" spans="1:9" ht="30">
      <c r="A191" s="364">
        <v>179</v>
      </c>
      <c r="B191" s="364" t="s">
        <v>646</v>
      </c>
      <c r="C191" s="365" t="s">
        <v>3921</v>
      </c>
      <c r="D191" s="365" t="s">
        <v>3922</v>
      </c>
      <c r="E191" s="365" t="s">
        <v>3635</v>
      </c>
      <c r="F191" s="365">
        <v>60</v>
      </c>
      <c r="G191" s="365">
        <v>312.5</v>
      </c>
      <c r="H191" s="503" t="s">
        <v>3923</v>
      </c>
      <c r="I191" s="365" t="s">
        <v>3924</v>
      </c>
    </row>
    <row r="192" spans="1:9" ht="30">
      <c r="A192" s="364">
        <v>180</v>
      </c>
      <c r="B192" s="364" t="s">
        <v>646</v>
      </c>
      <c r="C192" s="365" t="s">
        <v>3925</v>
      </c>
      <c r="D192" s="365" t="s">
        <v>3926</v>
      </c>
      <c r="E192" s="365" t="s">
        <v>3635</v>
      </c>
      <c r="F192" s="365">
        <v>30</v>
      </c>
      <c r="G192" s="365">
        <v>250</v>
      </c>
      <c r="H192" s="503" t="s">
        <v>3927</v>
      </c>
      <c r="I192" s="365" t="s">
        <v>3928</v>
      </c>
    </row>
    <row r="193" spans="1:9" ht="30">
      <c r="A193" s="364">
        <v>181</v>
      </c>
      <c r="B193" s="364" t="s">
        <v>646</v>
      </c>
      <c r="C193" s="365" t="s">
        <v>3929</v>
      </c>
      <c r="D193" s="365" t="s">
        <v>3930</v>
      </c>
      <c r="E193" s="365" t="s">
        <v>3635</v>
      </c>
      <c r="F193" s="365">
        <v>30</v>
      </c>
      <c r="G193" s="365">
        <v>250</v>
      </c>
      <c r="H193" s="503" t="s">
        <v>3931</v>
      </c>
      <c r="I193" s="365" t="s">
        <v>3932</v>
      </c>
    </row>
    <row r="194" spans="1:9" ht="30">
      <c r="A194" s="364">
        <v>182</v>
      </c>
      <c r="B194" s="364" t="s">
        <v>646</v>
      </c>
      <c r="C194" s="365" t="s">
        <v>3933</v>
      </c>
      <c r="D194" s="365" t="s">
        <v>3934</v>
      </c>
      <c r="E194" s="365" t="s">
        <v>3635</v>
      </c>
      <c r="F194" s="365">
        <v>20</v>
      </c>
      <c r="G194" s="506">
        <v>62.5</v>
      </c>
      <c r="H194" s="503" t="s">
        <v>3935</v>
      </c>
      <c r="I194" s="365" t="s">
        <v>3936</v>
      </c>
    </row>
    <row r="195" spans="1:9" ht="30">
      <c r="A195" s="364">
        <v>183</v>
      </c>
      <c r="B195" s="364" t="s">
        <v>646</v>
      </c>
      <c r="C195" s="365" t="s">
        <v>3937</v>
      </c>
      <c r="D195" s="365" t="s">
        <v>3938</v>
      </c>
      <c r="E195" s="365" t="s">
        <v>3635</v>
      </c>
      <c r="F195" s="365">
        <v>20</v>
      </c>
      <c r="G195" s="365">
        <v>312.5</v>
      </c>
      <c r="H195" s="503" t="s">
        <v>3939</v>
      </c>
      <c r="I195" s="365" t="s">
        <v>3940</v>
      </c>
    </row>
    <row r="196" spans="1:9" ht="30">
      <c r="A196" s="364">
        <v>184</v>
      </c>
      <c r="B196" s="364" t="s">
        <v>646</v>
      </c>
      <c r="C196" s="365" t="s">
        <v>3941</v>
      </c>
      <c r="D196" s="365" t="s">
        <v>3942</v>
      </c>
      <c r="E196" s="365" t="s">
        <v>3635</v>
      </c>
      <c r="F196" s="365">
        <v>40</v>
      </c>
      <c r="G196" s="365">
        <v>250</v>
      </c>
      <c r="H196" s="503" t="s">
        <v>3943</v>
      </c>
      <c r="I196" s="365" t="s">
        <v>3944</v>
      </c>
    </row>
    <row r="197" spans="1:9" ht="30">
      <c r="A197" s="364">
        <v>185</v>
      </c>
      <c r="B197" s="364" t="s">
        <v>646</v>
      </c>
      <c r="C197" s="365" t="s">
        <v>3945</v>
      </c>
      <c r="D197" s="365" t="s">
        <v>3946</v>
      </c>
      <c r="E197" s="365" t="s">
        <v>3635</v>
      </c>
      <c r="F197" s="365">
        <v>46.31</v>
      </c>
      <c r="G197" s="365">
        <v>250</v>
      </c>
      <c r="H197" s="503" t="s">
        <v>3947</v>
      </c>
      <c r="I197" s="365" t="s">
        <v>3948</v>
      </c>
    </row>
    <row r="198" spans="1:9" ht="45">
      <c r="A198" s="364">
        <v>186</v>
      </c>
      <c r="B198" s="364" t="s">
        <v>646</v>
      </c>
      <c r="C198" s="365" t="s">
        <v>3949</v>
      </c>
      <c r="D198" s="365" t="s">
        <v>3950</v>
      </c>
      <c r="E198" s="365" t="s">
        <v>3365</v>
      </c>
      <c r="F198" s="365">
        <v>60</v>
      </c>
      <c r="G198" s="365">
        <v>625</v>
      </c>
      <c r="H198" s="503" t="s">
        <v>3951</v>
      </c>
      <c r="I198" s="365" t="s">
        <v>3952</v>
      </c>
    </row>
    <row r="199" spans="1:9" ht="30">
      <c r="A199" s="364">
        <v>187</v>
      </c>
      <c r="B199" s="364" t="s">
        <v>646</v>
      </c>
      <c r="C199" s="365" t="s">
        <v>3953</v>
      </c>
      <c r="D199" s="365" t="s">
        <v>3954</v>
      </c>
      <c r="E199" s="365" t="s">
        <v>3557</v>
      </c>
      <c r="F199" s="365">
        <v>60</v>
      </c>
      <c r="G199" s="365">
        <v>625</v>
      </c>
      <c r="H199" s="503" t="s">
        <v>3955</v>
      </c>
      <c r="I199" s="365" t="s">
        <v>3956</v>
      </c>
    </row>
    <row r="200" spans="1:9" ht="30">
      <c r="A200" s="364">
        <v>188</v>
      </c>
      <c r="B200" s="364" t="s">
        <v>646</v>
      </c>
      <c r="C200" s="365" t="s">
        <v>3957</v>
      </c>
      <c r="D200" s="365" t="s">
        <v>3958</v>
      </c>
      <c r="E200" s="365" t="s">
        <v>3557</v>
      </c>
      <c r="F200" s="365">
        <v>134.75</v>
      </c>
      <c r="G200" s="365">
        <v>812.5</v>
      </c>
      <c r="H200" s="503" t="s">
        <v>3959</v>
      </c>
      <c r="I200" s="365" t="s">
        <v>3960</v>
      </c>
    </row>
    <row r="201" spans="1:9" ht="30">
      <c r="A201" s="364">
        <v>189</v>
      </c>
      <c r="B201" s="364" t="s">
        <v>646</v>
      </c>
      <c r="C201" s="365" t="s">
        <v>3961</v>
      </c>
      <c r="D201" s="365" t="s">
        <v>3962</v>
      </c>
      <c r="E201" s="365" t="s">
        <v>3557</v>
      </c>
      <c r="F201" s="365">
        <v>125</v>
      </c>
      <c r="G201" s="365">
        <v>1250</v>
      </c>
      <c r="H201" s="503" t="s">
        <v>3963</v>
      </c>
      <c r="I201" s="365" t="s">
        <v>3964</v>
      </c>
    </row>
    <row r="202" spans="1:9" ht="30">
      <c r="A202" s="364">
        <v>190</v>
      </c>
      <c r="B202" s="364" t="s">
        <v>646</v>
      </c>
      <c r="C202" s="365" t="s">
        <v>3965</v>
      </c>
      <c r="D202" s="365" t="s">
        <v>3966</v>
      </c>
      <c r="E202" s="365" t="s">
        <v>3557</v>
      </c>
      <c r="F202" s="365">
        <v>101.05</v>
      </c>
      <c r="G202" s="365">
        <v>1125</v>
      </c>
      <c r="H202" s="503" t="s">
        <v>3967</v>
      </c>
      <c r="I202" s="365" t="s">
        <v>3968</v>
      </c>
    </row>
    <row r="203" spans="1:9" ht="30">
      <c r="A203" s="364">
        <v>191</v>
      </c>
      <c r="B203" s="364" t="s">
        <v>646</v>
      </c>
      <c r="C203" s="365" t="s">
        <v>3969</v>
      </c>
      <c r="D203" s="365" t="s">
        <v>3970</v>
      </c>
      <c r="E203" s="365" t="s">
        <v>3557</v>
      </c>
      <c r="F203" s="365">
        <v>464.66</v>
      </c>
      <c r="G203" s="365">
        <v>1875</v>
      </c>
      <c r="H203" s="503" t="s">
        <v>3971</v>
      </c>
      <c r="I203" s="506" t="s">
        <v>3972</v>
      </c>
    </row>
    <row r="204" spans="1:9" ht="75">
      <c r="A204" s="364">
        <v>192</v>
      </c>
      <c r="B204" s="364" t="s">
        <v>646</v>
      </c>
      <c r="C204" s="365" t="s">
        <v>3973</v>
      </c>
      <c r="D204" s="365" t="s">
        <v>3483</v>
      </c>
      <c r="E204" s="365" t="s">
        <v>3557</v>
      </c>
      <c r="F204" s="365">
        <v>619.20000000000005</v>
      </c>
      <c r="G204" s="365">
        <v>625</v>
      </c>
      <c r="H204" s="503" t="s">
        <v>3484</v>
      </c>
      <c r="I204" s="365" t="s">
        <v>3974</v>
      </c>
    </row>
    <row r="205" spans="1:9" ht="30">
      <c r="A205" s="364">
        <v>193</v>
      </c>
      <c r="B205" s="364" t="s">
        <v>646</v>
      </c>
      <c r="C205" s="365" t="s">
        <v>3975</v>
      </c>
      <c r="D205" s="365" t="s">
        <v>3976</v>
      </c>
      <c r="E205" s="365" t="s">
        <v>3557</v>
      </c>
      <c r="F205" s="365">
        <v>43.37</v>
      </c>
      <c r="G205" s="365">
        <v>625</v>
      </c>
      <c r="H205" s="503" t="s">
        <v>3977</v>
      </c>
      <c r="I205" s="365" t="s">
        <v>3978</v>
      </c>
    </row>
    <row r="206" spans="1:9" ht="30">
      <c r="A206" s="364">
        <v>194</v>
      </c>
      <c r="B206" s="364" t="s">
        <v>646</v>
      </c>
      <c r="C206" s="365" t="s">
        <v>3979</v>
      </c>
      <c r="D206" s="365" t="s">
        <v>3980</v>
      </c>
      <c r="E206" s="365" t="s">
        <v>3557</v>
      </c>
      <c r="F206" s="365">
        <v>80</v>
      </c>
      <c r="G206" s="365">
        <v>875</v>
      </c>
      <c r="H206" s="503" t="s">
        <v>3981</v>
      </c>
      <c r="I206" s="365" t="s">
        <v>3982</v>
      </c>
    </row>
    <row r="207" spans="1:9" ht="60">
      <c r="A207" s="364">
        <v>195</v>
      </c>
      <c r="B207" s="364" t="s">
        <v>646</v>
      </c>
      <c r="C207" s="365" t="s">
        <v>3983</v>
      </c>
      <c r="D207" s="365" t="s">
        <v>3984</v>
      </c>
      <c r="E207" s="365" t="s">
        <v>3635</v>
      </c>
      <c r="F207" s="365">
        <v>107</v>
      </c>
      <c r="G207" s="365">
        <v>500</v>
      </c>
      <c r="H207" s="503" t="s">
        <v>3985</v>
      </c>
      <c r="I207" s="365" t="s">
        <v>3986</v>
      </c>
    </row>
    <row r="208" spans="1:9" ht="30">
      <c r="A208" s="364">
        <v>196</v>
      </c>
      <c r="B208" s="364" t="s">
        <v>646</v>
      </c>
      <c r="C208" s="365" t="s">
        <v>3987</v>
      </c>
      <c r="D208" s="365" t="s">
        <v>3988</v>
      </c>
      <c r="E208" s="365" t="s">
        <v>3557</v>
      </c>
      <c r="F208" s="365">
        <v>67</v>
      </c>
      <c r="G208" s="365">
        <v>1080</v>
      </c>
      <c r="H208" s="503" t="s">
        <v>3759</v>
      </c>
      <c r="I208" s="365" t="s">
        <v>3760</v>
      </c>
    </row>
    <row r="209" spans="1:9" ht="30">
      <c r="A209" s="364">
        <v>197</v>
      </c>
      <c r="B209" s="364" t="s">
        <v>646</v>
      </c>
      <c r="C209" s="365" t="s">
        <v>3989</v>
      </c>
      <c r="D209" s="365" t="s">
        <v>3990</v>
      </c>
      <c r="E209" s="365" t="s">
        <v>3557</v>
      </c>
      <c r="F209" s="365">
        <v>20</v>
      </c>
      <c r="G209" s="365">
        <v>150</v>
      </c>
      <c r="H209" s="503" t="s">
        <v>3991</v>
      </c>
      <c r="I209" s="365" t="s">
        <v>3992</v>
      </c>
    </row>
    <row r="210" spans="1:9" ht="45">
      <c r="A210" s="364">
        <v>198</v>
      </c>
      <c r="B210" s="364" t="s">
        <v>646</v>
      </c>
      <c r="C210" s="365" t="s">
        <v>3993</v>
      </c>
      <c r="D210" s="365" t="s">
        <v>3630</v>
      </c>
      <c r="E210" s="365" t="s">
        <v>3994</v>
      </c>
      <c r="F210" s="365">
        <v>176.42</v>
      </c>
      <c r="G210" s="365">
        <v>1960</v>
      </c>
      <c r="H210" s="365">
        <v>202340984</v>
      </c>
      <c r="I210" s="365" t="s">
        <v>806</v>
      </c>
    </row>
    <row r="211" spans="1:9" ht="30">
      <c r="A211" s="364">
        <v>199</v>
      </c>
      <c r="B211" s="364" t="s">
        <v>646</v>
      </c>
      <c r="C211" s="365" t="s">
        <v>3995</v>
      </c>
      <c r="D211" s="365" t="s">
        <v>3996</v>
      </c>
      <c r="E211" s="365" t="s">
        <v>3997</v>
      </c>
      <c r="F211" s="365">
        <v>93.9</v>
      </c>
      <c r="G211" s="365">
        <v>1250</v>
      </c>
      <c r="H211" s="503" t="s">
        <v>3998</v>
      </c>
      <c r="I211" s="365" t="s">
        <v>812</v>
      </c>
    </row>
    <row r="212" spans="1:9" ht="30">
      <c r="A212" s="364">
        <v>200</v>
      </c>
      <c r="B212" s="364" t="s">
        <v>646</v>
      </c>
      <c r="C212" s="365" t="s">
        <v>3999</v>
      </c>
      <c r="D212" s="365" t="s">
        <v>4000</v>
      </c>
      <c r="E212" s="365" t="s">
        <v>4001</v>
      </c>
      <c r="F212" s="365">
        <v>1200</v>
      </c>
      <c r="G212" s="365">
        <v>5900</v>
      </c>
      <c r="H212" s="365" t="s">
        <v>4002</v>
      </c>
      <c r="I212" s="365" t="s">
        <v>4003</v>
      </c>
    </row>
    <row r="213" spans="1:9" ht="30">
      <c r="A213" s="364">
        <v>201</v>
      </c>
      <c r="B213" s="364" t="s">
        <v>646</v>
      </c>
      <c r="C213" s="365" t="s">
        <v>4004</v>
      </c>
      <c r="D213" s="365" t="s">
        <v>4005</v>
      </c>
      <c r="E213" s="365" t="s">
        <v>4006</v>
      </c>
      <c r="F213" s="365">
        <v>130</v>
      </c>
      <c r="G213" s="365">
        <v>150</v>
      </c>
      <c r="H213" s="365" t="s">
        <v>4007</v>
      </c>
      <c r="I213" s="365" t="s">
        <v>4008</v>
      </c>
    </row>
    <row r="214" spans="1:9" ht="30">
      <c r="A214" s="364">
        <v>202</v>
      </c>
      <c r="B214" s="364" t="s">
        <v>646</v>
      </c>
      <c r="C214" s="365" t="s">
        <v>4009</v>
      </c>
      <c r="D214" s="365" t="s">
        <v>4010</v>
      </c>
      <c r="E214" s="365" t="s">
        <v>4001</v>
      </c>
      <c r="F214" s="365">
        <v>414.7</v>
      </c>
      <c r="G214" s="365">
        <v>7130</v>
      </c>
      <c r="H214" s="365" t="s">
        <v>4011</v>
      </c>
      <c r="I214" s="365" t="s">
        <v>4012</v>
      </c>
    </row>
    <row r="215" spans="1:9" ht="120">
      <c r="A215" s="364">
        <v>203</v>
      </c>
      <c r="B215" s="364" t="s">
        <v>646</v>
      </c>
      <c r="C215" s="365" t="s">
        <v>4013</v>
      </c>
      <c r="D215" s="365" t="s">
        <v>4014</v>
      </c>
      <c r="E215" s="365" t="s">
        <v>4001</v>
      </c>
      <c r="F215" s="365">
        <v>1200</v>
      </c>
      <c r="G215" s="365">
        <v>40</v>
      </c>
      <c r="H215" s="365" t="s">
        <v>3303</v>
      </c>
      <c r="I215" s="365" t="s">
        <v>3302</v>
      </c>
    </row>
    <row r="216" spans="1:9" ht="30">
      <c r="A216" s="364">
        <v>204</v>
      </c>
      <c r="B216" s="364" t="s">
        <v>646</v>
      </c>
      <c r="C216" s="365" t="s">
        <v>4015</v>
      </c>
      <c r="D216" s="365" t="s">
        <v>4016</v>
      </c>
      <c r="E216" s="365" t="s">
        <v>4001</v>
      </c>
      <c r="F216" s="365">
        <v>1000</v>
      </c>
      <c r="G216" s="365">
        <v>150</v>
      </c>
      <c r="H216" s="365" t="s">
        <v>3305</v>
      </c>
      <c r="I216" s="365" t="s">
        <v>3304</v>
      </c>
    </row>
    <row r="217" spans="1:9" ht="30">
      <c r="A217" s="364">
        <v>205</v>
      </c>
      <c r="B217" s="426" t="s">
        <v>646</v>
      </c>
      <c r="C217" s="507" t="s">
        <v>4017</v>
      </c>
      <c r="D217" s="508" t="s">
        <v>4018</v>
      </c>
      <c r="E217" s="423" t="s">
        <v>3635</v>
      </c>
      <c r="F217" s="508">
        <v>50</v>
      </c>
      <c r="G217" s="423">
        <v>500</v>
      </c>
      <c r="H217" s="509" t="s">
        <v>4019</v>
      </c>
      <c r="I217" s="423" t="s">
        <v>4020</v>
      </c>
    </row>
    <row r="218" spans="1:9" ht="30">
      <c r="A218" s="364">
        <v>206</v>
      </c>
      <c r="B218" s="426" t="s">
        <v>646</v>
      </c>
      <c r="C218" s="507" t="s">
        <v>4021</v>
      </c>
      <c r="D218" s="423" t="s">
        <v>4022</v>
      </c>
      <c r="E218" s="423" t="s">
        <v>3635</v>
      </c>
      <c r="F218" s="508">
        <v>28.84</v>
      </c>
      <c r="G218" s="423">
        <v>500</v>
      </c>
      <c r="H218" s="509">
        <v>62006049026</v>
      </c>
      <c r="I218" s="423" t="s">
        <v>4023</v>
      </c>
    </row>
    <row r="219" spans="1:9" ht="30">
      <c r="A219" s="364">
        <v>207</v>
      </c>
      <c r="B219" s="426" t="s">
        <v>646</v>
      </c>
      <c r="C219" s="507" t="s">
        <v>4024</v>
      </c>
      <c r="D219" s="423" t="s">
        <v>4025</v>
      </c>
      <c r="E219" s="423" t="s">
        <v>3635</v>
      </c>
      <c r="F219" s="508">
        <v>40</v>
      </c>
      <c r="G219" s="423">
        <v>500</v>
      </c>
      <c r="H219" s="509">
        <v>53001020108</v>
      </c>
      <c r="I219" s="423" t="s">
        <v>4026</v>
      </c>
    </row>
    <row r="220" spans="1:9" ht="15">
      <c r="A220" s="364">
        <v>208</v>
      </c>
      <c r="B220" s="426" t="s">
        <v>646</v>
      </c>
      <c r="C220" s="507" t="s">
        <v>4027</v>
      </c>
      <c r="D220" s="423" t="s">
        <v>4028</v>
      </c>
      <c r="E220" s="423" t="s">
        <v>3635</v>
      </c>
      <c r="F220" s="508">
        <v>60</v>
      </c>
      <c r="G220" s="423">
        <v>250</v>
      </c>
      <c r="H220" s="509">
        <v>53001005197</v>
      </c>
      <c r="I220" s="423" t="s">
        <v>4029</v>
      </c>
    </row>
    <row r="221" spans="1:9" ht="30">
      <c r="A221" s="364">
        <v>209</v>
      </c>
      <c r="B221" s="426" t="s">
        <v>646</v>
      </c>
      <c r="C221" s="507" t="s">
        <v>4030</v>
      </c>
      <c r="D221" s="423" t="s">
        <v>4031</v>
      </c>
      <c r="E221" s="423" t="s">
        <v>3635</v>
      </c>
      <c r="F221" s="508">
        <v>30</v>
      </c>
      <c r="G221" s="423">
        <v>400</v>
      </c>
      <c r="H221" s="509">
        <v>53001046366</v>
      </c>
      <c r="I221" s="423" t="s">
        <v>4032</v>
      </c>
    </row>
    <row r="222" spans="1:9" ht="45">
      <c r="A222" s="364">
        <v>210</v>
      </c>
      <c r="B222" s="426" t="s">
        <v>646</v>
      </c>
      <c r="C222" s="507" t="s">
        <v>4033</v>
      </c>
      <c r="D222" s="423" t="s">
        <v>4034</v>
      </c>
      <c r="E222" s="423" t="s">
        <v>3635</v>
      </c>
      <c r="F222" s="508">
        <v>50</v>
      </c>
      <c r="G222" s="423">
        <v>400</v>
      </c>
      <c r="H222" s="509">
        <v>53001008065</v>
      </c>
      <c r="I222" s="423" t="s">
        <v>4035</v>
      </c>
    </row>
    <row r="223" spans="1:9" ht="30">
      <c r="A223" s="364">
        <v>211</v>
      </c>
      <c r="B223" s="426" t="s">
        <v>646</v>
      </c>
      <c r="C223" s="507" t="s">
        <v>4036</v>
      </c>
      <c r="D223" s="423" t="s">
        <v>4037</v>
      </c>
      <c r="E223" s="423" t="s">
        <v>3635</v>
      </c>
      <c r="F223" s="508">
        <v>40</v>
      </c>
      <c r="G223" s="423">
        <v>400</v>
      </c>
      <c r="H223" s="509" t="s">
        <v>4038</v>
      </c>
      <c r="I223" s="423" t="s">
        <v>4039</v>
      </c>
    </row>
    <row r="224" spans="1:9" ht="45">
      <c r="A224" s="364">
        <v>212</v>
      </c>
      <c r="B224" s="426" t="s">
        <v>646</v>
      </c>
      <c r="C224" s="507" t="s">
        <v>4040</v>
      </c>
      <c r="D224" s="423" t="s">
        <v>4037</v>
      </c>
      <c r="E224" s="423" t="s">
        <v>3635</v>
      </c>
      <c r="F224" s="508">
        <v>40</v>
      </c>
      <c r="G224" s="423">
        <v>400</v>
      </c>
      <c r="H224" s="509">
        <v>53001018478</v>
      </c>
      <c r="I224" s="423" t="s">
        <v>4039</v>
      </c>
    </row>
    <row r="225" spans="1:9" ht="45">
      <c r="A225" s="364">
        <v>213</v>
      </c>
      <c r="B225" s="426" t="s">
        <v>646</v>
      </c>
      <c r="C225" s="507" t="s">
        <v>4041</v>
      </c>
      <c r="D225" s="423" t="s">
        <v>4042</v>
      </c>
      <c r="E225" s="423" t="s">
        <v>3635</v>
      </c>
      <c r="F225" s="508">
        <v>40</v>
      </c>
      <c r="G225" s="423">
        <v>300</v>
      </c>
      <c r="H225" s="509">
        <v>53001021541</v>
      </c>
      <c r="I225" s="423" t="s">
        <v>4043</v>
      </c>
    </row>
    <row r="226" spans="1:9" ht="45">
      <c r="A226" s="364">
        <v>214</v>
      </c>
      <c r="B226" s="426" t="s">
        <v>646</v>
      </c>
      <c r="C226" s="507" t="s">
        <v>4044</v>
      </c>
      <c r="D226" s="423" t="s">
        <v>4045</v>
      </c>
      <c r="E226" s="423" t="s">
        <v>3635</v>
      </c>
      <c r="F226" s="508">
        <v>30</v>
      </c>
      <c r="G226" s="423">
        <v>400</v>
      </c>
      <c r="H226" s="509">
        <v>60001022208</v>
      </c>
      <c r="I226" s="423" t="s">
        <v>4046</v>
      </c>
    </row>
    <row r="227" spans="1:9" ht="45">
      <c r="A227" s="364">
        <v>215</v>
      </c>
      <c r="B227" s="426" t="s">
        <v>646</v>
      </c>
      <c r="C227" s="507" t="s">
        <v>4047</v>
      </c>
      <c r="D227" s="423" t="s">
        <v>4048</v>
      </c>
      <c r="E227" s="423" t="s">
        <v>3635</v>
      </c>
      <c r="F227" s="508">
        <v>30</v>
      </c>
      <c r="G227" s="423">
        <v>350</v>
      </c>
      <c r="H227" s="509" t="s">
        <v>4049</v>
      </c>
      <c r="I227" s="423" t="s">
        <v>4050</v>
      </c>
    </row>
    <row r="228" spans="1:9" ht="30">
      <c r="A228" s="364">
        <v>216</v>
      </c>
      <c r="B228" s="426" t="s">
        <v>646</v>
      </c>
      <c r="C228" s="507" t="s">
        <v>4051</v>
      </c>
      <c r="D228" s="423" t="s">
        <v>4052</v>
      </c>
      <c r="E228" s="423" t="s">
        <v>3635</v>
      </c>
      <c r="F228" s="508">
        <v>50</v>
      </c>
      <c r="G228" s="423">
        <v>250</v>
      </c>
      <c r="H228" s="509" t="s">
        <v>4053</v>
      </c>
      <c r="I228" s="423" t="s">
        <v>4054</v>
      </c>
    </row>
    <row r="229" spans="1:9" ht="30">
      <c r="A229" s="364">
        <v>217</v>
      </c>
      <c r="B229" s="426" t="s">
        <v>646</v>
      </c>
      <c r="C229" s="507" t="s">
        <v>4055</v>
      </c>
      <c r="D229" s="423" t="s">
        <v>4056</v>
      </c>
      <c r="E229" s="423" t="s">
        <v>3635</v>
      </c>
      <c r="F229" s="508">
        <v>60</v>
      </c>
      <c r="G229" s="423">
        <v>400</v>
      </c>
      <c r="H229" s="509" t="s">
        <v>4057</v>
      </c>
      <c r="I229" s="423" t="s">
        <v>4058</v>
      </c>
    </row>
    <row r="230" spans="1:9" ht="30">
      <c r="A230" s="364">
        <v>218</v>
      </c>
      <c r="B230" s="426" t="s">
        <v>646</v>
      </c>
      <c r="C230" s="507" t="s">
        <v>4059</v>
      </c>
      <c r="D230" s="423" t="s">
        <v>4060</v>
      </c>
      <c r="E230" s="423" t="s">
        <v>3635</v>
      </c>
      <c r="F230" s="508">
        <v>43</v>
      </c>
      <c r="G230" s="423">
        <v>400</v>
      </c>
      <c r="H230" s="509" t="s">
        <v>4061</v>
      </c>
      <c r="I230" s="423" t="s">
        <v>4062</v>
      </c>
    </row>
    <row r="231" spans="1:9" ht="30">
      <c r="A231" s="364">
        <v>219</v>
      </c>
      <c r="B231" s="426" t="s">
        <v>646</v>
      </c>
      <c r="C231" s="507" t="s">
        <v>4063</v>
      </c>
      <c r="D231" s="423" t="s">
        <v>4064</v>
      </c>
      <c r="E231" s="423" t="s">
        <v>3635</v>
      </c>
      <c r="F231" s="423">
        <v>57</v>
      </c>
      <c r="G231" s="423">
        <v>625</v>
      </c>
      <c r="H231" s="509" t="s">
        <v>4065</v>
      </c>
      <c r="I231" s="423" t="s">
        <v>4066</v>
      </c>
    </row>
    <row r="232" spans="1:9" ht="30">
      <c r="A232" s="364">
        <v>220</v>
      </c>
      <c r="B232" s="426" t="s">
        <v>646</v>
      </c>
      <c r="C232" s="507" t="s">
        <v>4067</v>
      </c>
      <c r="D232" s="423" t="s">
        <v>4068</v>
      </c>
      <c r="E232" s="423" t="s">
        <v>3635</v>
      </c>
      <c r="F232" s="423">
        <v>60</v>
      </c>
      <c r="G232" s="423">
        <v>625</v>
      </c>
      <c r="H232" s="509">
        <v>19001070350</v>
      </c>
      <c r="I232" s="423" t="s">
        <v>4069</v>
      </c>
    </row>
    <row r="233" spans="1:9" ht="30">
      <c r="A233" s="364">
        <v>221</v>
      </c>
      <c r="B233" s="426" t="s">
        <v>646</v>
      </c>
      <c r="C233" s="507" t="s">
        <v>4070</v>
      </c>
      <c r="D233" s="423" t="s">
        <v>4071</v>
      </c>
      <c r="E233" s="423" t="s">
        <v>3635</v>
      </c>
      <c r="F233" s="423">
        <v>65</v>
      </c>
      <c r="G233" s="423">
        <v>625</v>
      </c>
      <c r="H233" s="509">
        <v>19001081441</v>
      </c>
      <c r="I233" s="423" t="s">
        <v>4072</v>
      </c>
    </row>
    <row r="234" spans="1:9" ht="30">
      <c r="A234" s="364">
        <v>222</v>
      </c>
      <c r="B234" s="426" t="s">
        <v>646</v>
      </c>
      <c r="C234" s="507" t="s">
        <v>4073</v>
      </c>
      <c r="D234" s="423" t="s">
        <v>4074</v>
      </c>
      <c r="E234" s="423" t="s">
        <v>3635</v>
      </c>
      <c r="F234" s="423">
        <v>65</v>
      </c>
      <c r="G234" s="423">
        <v>625</v>
      </c>
      <c r="H234" s="509">
        <v>19001064250</v>
      </c>
      <c r="I234" s="423" t="s">
        <v>4075</v>
      </c>
    </row>
    <row r="235" spans="1:9" ht="45">
      <c r="A235" s="364">
        <v>223</v>
      </c>
      <c r="B235" s="426" t="s">
        <v>646</v>
      </c>
      <c r="C235" s="507" t="s">
        <v>4076</v>
      </c>
      <c r="D235" s="423" t="s">
        <v>4077</v>
      </c>
      <c r="E235" s="423" t="s">
        <v>3635</v>
      </c>
      <c r="F235" s="423">
        <v>55</v>
      </c>
      <c r="G235" s="423">
        <v>375</v>
      </c>
      <c r="H235" s="509">
        <v>19001028095</v>
      </c>
      <c r="I235" s="423" t="s">
        <v>4078</v>
      </c>
    </row>
    <row r="236" spans="1:9" ht="60">
      <c r="A236" s="364">
        <v>224</v>
      </c>
      <c r="B236" s="426" t="s">
        <v>646</v>
      </c>
      <c r="C236" s="507" t="s">
        <v>4079</v>
      </c>
      <c r="D236" s="423" t="s">
        <v>4080</v>
      </c>
      <c r="E236" s="423" t="s">
        <v>3635</v>
      </c>
      <c r="F236" s="423">
        <v>65</v>
      </c>
      <c r="G236" s="423">
        <v>375</v>
      </c>
      <c r="H236" s="509">
        <v>19001008021</v>
      </c>
      <c r="I236" s="423" t="s">
        <v>4081</v>
      </c>
    </row>
    <row r="237" spans="1:9" ht="45">
      <c r="A237" s="364">
        <v>225</v>
      </c>
      <c r="B237" s="426" t="s">
        <v>646</v>
      </c>
      <c r="C237" s="507" t="s">
        <v>4082</v>
      </c>
      <c r="D237" s="423" t="s">
        <v>4083</v>
      </c>
      <c r="E237" s="423" t="s">
        <v>3635</v>
      </c>
      <c r="F237" s="423">
        <v>53</v>
      </c>
      <c r="G237" s="423">
        <v>375</v>
      </c>
      <c r="H237" s="509" t="s">
        <v>4084</v>
      </c>
      <c r="I237" s="423" t="s">
        <v>4085</v>
      </c>
    </row>
    <row r="238" spans="1:9" ht="60">
      <c r="A238" s="364">
        <v>226</v>
      </c>
      <c r="B238" s="426" t="s">
        <v>646</v>
      </c>
      <c r="C238" s="507" t="s">
        <v>4086</v>
      </c>
      <c r="D238" s="423" t="s">
        <v>4087</v>
      </c>
      <c r="E238" s="423" t="s">
        <v>3635</v>
      </c>
      <c r="F238" s="423">
        <v>62</v>
      </c>
      <c r="G238" s="423">
        <v>375</v>
      </c>
      <c r="H238" s="509">
        <v>19001066733</v>
      </c>
      <c r="I238" s="423" t="s">
        <v>4088</v>
      </c>
    </row>
    <row r="239" spans="1:9" ht="45">
      <c r="A239" s="364">
        <v>227</v>
      </c>
      <c r="B239" s="426" t="s">
        <v>646</v>
      </c>
      <c r="C239" s="507" t="s">
        <v>4089</v>
      </c>
      <c r="D239" s="423" t="s">
        <v>4090</v>
      </c>
      <c r="E239" s="423" t="s">
        <v>3635</v>
      </c>
      <c r="F239" s="423">
        <v>63</v>
      </c>
      <c r="G239" s="423">
        <v>375</v>
      </c>
      <c r="H239" s="509" t="s">
        <v>4091</v>
      </c>
      <c r="I239" s="423" t="s">
        <v>4092</v>
      </c>
    </row>
    <row r="240" spans="1:9" ht="45">
      <c r="A240" s="364">
        <v>228</v>
      </c>
      <c r="B240" s="426" t="s">
        <v>646</v>
      </c>
      <c r="C240" s="507" t="s">
        <v>4093</v>
      </c>
      <c r="D240" s="423" t="s">
        <v>4094</v>
      </c>
      <c r="E240" s="423" t="s">
        <v>3635</v>
      </c>
      <c r="F240" s="423">
        <v>45</v>
      </c>
      <c r="G240" s="423">
        <v>375</v>
      </c>
      <c r="H240" s="509" t="s">
        <v>4095</v>
      </c>
      <c r="I240" s="423" t="s">
        <v>4096</v>
      </c>
    </row>
    <row r="241" spans="1:9" ht="60">
      <c r="A241" s="364">
        <v>229</v>
      </c>
      <c r="B241" s="426" t="s">
        <v>646</v>
      </c>
      <c r="C241" s="507" t="s">
        <v>4097</v>
      </c>
      <c r="D241" s="423" t="s">
        <v>4098</v>
      </c>
      <c r="E241" s="423" t="s">
        <v>3635</v>
      </c>
      <c r="F241" s="423">
        <v>60</v>
      </c>
      <c r="G241" s="423">
        <v>375</v>
      </c>
      <c r="H241" s="509" t="s">
        <v>4099</v>
      </c>
      <c r="I241" s="423" t="s">
        <v>4100</v>
      </c>
    </row>
    <row r="242" spans="1:9" ht="60">
      <c r="A242" s="364">
        <v>230</v>
      </c>
      <c r="B242" s="426" t="s">
        <v>646</v>
      </c>
      <c r="C242" s="507" t="s">
        <v>4101</v>
      </c>
      <c r="D242" s="423" t="s">
        <v>4102</v>
      </c>
      <c r="E242" s="423" t="s">
        <v>3635</v>
      </c>
      <c r="F242" s="423">
        <v>69</v>
      </c>
      <c r="G242" s="423">
        <v>375</v>
      </c>
      <c r="H242" s="509" t="s">
        <v>4103</v>
      </c>
      <c r="I242" s="423" t="s">
        <v>4104</v>
      </c>
    </row>
    <row r="243" spans="1:9" ht="45">
      <c r="A243" s="364">
        <v>231</v>
      </c>
      <c r="B243" s="426" t="s">
        <v>646</v>
      </c>
      <c r="C243" s="507" t="s">
        <v>4105</v>
      </c>
      <c r="D243" s="423" t="s">
        <v>4106</v>
      </c>
      <c r="E243" s="423" t="s">
        <v>3635</v>
      </c>
      <c r="F243" s="423">
        <v>48</v>
      </c>
      <c r="G243" s="423">
        <v>375</v>
      </c>
      <c r="H243" s="509" t="s">
        <v>4107</v>
      </c>
      <c r="I243" s="423" t="s">
        <v>4108</v>
      </c>
    </row>
    <row r="244" spans="1:9" ht="45">
      <c r="A244" s="364">
        <v>232</v>
      </c>
      <c r="B244" s="426" t="s">
        <v>646</v>
      </c>
      <c r="C244" s="507" t="s">
        <v>4109</v>
      </c>
      <c r="D244" s="423" t="s">
        <v>4110</v>
      </c>
      <c r="E244" s="423" t="s">
        <v>3635</v>
      </c>
      <c r="F244" s="423">
        <v>57</v>
      </c>
      <c r="G244" s="423">
        <v>375</v>
      </c>
      <c r="H244" s="509" t="s">
        <v>4111</v>
      </c>
      <c r="I244" s="423" t="s">
        <v>4112</v>
      </c>
    </row>
    <row r="245" spans="1:9" ht="45">
      <c r="A245" s="364">
        <v>233</v>
      </c>
      <c r="B245" s="426" t="s">
        <v>646</v>
      </c>
      <c r="C245" s="507" t="s">
        <v>4113</v>
      </c>
      <c r="D245" s="423" t="s">
        <v>4114</v>
      </c>
      <c r="E245" s="423" t="s">
        <v>3635</v>
      </c>
      <c r="F245" s="423">
        <v>50</v>
      </c>
      <c r="G245" s="423">
        <v>375</v>
      </c>
      <c r="H245" s="509" t="s">
        <v>4115</v>
      </c>
      <c r="I245" s="423" t="s">
        <v>4116</v>
      </c>
    </row>
    <row r="246" spans="1:9" ht="45">
      <c r="A246" s="364">
        <v>234</v>
      </c>
      <c r="B246" s="426" t="s">
        <v>646</v>
      </c>
      <c r="C246" s="507" t="s">
        <v>4117</v>
      </c>
      <c r="D246" s="423" t="s">
        <v>4118</v>
      </c>
      <c r="E246" s="423" t="s">
        <v>3635</v>
      </c>
      <c r="F246" s="423">
        <v>50</v>
      </c>
      <c r="G246" s="423">
        <v>375</v>
      </c>
      <c r="H246" s="509" t="s">
        <v>4119</v>
      </c>
      <c r="I246" s="423" t="s">
        <v>4120</v>
      </c>
    </row>
    <row r="247" spans="1:9" ht="45">
      <c r="A247" s="364">
        <v>235</v>
      </c>
      <c r="B247" s="426" t="s">
        <v>646</v>
      </c>
      <c r="C247" s="423" t="s">
        <v>4121</v>
      </c>
      <c r="D247" s="423" t="s">
        <v>4122</v>
      </c>
      <c r="E247" s="423" t="s">
        <v>3635</v>
      </c>
      <c r="F247" s="423">
        <v>57</v>
      </c>
      <c r="G247" s="423">
        <v>375</v>
      </c>
      <c r="H247" s="509" t="s">
        <v>4123</v>
      </c>
      <c r="I247" s="423" t="s">
        <v>4124</v>
      </c>
    </row>
    <row r="248" spans="1:9" ht="45">
      <c r="A248" s="364">
        <v>236</v>
      </c>
      <c r="B248" s="426" t="s">
        <v>646</v>
      </c>
      <c r="C248" s="423" t="s">
        <v>4125</v>
      </c>
      <c r="D248" s="423" t="s">
        <v>4126</v>
      </c>
      <c r="E248" s="423" t="s">
        <v>3635</v>
      </c>
      <c r="F248" s="423">
        <v>78</v>
      </c>
      <c r="G248" s="423">
        <v>375</v>
      </c>
      <c r="H248" s="509" t="s">
        <v>4127</v>
      </c>
      <c r="I248" s="423" t="s">
        <v>4128</v>
      </c>
    </row>
    <row r="249" spans="1:9" ht="30">
      <c r="A249" s="364">
        <v>237</v>
      </c>
      <c r="B249" s="426" t="s">
        <v>646</v>
      </c>
      <c r="C249" s="423" t="s">
        <v>4129</v>
      </c>
      <c r="D249" s="423" t="s">
        <v>4130</v>
      </c>
      <c r="E249" s="423" t="s">
        <v>3635</v>
      </c>
      <c r="F249" s="423">
        <v>57</v>
      </c>
      <c r="G249" s="423">
        <v>625</v>
      </c>
      <c r="H249" s="509" t="s">
        <v>4131</v>
      </c>
      <c r="I249" s="423" t="s">
        <v>4132</v>
      </c>
    </row>
    <row r="250" spans="1:9" ht="45">
      <c r="A250" s="364">
        <v>238</v>
      </c>
      <c r="B250" s="426" t="s">
        <v>646</v>
      </c>
      <c r="C250" s="510" t="s">
        <v>4133</v>
      </c>
      <c r="D250" s="423" t="s">
        <v>4134</v>
      </c>
      <c r="E250" s="423" t="s">
        <v>3385</v>
      </c>
      <c r="F250" s="423">
        <v>50</v>
      </c>
      <c r="G250" s="423">
        <v>1062.5</v>
      </c>
      <c r="H250" s="509">
        <v>61007001135</v>
      </c>
      <c r="I250" s="423" t="s">
        <v>4135</v>
      </c>
    </row>
    <row r="251" spans="1:9" ht="30">
      <c r="A251" s="364">
        <v>239</v>
      </c>
      <c r="B251" s="426" t="s">
        <v>646</v>
      </c>
      <c r="C251" s="510" t="s">
        <v>4136</v>
      </c>
      <c r="D251" s="423" t="s">
        <v>4137</v>
      </c>
      <c r="E251" s="423" t="s">
        <v>3385</v>
      </c>
      <c r="F251" s="423">
        <v>28.3</v>
      </c>
      <c r="G251" s="423">
        <v>766</v>
      </c>
      <c r="H251" s="509">
        <v>61001004907</v>
      </c>
      <c r="I251" s="423" t="s">
        <v>4138</v>
      </c>
    </row>
    <row r="252" spans="1:9" ht="30">
      <c r="A252" s="364">
        <v>240</v>
      </c>
      <c r="B252" s="426" t="s">
        <v>646</v>
      </c>
      <c r="C252" s="510" t="s">
        <v>4139</v>
      </c>
      <c r="D252" s="423" t="s">
        <v>4140</v>
      </c>
      <c r="E252" s="423" t="s">
        <v>3385</v>
      </c>
      <c r="F252" s="423">
        <v>130</v>
      </c>
      <c r="G252" s="423">
        <v>1500</v>
      </c>
      <c r="H252" s="509" t="s">
        <v>4141</v>
      </c>
      <c r="I252" s="423" t="s">
        <v>4142</v>
      </c>
    </row>
    <row r="253" spans="1:9" ht="45">
      <c r="A253" s="364">
        <v>241</v>
      </c>
      <c r="B253" s="426" t="s">
        <v>646</v>
      </c>
      <c r="C253" s="510" t="s">
        <v>4143</v>
      </c>
      <c r="D253" s="423" t="s">
        <v>4144</v>
      </c>
      <c r="E253" s="423" t="s">
        <v>3385</v>
      </c>
      <c r="F253" s="423">
        <v>60.25</v>
      </c>
      <c r="G253" s="423">
        <v>625</v>
      </c>
      <c r="H253" s="509" t="s">
        <v>4145</v>
      </c>
      <c r="I253" s="423" t="s">
        <v>4146</v>
      </c>
    </row>
    <row r="254" spans="1:9" ht="15">
      <c r="A254" s="364">
        <v>242</v>
      </c>
      <c r="B254" s="426" t="s">
        <v>646</v>
      </c>
      <c r="C254" s="510" t="s">
        <v>4147</v>
      </c>
      <c r="D254" s="423" t="s">
        <v>4148</v>
      </c>
      <c r="E254" s="423" t="s">
        <v>3385</v>
      </c>
      <c r="F254" s="423">
        <v>50</v>
      </c>
      <c r="G254" s="423">
        <v>919</v>
      </c>
      <c r="H254" s="509" t="s">
        <v>4149</v>
      </c>
      <c r="I254" s="423" t="s">
        <v>4150</v>
      </c>
    </row>
    <row r="255" spans="1:9" ht="30">
      <c r="A255" s="364">
        <v>243</v>
      </c>
      <c r="B255" s="426" t="s">
        <v>646</v>
      </c>
      <c r="C255" s="510" t="s">
        <v>4151</v>
      </c>
      <c r="D255" s="423" t="s">
        <v>4152</v>
      </c>
      <c r="E255" s="423" t="s">
        <v>3385</v>
      </c>
      <c r="F255" s="423">
        <v>68.61</v>
      </c>
      <c r="G255" s="423">
        <v>500</v>
      </c>
      <c r="H255" s="509">
        <v>61003011785</v>
      </c>
      <c r="I255" s="423" t="s">
        <v>4153</v>
      </c>
    </row>
    <row r="256" spans="1:9" ht="30">
      <c r="A256" s="364">
        <v>244</v>
      </c>
      <c r="B256" s="426" t="s">
        <v>646</v>
      </c>
      <c r="C256" s="510" t="s">
        <v>4154</v>
      </c>
      <c r="D256" s="423" t="s">
        <v>4155</v>
      </c>
      <c r="E256" s="423" t="s">
        <v>3385</v>
      </c>
      <c r="F256" s="423">
        <v>36</v>
      </c>
      <c r="G256" s="423">
        <v>625</v>
      </c>
      <c r="H256" s="509">
        <v>61006013915</v>
      </c>
      <c r="I256" s="423" t="s">
        <v>4156</v>
      </c>
    </row>
    <row r="257" spans="1:9" ht="30">
      <c r="A257" s="364">
        <v>245</v>
      </c>
      <c r="B257" s="426" t="s">
        <v>646</v>
      </c>
      <c r="C257" s="510" t="s">
        <v>4157</v>
      </c>
      <c r="D257" s="423" t="s">
        <v>4158</v>
      </c>
      <c r="E257" s="423" t="s">
        <v>3385</v>
      </c>
      <c r="F257" s="423">
        <v>90</v>
      </c>
      <c r="G257" s="423">
        <v>700</v>
      </c>
      <c r="H257" s="509">
        <v>61007002755</v>
      </c>
      <c r="I257" s="423" t="s">
        <v>4159</v>
      </c>
    </row>
    <row r="258" spans="1:9" ht="45">
      <c r="A258" s="364">
        <v>246</v>
      </c>
      <c r="B258" s="426" t="s">
        <v>646</v>
      </c>
      <c r="C258" s="510" t="s">
        <v>4160</v>
      </c>
      <c r="D258" s="423" t="s">
        <v>4161</v>
      </c>
      <c r="E258" s="423" t="s">
        <v>3385</v>
      </c>
      <c r="F258" s="423">
        <v>250</v>
      </c>
      <c r="G258" s="423">
        <v>1531</v>
      </c>
      <c r="H258" s="509">
        <v>61007000390</v>
      </c>
      <c r="I258" s="423" t="s">
        <v>4162</v>
      </c>
    </row>
    <row r="259" spans="1:9" ht="30">
      <c r="A259" s="364">
        <v>247</v>
      </c>
      <c r="B259" s="426" t="s">
        <v>646</v>
      </c>
      <c r="C259" s="510" t="s">
        <v>4163</v>
      </c>
      <c r="D259" s="423" t="s">
        <v>4164</v>
      </c>
      <c r="E259" s="423" t="s">
        <v>3385</v>
      </c>
      <c r="F259" s="423">
        <v>120</v>
      </c>
      <c r="G259" s="423">
        <v>1250</v>
      </c>
      <c r="H259" s="509">
        <v>61006007512</v>
      </c>
      <c r="I259" s="423" t="s">
        <v>4165</v>
      </c>
    </row>
    <row r="260" spans="1:9" ht="30">
      <c r="A260" s="364">
        <v>248</v>
      </c>
      <c r="B260" s="426" t="s">
        <v>646</v>
      </c>
      <c r="C260" s="510" t="s">
        <v>4166</v>
      </c>
      <c r="D260" s="423" t="s">
        <v>4167</v>
      </c>
      <c r="E260" s="423" t="s">
        <v>3385</v>
      </c>
      <c r="F260" s="423">
        <v>280.93</v>
      </c>
      <c r="G260" s="423">
        <v>1000</v>
      </c>
      <c r="H260" s="509" t="s">
        <v>4168</v>
      </c>
      <c r="I260" s="423" t="s">
        <v>4169</v>
      </c>
    </row>
    <row r="261" spans="1:9" ht="60">
      <c r="A261" s="364">
        <v>249</v>
      </c>
      <c r="B261" s="426" t="s">
        <v>646</v>
      </c>
      <c r="C261" s="510" t="s">
        <v>4170</v>
      </c>
      <c r="D261" s="423" t="s">
        <v>4171</v>
      </c>
      <c r="E261" s="423" t="s">
        <v>3385</v>
      </c>
      <c r="F261" s="423">
        <v>50</v>
      </c>
      <c r="G261" s="423">
        <v>375</v>
      </c>
      <c r="H261" s="509" t="s">
        <v>4172</v>
      </c>
      <c r="I261" s="423" t="s">
        <v>4173</v>
      </c>
    </row>
    <row r="262" spans="1:9" ht="30">
      <c r="A262" s="364">
        <v>250</v>
      </c>
      <c r="B262" s="426" t="s">
        <v>646</v>
      </c>
      <c r="C262" s="510" t="s">
        <v>4174</v>
      </c>
      <c r="D262" s="423" t="s">
        <v>4175</v>
      </c>
      <c r="E262" s="423" t="s">
        <v>3385</v>
      </c>
      <c r="F262" s="423">
        <v>30.2</v>
      </c>
      <c r="G262" s="423">
        <v>625</v>
      </c>
      <c r="H262" s="509" t="s">
        <v>4176</v>
      </c>
      <c r="I262" s="423" t="s">
        <v>4177</v>
      </c>
    </row>
    <row r="263" spans="1:9" ht="45">
      <c r="A263" s="364">
        <v>251</v>
      </c>
      <c r="B263" s="426" t="s">
        <v>646</v>
      </c>
      <c r="C263" s="510" t="s">
        <v>4178</v>
      </c>
      <c r="D263" s="423" t="s">
        <v>4179</v>
      </c>
      <c r="E263" s="423" t="s">
        <v>3385</v>
      </c>
      <c r="F263" s="423">
        <v>35</v>
      </c>
      <c r="G263" s="423">
        <v>1071</v>
      </c>
      <c r="H263" s="509">
        <v>245405798</v>
      </c>
      <c r="I263" s="423" t="s">
        <v>4180</v>
      </c>
    </row>
    <row r="264" spans="1:9" ht="105">
      <c r="A264" s="364">
        <v>252</v>
      </c>
      <c r="B264" s="426" t="s">
        <v>646</v>
      </c>
      <c r="C264" s="510" t="s">
        <v>4181</v>
      </c>
      <c r="D264" s="423" t="s">
        <v>4182</v>
      </c>
      <c r="E264" s="423" t="s">
        <v>3385</v>
      </c>
      <c r="F264" s="423">
        <v>44</v>
      </c>
      <c r="G264" s="423">
        <v>625</v>
      </c>
      <c r="H264" s="509" t="s">
        <v>4183</v>
      </c>
      <c r="I264" s="423" t="s">
        <v>4184</v>
      </c>
    </row>
    <row r="265" spans="1:9" ht="30">
      <c r="A265" s="364">
        <v>253</v>
      </c>
      <c r="B265" s="426" t="s">
        <v>646</v>
      </c>
      <c r="C265" s="510" t="s">
        <v>4185</v>
      </c>
      <c r="D265" s="423" t="s">
        <v>4186</v>
      </c>
      <c r="E265" s="423" t="s">
        <v>3385</v>
      </c>
      <c r="F265" s="423">
        <v>65</v>
      </c>
      <c r="G265" s="423">
        <v>1532</v>
      </c>
      <c r="H265" s="509" t="s">
        <v>4187</v>
      </c>
      <c r="I265" s="423" t="s">
        <v>4188</v>
      </c>
    </row>
    <row r="266" spans="1:9" ht="30">
      <c r="A266" s="364">
        <v>254</v>
      </c>
      <c r="B266" s="426" t="s">
        <v>646</v>
      </c>
      <c r="C266" s="510" t="s">
        <v>4189</v>
      </c>
      <c r="D266" s="423" t="s">
        <v>4190</v>
      </c>
      <c r="E266" s="423" t="s">
        <v>3385</v>
      </c>
      <c r="F266" s="423">
        <v>56.32</v>
      </c>
      <c r="G266" s="423">
        <v>625</v>
      </c>
      <c r="H266" s="509" t="s">
        <v>4191</v>
      </c>
      <c r="I266" s="423" t="s">
        <v>4192</v>
      </c>
    </row>
    <row r="267" spans="1:9" ht="30">
      <c r="A267" s="364">
        <v>255</v>
      </c>
      <c r="B267" s="426" t="s">
        <v>646</v>
      </c>
      <c r="C267" s="510" t="s">
        <v>4193</v>
      </c>
      <c r="D267" s="423" t="s">
        <v>4194</v>
      </c>
      <c r="E267" s="423" t="s">
        <v>3385</v>
      </c>
      <c r="F267" s="423">
        <v>30.2</v>
      </c>
      <c r="G267" s="423">
        <v>500</v>
      </c>
      <c r="H267" s="509" t="s">
        <v>4195</v>
      </c>
      <c r="I267" s="423" t="s">
        <v>4196</v>
      </c>
    </row>
    <row r="268" spans="1:9" ht="30">
      <c r="A268" s="364">
        <v>256</v>
      </c>
      <c r="B268" s="426" t="s">
        <v>646</v>
      </c>
      <c r="C268" s="423" t="s">
        <v>4197</v>
      </c>
      <c r="D268" s="423" t="s">
        <v>4198</v>
      </c>
      <c r="E268" s="423" t="s">
        <v>3635</v>
      </c>
      <c r="F268" s="423">
        <v>182</v>
      </c>
      <c r="G268" s="423">
        <v>540</v>
      </c>
      <c r="H268" s="509">
        <v>14001003966</v>
      </c>
      <c r="I268" s="423" t="s">
        <v>4199</v>
      </c>
    </row>
    <row r="269" spans="1:9" ht="30">
      <c r="A269" s="364">
        <v>257</v>
      </c>
      <c r="B269" s="426" t="s">
        <v>646</v>
      </c>
      <c r="C269" s="423" t="s">
        <v>4200</v>
      </c>
      <c r="D269" s="423" t="s">
        <v>4201</v>
      </c>
      <c r="E269" s="423" t="s">
        <v>3635</v>
      </c>
      <c r="F269" s="423">
        <v>120</v>
      </c>
      <c r="G269" s="423">
        <v>540</v>
      </c>
      <c r="H269" s="509">
        <v>14001015803</v>
      </c>
      <c r="I269" s="423" t="s">
        <v>4202</v>
      </c>
    </row>
    <row r="270" spans="1:9" ht="30">
      <c r="A270" s="364">
        <v>258</v>
      </c>
      <c r="B270" s="426" t="s">
        <v>646</v>
      </c>
      <c r="C270" s="423" t="s">
        <v>4203</v>
      </c>
      <c r="D270" s="423" t="s">
        <v>4204</v>
      </c>
      <c r="E270" s="423" t="s">
        <v>3635</v>
      </c>
      <c r="F270" s="423">
        <v>757</v>
      </c>
      <c r="G270" s="423">
        <v>360</v>
      </c>
      <c r="H270" s="509">
        <v>14001023573</v>
      </c>
      <c r="I270" s="423" t="s">
        <v>4205</v>
      </c>
    </row>
    <row r="271" spans="1:9" ht="30">
      <c r="A271" s="364">
        <v>259</v>
      </c>
      <c r="B271" s="426" t="s">
        <v>646</v>
      </c>
      <c r="C271" s="423" t="s">
        <v>4206</v>
      </c>
      <c r="D271" s="423" t="s">
        <v>4207</v>
      </c>
      <c r="E271" s="423" t="s">
        <v>3635</v>
      </c>
      <c r="F271" s="423">
        <v>100</v>
      </c>
      <c r="G271" s="423">
        <v>300</v>
      </c>
      <c r="H271" s="509">
        <v>14001010040</v>
      </c>
      <c r="I271" s="423" t="s">
        <v>4208</v>
      </c>
    </row>
    <row r="272" spans="1:9" ht="30">
      <c r="A272" s="364">
        <v>260</v>
      </c>
      <c r="B272" s="426" t="s">
        <v>646</v>
      </c>
      <c r="C272" s="423" t="s">
        <v>4209</v>
      </c>
      <c r="D272" s="423" t="s">
        <v>4210</v>
      </c>
      <c r="E272" s="423" t="s">
        <v>3635</v>
      </c>
      <c r="F272" s="423">
        <v>134</v>
      </c>
      <c r="G272" s="423">
        <v>360</v>
      </c>
      <c r="H272" s="509">
        <v>14001000238</v>
      </c>
      <c r="I272" s="423" t="s">
        <v>4211</v>
      </c>
    </row>
    <row r="273" spans="1:9" ht="30">
      <c r="A273" s="364">
        <v>261</v>
      </c>
      <c r="B273" s="426" t="s">
        <v>646</v>
      </c>
      <c r="C273" s="423" t="s">
        <v>4212</v>
      </c>
      <c r="D273" s="423" t="s">
        <v>4213</v>
      </c>
      <c r="E273" s="423" t="s">
        <v>3635</v>
      </c>
      <c r="F273" s="423">
        <v>381.75</v>
      </c>
      <c r="G273" s="423">
        <v>360</v>
      </c>
      <c r="H273" s="509">
        <v>14001004780</v>
      </c>
      <c r="I273" s="423" t="s">
        <v>4214</v>
      </c>
    </row>
    <row r="274" spans="1:9" ht="30">
      <c r="A274" s="364">
        <v>262</v>
      </c>
      <c r="B274" s="426" t="s">
        <v>646</v>
      </c>
      <c r="C274" s="423" t="s">
        <v>4215</v>
      </c>
      <c r="D274" s="423" t="s">
        <v>4216</v>
      </c>
      <c r="E274" s="423" t="s">
        <v>3635</v>
      </c>
      <c r="F274" s="423">
        <v>180</v>
      </c>
      <c r="G274" s="423">
        <v>360</v>
      </c>
      <c r="H274" s="509">
        <v>14001003938</v>
      </c>
      <c r="I274" s="423" t="s">
        <v>4217</v>
      </c>
    </row>
    <row r="275" spans="1:9" ht="30">
      <c r="A275" s="364">
        <v>263</v>
      </c>
      <c r="B275" s="426" t="s">
        <v>646</v>
      </c>
      <c r="C275" s="423" t="s">
        <v>4218</v>
      </c>
      <c r="D275" s="423" t="s">
        <v>4219</v>
      </c>
      <c r="E275" s="423" t="s">
        <v>3635</v>
      </c>
      <c r="F275" s="423">
        <v>210</v>
      </c>
      <c r="G275" s="423">
        <v>300</v>
      </c>
      <c r="H275" s="509">
        <v>14001006736</v>
      </c>
      <c r="I275" s="423" t="s">
        <v>4220</v>
      </c>
    </row>
    <row r="276" spans="1:9" ht="30">
      <c r="A276" s="364">
        <v>264</v>
      </c>
      <c r="B276" s="426" t="s">
        <v>646</v>
      </c>
      <c r="C276" s="423" t="s">
        <v>4221</v>
      </c>
      <c r="D276" s="423" t="s">
        <v>4222</v>
      </c>
      <c r="E276" s="423" t="s">
        <v>3635</v>
      </c>
      <c r="F276" s="423">
        <v>138</v>
      </c>
      <c r="G276" s="423">
        <v>240</v>
      </c>
      <c r="H276" s="509">
        <v>14001007222</v>
      </c>
      <c r="I276" s="423" t="s">
        <v>4223</v>
      </c>
    </row>
    <row r="277" spans="1:9" ht="30">
      <c r="A277" s="364">
        <v>265</v>
      </c>
      <c r="B277" s="426" t="s">
        <v>646</v>
      </c>
      <c r="C277" s="423" t="s">
        <v>4224</v>
      </c>
      <c r="D277" s="423" t="s">
        <v>4225</v>
      </c>
      <c r="E277" s="423" t="s">
        <v>3635</v>
      </c>
      <c r="F277" s="423">
        <v>203</v>
      </c>
      <c r="G277" s="423">
        <v>300</v>
      </c>
      <c r="H277" s="509">
        <v>14001003938</v>
      </c>
      <c r="I277" s="423" t="s">
        <v>4217</v>
      </c>
    </row>
    <row r="278" spans="1:9" ht="30">
      <c r="A278" s="364">
        <v>266</v>
      </c>
      <c r="B278" s="426" t="s">
        <v>646</v>
      </c>
      <c r="C278" s="423" t="s">
        <v>4226</v>
      </c>
      <c r="D278" s="423" t="s">
        <v>4227</v>
      </c>
      <c r="E278" s="423" t="s">
        <v>3635</v>
      </c>
      <c r="F278" s="423">
        <v>220</v>
      </c>
      <c r="G278" s="423">
        <v>360</v>
      </c>
      <c r="H278" s="509">
        <v>14001005098</v>
      </c>
      <c r="I278" s="423" t="s">
        <v>4228</v>
      </c>
    </row>
    <row r="279" spans="1:9" ht="30">
      <c r="A279" s="364">
        <v>267</v>
      </c>
      <c r="B279" s="426" t="s">
        <v>646</v>
      </c>
      <c r="C279" s="423" t="s">
        <v>4229</v>
      </c>
      <c r="D279" s="423" t="s">
        <v>4230</v>
      </c>
      <c r="E279" s="423" t="s">
        <v>3635</v>
      </c>
      <c r="F279" s="423">
        <v>166</v>
      </c>
      <c r="G279" s="423">
        <v>360</v>
      </c>
      <c r="H279" s="509">
        <v>14001012362</v>
      </c>
      <c r="I279" s="423" t="s">
        <v>4231</v>
      </c>
    </row>
    <row r="280" spans="1:9" ht="15">
      <c r="A280" s="364">
        <v>268</v>
      </c>
      <c r="B280" s="426" t="s">
        <v>646</v>
      </c>
      <c r="C280" s="423" t="s">
        <v>4232</v>
      </c>
      <c r="D280" s="423" t="s">
        <v>4233</v>
      </c>
      <c r="E280" s="423" t="s">
        <v>3635</v>
      </c>
      <c r="F280" s="423">
        <v>30</v>
      </c>
      <c r="G280" s="423">
        <v>240</v>
      </c>
      <c r="H280" s="509">
        <v>10001025555</v>
      </c>
      <c r="I280" s="423" t="s">
        <v>4234</v>
      </c>
    </row>
    <row r="281" spans="1:9" ht="30">
      <c r="A281" s="364">
        <v>269</v>
      </c>
      <c r="B281" s="426" t="s">
        <v>646</v>
      </c>
      <c r="C281" s="423" t="s">
        <v>4235</v>
      </c>
      <c r="D281" s="423" t="s">
        <v>4236</v>
      </c>
      <c r="E281" s="423" t="s">
        <v>3635</v>
      </c>
      <c r="F281" s="423">
        <v>118</v>
      </c>
      <c r="G281" s="423">
        <v>300</v>
      </c>
      <c r="H281" s="509">
        <v>10001007173</v>
      </c>
      <c r="I281" s="423" t="s">
        <v>4237</v>
      </c>
    </row>
    <row r="282" spans="1:9" ht="15">
      <c r="A282" s="364">
        <v>270</v>
      </c>
      <c r="B282" s="426" t="s">
        <v>646</v>
      </c>
      <c r="C282" s="423" t="s">
        <v>4238</v>
      </c>
      <c r="D282" s="423" t="s">
        <v>4239</v>
      </c>
      <c r="E282" s="423" t="s">
        <v>3635</v>
      </c>
      <c r="F282" s="423">
        <v>100</v>
      </c>
      <c r="G282" s="423">
        <v>360</v>
      </c>
      <c r="H282" s="509">
        <v>10001005291</v>
      </c>
      <c r="I282" s="423" t="s">
        <v>4240</v>
      </c>
    </row>
    <row r="283" spans="1:9" ht="30">
      <c r="A283" s="364">
        <v>271</v>
      </c>
      <c r="B283" s="426" t="s">
        <v>646</v>
      </c>
      <c r="C283" s="423" t="s">
        <v>4241</v>
      </c>
      <c r="D283" s="423" t="s">
        <v>4242</v>
      </c>
      <c r="E283" s="423" t="s">
        <v>3635</v>
      </c>
      <c r="F283" s="423">
        <v>66.2</v>
      </c>
      <c r="G283" s="423">
        <v>480</v>
      </c>
      <c r="H283" s="509">
        <v>10002000196</v>
      </c>
      <c r="I283" s="423" t="s">
        <v>4243</v>
      </c>
    </row>
    <row r="284" spans="1:9" ht="15">
      <c r="A284" s="364">
        <v>272</v>
      </c>
      <c r="B284" s="426" t="s">
        <v>646</v>
      </c>
      <c r="C284" s="423" t="s">
        <v>4244</v>
      </c>
      <c r="D284" s="423" t="s">
        <v>4245</v>
      </c>
      <c r="E284" s="423" t="s">
        <v>3635</v>
      </c>
      <c r="F284" s="423">
        <v>30</v>
      </c>
      <c r="G284" s="423">
        <v>180</v>
      </c>
      <c r="H284" s="509">
        <v>10001029020</v>
      </c>
      <c r="I284" s="423" t="s">
        <v>4246</v>
      </c>
    </row>
    <row r="285" spans="1:9" ht="30">
      <c r="A285" s="364">
        <v>273</v>
      </c>
      <c r="B285" s="426" t="s">
        <v>646</v>
      </c>
      <c r="C285" s="423" t="s">
        <v>4247</v>
      </c>
      <c r="D285" s="423" t="s">
        <v>4248</v>
      </c>
      <c r="E285" s="423" t="s">
        <v>3635</v>
      </c>
      <c r="F285" s="423">
        <v>53.9</v>
      </c>
      <c r="G285" s="423">
        <v>360</v>
      </c>
      <c r="H285" s="509">
        <v>10001010364</v>
      </c>
      <c r="I285" s="423" t="s">
        <v>4249</v>
      </c>
    </row>
    <row r="286" spans="1:9" ht="15">
      <c r="A286" s="364">
        <v>274</v>
      </c>
      <c r="B286" s="426" t="s">
        <v>646</v>
      </c>
      <c r="C286" s="423" t="s">
        <v>4250</v>
      </c>
      <c r="D286" s="423" t="s">
        <v>4251</v>
      </c>
      <c r="E286" s="423" t="s">
        <v>3635</v>
      </c>
      <c r="F286" s="423">
        <v>30</v>
      </c>
      <c r="G286" s="423">
        <v>360</v>
      </c>
      <c r="H286" s="509">
        <v>10001014095</v>
      </c>
      <c r="I286" s="423" t="s">
        <v>4252</v>
      </c>
    </row>
    <row r="287" spans="1:9" ht="15">
      <c r="A287" s="364">
        <v>275</v>
      </c>
      <c r="B287" s="426" t="s">
        <v>646</v>
      </c>
      <c r="C287" s="423" t="s">
        <v>4253</v>
      </c>
      <c r="D287" s="423" t="s">
        <v>4254</v>
      </c>
      <c r="E287" s="423" t="s">
        <v>3635</v>
      </c>
      <c r="F287" s="423">
        <v>100</v>
      </c>
      <c r="G287" s="423">
        <v>360</v>
      </c>
      <c r="H287" s="509">
        <v>10001015084</v>
      </c>
      <c r="I287" s="423" t="s">
        <v>4255</v>
      </c>
    </row>
    <row r="288" spans="1:9" ht="30">
      <c r="A288" s="364">
        <v>276</v>
      </c>
      <c r="B288" s="426" t="s">
        <v>646</v>
      </c>
      <c r="C288" s="423" t="s">
        <v>4256</v>
      </c>
      <c r="D288" s="423" t="s">
        <v>4257</v>
      </c>
      <c r="E288" s="423" t="s">
        <v>3635</v>
      </c>
      <c r="F288" s="423">
        <v>25</v>
      </c>
      <c r="G288" s="423">
        <v>360</v>
      </c>
      <c r="H288" s="509">
        <v>10001028389</v>
      </c>
      <c r="I288" s="423" t="s">
        <v>4258</v>
      </c>
    </row>
    <row r="289" spans="1:9" ht="15">
      <c r="A289" s="364">
        <v>277</v>
      </c>
      <c r="B289" s="426" t="s">
        <v>646</v>
      </c>
      <c r="C289" s="423" t="s">
        <v>4259</v>
      </c>
      <c r="D289" s="423" t="s">
        <v>4260</v>
      </c>
      <c r="E289" s="423" t="s">
        <v>3635</v>
      </c>
      <c r="F289" s="423">
        <v>50</v>
      </c>
      <c r="G289" s="423">
        <v>360</v>
      </c>
      <c r="H289" s="509">
        <v>10001050085</v>
      </c>
      <c r="I289" s="423" t="s">
        <v>4261</v>
      </c>
    </row>
    <row r="290" spans="1:9" ht="30">
      <c r="A290" s="364">
        <v>278</v>
      </c>
      <c r="B290" s="426" t="s">
        <v>646</v>
      </c>
      <c r="C290" s="423" t="s">
        <v>4262</v>
      </c>
      <c r="D290" s="423" t="s">
        <v>4263</v>
      </c>
      <c r="E290" s="423" t="s">
        <v>3635</v>
      </c>
      <c r="F290" s="423">
        <v>20</v>
      </c>
      <c r="G290" s="423">
        <v>360</v>
      </c>
      <c r="H290" s="509" t="s">
        <v>4264</v>
      </c>
      <c r="I290" s="423" t="s">
        <v>4265</v>
      </c>
    </row>
    <row r="291" spans="1:9" ht="30">
      <c r="A291" s="364">
        <v>279</v>
      </c>
      <c r="B291" s="426" t="s">
        <v>646</v>
      </c>
      <c r="C291" s="423" t="s">
        <v>4266</v>
      </c>
      <c r="D291" s="423" t="s">
        <v>4267</v>
      </c>
      <c r="E291" s="423" t="s">
        <v>3635</v>
      </c>
      <c r="F291" s="423">
        <v>27.1</v>
      </c>
      <c r="G291" s="423">
        <v>180</v>
      </c>
      <c r="H291" s="509" t="s">
        <v>4268</v>
      </c>
      <c r="I291" s="423" t="s">
        <v>4269</v>
      </c>
    </row>
    <row r="292" spans="1:9" ht="30">
      <c r="A292" s="364">
        <v>280</v>
      </c>
      <c r="B292" s="426" t="s">
        <v>646</v>
      </c>
      <c r="C292" s="423" t="s">
        <v>4270</v>
      </c>
      <c r="D292" s="423" t="s">
        <v>4271</v>
      </c>
      <c r="E292" s="423" t="s">
        <v>3635</v>
      </c>
      <c r="F292" s="423">
        <v>70</v>
      </c>
      <c r="G292" s="423">
        <v>100</v>
      </c>
      <c r="H292" s="509" t="s">
        <v>4272</v>
      </c>
      <c r="I292" s="423" t="s">
        <v>4273</v>
      </c>
    </row>
    <row r="293" spans="1:9" ht="15">
      <c r="A293" s="364">
        <v>281</v>
      </c>
      <c r="B293" s="426" t="s">
        <v>646</v>
      </c>
      <c r="C293" s="423" t="s">
        <v>4274</v>
      </c>
      <c r="D293" s="423" t="s">
        <v>4275</v>
      </c>
      <c r="E293" s="423" t="s">
        <v>3635</v>
      </c>
      <c r="F293" s="423">
        <v>38</v>
      </c>
      <c r="G293" s="423">
        <v>250</v>
      </c>
      <c r="H293" s="509" t="s">
        <v>4276</v>
      </c>
      <c r="I293" s="423" t="s">
        <v>4277</v>
      </c>
    </row>
    <row r="294" spans="1:9" ht="30">
      <c r="A294" s="364">
        <v>282</v>
      </c>
      <c r="B294" s="426" t="s">
        <v>646</v>
      </c>
      <c r="C294" s="423" t="s">
        <v>4278</v>
      </c>
      <c r="D294" s="423" t="s">
        <v>4279</v>
      </c>
      <c r="E294" s="423" t="s">
        <v>3635</v>
      </c>
      <c r="F294" s="423">
        <v>20</v>
      </c>
      <c r="G294" s="423">
        <v>100</v>
      </c>
      <c r="H294" s="509" t="s">
        <v>4280</v>
      </c>
      <c r="I294" s="423" t="s">
        <v>4281</v>
      </c>
    </row>
    <row r="295" spans="1:9" ht="30">
      <c r="A295" s="364">
        <v>283</v>
      </c>
      <c r="B295" s="426" t="s">
        <v>646</v>
      </c>
      <c r="C295" s="423" t="s">
        <v>4282</v>
      </c>
      <c r="D295" s="423" t="s">
        <v>4283</v>
      </c>
      <c r="E295" s="423" t="s">
        <v>3635</v>
      </c>
      <c r="F295" s="423">
        <v>120</v>
      </c>
      <c r="G295" s="423">
        <v>100</v>
      </c>
      <c r="H295" s="511" t="s">
        <v>4284</v>
      </c>
      <c r="I295" s="509" t="s">
        <v>4285</v>
      </c>
    </row>
    <row r="296" spans="1:9" ht="30">
      <c r="A296" s="364">
        <v>284</v>
      </c>
      <c r="B296" s="426" t="s">
        <v>646</v>
      </c>
      <c r="C296" s="423" t="s">
        <v>4286</v>
      </c>
      <c r="D296" s="423" t="s">
        <v>4287</v>
      </c>
      <c r="E296" s="423" t="s">
        <v>3635</v>
      </c>
      <c r="F296" s="423">
        <v>57</v>
      </c>
      <c r="G296" s="423">
        <v>250</v>
      </c>
      <c r="H296" s="509" t="s">
        <v>4288</v>
      </c>
      <c r="I296" s="423" t="s">
        <v>4289</v>
      </c>
    </row>
    <row r="297" spans="1:9" ht="30">
      <c r="A297" s="364">
        <v>285</v>
      </c>
      <c r="B297" s="426" t="s">
        <v>646</v>
      </c>
      <c r="C297" s="423" t="s">
        <v>4290</v>
      </c>
      <c r="D297" s="423" t="s">
        <v>4291</v>
      </c>
      <c r="E297" s="423" t="s">
        <v>3635</v>
      </c>
      <c r="F297" s="423">
        <v>57</v>
      </c>
      <c r="G297" s="423">
        <v>400</v>
      </c>
      <c r="H297" s="509" t="s">
        <v>4292</v>
      </c>
      <c r="I297" s="423" t="s">
        <v>4293</v>
      </c>
    </row>
    <row r="298" spans="1:9" ht="30">
      <c r="A298" s="493">
        <v>286</v>
      </c>
      <c r="B298" s="496" t="s">
        <v>646</v>
      </c>
      <c r="C298" s="496" t="s">
        <v>4294</v>
      </c>
      <c r="D298" s="496" t="s">
        <v>4295</v>
      </c>
      <c r="E298" s="496" t="s">
        <v>3635</v>
      </c>
      <c r="F298" s="496">
        <v>40</v>
      </c>
      <c r="G298" s="423">
        <v>100</v>
      </c>
      <c r="H298" s="509" t="s">
        <v>4296</v>
      </c>
      <c r="I298" s="423" t="s">
        <v>4297</v>
      </c>
    </row>
    <row r="299" spans="1:9" ht="30">
      <c r="A299" s="495"/>
      <c r="B299" s="497"/>
      <c r="C299" s="497"/>
      <c r="D299" s="497"/>
      <c r="E299" s="497"/>
      <c r="F299" s="498"/>
      <c r="G299" s="423">
        <v>100</v>
      </c>
      <c r="H299" s="509" t="s">
        <v>4298</v>
      </c>
      <c r="I299" s="423" t="s">
        <v>4299</v>
      </c>
    </row>
    <row r="300" spans="1:9" ht="30">
      <c r="A300" s="493">
        <v>287</v>
      </c>
      <c r="B300" s="496" t="s">
        <v>646</v>
      </c>
      <c r="C300" s="496" t="s">
        <v>4300</v>
      </c>
      <c r="D300" s="496" t="s">
        <v>4301</v>
      </c>
      <c r="E300" s="496" t="s">
        <v>3635</v>
      </c>
      <c r="F300" s="496">
        <v>88</v>
      </c>
      <c r="G300" s="423">
        <v>333.35</v>
      </c>
      <c r="H300" s="509" t="s">
        <v>4302</v>
      </c>
      <c r="I300" s="423" t="s">
        <v>4303</v>
      </c>
    </row>
    <row r="301" spans="1:9" ht="15">
      <c r="A301" s="494"/>
      <c r="B301" s="497"/>
      <c r="C301" s="497"/>
      <c r="D301" s="497"/>
      <c r="E301" s="497"/>
      <c r="F301" s="497"/>
      <c r="G301" s="423">
        <v>333.35</v>
      </c>
      <c r="H301" s="509" t="s">
        <v>4304</v>
      </c>
      <c r="I301" s="423" t="s">
        <v>4305</v>
      </c>
    </row>
    <row r="302" spans="1:9" ht="15">
      <c r="A302" s="495"/>
      <c r="B302" s="498"/>
      <c r="C302" s="498"/>
      <c r="D302" s="498"/>
      <c r="E302" s="498"/>
      <c r="F302" s="498"/>
      <c r="G302" s="423">
        <v>333.35</v>
      </c>
      <c r="H302" s="509" t="s">
        <v>4306</v>
      </c>
      <c r="I302" s="423" t="s">
        <v>4307</v>
      </c>
    </row>
    <row r="303" spans="1:9" ht="30">
      <c r="A303" s="364">
        <v>288</v>
      </c>
      <c r="B303" s="426" t="s">
        <v>646</v>
      </c>
      <c r="C303" s="423" t="s">
        <v>4308</v>
      </c>
      <c r="D303" s="423" t="s">
        <v>4309</v>
      </c>
      <c r="E303" s="423" t="s">
        <v>3385</v>
      </c>
      <c r="F303" s="423">
        <v>41.5</v>
      </c>
      <c r="G303" s="423">
        <v>400</v>
      </c>
      <c r="H303" s="509">
        <v>3001010849</v>
      </c>
      <c r="I303" s="423" t="s">
        <v>4310</v>
      </c>
    </row>
    <row r="304" spans="1:9" ht="30">
      <c r="A304" s="364">
        <v>289</v>
      </c>
      <c r="B304" s="426" t="s">
        <v>646</v>
      </c>
      <c r="C304" s="423" t="s">
        <v>4311</v>
      </c>
      <c r="D304" s="423" t="s">
        <v>4312</v>
      </c>
      <c r="E304" s="423" t="s">
        <v>3385</v>
      </c>
      <c r="F304" s="423">
        <v>20</v>
      </c>
      <c r="G304" s="423">
        <v>400</v>
      </c>
      <c r="H304" s="509">
        <v>3001002801</v>
      </c>
      <c r="I304" s="423" t="s">
        <v>4313</v>
      </c>
    </row>
    <row r="305" spans="1:9" ht="30">
      <c r="A305" s="364">
        <v>290</v>
      </c>
      <c r="B305" s="426" t="s">
        <v>646</v>
      </c>
      <c r="C305" s="423" t="s">
        <v>4314</v>
      </c>
      <c r="D305" s="423" t="s">
        <v>4315</v>
      </c>
      <c r="E305" s="423" t="s">
        <v>3385</v>
      </c>
      <c r="F305" s="423">
        <v>197.9</v>
      </c>
      <c r="G305" s="423">
        <v>400</v>
      </c>
      <c r="H305" s="509">
        <v>3001012530</v>
      </c>
      <c r="I305" s="423" t="s">
        <v>4316</v>
      </c>
    </row>
    <row r="306" spans="1:9" ht="45">
      <c r="A306" s="364">
        <v>291</v>
      </c>
      <c r="B306" s="426" t="s">
        <v>646</v>
      </c>
      <c r="C306" s="423" t="s">
        <v>4317</v>
      </c>
      <c r="D306" s="423" t="s">
        <v>4318</v>
      </c>
      <c r="E306" s="423" t="s">
        <v>3635</v>
      </c>
      <c r="F306" s="423">
        <v>40</v>
      </c>
      <c r="G306" s="423">
        <v>125</v>
      </c>
      <c r="H306" s="509">
        <v>15001010066</v>
      </c>
      <c r="I306" s="423" t="s">
        <v>4319</v>
      </c>
    </row>
    <row r="307" spans="1:9" ht="45">
      <c r="A307" s="364">
        <v>292</v>
      </c>
      <c r="B307" s="426" t="s">
        <v>646</v>
      </c>
      <c r="C307" s="423" t="s">
        <v>4320</v>
      </c>
      <c r="D307" s="423" t="s">
        <v>4321</v>
      </c>
      <c r="E307" s="423" t="s">
        <v>3635</v>
      </c>
      <c r="F307" s="423">
        <v>50</v>
      </c>
      <c r="G307" s="423">
        <v>125</v>
      </c>
      <c r="H307" s="509">
        <v>15001013990</v>
      </c>
      <c r="I307" s="423" t="s">
        <v>4322</v>
      </c>
    </row>
    <row r="308" spans="1:9" ht="45">
      <c r="A308" s="364">
        <v>293</v>
      </c>
      <c r="B308" s="426" t="s">
        <v>646</v>
      </c>
      <c r="C308" s="423" t="s">
        <v>4323</v>
      </c>
      <c r="D308" s="423" t="s">
        <v>4324</v>
      </c>
      <c r="E308" s="423" t="s">
        <v>3635</v>
      </c>
      <c r="F308" s="423">
        <v>30</v>
      </c>
      <c r="G308" s="423">
        <v>125</v>
      </c>
      <c r="H308" s="509">
        <v>15001012928</v>
      </c>
      <c r="I308" s="423" t="s">
        <v>4325</v>
      </c>
    </row>
    <row r="309" spans="1:9" ht="45">
      <c r="A309" s="364">
        <v>294</v>
      </c>
      <c r="B309" s="426" t="s">
        <v>646</v>
      </c>
      <c r="C309" s="423" t="s">
        <v>4326</v>
      </c>
      <c r="D309" s="423" t="s">
        <v>4327</v>
      </c>
      <c r="E309" s="423" t="s">
        <v>3635</v>
      </c>
      <c r="F309" s="423">
        <v>30</v>
      </c>
      <c r="G309" s="423">
        <v>125</v>
      </c>
      <c r="H309" s="509" t="s">
        <v>4328</v>
      </c>
      <c r="I309" s="423" t="s">
        <v>4329</v>
      </c>
    </row>
    <row r="310" spans="1:9" ht="45">
      <c r="A310" s="364">
        <v>295</v>
      </c>
      <c r="B310" s="426" t="s">
        <v>646</v>
      </c>
      <c r="C310" s="423" t="s">
        <v>4330</v>
      </c>
      <c r="D310" s="423" t="s">
        <v>4331</v>
      </c>
      <c r="E310" s="423" t="s">
        <v>3635</v>
      </c>
      <c r="F310" s="423">
        <v>40</v>
      </c>
      <c r="G310" s="423">
        <v>125</v>
      </c>
      <c r="H310" s="509">
        <v>15001004921</v>
      </c>
      <c r="I310" s="423" t="s">
        <v>4332</v>
      </c>
    </row>
    <row r="311" spans="1:9" ht="45">
      <c r="A311" s="364">
        <v>296</v>
      </c>
      <c r="B311" s="426" t="s">
        <v>646</v>
      </c>
      <c r="C311" s="423" t="s">
        <v>4333</v>
      </c>
      <c r="D311" s="423" t="s">
        <v>4334</v>
      </c>
      <c r="E311" s="423" t="s">
        <v>3635</v>
      </c>
      <c r="F311" s="423">
        <v>35</v>
      </c>
      <c r="G311" s="423">
        <v>125</v>
      </c>
      <c r="H311" s="509" t="s">
        <v>4335</v>
      </c>
      <c r="I311" s="423" t="s">
        <v>4336</v>
      </c>
    </row>
    <row r="312" spans="1:9" ht="45">
      <c r="A312" s="364">
        <v>297</v>
      </c>
      <c r="B312" s="426" t="s">
        <v>646</v>
      </c>
      <c r="C312" s="423" t="s">
        <v>4337</v>
      </c>
      <c r="D312" s="423" t="s">
        <v>4338</v>
      </c>
      <c r="E312" s="423" t="s">
        <v>3635</v>
      </c>
      <c r="F312" s="423">
        <v>40</v>
      </c>
      <c r="G312" s="423">
        <v>125</v>
      </c>
      <c r="H312" s="509">
        <v>15001003927</v>
      </c>
      <c r="I312" s="423" t="s">
        <v>4339</v>
      </c>
    </row>
    <row r="313" spans="1:9" ht="60">
      <c r="A313" s="364">
        <v>298</v>
      </c>
      <c r="B313" s="426" t="s">
        <v>646</v>
      </c>
      <c r="C313" s="423" t="s">
        <v>4340</v>
      </c>
      <c r="D313" s="423" t="s">
        <v>4341</v>
      </c>
      <c r="E313" s="423" t="s">
        <v>3635</v>
      </c>
      <c r="F313" s="423">
        <v>36</v>
      </c>
      <c r="G313" s="423">
        <v>125</v>
      </c>
      <c r="H313" s="509">
        <v>15001006997</v>
      </c>
      <c r="I313" s="423" t="s">
        <v>4342</v>
      </c>
    </row>
    <row r="314" spans="1:9" ht="45">
      <c r="A314" s="364">
        <v>299</v>
      </c>
      <c r="B314" s="426" t="s">
        <v>646</v>
      </c>
      <c r="C314" s="423" t="s">
        <v>4343</v>
      </c>
      <c r="D314" s="423" t="s">
        <v>4344</v>
      </c>
      <c r="E314" s="423" t="s">
        <v>3635</v>
      </c>
      <c r="F314" s="423">
        <v>50</v>
      </c>
      <c r="G314" s="423">
        <v>125</v>
      </c>
      <c r="H314" s="509">
        <v>15001002557</v>
      </c>
      <c r="I314" s="423" t="s">
        <v>4345</v>
      </c>
    </row>
    <row r="315" spans="1:9" ht="45">
      <c r="A315" s="364">
        <v>300</v>
      </c>
      <c r="B315" s="426" t="s">
        <v>646</v>
      </c>
      <c r="C315" s="423" t="s">
        <v>4346</v>
      </c>
      <c r="D315" s="423" t="s">
        <v>4347</v>
      </c>
      <c r="E315" s="423" t="s">
        <v>3635</v>
      </c>
      <c r="F315" s="423">
        <v>60</v>
      </c>
      <c r="G315" s="423">
        <v>312.5</v>
      </c>
      <c r="H315" s="509">
        <v>48001016911</v>
      </c>
      <c r="I315" s="423" t="s">
        <v>4348</v>
      </c>
    </row>
    <row r="316" spans="1:9" ht="30">
      <c r="A316" s="364">
        <v>301</v>
      </c>
      <c r="B316" s="426" t="s">
        <v>646</v>
      </c>
      <c r="C316" s="423" t="s">
        <v>4349</v>
      </c>
      <c r="D316" s="423" t="s">
        <v>4350</v>
      </c>
      <c r="E316" s="401" t="s">
        <v>3635</v>
      </c>
      <c r="F316" s="423">
        <v>60</v>
      </c>
      <c r="G316" s="423">
        <v>312.5</v>
      </c>
      <c r="H316" s="509" t="s">
        <v>4351</v>
      </c>
      <c r="I316" s="423" t="s">
        <v>4352</v>
      </c>
    </row>
    <row r="317" spans="1:9" ht="45">
      <c r="A317" s="364">
        <v>302</v>
      </c>
      <c r="B317" s="426" t="s">
        <v>646</v>
      </c>
      <c r="C317" s="423" t="s">
        <v>4353</v>
      </c>
      <c r="D317" s="423" t="s">
        <v>4354</v>
      </c>
      <c r="E317" s="423" t="s">
        <v>3635</v>
      </c>
      <c r="F317" s="423">
        <v>50</v>
      </c>
      <c r="G317" s="423">
        <v>312.5</v>
      </c>
      <c r="H317" s="509" t="s">
        <v>4355</v>
      </c>
      <c r="I317" s="423" t="s">
        <v>4356</v>
      </c>
    </row>
    <row r="318" spans="1:9" ht="30">
      <c r="A318" s="364">
        <v>303</v>
      </c>
      <c r="B318" s="426" t="s">
        <v>646</v>
      </c>
      <c r="C318" s="423" t="s">
        <v>4357</v>
      </c>
      <c r="D318" s="423" t="s">
        <v>4358</v>
      </c>
      <c r="E318" s="423" t="s">
        <v>3635</v>
      </c>
      <c r="F318" s="423">
        <v>70</v>
      </c>
      <c r="G318" s="423">
        <v>312.5</v>
      </c>
      <c r="H318" s="509" t="s">
        <v>4359</v>
      </c>
      <c r="I318" s="423" t="s">
        <v>4360</v>
      </c>
    </row>
    <row r="319" spans="1:9" ht="30">
      <c r="A319" s="364">
        <v>304</v>
      </c>
      <c r="B319" s="426" t="s">
        <v>646</v>
      </c>
      <c r="C319" s="423" t="s">
        <v>4361</v>
      </c>
      <c r="D319" s="423" t="s">
        <v>4362</v>
      </c>
      <c r="E319" s="423" t="s">
        <v>3635</v>
      </c>
      <c r="F319" s="423">
        <v>60</v>
      </c>
      <c r="G319" s="423">
        <v>312.5</v>
      </c>
      <c r="H319" s="509" t="s">
        <v>4363</v>
      </c>
      <c r="I319" s="423" t="s">
        <v>4364</v>
      </c>
    </row>
    <row r="320" spans="1:9" ht="30">
      <c r="A320" s="364">
        <v>305</v>
      </c>
      <c r="B320" s="426" t="s">
        <v>646</v>
      </c>
      <c r="C320" s="423" t="s">
        <v>4365</v>
      </c>
      <c r="D320" s="423" t="s">
        <v>4366</v>
      </c>
      <c r="E320" s="423" t="s">
        <v>3635</v>
      </c>
      <c r="F320" s="423">
        <v>70</v>
      </c>
      <c r="G320" s="423">
        <v>312.5</v>
      </c>
      <c r="H320" s="509" t="s">
        <v>4367</v>
      </c>
      <c r="I320" s="423" t="s">
        <v>4368</v>
      </c>
    </row>
    <row r="321" spans="1:9" ht="30">
      <c r="A321" s="364">
        <v>306</v>
      </c>
      <c r="B321" s="426" t="s">
        <v>646</v>
      </c>
      <c r="C321" s="423" t="s">
        <v>4369</v>
      </c>
      <c r="D321" s="423" t="s">
        <v>4370</v>
      </c>
      <c r="E321" s="423" t="s">
        <v>3635</v>
      </c>
      <c r="F321" s="423">
        <v>60</v>
      </c>
      <c r="G321" s="423">
        <v>312.5</v>
      </c>
      <c r="H321" s="509" t="s">
        <v>4371</v>
      </c>
      <c r="I321" s="423" t="s">
        <v>4372</v>
      </c>
    </row>
    <row r="322" spans="1:9" ht="30">
      <c r="A322" s="364">
        <v>307</v>
      </c>
      <c r="B322" s="426" t="s">
        <v>646</v>
      </c>
      <c r="C322" s="423" t="s">
        <v>4373</v>
      </c>
      <c r="D322" s="423" t="s">
        <v>4374</v>
      </c>
      <c r="E322" s="423" t="s">
        <v>3635</v>
      </c>
      <c r="F322" s="423">
        <v>75</v>
      </c>
      <c r="G322" s="423">
        <v>400</v>
      </c>
      <c r="H322" s="509" t="s">
        <v>4375</v>
      </c>
      <c r="I322" s="423" t="s">
        <v>4376</v>
      </c>
    </row>
    <row r="323" spans="1:9" ht="45">
      <c r="A323" s="364">
        <v>308</v>
      </c>
      <c r="B323" s="426" t="s">
        <v>646</v>
      </c>
      <c r="C323" s="423" t="s">
        <v>4377</v>
      </c>
      <c r="D323" s="423" t="s">
        <v>4378</v>
      </c>
      <c r="E323" s="423" t="s">
        <v>3635</v>
      </c>
      <c r="F323" s="423">
        <v>60</v>
      </c>
      <c r="G323" s="423">
        <v>312.5</v>
      </c>
      <c r="H323" s="509" t="s">
        <v>4379</v>
      </c>
      <c r="I323" s="423" t="s">
        <v>4380</v>
      </c>
    </row>
    <row r="324" spans="1:9" ht="45">
      <c r="A324" s="364">
        <v>309</v>
      </c>
      <c r="B324" s="426" t="s">
        <v>646</v>
      </c>
      <c r="C324" s="423" t="s">
        <v>4381</v>
      </c>
      <c r="D324" s="423" t="s">
        <v>4382</v>
      </c>
      <c r="E324" s="423" t="s">
        <v>3635</v>
      </c>
      <c r="F324" s="423">
        <v>40</v>
      </c>
      <c r="G324" s="423">
        <v>312.5</v>
      </c>
      <c r="H324" s="509" t="s">
        <v>4383</v>
      </c>
      <c r="I324" s="423" t="s">
        <v>4384</v>
      </c>
    </row>
    <row r="325" spans="1:9" ht="45">
      <c r="A325" s="364">
        <v>310</v>
      </c>
      <c r="B325" s="426" t="s">
        <v>646</v>
      </c>
      <c r="C325" s="423" t="s">
        <v>4385</v>
      </c>
      <c r="D325" s="423" t="s">
        <v>4386</v>
      </c>
      <c r="E325" s="423" t="s">
        <v>3635</v>
      </c>
      <c r="F325" s="423">
        <v>55</v>
      </c>
      <c r="G325" s="423">
        <v>312.5</v>
      </c>
      <c r="H325" s="509" t="s">
        <v>4387</v>
      </c>
      <c r="I325" s="423" t="s">
        <v>4388</v>
      </c>
    </row>
    <row r="326" spans="1:9" ht="30">
      <c r="A326" s="364">
        <v>311</v>
      </c>
      <c r="B326" s="426" t="s">
        <v>646</v>
      </c>
      <c r="C326" s="423" t="s">
        <v>4389</v>
      </c>
      <c r="D326" s="423" t="s">
        <v>4390</v>
      </c>
      <c r="E326" s="423" t="s">
        <v>3635</v>
      </c>
      <c r="F326" s="423">
        <v>40.43</v>
      </c>
      <c r="G326" s="423">
        <v>312.5</v>
      </c>
      <c r="H326" s="509" t="s">
        <v>4391</v>
      </c>
      <c r="I326" s="423" t="s">
        <v>4392</v>
      </c>
    </row>
    <row r="327" spans="1:9" ht="30">
      <c r="A327" s="364">
        <v>312</v>
      </c>
      <c r="B327" s="426" t="s">
        <v>646</v>
      </c>
      <c r="C327" s="423" t="s">
        <v>4393</v>
      </c>
      <c r="D327" s="423" t="s">
        <v>4394</v>
      </c>
      <c r="E327" s="423" t="s">
        <v>3635</v>
      </c>
      <c r="F327" s="423">
        <v>100</v>
      </c>
      <c r="G327" s="423">
        <v>625</v>
      </c>
      <c r="H327" s="509" t="s">
        <v>4395</v>
      </c>
      <c r="I327" s="423" t="s">
        <v>4396</v>
      </c>
    </row>
    <row r="328" spans="1:9" ht="30">
      <c r="A328" s="364">
        <v>313</v>
      </c>
      <c r="B328" s="426" t="s">
        <v>646</v>
      </c>
      <c r="C328" s="423" t="s">
        <v>4397</v>
      </c>
      <c r="D328" s="423" t="s">
        <v>4398</v>
      </c>
      <c r="E328" s="423" t="s">
        <v>3635</v>
      </c>
      <c r="F328" s="423">
        <v>132</v>
      </c>
      <c r="G328" s="423">
        <v>312.5</v>
      </c>
      <c r="H328" s="509" t="s">
        <v>4399</v>
      </c>
      <c r="I328" s="423" t="s">
        <v>4400</v>
      </c>
    </row>
    <row r="329" spans="1:9" ht="30">
      <c r="A329" s="364">
        <v>314</v>
      </c>
      <c r="B329" s="426" t="s">
        <v>646</v>
      </c>
      <c r="C329" s="423" t="s">
        <v>4401</v>
      </c>
      <c r="D329" s="423" t="s">
        <v>4402</v>
      </c>
      <c r="E329" s="423" t="s">
        <v>3635</v>
      </c>
      <c r="F329" s="401">
        <v>466.13</v>
      </c>
      <c r="G329" s="423">
        <v>625</v>
      </c>
      <c r="H329" s="509" t="s">
        <v>4403</v>
      </c>
      <c r="I329" s="512" t="s">
        <v>4404</v>
      </c>
    </row>
    <row r="330" spans="1:9" ht="30">
      <c r="A330" s="364">
        <v>315</v>
      </c>
      <c r="B330" s="426" t="s">
        <v>646</v>
      </c>
      <c r="C330" s="423" t="s">
        <v>4405</v>
      </c>
      <c r="D330" s="423" t="s">
        <v>4406</v>
      </c>
      <c r="E330" s="423" t="s">
        <v>3635</v>
      </c>
      <c r="F330" s="423">
        <v>133.1</v>
      </c>
      <c r="G330" s="423">
        <v>1875</v>
      </c>
      <c r="H330" s="509" t="s">
        <v>4407</v>
      </c>
      <c r="I330" s="512" t="s">
        <v>4408</v>
      </c>
    </row>
    <row r="331" spans="1:9" ht="30">
      <c r="A331" s="364">
        <v>316</v>
      </c>
      <c r="B331" s="426" t="s">
        <v>646</v>
      </c>
      <c r="C331" s="423" t="s">
        <v>4409</v>
      </c>
      <c r="D331" s="423" t="s">
        <v>4410</v>
      </c>
      <c r="E331" s="423" t="s">
        <v>3385</v>
      </c>
      <c r="F331" s="423">
        <v>420</v>
      </c>
      <c r="G331" s="423">
        <v>380</v>
      </c>
      <c r="H331" s="509" t="s">
        <v>4411</v>
      </c>
      <c r="I331" s="512" t="s">
        <v>4412</v>
      </c>
    </row>
    <row r="332" spans="1:9" ht="30">
      <c r="A332" s="364">
        <v>317</v>
      </c>
      <c r="B332" s="426" t="s">
        <v>646</v>
      </c>
      <c r="C332" s="423" t="s">
        <v>4413</v>
      </c>
      <c r="D332" s="423" t="s">
        <v>4414</v>
      </c>
      <c r="E332" s="401" t="s">
        <v>3385</v>
      </c>
      <c r="F332" s="423">
        <v>50</v>
      </c>
      <c r="G332" s="423">
        <v>250</v>
      </c>
      <c r="H332" s="509" t="s">
        <v>4415</v>
      </c>
      <c r="I332" s="423" t="s">
        <v>4416</v>
      </c>
    </row>
    <row r="333" spans="1:9" ht="30">
      <c r="A333" s="364">
        <v>318</v>
      </c>
      <c r="B333" s="426" t="s">
        <v>646</v>
      </c>
      <c r="C333" s="423" t="s">
        <v>4417</v>
      </c>
      <c r="D333" s="423" t="s">
        <v>4418</v>
      </c>
      <c r="E333" s="401" t="s">
        <v>3385</v>
      </c>
      <c r="F333" s="423">
        <v>300</v>
      </c>
      <c r="G333" s="423">
        <v>380</v>
      </c>
      <c r="H333" s="509" t="s">
        <v>4419</v>
      </c>
      <c r="I333" s="423" t="s">
        <v>4420</v>
      </c>
    </row>
    <row r="334" spans="1:9" ht="25.5">
      <c r="A334" s="364">
        <v>319</v>
      </c>
      <c r="B334" s="426" t="s">
        <v>646</v>
      </c>
      <c r="C334" s="423" t="s">
        <v>4421</v>
      </c>
      <c r="D334" s="423" t="s">
        <v>4422</v>
      </c>
      <c r="E334" s="423" t="s">
        <v>3385</v>
      </c>
      <c r="F334" s="423">
        <v>54</v>
      </c>
      <c r="G334" s="423">
        <v>250</v>
      </c>
      <c r="H334" s="509" t="s">
        <v>4423</v>
      </c>
      <c r="I334" s="512" t="s">
        <v>4424</v>
      </c>
    </row>
    <row r="335" spans="1:9" ht="30">
      <c r="A335" s="364">
        <v>320</v>
      </c>
      <c r="B335" s="426" t="s">
        <v>646</v>
      </c>
      <c r="C335" s="423" t="s">
        <v>4425</v>
      </c>
      <c r="D335" s="423" t="s">
        <v>4426</v>
      </c>
      <c r="E335" s="423" t="s">
        <v>3635</v>
      </c>
      <c r="F335" s="423">
        <v>96</v>
      </c>
      <c r="G335" s="423">
        <v>250</v>
      </c>
      <c r="H335" s="509" t="s">
        <v>4427</v>
      </c>
      <c r="I335" s="512" t="s">
        <v>4428</v>
      </c>
    </row>
    <row r="336" spans="1:9" ht="30">
      <c r="A336" s="364">
        <v>321</v>
      </c>
      <c r="B336" s="426" t="s">
        <v>646</v>
      </c>
      <c r="C336" s="423" t="s">
        <v>4429</v>
      </c>
      <c r="D336" s="423" t="s">
        <v>4430</v>
      </c>
      <c r="E336" s="423" t="s">
        <v>3635</v>
      </c>
      <c r="F336" s="423">
        <v>70</v>
      </c>
      <c r="G336" s="423">
        <v>150</v>
      </c>
      <c r="H336" s="509" t="s">
        <v>4431</v>
      </c>
      <c r="I336" s="512" t="s">
        <v>4432</v>
      </c>
    </row>
    <row r="337" spans="1:9" ht="30">
      <c r="A337" s="364">
        <v>322</v>
      </c>
      <c r="B337" s="426" t="s">
        <v>646</v>
      </c>
      <c r="C337" s="423" t="s">
        <v>4433</v>
      </c>
      <c r="D337" s="423" t="s">
        <v>4434</v>
      </c>
      <c r="E337" s="423" t="s">
        <v>3635</v>
      </c>
      <c r="F337" s="423">
        <v>70</v>
      </c>
      <c r="G337" s="423">
        <v>100</v>
      </c>
      <c r="H337" s="509" t="s">
        <v>4435</v>
      </c>
      <c r="I337" s="423" t="s">
        <v>4436</v>
      </c>
    </row>
    <row r="338" spans="1:9" ht="30">
      <c r="A338" s="364">
        <v>323</v>
      </c>
      <c r="B338" s="426" t="s">
        <v>646</v>
      </c>
      <c r="C338" s="423" t="s">
        <v>4437</v>
      </c>
      <c r="D338" s="423" t="s">
        <v>4438</v>
      </c>
      <c r="E338" s="423" t="s">
        <v>3635</v>
      </c>
      <c r="F338" s="423">
        <v>70</v>
      </c>
      <c r="G338" s="423">
        <v>300</v>
      </c>
      <c r="H338" s="509" t="s">
        <v>4439</v>
      </c>
      <c r="I338" s="423" t="s">
        <v>4440</v>
      </c>
    </row>
    <row r="339" spans="1:9" ht="30">
      <c r="A339" s="364">
        <v>324</v>
      </c>
      <c r="B339" s="426" t="s">
        <v>646</v>
      </c>
      <c r="C339" s="423" t="s">
        <v>4441</v>
      </c>
      <c r="D339" s="423" t="s">
        <v>4442</v>
      </c>
      <c r="E339" s="423" t="s">
        <v>3635</v>
      </c>
      <c r="F339" s="423">
        <v>70</v>
      </c>
      <c r="G339" s="423">
        <v>500</v>
      </c>
      <c r="H339" s="509" t="s">
        <v>4443</v>
      </c>
      <c r="I339" s="423" t="s">
        <v>4444</v>
      </c>
    </row>
    <row r="340" spans="1:9" ht="30">
      <c r="A340" s="364">
        <v>325</v>
      </c>
      <c r="B340" s="426" t="s">
        <v>646</v>
      </c>
      <c r="C340" s="423" t="s">
        <v>4445</v>
      </c>
      <c r="D340" s="423" t="s">
        <v>4446</v>
      </c>
      <c r="E340" s="423" t="s">
        <v>3635</v>
      </c>
      <c r="F340" s="423">
        <v>70</v>
      </c>
      <c r="G340" s="423">
        <v>300</v>
      </c>
      <c r="H340" s="509" t="s">
        <v>4447</v>
      </c>
      <c r="I340" s="423" t="s">
        <v>4448</v>
      </c>
    </row>
    <row r="341" spans="1:9" ht="30">
      <c r="A341" s="364">
        <v>326</v>
      </c>
      <c r="B341" s="426" t="s">
        <v>646</v>
      </c>
      <c r="C341" s="423" t="s">
        <v>4449</v>
      </c>
      <c r="D341" s="423" t="s">
        <v>4450</v>
      </c>
      <c r="E341" s="423" t="s">
        <v>3635</v>
      </c>
      <c r="F341" s="423">
        <v>70</v>
      </c>
      <c r="G341" s="423">
        <v>300</v>
      </c>
      <c r="H341" s="509" t="s">
        <v>4451</v>
      </c>
      <c r="I341" s="423" t="s">
        <v>4452</v>
      </c>
    </row>
    <row r="342" spans="1:9" ht="30">
      <c r="A342" s="364">
        <v>327</v>
      </c>
      <c r="B342" s="426" t="s">
        <v>646</v>
      </c>
      <c r="C342" s="423" t="s">
        <v>4453</v>
      </c>
      <c r="D342" s="423" t="s">
        <v>4454</v>
      </c>
      <c r="E342" s="423" t="s">
        <v>3635</v>
      </c>
      <c r="F342" s="423">
        <v>63.4</v>
      </c>
      <c r="G342" s="423">
        <v>300</v>
      </c>
      <c r="H342" s="509" t="s">
        <v>4455</v>
      </c>
      <c r="I342" s="423" t="s">
        <v>4456</v>
      </c>
    </row>
    <row r="343" spans="1:9" ht="30">
      <c r="A343" s="364">
        <v>328</v>
      </c>
      <c r="B343" s="426" t="s">
        <v>646</v>
      </c>
      <c r="C343" s="423" t="s">
        <v>4457</v>
      </c>
      <c r="D343" s="423" t="s">
        <v>4458</v>
      </c>
      <c r="E343" s="423" t="s">
        <v>3635</v>
      </c>
      <c r="F343" s="423">
        <v>70</v>
      </c>
      <c r="G343" s="423">
        <v>300</v>
      </c>
      <c r="H343" s="509" t="s">
        <v>4459</v>
      </c>
      <c r="I343" s="423" t="s">
        <v>4460</v>
      </c>
    </row>
    <row r="344" spans="1:9" ht="45">
      <c r="A344" s="364">
        <v>329</v>
      </c>
      <c r="B344" s="426" t="s">
        <v>646</v>
      </c>
      <c r="C344" s="423" t="s">
        <v>4461</v>
      </c>
      <c r="D344" s="423" t="s">
        <v>4462</v>
      </c>
      <c r="E344" s="423" t="s">
        <v>3635</v>
      </c>
      <c r="F344" s="423">
        <v>70</v>
      </c>
      <c r="G344" s="423">
        <v>300</v>
      </c>
      <c r="H344" s="509" t="s">
        <v>4463</v>
      </c>
      <c r="I344" s="423" t="s">
        <v>4464</v>
      </c>
    </row>
    <row r="345" spans="1:9" ht="30">
      <c r="A345" s="364">
        <v>330</v>
      </c>
      <c r="B345" s="426" t="s">
        <v>646</v>
      </c>
      <c r="C345" s="423" t="s">
        <v>4465</v>
      </c>
      <c r="D345" s="423" t="s">
        <v>4466</v>
      </c>
      <c r="E345" s="423" t="s">
        <v>3635</v>
      </c>
      <c r="F345" s="423">
        <v>92.12</v>
      </c>
      <c r="G345" s="423">
        <v>250</v>
      </c>
      <c r="H345" s="509" t="s">
        <v>4467</v>
      </c>
      <c r="I345" s="423" t="s">
        <v>4468</v>
      </c>
    </row>
    <row r="346" spans="1:9" ht="30">
      <c r="A346" s="364">
        <v>331</v>
      </c>
      <c r="B346" s="426" t="s">
        <v>646</v>
      </c>
      <c r="C346" s="423" t="s">
        <v>4469</v>
      </c>
      <c r="D346" s="423" t="s">
        <v>4470</v>
      </c>
      <c r="E346" s="423" t="s">
        <v>3635</v>
      </c>
      <c r="F346" s="423">
        <v>88.64</v>
      </c>
      <c r="G346" s="423">
        <v>300</v>
      </c>
      <c r="H346" s="509" t="s">
        <v>4471</v>
      </c>
      <c r="I346" s="423" t="s">
        <v>4472</v>
      </c>
    </row>
    <row r="347" spans="1:9" ht="30">
      <c r="A347" s="364">
        <v>332</v>
      </c>
      <c r="B347" s="426" t="s">
        <v>646</v>
      </c>
      <c r="C347" s="423" t="s">
        <v>4473</v>
      </c>
      <c r="D347" s="423" t="s">
        <v>4474</v>
      </c>
      <c r="E347" s="423" t="s">
        <v>3635</v>
      </c>
      <c r="F347" s="423">
        <v>69</v>
      </c>
      <c r="G347" s="423">
        <v>300</v>
      </c>
      <c r="H347" s="509" t="s">
        <v>4475</v>
      </c>
      <c r="I347" s="423" t="s">
        <v>4476</v>
      </c>
    </row>
    <row r="348" spans="1:9" ht="45">
      <c r="A348" s="364">
        <v>333</v>
      </c>
      <c r="B348" s="426" t="s">
        <v>646</v>
      </c>
      <c r="C348" s="423" t="s">
        <v>4477</v>
      </c>
      <c r="D348" s="423" t="s">
        <v>4478</v>
      </c>
      <c r="E348" s="423" t="s">
        <v>3635</v>
      </c>
      <c r="F348" s="423">
        <v>60</v>
      </c>
      <c r="G348" s="423">
        <v>350</v>
      </c>
      <c r="H348" s="509" t="s">
        <v>4479</v>
      </c>
      <c r="I348" s="423" t="s">
        <v>4480</v>
      </c>
    </row>
    <row r="349" spans="1:9" ht="30">
      <c r="A349" s="364">
        <v>334</v>
      </c>
      <c r="B349" s="426" t="s">
        <v>646</v>
      </c>
      <c r="C349" s="423" t="s">
        <v>4481</v>
      </c>
      <c r="D349" s="423" t="s">
        <v>4482</v>
      </c>
      <c r="E349" s="423" t="s">
        <v>3635</v>
      </c>
      <c r="F349" s="423">
        <v>80</v>
      </c>
      <c r="G349" s="423">
        <v>200</v>
      </c>
      <c r="H349" s="509" t="s">
        <v>4483</v>
      </c>
      <c r="I349" s="423" t="s">
        <v>4484</v>
      </c>
    </row>
    <row r="350" spans="1:9" ht="30">
      <c r="A350" s="364">
        <v>335</v>
      </c>
      <c r="B350" s="426" t="s">
        <v>646</v>
      </c>
      <c r="C350" s="423" t="s">
        <v>4485</v>
      </c>
      <c r="D350" s="423" t="s">
        <v>4486</v>
      </c>
      <c r="E350" s="423" t="s">
        <v>3635</v>
      </c>
      <c r="F350" s="423">
        <v>86.6</v>
      </c>
      <c r="G350" s="423">
        <v>200</v>
      </c>
      <c r="H350" s="509" t="s">
        <v>4487</v>
      </c>
      <c r="I350" s="423" t="s">
        <v>4488</v>
      </c>
    </row>
    <row r="351" spans="1:9" ht="30">
      <c r="A351" s="364">
        <v>336</v>
      </c>
      <c r="B351" s="426" t="s">
        <v>646</v>
      </c>
      <c r="C351" s="423" t="s">
        <v>4489</v>
      </c>
      <c r="D351" s="423" t="s">
        <v>4490</v>
      </c>
      <c r="E351" s="423" t="s">
        <v>3635</v>
      </c>
      <c r="F351" s="423">
        <v>48</v>
      </c>
      <c r="G351" s="423">
        <v>250</v>
      </c>
      <c r="H351" s="509" t="s">
        <v>4491</v>
      </c>
      <c r="I351" s="423" t="s">
        <v>4492</v>
      </c>
    </row>
    <row r="352" spans="1:9" ht="30">
      <c r="A352" s="364">
        <v>337</v>
      </c>
      <c r="B352" s="426" t="s">
        <v>646</v>
      </c>
      <c r="C352" s="423" t="s">
        <v>4493</v>
      </c>
      <c r="D352" s="423" t="s">
        <v>4494</v>
      </c>
      <c r="E352" s="423" t="s">
        <v>3385</v>
      </c>
      <c r="F352" s="423">
        <v>170.5</v>
      </c>
      <c r="G352" s="423">
        <v>187.5</v>
      </c>
      <c r="H352" s="509" t="s">
        <v>4495</v>
      </c>
      <c r="I352" s="423" t="s">
        <v>4496</v>
      </c>
    </row>
    <row r="353" spans="1:9" ht="30">
      <c r="A353" s="364">
        <v>338</v>
      </c>
      <c r="B353" s="426" t="s">
        <v>646</v>
      </c>
      <c r="C353" s="423" t="s">
        <v>4497</v>
      </c>
      <c r="D353" s="423" t="s">
        <v>4498</v>
      </c>
      <c r="E353" s="423" t="s">
        <v>3385</v>
      </c>
      <c r="F353" s="423">
        <v>174</v>
      </c>
      <c r="G353" s="423">
        <v>187.5</v>
      </c>
      <c r="H353" s="509" t="s">
        <v>4499</v>
      </c>
      <c r="I353" s="423" t="s">
        <v>4500</v>
      </c>
    </row>
    <row r="354" spans="1:9" ht="30">
      <c r="A354" s="364">
        <v>339</v>
      </c>
      <c r="B354" s="426" t="s">
        <v>646</v>
      </c>
      <c r="C354" s="423" t="s">
        <v>4501</v>
      </c>
      <c r="D354" s="423" t="s">
        <v>4502</v>
      </c>
      <c r="E354" s="423" t="s">
        <v>3385</v>
      </c>
      <c r="F354" s="423">
        <v>37.74</v>
      </c>
      <c r="G354" s="423">
        <v>187.5</v>
      </c>
      <c r="H354" s="509" t="s">
        <v>4503</v>
      </c>
      <c r="I354" s="423" t="s">
        <v>4504</v>
      </c>
    </row>
    <row r="355" spans="1:9" ht="15">
      <c r="A355" s="493">
        <v>340</v>
      </c>
      <c r="B355" s="496" t="s">
        <v>646</v>
      </c>
      <c r="C355" s="496" t="s">
        <v>4505</v>
      </c>
      <c r="D355" s="496" t="s">
        <v>4506</v>
      </c>
      <c r="E355" s="496" t="s">
        <v>3385</v>
      </c>
      <c r="F355" s="496">
        <v>216</v>
      </c>
      <c r="G355" s="423">
        <v>93.75</v>
      </c>
      <c r="H355" s="509" t="s">
        <v>4507</v>
      </c>
      <c r="I355" s="423" t="s">
        <v>4508</v>
      </c>
    </row>
    <row r="356" spans="1:9" ht="15">
      <c r="A356" s="495"/>
      <c r="B356" s="498"/>
      <c r="C356" s="498"/>
      <c r="D356" s="498"/>
      <c r="E356" s="498"/>
      <c r="F356" s="498"/>
      <c r="G356" s="423">
        <v>93.75</v>
      </c>
      <c r="H356" s="509" t="s">
        <v>4509</v>
      </c>
      <c r="I356" s="423" t="s">
        <v>4510</v>
      </c>
    </row>
    <row r="357" spans="1:9" ht="30">
      <c r="A357" s="364">
        <v>341</v>
      </c>
      <c r="B357" s="426" t="s">
        <v>646</v>
      </c>
      <c r="C357" s="423" t="s">
        <v>4511</v>
      </c>
      <c r="D357" s="423" t="s">
        <v>4512</v>
      </c>
      <c r="E357" s="423" t="s">
        <v>3635</v>
      </c>
      <c r="F357" s="423">
        <v>360</v>
      </c>
      <c r="G357" s="423">
        <v>500</v>
      </c>
      <c r="H357" s="509" t="s">
        <v>4513</v>
      </c>
      <c r="I357" s="423" t="s">
        <v>4514</v>
      </c>
    </row>
    <row r="358" spans="1:9" ht="30">
      <c r="A358" s="364">
        <v>342</v>
      </c>
      <c r="B358" s="426" t="s">
        <v>646</v>
      </c>
      <c r="C358" s="423" t="s">
        <v>4515</v>
      </c>
      <c r="D358" s="423" t="s">
        <v>4516</v>
      </c>
      <c r="E358" s="423" t="s">
        <v>3635</v>
      </c>
      <c r="F358" s="423">
        <v>137</v>
      </c>
      <c r="G358" s="423">
        <v>500</v>
      </c>
      <c r="H358" s="509" t="s">
        <v>4517</v>
      </c>
      <c r="I358" s="423" t="s">
        <v>4518</v>
      </c>
    </row>
    <row r="359" spans="1:9" ht="15">
      <c r="A359" s="364">
        <v>343</v>
      </c>
      <c r="B359" s="426" t="s">
        <v>646</v>
      </c>
      <c r="C359" s="423" t="s">
        <v>4519</v>
      </c>
      <c r="D359" s="423" t="s">
        <v>4520</v>
      </c>
      <c r="E359" s="423" t="s">
        <v>3635</v>
      </c>
      <c r="F359" s="423">
        <v>235.9</v>
      </c>
      <c r="G359" s="423">
        <v>250</v>
      </c>
      <c r="H359" s="509" t="s">
        <v>4521</v>
      </c>
      <c r="I359" s="423" t="s">
        <v>4522</v>
      </c>
    </row>
    <row r="360" spans="1:9" ht="30">
      <c r="A360" s="364">
        <v>344</v>
      </c>
      <c r="B360" s="426" t="s">
        <v>646</v>
      </c>
      <c r="C360" s="423" t="s">
        <v>4523</v>
      </c>
      <c r="D360" s="423" t="s">
        <v>4524</v>
      </c>
      <c r="E360" s="423" t="s">
        <v>3635</v>
      </c>
      <c r="F360" s="423">
        <v>175</v>
      </c>
      <c r="G360" s="423">
        <v>250</v>
      </c>
      <c r="H360" s="509" t="s">
        <v>4525</v>
      </c>
      <c r="I360" s="423" t="s">
        <v>4526</v>
      </c>
    </row>
    <row r="361" spans="1:9" ht="30">
      <c r="A361" s="364">
        <v>345</v>
      </c>
      <c r="B361" s="426" t="s">
        <v>646</v>
      </c>
      <c r="C361" s="423" t="s">
        <v>4527</v>
      </c>
      <c r="D361" s="423" t="s">
        <v>4528</v>
      </c>
      <c r="E361" s="423" t="s">
        <v>3635</v>
      </c>
      <c r="F361" s="423">
        <v>190</v>
      </c>
      <c r="G361" s="423">
        <v>250</v>
      </c>
      <c r="H361" s="509" t="s">
        <v>4529</v>
      </c>
      <c r="I361" s="423" t="s">
        <v>4530</v>
      </c>
    </row>
    <row r="362" spans="1:9" ht="30">
      <c r="A362" s="364">
        <v>346</v>
      </c>
      <c r="B362" s="426" t="s">
        <v>646</v>
      </c>
      <c r="C362" s="423" t="s">
        <v>4531</v>
      </c>
      <c r="D362" s="423" t="s">
        <v>4532</v>
      </c>
      <c r="E362" s="423" t="s">
        <v>3635</v>
      </c>
      <c r="F362" s="423">
        <v>272.39999999999998</v>
      </c>
      <c r="G362" s="423">
        <v>250</v>
      </c>
      <c r="H362" s="509" t="s">
        <v>4533</v>
      </c>
      <c r="I362" s="423" t="s">
        <v>4534</v>
      </c>
    </row>
    <row r="363" spans="1:9" ht="30">
      <c r="A363" s="364">
        <v>347</v>
      </c>
      <c r="B363" s="426" t="s">
        <v>646</v>
      </c>
      <c r="C363" s="423" t="s">
        <v>4535</v>
      </c>
      <c r="D363" s="423" t="s">
        <v>4536</v>
      </c>
      <c r="E363" s="423" t="s">
        <v>3635</v>
      </c>
      <c r="F363" s="423">
        <v>148</v>
      </c>
      <c r="G363" s="423">
        <v>250</v>
      </c>
      <c r="H363" s="509" t="s">
        <v>4537</v>
      </c>
      <c r="I363" s="423" t="s">
        <v>4538</v>
      </c>
    </row>
    <row r="364" spans="1:9" ht="30">
      <c r="A364" s="364">
        <v>348</v>
      </c>
      <c r="B364" s="426" t="s">
        <v>646</v>
      </c>
      <c r="C364" s="423" t="s">
        <v>4539</v>
      </c>
      <c r="D364" s="423" t="s">
        <v>4540</v>
      </c>
      <c r="E364" s="423" t="s">
        <v>3635</v>
      </c>
      <c r="F364" s="423">
        <v>278.8</v>
      </c>
      <c r="G364" s="423">
        <v>250</v>
      </c>
      <c r="H364" s="509" t="s">
        <v>4541</v>
      </c>
      <c r="I364" s="423" t="s">
        <v>4542</v>
      </c>
    </row>
    <row r="365" spans="1:9" ht="30">
      <c r="A365" s="364">
        <v>349</v>
      </c>
      <c r="B365" s="426" t="s">
        <v>646</v>
      </c>
      <c r="C365" s="423" t="s">
        <v>4543</v>
      </c>
      <c r="D365" s="423" t="s">
        <v>4544</v>
      </c>
      <c r="E365" s="423" t="s">
        <v>3635</v>
      </c>
      <c r="F365" s="423">
        <v>177</v>
      </c>
      <c r="G365" s="423">
        <v>250</v>
      </c>
      <c r="H365" s="509" t="s">
        <v>4545</v>
      </c>
      <c r="I365" s="423" t="s">
        <v>4546</v>
      </c>
    </row>
    <row r="366" spans="1:9" ht="30">
      <c r="A366" s="364">
        <v>350</v>
      </c>
      <c r="B366" s="426" t="s">
        <v>646</v>
      </c>
      <c r="C366" s="423" t="s">
        <v>4547</v>
      </c>
      <c r="D366" s="423" t="s">
        <v>4548</v>
      </c>
      <c r="E366" s="423" t="s">
        <v>3635</v>
      </c>
      <c r="F366" s="423">
        <v>110.2</v>
      </c>
      <c r="G366" s="423">
        <v>250</v>
      </c>
      <c r="H366" s="509" t="s">
        <v>4549</v>
      </c>
      <c r="I366" s="423" t="s">
        <v>4550</v>
      </c>
    </row>
    <row r="367" spans="1:9" ht="15">
      <c r="A367" s="364">
        <v>351</v>
      </c>
      <c r="B367" s="426" t="s">
        <v>646</v>
      </c>
      <c r="C367" s="423" t="s">
        <v>4551</v>
      </c>
      <c r="D367" s="423" t="s">
        <v>4552</v>
      </c>
      <c r="E367" s="423" t="s">
        <v>3635</v>
      </c>
      <c r="F367" s="423">
        <v>249.1</v>
      </c>
      <c r="G367" s="423">
        <v>250</v>
      </c>
      <c r="H367" s="509" t="s">
        <v>4553</v>
      </c>
      <c r="I367" s="423" t="s">
        <v>4554</v>
      </c>
    </row>
    <row r="368" spans="1:9" ht="30">
      <c r="A368" s="364">
        <v>352</v>
      </c>
      <c r="B368" s="426" t="s">
        <v>646</v>
      </c>
      <c r="C368" s="423" t="s">
        <v>4555</v>
      </c>
      <c r="D368" s="423" t="s">
        <v>4556</v>
      </c>
      <c r="E368" s="423" t="s">
        <v>3635</v>
      </c>
      <c r="F368" s="423">
        <v>256</v>
      </c>
      <c r="G368" s="423">
        <v>250</v>
      </c>
      <c r="H368" s="509" t="s">
        <v>4557</v>
      </c>
      <c r="I368" s="423" t="s">
        <v>4558</v>
      </c>
    </row>
    <row r="369" spans="1:9" ht="30">
      <c r="A369" s="364">
        <v>353</v>
      </c>
      <c r="B369" s="426" t="s">
        <v>646</v>
      </c>
      <c r="C369" s="423" t="s">
        <v>4559</v>
      </c>
      <c r="D369" s="423" t="s">
        <v>4560</v>
      </c>
      <c r="E369" s="423" t="s">
        <v>3635</v>
      </c>
      <c r="F369" s="423">
        <v>100</v>
      </c>
      <c r="G369" s="423">
        <v>250</v>
      </c>
      <c r="H369" s="509" t="s">
        <v>4561</v>
      </c>
      <c r="I369" s="423" t="s">
        <v>4562</v>
      </c>
    </row>
    <row r="370" spans="1:9" ht="30">
      <c r="A370" s="364">
        <v>354</v>
      </c>
      <c r="B370" s="426" t="s">
        <v>646</v>
      </c>
      <c r="C370" s="423" t="s">
        <v>4563</v>
      </c>
      <c r="D370" s="423" t="s">
        <v>4564</v>
      </c>
      <c r="E370" s="423" t="s">
        <v>3635</v>
      </c>
      <c r="F370" s="423">
        <v>115</v>
      </c>
      <c r="G370" s="423">
        <v>250</v>
      </c>
      <c r="H370" s="509" t="s">
        <v>4565</v>
      </c>
      <c r="I370" s="423" t="s">
        <v>4566</v>
      </c>
    </row>
    <row r="371" spans="1:9" ht="15">
      <c r="A371" s="364">
        <v>355</v>
      </c>
      <c r="B371" s="426" t="s">
        <v>646</v>
      </c>
      <c r="C371" s="423" t="s">
        <v>4567</v>
      </c>
      <c r="D371" s="423" t="s">
        <v>4568</v>
      </c>
      <c r="E371" s="423" t="s">
        <v>3635</v>
      </c>
      <c r="F371" s="423">
        <v>162.69999999999999</v>
      </c>
      <c r="G371" s="423">
        <v>250</v>
      </c>
      <c r="H371" s="509" t="s">
        <v>4569</v>
      </c>
      <c r="I371" s="423" t="s">
        <v>4570</v>
      </c>
    </row>
    <row r="372" spans="1:9" ht="45">
      <c r="A372" s="364">
        <v>356</v>
      </c>
      <c r="B372" s="426" t="s">
        <v>646</v>
      </c>
      <c r="C372" s="423" t="s">
        <v>4571</v>
      </c>
      <c r="D372" s="423" t="s">
        <v>4572</v>
      </c>
      <c r="E372" s="423" t="s">
        <v>3635</v>
      </c>
      <c r="F372" s="423">
        <v>30</v>
      </c>
      <c r="G372" s="423">
        <v>312.5</v>
      </c>
      <c r="H372" s="509">
        <v>26001002889</v>
      </c>
      <c r="I372" s="423" t="s">
        <v>4573</v>
      </c>
    </row>
    <row r="373" spans="1:9" ht="45">
      <c r="A373" s="364">
        <v>357</v>
      </c>
      <c r="B373" s="426" t="s">
        <v>646</v>
      </c>
      <c r="C373" s="423" t="s">
        <v>4574</v>
      </c>
      <c r="D373" s="423" t="s">
        <v>4575</v>
      </c>
      <c r="E373" s="423" t="s">
        <v>3635</v>
      </c>
      <c r="F373" s="423">
        <v>22</v>
      </c>
      <c r="G373" s="423">
        <v>312.5</v>
      </c>
      <c r="H373" s="509">
        <v>61001029126</v>
      </c>
      <c r="I373" s="423" t="s">
        <v>4576</v>
      </c>
    </row>
    <row r="374" spans="1:9" ht="30">
      <c r="A374" s="364">
        <v>358</v>
      </c>
      <c r="B374" s="426" t="s">
        <v>646</v>
      </c>
      <c r="C374" s="423" t="s">
        <v>4577</v>
      </c>
      <c r="D374" s="423" t="s">
        <v>4578</v>
      </c>
      <c r="E374" s="423" t="s">
        <v>3635</v>
      </c>
      <c r="F374" s="423">
        <v>28</v>
      </c>
      <c r="G374" s="423">
        <v>312.5</v>
      </c>
      <c r="H374" s="509">
        <v>26001000279</v>
      </c>
      <c r="I374" s="423" t="s">
        <v>4579</v>
      </c>
    </row>
    <row r="375" spans="1:9" ht="45">
      <c r="A375" s="364">
        <v>359</v>
      </c>
      <c r="B375" s="426" t="s">
        <v>646</v>
      </c>
      <c r="C375" s="423" t="s">
        <v>4580</v>
      </c>
      <c r="D375" s="423" t="s">
        <v>4581</v>
      </c>
      <c r="E375" s="423" t="s">
        <v>3635</v>
      </c>
      <c r="F375" s="423">
        <v>30</v>
      </c>
      <c r="G375" s="423">
        <v>312.5</v>
      </c>
      <c r="H375" s="509">
        <v>26001014246</v>
      </c>
      <c r="I375" s="423" t="s">
        <v>4582</v>
      </c>
    </row>
    <row r="376" spans="1:9" ht="30">
      <c r="A376" s="364">
        <v>360</v>
      </c>
      <c r="B376" s="426" t="s">
        <v>646</v>
      </c>
      <c r="C376" s="423" t="s">
        <v>4583</v>
      </c>
      <c r="D376" s="423" t="s">
        <v>4584</v>
      </c>
      <c r="E376" s="423" t="s">
        <v>3635</v>
      </c>
      <c r="F376" s="423">
        <v>25</v>
      </c>
      <c r="G376" s="423">
        <v>312.5</v>
      </c>
      <c r="H376" s="509">
        <v>26001009147</v>
      </c>
      <c r="I376" s="423" t="s">
        <v>4585</v>
      </c>
    </row>
    <row r="377" spans="1:9" ht="45">
      <c r="A377" s="364">
        <v>361</v>
      </c>
      <c r="B377" s="426" t="s">
        <v>646</v>
      </c>
      <c r="C377" s="423" t="s">
        <v>4586</v>
      </c>
      <c r="D377" s="423" t="s">
        <v>4587</v>
      </c>
      <c r="E377" s="423" t="s">
        <v>3635</v>
      </c>
      <c r="F377" s="423">
        <v>20</v>
      </c>
      <c r="G377" s="423">
        <v>312.5</v>
      </c>
      <c r="H377" s="509">
        <v>26001007229</v>
      </c>
      <c r="I377" s="423" t="s">
        <v>4588</v>
      </c>
    </row>
    <row r="378" spans="1:9" ht="30">
      <c r="A378" s="364">
        <v>362</v>
      </c>
      <c r="B378" s="426" t="s">
        <v>646</v>
      </c>
      <c r="C378" s="423" t="s">
        <v>4589</v>
      </c>
      <c r="D378" s="423" t="s">
        <v>4590</v>
      </c>
      <c r="E378" s="423" t="s">
        <v>3635</v>
      </c>
      <c r="F378" s="423">
        <v>35</v>
      </c>
      <c r="G378" s="423">
        <v>312.5</v>
      </c>
      <c r="H378" s="509">
        <v>26001010270</v>
      </c>
      <c r="I378" s="423" t="s">
        <v>4591</v>
      </c>
    </row>
    <row r="379" spans="1:9" ht="45">
      <c r="A379" s="364">
        <v>363</v>
      </c>
      <c r="B379" s="426" t="s">
        <v>646</v>
      </c>
      <c r="C379" s="423" t="s">
        <v>4592</v>
      </c>
      <c r="D379" s="423" t="s">
        <v>4593</v>
      </c>
      <c r="E379" s="423" t="s">
        <v>3635</v>
      </c>
      <c r="F379" s="423">
        <v>35</v>
      </c>
      <c r="G379" s="423">
        <v>312.5</v>
      </c>
      <c r="H379" s="509">
        <v>26001004620</v>
      </c>
      <c r="I379" s="423" t="s">
        <v>4594</v>
      </c>
    </row>
    <row r="380" spans="1:9" ht="30">
      <c r="A380" s="364">
        <v>364</v>
      </c>
      <c r="B380" s="426" t="s">
        <v>646</v>
      </c>
      <c r="C380" s="423" t="s">
        <v>4595</v>
      </c>
      <c r="D380" s="423" t="s">
        <v>4596</v>
      </c>
      <c r="E380" s="423" t="s">
        <v>3635</v>
      </c>
      <c r="F380" s="423">
        <v>25</v>
      </c>
      <c r="G380" s="423">
        <v>312.5</v>
      </c>
      <c r="H380" s="509">
        <v>26001030770</v>
      </c>
      <c r="I380" s="423" t="s">
        <v>4597</v>
      </c>
    </row>
    <row r="381" spans="1:9" ht="45">
      <c r="A381" s="364">
        <v>365</v>
      </c>
      <c r="B381" s="426" t="s">
        <v>646</v>
      </c>
      <c r="C381" s="423" t="s">
        <v>4598</v>
      </c>
      <c r="D381" s="423" t="s">
        <v>4599</v>
      </c>
      <c r="E381" s="423" t="s">
        <v>3635</v>
      </c>
      <c r="F381" s="423">
        <v>28</v>
      </c>
      <c r="G381" s="423">
        <v>312.5</v>
      </c>
      <c r="H381" s="509">
        <v>26001003133</v>
      </c>
      <c r="I381" s="423" t="s">
        <v>4600</v>
      </c>
    </row>
    <row r="382" spans="1:9" ht="30">
      <c r="A382" s="364">
        <v>366</v>
      </c>
      <c r="B382" s="426" t="s">
        <v>646</v>
      </c>
      <c r="C382" s="423" t="s">
        <v>4601</v>
      </c>
      <c r="D382" s="423" t="s">
        <v>4602</v>
      </c>
      <c r="E382" s="423" t="s">
        <v>3635</v>
      </c>
      <c r="F382" s="423">
        <v>25</v>
      </c>
      <c r="G382" s="423">
        <v>312.5</v>
      </c>
      <c r="H382" s="509">
        <v>26001033902</v>
      </c>
      <c r="I382" s="423" t="s">
        <v>4603</v>
      </c>
    </row>
    <row r="383" spans="1:9" ht="45">
      <c r="A383" s="364">
        <v>367</v>
      </c>
      <c r="B383" s="426" t="s">
        <v>646</v>
      </c>
      <c r="C383" s="423" t="s">
        <v>4604</v>
      </c>
      <c r="D383" s="423" t="s">
        <v>4605</v>
      </c>
      <c r="E383" s="423" t="s">
        <v>3635</v>
      </c>
      <c r="F383" s="423">
        <v>22</v>
      </c>
      <c r="G383" s="423">
        <v>312.5</v>
      </c>
      <c r="H383" s="509" t="s">
        <v>4606</v>
      </c>
      <c r="I383" s="423" t="s">
        <v>4607</v>
      </c>
    </row>
    <row r="384" spans="1:9" ht="45">
      <c r="A384" s="364">
        <v>368</v>
      </c>
      <c r="B384" s="426" t="s">
        <v>646</v>
      </c>
      <c r="C384" s="423" t="s">
        <v>4608</v>
      </c>
      <c r="D384" s="423" t="s">
        <v>4609</v>
      </c>
      <c r="E384" s="423" t="s">
        <v>3635</v>
      </c>
      <c r="F384" s="423">
        <v>35</v>
      </c>
      <c r="G384" s="423">
        <v>312.5</v>
      </c>
      <c r="H384" s="509" t="s">
        <v>4610</v>
      </c>
      <c r="I384" s="423" t="s">
        <v>4611</v>
      </c>
    </row>
    <row r="385" spans="1:9" ht="45">
      <c r="A385" s="364">
        <v>369</v>
      </c>
      <c r="B385" s="426" t="s">
        <v>646</v>
      </c>
      <c r="C385" s="423" t="s">
        <v>4612</v>
      </c>
      <c r="D385" s="423" t="s">
        <v>4613</v>
      </c>
      <c r="E385" s="423" t="s">
        <v>3635</v>
      </c>
      <c r="F385" s="423">
        <v>28</v>
      </c>
      <c r="G385" s="423">
        <v>312.5</v>
      </c>
      <c r="H385" s="509" t="s">
        <v>4614</v>
      </c>
      <c r="I385" s="423" t="s">
        <v>4615</v>
      </c>
    </row>
    <row r="386" spans="1:9" ht="30">
      <c r="A386" s="364">
        <v>370</v>
      </c>
      <c r="B386" s="426" t="s">
        <v>646</v>
      </c>
      <c r="C386" s="423" t="s">
        <v>4616</v>
      </c>
      <c r="D386" s="423" t="s">
        <v>4617</v>
      </c>
      <c r="E386" s="423" t="s">
        <v>3635</v>
      </c>
      <c r="F386" s="423">
        <v>27</v>
      </c>
      <c r="G386" s="423">
        <v>312.5</v>
      </c>
      <c r="H386" s="509" t="s">
        <v>4618</v>
      </c>
      <c r="I386" s="423" t="s">
        <v>4619</v>
      </c>
    </row>
    <row r="387" spans="1:9" ht="45">
      <c r="A387" s="364">
        <v>371</v>
      </c>
      <c r="B387" s="426" t="s">
        <v>646</v>
      </c>
      <c r="C387" s="423" t="s">
        <v>4620</v>
      </c>
      <c r="D387" s="423" t="s">
        <v>4621</v>
      </c>
      <c r="E387" s="423" t="s">
        <v>3635</v>
      </c>
      <c r="F387" s="423">
        <v>29</v>
      </c>
      <c r="G387" s="423">
        <v>312.5</v>
      </c>
      <c r="H387" s="509" t="s">
        <v>4622</v>
      </c>
      <c r="I387" s="423" t="s">
        <v>4623</v>
      </c>
    </row>
    <row r="388" spans="1:9" ht="45">
      <c r="A388" s="364">
        <v>372</v>
      </c>
      <c r="B388" s="426" t="s">
        <v>646</v>
      </c>
      <c r="C388" s="423" t="s">
        <v>4624</v>
      </c>
      <c r="D388" s="423" t="s">
        <v>4625</v>
      </c>
      <c r="E388" s="423" t="s">
        <v>3635</v>
      </c>
      <c r="F388" s="423">
        <v>25</v>
      </c>
      <c r="G388" s="423">
        <v>312.5</v>
      </c>
      <c r="H388" s="509" t="s">
        <v>4626</v>
      </c>
      <c r="I388" s="423" t="s">
        <v>4627</v>
      </c>
    </row>
    <row r="389" spans="1:9" ht="45">
      <c r="A389" s="364">
        <v>373</v>
      </c>
      <c r="B389" s="426" t="s">
        <v>646</v>
      </c>
      <c r="C389" s="423" t="s">
        <v>4628</v>
      </c>
      <c r="D389" s="423" t="s">
        <v>4629</v>
      </c>
      <c r="E389" s="423" t="s">
        <v>3635</v>
      </c>
      <c r="F389" s="423">
        <v>25</v>
      </c>
      <c r="G389" s="423">
        <v>312.5</v>
      </c>
      <c r="H389" s="509" t="s">
        <v>4630</v>
      </c>
      <c r="I389" s="423" t="s">
        <v>4631</v>
      </c>
    </row>
    <row r="390" spans="1:9" ht="45">
      <c r="A390" s="364">
        <v>374</v>
      </c>
      <c r="B390" s="426" t="s">
        <v>646</v>
      </c>
      <c r="C390" s="423" t="s">
        <v>4632</v>
      </c>
      <c r="D390" s="423" t="s">
        <v>4633</v>
      </c>
      <c r="E390" s="423" t="s">
        <v>3635</v>
      </c>
      <c r="F390" s="423">
        <v>20</v>
      </c>
      <c r="G390" s="423">
        <v>250</v>
      </c>
      <c r="H390" s="509" t="s">
        <v>4634</v>
      </c>
      <c r="I390" s="423" t="s">
        <v>4635</v>
      </c>
    </row>
    <row r="391" spans="1:9" ht="30">
      <c r="A391" s="364">
        <v>375</v>
      </c>
      <c r="B391" s="426" t="s">
        <v>646</v>
      </c>
      <c r="C391" s="423" t="s">
        <v>4636</v>
      </c>
      <c r="D391" s="423" t="s">
        <v>4637</v>
      </c>
      <c r="E391" s="423" t="s">
        <v>3635</v>
      </c>
      <c r="F391" s="423">
        <v>40</v>
      </c>
      <c r="G391" s="423">
        <v>375</v>
      </c>
      <c r="H391" s="509" t="s">
        <v>4638</v>
      </c>
      <c r="I391" s="423" t="s">
        <v>4639</v>
      </c>
    </row>
    <row r="392" spans="1:9" ht="30">
      <c r="A392" s="364">
        <v>376</v>
      </c>
      <c r="B392" s="426" t="s">
        <v>646</v>
      </c>
      <c r="C392" s="423" t="s">
        <v>4640</v>
      </c>
      <c r="D392" s="423" t="s">
        <v>4641</v>
      </c>
      <c r="E392" s="423" t="s">
        <v>3635</v>
      </c>
      <c r="F392" s="423">
        <v>45</v>
      </c>
      <c r="G392" s="423">
        <v>250</v>
      </c>
      <c r="H392" s="509" t="s">
        <v>4642</v>
      </c>
      <c r="I392" s="423" t="s">
        <v>4643</v>
      </c>
    </row>
    <row r="393" spans="1:9" ht="30">
      <c r="A393" s="364">
        <v>377</v>
      </c>
      <c r="B393" s="426" t="s">
        <v>646</v>
      </c>
      <c r="C393" s="423" t="s">
        <v>4644</v>
      </c>
      <c r="D393" s="423" t="s">
        <v>4645</v>
      </c>
      <c r="E393" s="423" t="s">
        <v>3635</v>
      </c>
      <c r="F393" s="423">
        <v>100</v>
      </c>
      <c r="G393" s="423">
        <v>375</v>
      </c>
      <c r="H393" s="509" t="s">
        <v>4646</v>
      </c>
      <c r="I393" s="423" t="s">
        <v>4647</v>
      </c>
    </row>
    <row r="394" spans="1:9" ht="30">
      <c r="A394" s="364">
        <v>378</v>
      </c>
      <c r="B394" s="426" t="s">
        <v>646</v>
      </c>
      <c r="C394" s="423" t="s">
        <v>4648</v>
      </c>
      <c r="D394" s="423" t="s">
        <v>4649</v>
      </c>
      <c r="E394" s="423" t="s">
        <v>3635</v>
      </c>
      <c r="F394" s="423">
        <v>50</v>
      </c>
      <c r="G394" s="423">
        <v>375</v>
      </c>
      <c r="H394" s="509" t="s">
        <v>4650</v>
      </c>
      <c r="I394" s="423" t="s">
        <v>4651</v>
      </c>
    </row>
    <row r="395" spans="1:9" ht="30">
      <c r="A395" s="364">
        <v>379</v>
      </c>
      <c r="B395" s="426" t="s">
        <v>646</v>
      </c>
      <c r="C395" s="423" t="s">
        <v>4652</v>
      </c>
      <c r="D395" s="423" t="s">
        <v>4653</v>
      </c>
      <c r="E395" s="423" t="s">
        <v>3635</v>
      </c>
      <c r="F395" s="423">
        <v>50</v>
      </c>
      <c r="G395" s="423">
        <v>375</v>
      </c>
      <c r="H395" s="509" t="s">
        <v>4654</v>
      </c>
      <c r="I395" s="423" t="s">
        <v>4655</v>
      </c>
    </row>
    <row r="396" spans="1:9" ht="30">
      <c r="A396" s="364">
        <v>380</v>
      </c>
      <c r="B396" s="426" t="s">
        <v>646</v>
      </c>
      <c r="C396" s="423" t="s">
        <v>4656</v>
      </c>
      <c r="D396" s="423" t="s">
        <v>4657</v>
      </c>
      <c r="E396" s="423" t="s">
        <v>3635</v>
      </c>
      <c r="F396" s="423">
        <v>50</v>
      </c>
      <c r="G396" s="423">
        <v>375</v>
      </c>
      <c r="H396" s="509" t="s">
        <v>4658</v>
      </c>
      <c r="I396" s="423" t="s">
        <v>4659</v>
      </c>
    </row>
    <row r="397" spans="1:9" ht="30">
      <c r="A397" s="364">
        <v>381</v>
      </c>
      <c r="B397" s="426" t="s">
        <v>646</v>
      </c>
      <c r="C397" s="423" t="s">
        <v>4660</v>
      </c>
      <c r="D397" s="423" t="s">
        <v>4661</v>
      </c>
      <c r="E397" s="423" t="s">
        <v>3635</v>
      </c>
      <c r="F397" s="423">
        <v>50</v>
      </c>
      <c r="G397" s="423">
        <v>375</v>
      </c>
      <c r="H397" s="509" t="s">
        <v>4662</v>
      </c>
      <c r="I397" s="423" t="s">
        <v>4663</v>
      </c>
    </row>
    <row r="398" spans="1:9" ht="30">
      <c r="A398" s="364">
        <v>382</v>
      </c>
      <c r="B398" s="426" t="s">
        <v>646</v>
      </c>
      <c r="C398" s="423" t="s">
        <v>4664</v>
      </c>
      <c r="D398" s="423" t="s">
        <v>4665</v>
      </c>
      <c r="E398" s="423" t="s">
        <v>3635</v>
      </c>
      <c r="F398" s="423">
        <v>50</v>
      </c>
      <c r="G398" s="423">
        <v>375</v>
      </c>
      <c r="H398" s="509" t="s">
        <v>4666</v>
      </c>
      <c r="I398" s="423" t="s">
        <v>4667</v>
      </c>
    </row>
    <row r="399" spans="1:9" ht="30">
      <c r="A399" s="364">
        <v>383</v>
      </c>
      <c r="B399" s="426" t="s">
        <v>646</v>
      </c>
      <c r="C399" s="423" t="s">
        <v>4668</v>
      </c>
      <c r="D399" s="423" t="s">
        <v>4669</v>
      </c>
      <c r="E399" s="423" t="s">
        <v>3635</v>
      </c>
      <c r="F399" s="423">
        <v>50</v>
      </c>
      <c r="G399" s="423">
        <v>375</v>
      </c>
      <c r="H399" s="509" t="s">
        <v>4670</v>
      </c>
      <c r="I399" s="423" t="s">
        <v>4671</v>
      </c>
    </row>
    <row r="400" spans="1:9" ht="30">
      <c r="A400" s="364">
        <v>384</v>
      </c>
      <c r="B400" s="426" t="s">
        <v>646</v>
      </c>
      <c r="C400" s="423" t="s">
        <v>4672</v>
      </c>
      <c r="D400" s="423" t="s">
        <v>4673</v>
      </c>
      <c r="E400" s="423" t="s">
        <v>3635</v>
      </c>
      <c r="F400" s="423">
        <v>50</v>
      </c>
      <c r="G400" s="423">
        <v>375</v>
      </c>
      <c r="H400" s="509" t="s">
        <v>4674</v>
      </c>
      <c r="I400" s="423" t="s">
        <v>4675</v>
      </c>
    </row>
    <row r="401" spans="1:9" ht="30">
      <c r="A401" s="364">
        <v>385</v>
      </c>
      <c r="B401" s="426" t="s">
        <v>646</v>
      </c>
      <c r="C401" s="423" t="s">
        <v>4676</v>
      </c>
      <c r="D401" s="423" t="s">
        <v>4677</v>
      </c>
      <c r="E401" s="423" t="s">
        <v>3635</v>
      </c>
      <c r="F401" s="423">
        <v>50</v>
      </c>
      <c r="G401" s="423">
        <v>375</v>
      </c>
      <c r="H401" s="509" t="s">
        <v>4678</v>
      </c>
      <c r="I401" s="423" t="s">
        <v>4679</v>
      </c>
    </row>
    <row r="402" spans="1:9" ht="30">
      <c r="A402" s="364">
        <v>386</v>
      </c>
      <c r="B402" s="426" t="s">
        <v>646</v>
      </c>
      <c r="C402" s="423" t="s">
        <v>4680</v>
      </c>
      <c r="D402" s="423" t="s">
        <v>4681</v>
      </c>
      <c r="E402" s="423" t="s">
        <v>3635</v>
      </c>
      <c r="F402" s="423">
        <v>35</v>
      </c>
      <c r="G402" s="423">
        <v>187.5</v>
      </c>
      <c r="H402" s="509">
        <v>56001005827</v>
      </c>
      <c r="I402" s="423" t="s">
        <v>4682</v>
      </c>
    </row>
    <row r="403" spans="1:9" ht="30">
      <c r="A403" s="364">
        <v>387</v>
      </c>
      <c r="B403" s="426" t="s">
        <v>646</v>
      </c>
      <c r="C403" s="423" t="s">
        <v>4683</v>
      </c>
      <c r="D403" s="423" t="s">
        <v>4684</v>
      </c>
      <c r="E403" s="423" t="s">
        <v>3635</v>
      </c>
      <c r="F403" s="423">
        <v>32</v>
      </c>
      <c r="G403" s="423">
        <v>187.5</v>
      </c>
      <c r="H403" s="509" t="s">
        <v>4685</v>
      </c>
      <c r="I403" s="423" t="s">
        <v>4686</v>
      </c>
    </row>
    <row r="404" spans="1:9" ht="45">
      <c r="A404" s="364">
        <v>388</v>
      </c>
      <c r="B404" s="426" t="s">
        <v>646</v>
      </c>
      <c r="C404" s="423" t="s">
        <v>4687</v>
      </c>
      <c r="D404" s="423" t="s">
        <v>4688</v>
      </c>
      <c r="E404" s="423" t="s">
        <v>3635</v>
      </c>
      <c r="F404" s="423">
        <v>34.47</v>
      </c>
      <c r="G404" s="423">
        <v>187.5</v>
      </c>
      <c r="H404" s="509">
        <v>56001004140</v>
      </c>
      <c r="I404" s="423" t="s">
        <v>4689</v>
      </c>
    </row>
    <row r="405" spans="1:9" ht="45">
      <c r="A405" s="364">
        <v>389</v>
      </c>
      <c r="B405" s="426" t="s">
        <v>646</v>
      </c>
      <c r="C405" s="423" t="s">
        <v>4690</v>
      </c>
      <c r="D405" s="423" t="s">
        <v>4691</v>
      </c>
      <c r="E405" s="423" t="s">
        <v>3635</v>
      </c>
      <c r="F405" s="423">
        <v>20</v>
      </c>
      <c r="G405" s="423">
        <v>187.5</v>
      </c>
      <c r="H405" s="509">
        <v>35001043404</v>
      </c>
      <c r="I405" s="423" t="s">
        <v>4692</v>
      </c>
    </row>
    <row r="406" spans="1:9" ht="45">
      <c r="A406" s="364">
        <v>390</v>
      </c>
      <c r="B406" s="426" t="s">
        <v>646</v>
      </c>
      <c r="C406" s="423" t="s">
        <v>4693</v>
      </c>
      <c r="D406" s="423" t="s">
        <v>4694</v>
      </c>
      <c r="E406" s="423" t="s">
        <v>3635</v>
      </c>
      <c r="F406" s="423">
        <v>58.41</v>
      </c>
      <c r="G406" s="423">
        <v>187.5</v>
      </c>
      <c r="H406" s="509">
        <v>56001001583</v>
      </c>
      <c r="I406" s="423" t="s">
        <v>4695</v>
      </c>
    </row>
    <row r="407" spans="1:9" ht="45">
      <c r="A407" s="364">
        <v>391</v>
      </c>
      <c r="B407" s="426" t="s">
        <v>646</v>
      </c>
      <c r="C407" s="423" t="s">
        <v>4696</v>
      </c>
      <c r="D407" s="423" t="s">
        <v>4697</v>
      </c>
      <c r="E407" s="423" t="s">
        <v>3635</v>
      </c>
      <c r="F407" s="423">
        <v>40</v>
      </c>
      <c r="G407" s="423">
        <v>187.5</v>
      </c>
      <c r="H407" s="509">
        <v>56001002200</v>
      </c>
      <c r="I407" s="423" t="s">
        <v>4698</v>
      </c>
    </row>
    <row r="408" spans="1:9" ht="45">
      <c r="A408" s="364">
        <v>392</v>
      </c>
      <c r="B408" s="426" t="s">
        <v>646</v>
      </c>
      <c r="C408" s="423" t="s">
        <v>4699</v>
      </c>
      <c r="D408" s="423" t="s">
        <v>4700</v>
      </c>
      <c r="E408" s="423" t="s">
        <v>3635</v>
      </c>
      <c r="F408" s="423">
        <v>50</v>
      </c>
      <c r="G408" s="423">
        <v>187.5</v>
      </c>
      <c r="H408" s="509">
        <v>56001015497</v>
      </c>
      <c r="I408" s="423" t="s">
        <v>4701</v>
      </c>
    </row>
    <row r="409" spans="1:9" ht="45">
      <c r="A409" s="364">
        <v>393</v>
      </c>
      <c r="B409" s="426" t="s">
        <v>646</v>
      </c>
      <c r="C409" s="423" t="s">
        <v>4702</v>
      </c>
      <c r="D409" s="423" t="s">
        <v>4703</v>
      </c>
      <c r="E409" s="423" t="s">
        <v>3635</v>
      </c>
      <c r="F409" s="423">
        <v>10</v>
      </c>
      <c r="G409" s="423">
        <v>187.5</v>
      </c>
      <c r="H409" s="509">
        <v>56001016544</v>
      </c>
      <c r="I409" s="423" t="s">
        <v>4704</v>
      </c>
    </row>
    <row r="410" spans="1:9" ht="30">
      <c r="A410" s="364">
        <v>394</v>
      </c>
      <c r="B410" s="426" t="s">
        <v>646</v>
      </c>
      <c r="C410" s="423" t="s">
        <v>4705</v>
      </c>
      <c r="D410" s="423" t="s">
        <v>4706</v>
      </c>
      <c r="E410" s="423" t="s">
        <v>3635</v>
      </c>
      <c r="F410" s="423">
        <v>25</v>
      </c>
      <c r="G410" s="513">
        <v>187.5</v>
      </c>
      <c r="H410" s="509" t="s">
        <v>4707</v>
      </c>
      <c r="I410" s="423" t="s">
        <v>4708</v>
      </c>
    </row>
    <row r="411" spans="1:9" ht="30">
      <c r="A411" s="364">
        <v>395</v>
      </c>
      <c r="B411" s="426" t="s">
        <v>646</v>
      </c>
      <c r="C411" s="423" t="s">
        <v>4709</v>
      </c>
      <c r="D411" s="423" t="s">
        <v>4710</v>
      </c>
      <c r="E411" s="423" t="s">
        <v>3635</v>
      </c>
      <c r="F411" s="423">
        <v>20</v>
      </c>
      <c r="G411" s="513">
        <v>187.5</v>
      </c>
      <c r="H411" s="509" t="s">
        <v>4711</v>
      </c>
      <c r="I411" s="423" t="s">
        <v>4712</v>
      </c>
    </row>
    <row r="412" spans="1:9" ht="30">
      <c r="A412" s="364">
        <v>396</v>
      </c>
      <c r="B412" s="426" t="s">
        <v>646</v>
      </c>
      <c r="C412" s="423" t="s">
        <v>4713</v>
      </c>
      <c r="D412" s="423" t="s">
        <v>4714</v>
      </c>
      <c r="E412" s="423" t="s">
        <v>3635</v>
      </c>
      <c r="F412" s="423">
        <v>25</v>
      </c>
      <c r="G412" s="513">
        <v>187.5</v>
      </c>
      <c r="H412" s="509" t="s">
        <v>4715</v>
      </c>
      <c r="I412" s="423" t="s">
        <v>4716</v>
      </c>
    </row>
    <row r="413" spans="1:9" ht="30">
      <c r="A413" s="364">
        <v>397</v>
      </c>
      <c r="B413" s="426" t="s">
        <v>646</v>
      </c>
      <c r="C413" s="423" t="s">
        <v>4717</v>
      </c>
      <c r="D413" s="423" t="s">
        <v>4718</v>
      </c>
      <c r="E413" s="423" t="s">
        <v>3635</v>
      </c>
      <c r="F413" s="423">
        <v>22</v>
      </c>
      <c r="G413" s="513">
        <v>187.5</v>
      </c>
      <c r="H413" s="509" t="s">
        <v>4719</v>
      </c>
      <c r="I413" s="423" t="s">
        <v>4720</v>
      </c>
    </row>
    <row r="414" spans="1:9" ht="30">
      <c r="A414" s="364">
        <v>398</v>
      </c>
      <c r="B414" s="426" t="s">
        <v>646</v>
      </c>
      <c r="C414" s="423" t="s">
        <v>4721</v>
      </c>
      <c r="D414" s="423" t="s">
        <v>4722</v>
      </c>
      <c r="E414" s="423" t="s">
        <v>3635</v>
      </c>
      <c r="F414" s="423">
        <v>28</v>
      </c>
      <c r="G414" s="513">
        <v>187.5</v>
      </c>
      <c r="H414" s="509" t="s">
        <v>4723</v>
      </c>
      <c r="I414" s="423" t="s">
        <v>4724</v>
      </c>
    </row>
    <row r="415" spans="1:9" ht="30">
      <c r="A415" s="364">
        <v>399</v>
      </c>
      <c r="B415" s="426" t="s">
        <v>646</v>
      </c>
      <c r="C415" s="423" t="s">
        <v>4725</v>
      </c>
      <c r="D415" s="423" t="s">
        <v>4726</v>
      </c>
      <c r="E415" s="423" t="s">
        <v>3635</v>
      </c>
      <c r="F415" s="423">
        <v>20</v>
      </c>
      <c r="G415" s="513">
        <v>187.5</v>
      </c>
      <c r="H415" s="509" t="s">
        <v>4727</v>
      </c>
      <c r="I415" s="423" t="s">
        <v>4728</v>
      </c>
    </row>
    <row r="416" spans="1:9" ht="30">
      <c r="A416" s="364">
        <v>400</v>
      </c>
      <c r="B416" s="426" t="s">
        <v>646</v>
      </c>
      <c r="C416" s="423" t="s">
        <v>4729</v>
      </c>
      <c r="D416" s="423" t="s">
        <v>4730</v>
      </c>
      <c r="E416" s="423" t="s">
        <v>3635</v>
      </c>
      <c r="F416" s="423">
        <v>20</v>
      </c>
      <c r="G416" s="513">
        <v>187.5</v>
      </c>
      <c r="H416" s="509" t="s">
        <v>4731</v>
      </c>
      <c r="I416" s="423" t="s">
        <v>4732</v>
      </c>
    </row>
    <row r="417" spans="1:9" ht="30">
      <c r="A417" s="364">
        <v>401</v>
      </c>
      <c r="B417" s="426" t="s">
        <v>646</v>
      </c>
      <c r="C417" s="423" t="s">
        <v>4733</v>
      </c>
      <c r="D417" s="423" t="s">
        <v>4734</v>
      </c>
      <c r="E417" s="423" t="s">
        <v>3635</v>
      </c>
      <c r="F417" s="423">
        <v>20</v>
      </c>
      <c r="G417" s="513">
        <v>187.5</v>
      </c>
      <c r="H417" s="509" t="s">
        <v>4735</v>
      </c>
      <c r="I417" s="423" t="s">
        <v>4736</v>
      </c>
    </row>
    <row r="418" spans="1:9" ht="30">
      <c r="A418" s="364">
        <v>402</v>
      </c>
      <c r="B418" s="426" t="s">
        <v>646</v>
      </c>
      <c r="C418" s="423" t="s">
        <v>4737</v>
      </c>
      <c r="D418" s="423" t="s">
        <v>4738</v>
      </c>
      <c r="E418" s="423" t="s">
        <v>3635</v>
      </c>
      <c r="F418" s="423">
        <v>22</v>
      </c>
      <c r="G418" s="513">
        <v>187.5</v>
      </c>
      <c r="H418" s="509" t="s">
        <v>4739</v>
      </c>
      <c r="I418" s="423" t="s">
        <v>4740</v>
      </c>
    </row>
    <row r="419" spans="1:9" ht="30">
      <c r="A419" s="364">
        <v>403</v>
      </c>
      <c r="B419" s="426" t="s">
        <v>646</v>
      </c>
      <c r="C419" s="423" t="s">
        <v>4741</v>
      </c>
      <c r="D419" s="423" t="s">
        <v>4742</v>
      </c>
      <c r="E419" s="423" t="s">
        <v>3635</v>
      </c>
      <c r="F419" s="423">
        <v>22</v>
      </c>
      <c r="G419" s="513">
        <v>187.5</v>
      </c>
      <c r="H419" s="509" t="s">
        <v>4743</v>
      </c>
      <c r="I419" s="423" t="s">
        <v>4744</v>
      </c>
    </row>
    <row r="420" spans="1:9" ht="30">
      <c r="A420" s="364">
        <v>404</v>
      </c>
      <c r="B420" s="426" t="s">
        <v>646</v>
      </c>
      <c r="C420" s="423" t="s">
        <v>4745</v>
      </c>
      <c r="D420" s="423" t="s">
        <v>4746</v>
      </c>
      <c r="E420" s="423" t="s">
        <v>3635</v>
      </c>
      <c r="F420" s="423">
        <v>37.5</v>
      </c>
      <c r="G420" s="513">
        <v>187.5</v>
      </c>
      <c r="H420" s="509" t="s">
        <v>4747</v>
      </c>
      <c r="I420" s="423" t="s">
        <v>4748</v>
      </c>
    </row>
    <row r="421" spans="1:9" ht="30">
      <c r="A421" s="364">
        <v>405</v>
      </c>
      <c r="B421" s="426" t="s">
        <v>646</v>
      </c>
      <c r="C421" s="423" t="s">
        <v>4749</v>
      </c>
      <c r="D421" s="423" t="s">
        <v>4750</v>
      </c>
      <c r="E421" s="423" t="s">
        <v>3635</v>
      </c>
      <c r="F421" s="423">
        <v>30</v>
      </c>
      <c r="G421" s="513">
        <v>187.5</v>
      </c>
      <c r="H421" s="509" t="s">
        <v>4751</v>
      </c>
      <c r="I421" s="423" t="s">
        <v>4752</v>
      </c>
    </row>
    <row r="422" spans="1:9" ht="30">
      <c r="A422" s="364">
        <v>406</v>
      </c>
      <c r="B422" s="426" t="s">
        <v>646</v>
      </c>
      <c r="C422" s="423" t="s">
        <v>4753</v>
      </c>
      <c r="D422" s="423" t="s">
        <v>4754</v>
      </c>
      <c r="E422" s="423" t="s">
        <v>3557</v>
      </c>
      <c r="F422" s="423">
        <v>30</v>
      </c>
      <c r="G422" s="423">
        <v>375</v>
      </c>
      <c r="H422" s="509" t="s">
        <v>4755</v>
      </c>
      <c r="I422" s="423" t="s">
        <v>4756</v>
      </c>
    </row>
    <row r="423" spans="1:9" ht="45">
      <c r="A423" s="364">
        <v>407</v>
      </c>
      <c r="B423" s="426" t="s">
        <v>646</v>
      </c>
      <c r="C423" s="423" t="s">
        <v>4757</v>
      </c>
      <c r="D423" s="423" t="s">
        <v>4758</v>
      </c>
      <c r="E423" s="423" t="s">
        <v>3557</v>
      </c>
      <c r="F423" s="423">
        <v>20</v>
      </c>
      <c r="G423" s="423">
        <v>375</v>
      </c>
      <c r="H423" s="509" t="s">
        <v>4759</v>
      </c>
      <c r="I423" s="423" t="s">
        <v>4760</v>
      </c>
    </row>
    <row r="424" spans="1:9" ht="30">
      <c r="A424" s="364">
        <v>408</v>
      </c>
      <c r="B424" s="426" t="s">
        <v>646</v>
      </c>
      <c r="C424" s="423" t="s">
        <v>4761</v>
      </c>
      <c r="D424" s="423" t="s">
        <v>4762</v>
      </c>
      <c r="E424" s="423" t="s">
        <v>3557</v>
      </c>
      <c r="F424" s="423">
        <v>60</v>
      </c>
      <c r="G424" s="423">
        <v>375</v>
      </c>
      <c r="H424" s="509">
        <v>51001025029</v>
      </c>
      <c r="I424" s="423" t="s">
        <v>4763</v>
      </c>
    </row>
    <row r="425" spans="1:9" ht="15">
      <c r="A425" s="364">
        <v>409</v>
      </c>
      <c r="B425" s="426" t="s">
        <v>646</v>
      </c>
      <c r="C425" s="423" t="s">
        <v>4764</v>
      </c>
      <c r="D425" s="423" t="s">
        <v>4765</v>
      </c>
      <c r="E425" s="423" t="s">
        <v>3557</v>
      </c>
      <c r="F425" s="423">
        <v>18</v>
      </c>
      <c r="G425" s="423">
        <v>187.5</v>
      </c>
      <c r="H425" s="509">
        <v>51001020958</v>
      </c>
      <c r="I425" s="423" t="s">
        <v>4766</v>
      </c>
    </row>
    <row r="426" spans="1:9" ht="30">
      <c r="A426" s="364">
        <v>410</v>
      </c>
      <c r="B426" s="426" t="s">
        <v>646</v>
      </c>
      <c r="C426" s="423" t="s">
        <v>4767</v>
      </c>
      <c r="D426" s="423" t="s">
        <v>4768</v>
      </c>
      <c r="E426" s="423" t="s">
        <v>3557</v>
      </c>
      <c r="F426" s="423">
        <v>20</v>
      </c>
      <c r="G426" s="423">
        <v>187.5</v>
      </c>
      <c r="H426" s="509">
        <v>51001013763</v>
      </c>
      <c r="I426" s="423" t="s">
        <v>4769</v>
      </c>
    </row>
    <row r="427" spans="1:9" ht="30">
      <c r="A427" s="364">
        <v>411</v>
      </c>
      <c r="B427" s="426" t="s">
        <v>646</v>
      </c>
      <c r="C427" s="423" t="s">
        <v>4770</v>
      </c>
      <c r="D427" s="423" t="s">
        <v>4771</v>
      </c>
      <c r="E427" s="423" t="s">
        <v>3557</v>
      </c>
      <c r="F427" s="423">
        <v>30</v>
      </c>
      <c r="G427" s="423">
        <v>375</v>
      </c>
      <c r="H427" s="509">
        <v>51001008847</v>
      </c>
      <c r="I427" s="423" t="s">
        <v>4772</v>
      </c>
    </row>
    <row r="428" spans="1:9" ht="30">
      <c r="A428" s="364">
        <v>412</v>
      </c>
      <c r="B428" s="426" t="s">
        <v>646</v>
      </c>
      <c r="C428" s="423" t="s">
        <v>4773</v>
      </c>
      <c r="D428" s="423" t="s">
        <v>4774</v>
      </c>
      <c r="E428" s="423" t="s">
        <v>3557</v>
      </c>
      <c r="F428" s="423">
        <v>30</v>
      </c>
      <c r="G428" s="423">
        <v>375</v>
      </c>
      <c r="H428" s="509">
        <v>51001021998</v>
      </c>
      <c r="I428" s="423" t="s">
        <v>4775</v>
      </c>
    </row>
    <row r="429" spans="1:9" ht="30">
      <c r="A429" s="364">
        <v>413</v>
      </c>
      <c r="B429" s="426" t="s">
        <v>646</v>
      </c>
      <c r="C429" s="423" t="s">
        <v>4776</v>
      </c>
      <c r="D429" s="423" t="s">
        <v>4777</v>
      </c>
      <c r="E429" s="423" t="s">
        <v>3557</v>
      </c>
      <c r="F429" s="423">
        <v>30</v>
      </c>
      <c r="G429" s="423">
        <v>375</v>
      </c>
      <c r="H429" s="509">
        <v>51001004908</v>
      </c>
      <c r="I429" s="423" t="s">
        <v>4778</v>
      </c>
    </row>
    <row r="430" spans="1:9" ht="30">
      <c r="A430" s="364">
        <v>414</v>
      </c>
      <c r="B430" s="426" t="s">
        <v>646</v>
      </c>
      <c r="C430" s="423" t="s">
        <v>4779</v>
      </c>
      <c r="D430" s="423" t="s">
        <v>4780</v>
      </c>
      <c r="E430" s="423" t="s">
        <v>3557</v>
      </c>
      <c r="F430" s="423">
        <v>35</v>
      </c>
      <c r="G430" s="423">
        <v>375</v>
      </c>
      <c r="H430" s="509">
        <v>51001020377</v>
      </c>
      <c r="I430" s="423" t="s">
        <v>4781</v>
      </c>
    </row>
    <row r="431" spans="1:9" ht="30">
      <c r="A431" s="364">
        <v>415</v>
      </c>
      <c r="B431" s="426" t="s">
        <v>646</v>
      </c>
      <c r="C431" s="423" t="s">
        <v>4782</v>
      </c>
      <c r="D431" s="423" t="s">
        <v>4783</v>
      </c>
      <c r="E431" s="423" t="s">
        <v>3557</v>
      </c>
      <c r="F431" s="423">
        <v>20</v>
      </c>
      <c r="G431" s="423">
        <v>250</v>
      </c>
      <c r="H431" s="509">
        <v>51001015006</v>
      </c>
      <c r="I431" s="423" t="s">
        <v>4784</v>
      </c>
    </row>
    <row r="432" spans="1:9" ht="30">
      <c r="A432" s="364">
        <v>416</v>
      </c>
      <c r="B432" s="426" t="s">
        <v>646</v>
      </c>
      <c r="C432" s="423" t="s">
        <v>4785</v>
      </c>
      <c r="D432" s="423" t="s">
        <v>4786</v>
      </c>
      <c r="E432" s="423" t="s">
        <v>3557</v>
      </c>
      <c r="F432" s="423">
        <v>40</v>
      </c>
      <c r="G432" s="423">
        <v>375</v>
      </c>
      <c r="H432" s="509">
        <v>19001005240</v>
      </c>
      <c r="I432" s="423" t="s">
        <v>4787</v>
      </c>
    </row>
    <row r="433" spans="1:9" ht="30">
      <c r="A433" s="364">
        <v>417</v>
      </c>
      <c r="B433" s="426" t="s">
        <v>646</v>
      </c>
      <c r="C433" s="423" t="s">
        <v>4788</v>
      </c>
      <c r="D433" s="423" t="s">
        <v>4789</v>
      </c>
      <c r="E433" s="423" t="s">
        <v>3557</v>
      </c>
      <c r="F433" s="423">
        <v>30</v>
      </c>
      <c r="G433" s="423">
        <v>312.5</v>
      </c>
      <c r="H433" s="509">
        <v>51001016632</v>
      </c>
      <c r="I433" s="423" t="s">
        <v>4790</v>
      </c>
    </row>
    <row r="434" spans="1:9" ht="15">
      <c r="A434" s="364">
        <v>418</v>
      </c>
      <c r="B434" s="426" t="s">
        <v>646</v>
      </c>
      <c r="C434" s="423" t="s">
        <v>4791</v>
      </c>
      <c r="D434" s="423" t="s">
        <v>4792</v>
      </c>
      <c r="E434" s="423" t="s">
        <v>3557</v>
      </c>
      <c r="F434" s="423">
        <v>25</v>
      </c>
      <c r="G434" s="423">
        <v>312.5</v>
      </c>
      <c r="H434" s="509">
        <v>51001009135</v>
      </c>
      <c r="I434" s="423" t="s">
        <v>4793</v>
      </c>
    </row>
    <row r="435" spans="1:9" ht="30">
      <c r="A435" s="364">
        <v>419</v>
      </c>
      <c r="B435" s="426" t="s">
        <v>646</v>
      </c>
      <c r="C435" s="423" t="s">
        <v>4794</v>
      </c>
      <c r="D435" s="423" t="s">
        <v>4795</v>
      </c>
      <c r="E435" s="423" t="s">
        <v>3557</v>
      </c>
      <c r="F435" s="423">
        <v>30</v>
      </c>
      <c r="G435" s="423">
        <v>375</v>
      </c>
      <c r="H435" s="509">
        <v>51001010725</v>
      </c>
      <c r="I435" s="423" t="s">
        <v>4796</v>
      </c>
    </row>
    <row r="436" spans="1:9" ht="30">
      <c r="A436" s="364">
        <v>420</v>
      </c>
      <c r="B436" s="426" t="s">
        <v>646</v>
      </c>
      <c r="C436" s="423" t="s">
        <v>4797</v>
      </c>
      <c r="D436" s="423" t="s">
        <v>4798</v>
      </c>
      <c r="E436" s="423" t="s">
        <v>3557</v>
      </c>
      <c r="F436" s="423">
        <v>20</v>
      </c>
      <c r="G436" s="423">
        <v>312.5</v>
      </c>
      <c r="H436" s="509" t="s">
        <v>4799</v>
      </c>
      <c r="I436" s="423" t="s">
        <v>4800</v>
      </c>
    </row>
    <row r="437" spans="1:9" ht="30">
      <c r="A437" s="364">
        <v>421</v>
      </c>
      <c r="B437" s="426" t="s">
        <v>646</v>
      </c>
      <c r="C437" s="423" t="s">
        <v>4801</v>
      </c>
      <c r="D437" s="423" t="s">
        <v>4802</v>
      </c>
      <c r="E437" s="423" t="s">
        <v>3635</v>
      </c>
      <c r="F437" s="423">
        <v>35</v>
      </c>
      <c r="G437" s="423">
        <v>440</v>
      </c>
      <c r="H437" s="509">
        <v>61006006843</v>
      </c>
      <c r="I437" s="423" t="s">
        <v>4803</v>
      </c>
    </row>
    <row r="438" spans="1:9" ht="30">
      <c r="A438" s="364">
        <v>422</v>
      </c>
      <c r="B438" s="426" t="s">
        <v>646</v>
      </c>
      <c r="C438" s="423" t="s">
        <v>4804</v>
      </c>
      <c r="D438" s="423" t="s">
        <v>4805</v>
      </c>
      <c r="E438" s="423" t="s">
        <v>3635</v>
      </c>
      <c r="F438" s="423">
        <v>40</v>
      </c>
      <c r="G438" s="423">
        <v>375</v>
      </c>
      <c r="H438" s="509">
        <v>61006017660</v>
      </c>
      <c r="I438" s="423" t="s">
        <v>4806</v>
      </c>
    </row>
    <row r="439" spans="1:9" ht="30">
      <c r="A439" s="364">
        <v>423</v>
      </c>
      <c r="B439" s="426" t="s">
        <v>646</v>
      </c>
      <c r="C439" s="423" t="s">
        <v>4807</v>
      </c>
      <c r="D439" s="423" t="s">
        <v>4808</v>
      </c>
      <c r="E439" s="423" t="s">
        <v>3635</v>
      </c>
      <c r="F439" s="423">
        <v>45</v>
      </c>
      <c r="G439" s="423">
        <v>500</v>
      </c>
      <c r="H439" s="509">
        <v>61007004570</v>
      </c>
      <c r="I439" s="423" t="s">
        <v>4809</v>
      </c>
    </row>
    <row r="440" spans="1:9" ht="30">
      <c r="A440" s="364">
        <v>424</v>
      </c>
      <c r="B440" s="426" t="s">
        <v>646</v>
      </c>
      <c r="C440" s="423" t="s">
        <v>4810</v>
      </c>
      <c r="D440" s="423" t="s">
        <v>4811</v>
      </c>
      <c r="E440" s="423" t="s">
        <v>3635</v>
      </c>
      <c r="F440" s="423">
        <v>50</v>
      </c>
      <c r="G440" s="423">
        <v>400</v>
      </c>
      <c r="H440" s="509">
        <v>61001016759</v>
      </c>
      <c r="I440" s="423" t="s">
        <v>4812</v>
      </c>
    </row>
    <row r="441" spans="1:9" ht="30">
      <c r="A441" s="364">
        <v>425</v>
      </c>
      <c r="B441" s="426" t="s">
        <v>646</v>
      </c>
      <c r="C441" s="423" t="s">
        <v>4813</v>
      </c>
      <c r="D441" s="423" t="s">
        <v>4814</v>
      </c>
      <c r="E441" s="423" t="s">
        <v>3635</v>
      </c>
      <c r="F441" s="423">
        <v>65</v>
      </c>
      <c r="G441" s="423">
        <v>400</v>
      </c>
      <c r="H441" s="509">
        <v>61006033697</v>
      </c>
      <c r="I441" s="423" t="s">
        <v>4815</v>
      </c>
    </row>
    <row r="442" spans="1:9" ht="15">
      <c r="A442" s="364">
        <v>426</v>
      </c>
      <c r="B442" s="426" t="s">
        <v>646</v>
      </c>
      <c r="C442" s="423" t="s">
        <v>4816</v>
      </c>
      <c r="D442" s="423" t="s">
        <v>4817</v>
      </c>
      <c r="E442" s="423" t="s">
        <v>3635</v>
      </c>
      <c r="F442" s="423">
        <v>35</v>
      </c>
      <c r="G442" s="423">
        <v>440</v>
      </c>
      <c r="H442" s="509">
        <v>61006049848</v>
      </c>
      <c r="I442" s="423" t="s">
        <v>4818</v>
      </c>
    </row>
    <row r="443" spans="1:9" ht="30">
      <c r="A443" s="364">
        <v>427</v>
      </c>
      <c r="B443" s="426" t="s">
        <v>646</v>
      </c>
      <c r="C443" s="423" t="s">
        <v>4819</v>
      </c>
      <c r="D443" s="423" t="s">
        <v>4820</v>
      </c>
      <c r="E443" s="423" t="s">
        <v>3635</v>
      </c>
      <c r="F443" s="423">
        <v>60</v>
      </c>
      <c r="G443" s="423">
        <v>400</v>
      </c>
      <c r="H443" s="509">
        <v>61006024074</v>
      </c>
      <c r="I443" s="423" t="s">
        <v>4821</v>
      </c>
    </row>
    <row r="444" spans="1:9" ht="15">
      <c r="A444" s="364">
        <v>428</v>
      </c>
      <c r="B444" s="426" t="s">
        <v>646</v>
      </c>
      <c r="C444" s="423" t="s">
        <v>4822</v>
      </c>
      <c r="D444" s="423" t="s">
        <v>4823</v>
      </c>
      <c r="E444" s="423" t="s">
        <v>3635</v>
      </c>
      <c r="F444" s="423">
        <v>80</v>
      </c>
      <c r="G444" s="423">
        <v>375</v>
      </c>
      <c r="H444" s="509">
        <v>61006009663</v>
      </c>
      <c r="I444" s="423" t="s">
        <v>4824</v>
      </c>
    </row>
    <row r="445" spans="1:9" ht="15">
      <c r="A445" s="364">
        <v>429</v>
      </c>
      <c r="B445" s="426" t="s">
        <v>646</v>
      </c>
      <c r="C445" s="423" t="s">
        <v>4825</v>
      </c>
      <c r="D445" s="423" t="s">
        <v>4826</v>
      </c>
      <c r="E445" s="423" t="s">
        <v>3635</v>
      </c>
      <c r="F445" s="423">
        <v>48</v>
      </c>
      <c r="G445" s="423">
        <v>400</v>
      </c>
      <c r="H445" s="509">
        <v>61001029728</v>
      </c>
      <c r="I445" s="423" t="s">
        <v>4827</v>
      </c>
    </row>
    <row r="446" spans="1:9" ht="30">
      <c r="A446" s="364">
        <v>430</v>
      </c>
      <c r="B446" s="426" t="s">
        <v>646</v>
      </c>
      <c r="C446" s="423" t="s">
        <v>4828</v>
      </c>
      <c r="D446" s="423" t="s">
        <v>4829</v>
      </c>
      <c r="E446" s="423" t="s">
        <v>3635</v>
      </c>
      <c r="F446" s="423">
        <v>106</v>
      </c>
      <c r="G446" s="423">
        <v>1200</v>
      </c>
      <c r="H446" s="509">
        <v>61006028524</v>
      </c>
      <c r="I446" s="423" t="s">
        <v>4830</v>
      </c>
    </row>
    <row r="447" spans="1:9" ht="30">
      <c r="A447" s="364">
        <v>431</v>
      </c>
      <c r="B447" s="426" t="s">
        <v>646</v>
      </c>
      <c r="C447" s="423" t="s">
        <v>4831</v>
      </c>
      <c r="D447" s="423" t="s">
        <v>4832</v>
      </c>
      <c r="E447" s="423" t="s">
        <v>3635</v>
      </c>
      <c r="F447" s="423">
        <v>60</v>
      </c>
      <c r="G447" s="423">
        <v>400</v>
      </c>
      <c r="H447" s="509">
        <v>17001005526</v>
      </c>
      <c r="I447" s="423" t="s">
        <v>4833</v>
      </c>
    </row>
    <row r="448" spans="1:9" ht="15">
      <c r="A448" s="364">
        <v>432</v>
      </c>
      <c r="B448" s="426" t="s">
        <v>646</v>
      </c>
      <c r="C448" s="423" t="s">
        <v>4834</v>
      </c>
      <c r="D448" s="423" t="s">
        <v>4835</v>
      </c>
      <c r="E448" s="423" t="s">
        <v>3635</v>
      </c>
      <c r="F448" s="423">
        <v>60</v>
      </c>
      <c r="G448" s="423">
        <v>300</v>
      </c>
      <c r="H448" s="509">
        <v>17001004014</v>
      </c>
      <c r="I448" s="423" t="s">
        <v>4836</v>
      </c>
    </row>
    <row r="449" spans="1:9" ht="30">
      <c r="A449" s="364">
        <v>433</v>
      </c>
      <c r="B449" s="426" t="s">
        <v>646</v>
      </c>
      <c r="C449" s="423" t="s">
        <v>4837</v>
      </c>
      <c r="D449" s="423" t="s">
        <v>4838</v>
      </c>
      <c r="E449" s="423" t="s">
        <v>3635</v>
      </c>
      <c r="F449" s="423">
        <v>30</v>
      </c>
      <c r="G449" s="423">
        <v>300</v>
      </c>
      <c r="H449" s="509">
        <v>17001005342</v>
      </c>
      <c r="I449" s="423" t="s">
        <v>4839</v>
      </c>
    </row>
    <row r="450" spans="1:9" ht="30">
      <c r="A450" s="364">
        <v>434</v>
      </c>
      <c r="B450" s="426" t="s">
        <v>646</v>
      </c>
      <c r="C450" s="423" t="s">
        <v>4840</v>
      </c>
      <c r="D450" s="423" t="s">
        <v>4841</v>
      </c>
      <c r="E450" s="423" t="s">
        <v>3635</v>
      </c>
      <c r="F450" s="423">
        <v>37.6</v>
      </c>
      <c r="G450" s="423">
        <v>300</v>
      </c>
      <c r="H450" s="509">
        <v>17001010349</v>
      </c>
      <c r="I450" s="423" t="s">
        <v>4842</v>
      </c>
    </row>
    <row r="451" spans="1:9" ht="30">
      <c r="A451" s="364">
        <v>435</v>
      </c>
      <c r="B451" s="426" t="s">
        <v>646</v>
      </c>
      <c r="C451" s="423" t="s">
        <v>4843</v>
      </c>
      <c r="D451" s="423" t="s">
        <v>4844</v>
      </c>
      <c r="E451" s="423" t="s">
        <v>3635</v>
      </c>
      <c r="F451" s="423">
        <v>40</v>
      </c>
      <c r="G451" s="423">
        <v>300</v>
      </c>
      <c r="H451" s="509">
        <v>17001006259</v>
      </c>
      <c r="I451" s="423" t="s">
        <v>4845</v>
      </c>
    </row>
    <row r="452" spans="1:9" ht="30">
      <c r="A452" s="364">
        <v>436</v>
      </c>
      <c r="B452" s="426" t="s">
        <v>646</v>
      </c>
      <c r="C452" s="423" t="s">
        <v>4846</v>
      </c>
      <c r="D452" s="423" t="s">
        <v>4847</v>
      </c>
      <c r="E452" s="423" t="s">
        <v>3635</v>
      </c>
      <c r="F452" s="423">
        <v>60</v>
      </c>
      <c r="G452" s="423">
        <v>300</v>
      </c>
      <c r="H452" s="509">
        <v>17001011615</v>
      </c>
      <c r="I452" s="423" t="s">
        <v>4848</v>
      </c>
    </row>
    <row r="453" spans="1:9" ht="30">
      <c r="A453" s="364">
        <v>437</v>
      </c>
      <c r="B453" s="426" t="s">
        <v>646</v>
      </c>
      <c r="C453" s="423" t="s">
        <v>4849</v>
      </c>
      <c r="D453" s="423" t="s">
        <v>4850</v>
      </c>
      <c r="E453" s="423" t="s">
        <v>3635</v>
      </c>
      <c r="F453" s="423">
        <v>35</v>
      </c>
      <c r="G453" s="423">
        <v>300</v>
      </c>
      <c r="H453" s="509">
        <v>17001003998</v>
      </c>
      <c r="I453" s="423" t="s">
        <v>4851</v>
      </c>
    </row>
    <row r="454" spans="1:9" ht="30">
      <c r="A454" s="364">
        <v>438</v>
      </c>
      <c r="B454" s="426" t="s">
        <v>646</v>
      </c>
      <c r="C454" s="423" t="s">
        <v>4852</v>
      </c>
      <c r="D454" s="423" t="s">
        <v>4853</v>
      </c>
      <c r="E454" s="423" t="s">
        <v>3635</v>
      </c>
      <c r="F454" s="423">
        <v>40</v>
      </c>
      <c r="G454" s="423">
        <v>300</v>
      </c>
      <c r="H454" s="509">
        <v>17001007144</v>
      </c>
      <c r="I454" s="423" t="s">
        <v>4854</v>
      </c>
    </row>
    <row r="455" spans="1:9" ht="30">
      <c r="A455" s="364">
        <v>439</v>
      </c>
      <c r="B455" s="426" t="s">
        <v>646</v>
      </c>
      <c r="C455" s="423" t="s">
        <v>4840</v>
      </c>
      <c r="D455" s="423" t="s">
        <v>4855</v>
      </c>
      <c r="E455" s="423" t="s">
        <v>3635</v>
      </c>
      <c r="F455" s="423">
        <v>40</v>
      </c>
      <c r="G455" s="423">
        <v>300</v>
      </c>
      <c r="H455" s="509">
        <v>17001004755</v>
      </c>
      <c r="I455" s="423" t="s">
        <v>4856</v>
      </c>
    </row>
    <row r="456" spans="1:9" ht="30">
      <c r="A456" s="364">
        <v>440</v>
      </c>
      <c r="B456" s="426" t="s">
        <v>646</v>
      </c>
      <c r="C456" s="423" t="s">
        <v>4857</v>
      </c>
      <c r="D456" s="423" t="s">
        <v>4858</v>
      </c>
      <c r="E456" s="423" t="s">
        <v>3635</v>
      </c>
      <c r="F456" s="423">
        <v>120</v>
      </c>
      <c r="G456" s="423">
        <v>300</v>
      </c>
      <c r="H456" s="509">
        <v>17001003859</v>
      </c>
      <c r="I456" s="423" t="s">
        <v>4859</v>
      </c>
    </row>
    <row r="457" spans="1:9" ht="30">
      <c r="A457" s="364">
        <v>441</v>
      </c>
      <c r="B457" s="426" t="s">
        <v>646</v>
      </c>
      <c r="C457" s="423" t="s">
        <v>4860</v>
      </c>
      <c r="D457" s="423" t="s">
        <v>4861</v>
      </c>
      <c r="E457" s="423" t="s">
        <v>3635</v>
      </c>
      <c r="F457" s="423">
        <v>68</v>
      </c>
      <c r="G457" s="423">
        <v>250</v>
      </c>
      <c r="H457" s="509">
        <v>18001028754</v>
      </c>
      <c r="I457" s="423" t="s">
        <v>4862</v>
      </c>
    </row>
    <row r="458" spans="1:9" ht="30">
      <c r="A458" s="364">
        <v>442</v>
      </c>
      <c r="B458" s="426" t="s">
        <v>646</v>
      </c>
      <c r="C458" s="423" t="s">
        <v>4863</v>
      </c>
      <c r="D458" s="423" t="s">
        <v>4864</v>
      </c>
      <c r="E458" s="423" t="s">
        <v>3635</v>
      </c>
      <c r="F458" s="423">
        <v>42</v>
      </c>
      <c r="G458" s="423">
        <v>250</v>
      </c>
      <c r="H458" s="509" t="s">
        <v>4865</v>
      </c>
      <c r="I458" s="423" t="s">
        <v>4866</v>
      </c>
    </row>
    <row r="459" spans="1:9" ht="30">
      <c r="A459" s="364">
        <v>443</v>
      </c>
      <c r="B459" s="426" t="s">
        <v>646</v>
      </c>
      <c r="C459" s="423" t="s">
        <v>4867</v>
      </c>
      <c r="D459" s="423" t="s">
        <v>4868</v>
      </c>
      <c r="E459" s="423" t="s">
        <v>3635</v>
      </c>
      <c r="F459" s="423">
        <v>100</v>
      </c>
      <c r="G459" s="423">
        <v>187.5</v>
      </c>
      <c r="H459" s="509" t="s">
        <v>4869</v>
      </c>
      <c r="I459" s="423" t="s">
        <v>4870</v>
      </c>
    </row>
    <row r="460" spans="1:9" ht="15">
      <c r="A460" s="364">
        <v>444</v>
      </c>
      <c r="B460" s="426" t="s">
        <v>646</v>
      </c>
      <c r="C460" s="423" t="s">
        <v>4871</v>
      </c>
      <c r="D460" s="423" t="s">
        <v>4872</v>
      </c>
      <c r="E460" s="423" t="s">
        <v>3635</v>
      </c>
      <c r="F460" s="423">
        <v>78</v>
      </c>
      <c r="G460" s="423">
        <v>250</v>
      </c>
      <c r="H460" s="509" t="s">
        <v>4873</v>
      </c>
      <c r="I460" s="423" t="s">
        <v>4874</v>
      </c>
    </row>
    <row r="461" spans="1:9" ht="30">
      <c r="A461" s="364">
        <v>445</v>
      </c>
      <c r="B461" s="426" t="s">
        <v>646</v>
      </c>
      <c r="C461" s="423" t="s">
        <v>4875</v>
      </c>
      <c r="D461" s="423" t="s">
        <v>4876</v>
      </c>
      <c r="E461" s="423" t="s">
        <v>3635</v>
      </c>
      <c r="F461" s="423">
        <v>12</v>
      </c>
      <c r="G461" s="423">
        <v>125</v>
      </c>
      <c r="H461" s="509" t="s">
        <v>4877</v>
      </c>
      <c r="I461" s="423" t="s">
        <v>4878</v>
      </c>
    </row>
    <row r="462" spans="1:9" ht="30">
      <c r="A462" s="364">
        <v>446</v>
      </c>
      <c r="B462" s="426" t="s">
        <v>646</v>
      </c>
      <c r="C462" s="423" t="s">
        <v>4879</v>
      </c>
      <c r="D462" s="423" t="s">
        <v>4880</v>
      </c>
      <c r="E462" s="423" t="s">
        <v>3635</v>
      </c>
      <c r="F462" s="423">
        <v>70</v>
      </c>
      <c r="G462" s="423">
        <v>187.5</v>
      </c>
      <c r="H462" s="509" t="s">
        <v>4881</v>
      </c>
      <c r="I462" s="423" t="s">
        <v>4882</v>
      </c>
    </row>
    <row r="463" spans="1:9" ht="30">
      <c r="A463" s="364">
        <v>447</v>
      </c>
      <c r="B463" s="426" t="s">
        <v>646</v>
      </c>
      <c r="C463" s="423" t="s">
        <v>4883</v>
      </c>
      <c r="D463" s="423" t="s">
        <v>4884</v>
      </c>
      <c r="E463" s="423" t="s">
        <v>3635</v>
      </c>
      <c r="F463" s="423">
        <v>60</v>
      </c>
      <c r="G463" s="423">
        <v>250</v>
      </c>
      <c r="H463" s="509" t="s">
        <v>4885</v>
      </c>
      <c r="I463" s="423" t="s">
        <v>4886</v>
      </c>
    </row>
    <row r="464" spans="1:9" ht="45">
      <c r="A464" s="364">
        <v>448</v>
      </c>
      <c r="B464" s="426" t="s">
        <v>646</v>
      </c>
      <c r="C464" s="423" t="s">
        <v>4887</v>
      </c>
      <c r="D464" s="423" t="s">
        <v>4888</v>
      </c>
      <c r="E464" s="423" t="s">
        <v>3635</v>
      </c>
      <c r="F464" s="423">
        <v>25</v>
      </c>
      <c r="G464" s="423">
        <v>150</v>
      </c>
      <c r="H464" s="509">
        <v>55001011908</v>
      </c>
      <c r="I464" s="423" t="s">
        <v>4889</v>
      </c>
    </row>
    <row r="465" spans="1:9" ht="30">
      <c r="A465" s="364">
        <v>449</v>
      </c>
      <c r="B465" s="426" t="s">
        <v>646</v>
      </c>
      <c r="C465" s="423" t="s">
        <v>4890</v>
      </c>
      <c r="D465" s="423" t="s">
        <v>4891</v>
      </c>
      <c r="E465" s="423" t="s">
        <v>3635</v>
      </c>
      <c r="F465" s="423">
        <v>7.99</v>
      </c>
      <c r="G465" s="423">
        <v>150</v>
      </c>
      <c r="H465" s="509" t="s">
        <v>4892</v>
      </c>
      <c r="I465" s="423" t="s">
        <v>4893</v>
      </c>
    </row>
    <row r="466" spans="1:9" ht="30">
      <c r="A466" s="364">
        <v>450</v>
      </c>
      <c r="B466" s="426" t="s">
        <v>646</v>
      </c>
      <c r="C466" s="423" t="s">
        <v>4894</v>
      </c>
      <c r="D466" s="423" t="s">
        <v>4895</v>
      </c>
      <c r="E466" s="423" t="s">
        <v>3635</v>
      </c>
      <c r="F466" s="423">
        <v>30</v>
      </c>
      <c r="G466" s="423">
        <v>150</v>
      </c>
      <c r="H466" s="509" t="s">
        <v>4896</v>
      </c>
      <c r="I466" s="423" t="s">
        <v>4897</v>
      </c>
    </row>
    <row r="467" spans="1:9" ht="30">
      <c r="A467" s="364">
        <v>451</v>
      </c>
      <c r="B467" s="426" t="s">
        <v>646</v>
      </c>
      <c r="C467" s="423" t="s">
        <v>4898</v>
      </c>
      <c r="D467" s="423" t="s">
        <v>4899</v>
      </c>
      <c r="E467" s="423" t="s">
        <v>3635</v>
      </c>
      <c r="F467" s="423">
        <v>30</v>
      </c>
      <c r="G467" s="423">
        <v>150</v>
      </c>
      <c r="H467" s="509" t="s">
        <v>4900</v>
      </c>
      <c r="I467" s="423" t="s">
        <v>4901</v>
      </c>
    </row>
    <row r="468" spans="1:9" ht="30">
      <c r="A468" s="364">
        <v>452</v>
      </c>
      <c r="B468" s="426" t="s">
        <v>646</v>
      </c>
      <c r="C468" s="423" t="s">
        <v>4902</v>
      </c>
      <c r="D468" s="423" t="s">
        <v>4903</v>
      </c>
      <c r="E468" s="423" t="s">
        <v>3635</v>
      </c>
      <c r="F468" s="423">
        <v>30</v>
      </c>
      <c r="G468" s="423">
        <v>150</v>
      </c>
      <c r="H468" s="509" t="s">
        <v>4904</v>
      </c>
      <c r="I468" s="423" t="s">
        <v>4905</v>
      </c>
    </row>
    <row r="469" spans="1:9" ht="30">
      <c r="A469" s="364">
        <v>453</v>
      </c>
      <c r="B469" s="426" t="s">
        <v>646</v>
      </c>
      <c r="C469" s="423" t="s">
        <v>4906</v>
      </c>
      <c r="D469" s="423" t="s">
        <v>4907</v>
      </c>
      <c r="E469" s="423" t="s">
        <v>3635</v>
      </c>
      <c r="F469" s="423">
        <v>40</v>
      </c>
      <c r="G469" s="423">
        <v>150</v>
      </c>
      <c r="H469" s="509" t="s">
        <v>4908</v>
      </c>
      <c r="I469" s="423" t="s">
        <v>4909</v>
      </c>
    </row>
    <row r="470" spans="1:9" ht="15">
      <c r="A470" s="364">
        <v>454</v>
      </c>
      <c r="B470" s="426" t="s">
        <v>646</v>
      </c>
      <c r="C470" s="423" t="s">
        <v>4910</v>
      </c>
      <c r="D470" s="423" t="s">
        <v>4911</v>
      </c>
      <c r="E470" s="423" t="s">
        <v>3635</v>
      </c>
      <c r="F470" s="423">
        <v>36</v>
      </c>
      <c r="G470" s="423">
        <v>150</v>
      </c>
      <c r="H470" s="509" t="s">
        <v>4912</v>
      </c>
      <c r="I470" s="423" t="s">
        <v>4913</v>
      </c>
    </row>
    <row r="471" spans="1:9" ht="30">
      <c r="A471" s="364">
        <v>455</v>
      </c>
      <c r="B471" s="426" t="s">
        <v>646</v>
      </c>
      <c r="C471" s="423" t="s">
        <v>4914</v>
      </c>
      <c r="D471" s="423" t="s">
        <v>4915</v>
      </c>
      <c r="E471" s="423" t="s">
        <v>3635</v>
      </c>
      <c r="F471" s="423">
        <v>30</v>
      </c>
      <c r="G471" s="423">
        <v>150</v>
      </c>
      <c r="H471" s="509" t="s">
        <v>4916</v>
      </c>
      <c r="I471" s="423" t="s">
        <v>4917</v>
      </c>
    </row>
    <row r="472" spans="1:9" ht="15">
      <c r="A472" s="364">
        <v>456</v>
      </c>
      <c r="B472" s="426" t="s">
        <v>646</v>
      </c>
      <c r="C472" s="423" t="s">
        <v>4918</v>
      </c>
      <c r="D472" s="423" t="s">
        <v>4919</v>
      </c>
      <c r="E472" s="423" t="s">
        <v>3635</v>
      </c>
      <c r="F472" s="423">
        <v>30</v>
      </c>
      <c r="G472" s="423">
        <v>150</v>
      </c>
      <c r="H472" s="509" t="s">
        <v>4920</v>
      </c>
      <c r="I472" s="423" t="s">
        <v>4921</v>
      </c>
    </row>
    <row r="473" spans="1:9" ht="15">
      <c r="A473" s="364">
        <v>457</v>
      </c>
      <c r="B473" s="426" t="s">
        <v>646</v>
      </c>
      <c r="C473" s="423" t="s">
        <v>4922</v>
      </c>
      <c r="D473" s="423" t="s">
        <v>4923</v>
      </c>
      <c r="E473" s="423" t="s">
        <v>3635</v>
      </c>
      <c r="F473" s="423">
        <v>25</v>
      </c>
      <c r="G473" s="423">
        <v>150</v>
      </c>
      <c r="H473" s="509" t="s">
        <v>4924</v>
      </c>
      <c r="I473" s="423" t="s">
        <v>4925</v>
      </c>
    </row>
    <row r="474" spans="1:9" ht="30">
      <c r="A474" s="364">
        <v>458</v>
      </c>
      <c r="B474" s="426" t="s">
        <v>646</v>
      </c>
      <c r="C474" s="423" t="s">
        <v>4926</v>
      </c>
      <c r="D474" s="423" t="s">
        <v>4927</v>
      </c>
      <c r="E474" s="423" t="s">
        <v>3635</v>
      </c>
      <c r="F474" s="423">
        <v>35</v>
      </c>
      <c r="G474" s="423">
        <v>150</v>
      </c>
      <c r="H474" s="509" t="s">
        <v>4928</v>
      </c>
      <c r="I474" s="423" t="s">
        <v>4929</v>
      </c>
    </row>
    <row r="475" spans="1:9" ht="15">
      <c r="A475" s="364">
        <v>459</v>
      </c>
      <c r="B475" s="426" t="s">
        <v>646</v>
      </c>
      <c r="C475" s="423" t="s">
        <v>4930</v>
      </c>
      <c r="D475" s="423" t="s">
        <v>4931</v>
      </c>
      <c r="E475" s="423" t="s">
        <v>3635</v>
      </c>
      <c r="F475" s="423">
        <v>30</v>
      </c>
      <c r="G475" s="423">
        <v>150</v>
      </c>
      <c r="H475" s="509" t="s">
        <v>4932</v>
      </c>
      <c r="I475" s="423" t="s">
        <v>4933</v>
      </c>
    </row>
    <row r="476" spans="1:9" ht="30">
      <c r="A476" s="364">
        <v>460</v>
      </c>
      <c r="B476" s="426" t="s">
        <v>646</v>
      </c>
      <c r="C476" s="423" t="s">
        <v>4934</v>
      </c>
      <c r="D476" s="423" t="s">
        <v>4935</v>
      </c>
      <c r="E476" s="423" t="s">
        <v>3635</v>
      </c>
      <c r="F476" s="423">
        <v>35</v>
      </c>
      <c r="G476" s="423">
        <v>150</v>
      </c>
      <c r="H476" s="509" t="s">
        <v>4936</v>
      </c>
      <c r="I476" s="423" t="s">
        <v>4937</v>
      </c>
    </row>
    <row r="477" spans="1:9" ht="45">
      <c r="A477" s="364">
        <v>461</v>
      </c>
      <c r="B477" s="426" t="s">
        <v>646</v>
      </c>
      <c r="C477" s="423" t="s">
        <v>4938</v>
      </c>
      <c r="D477" s="423" t="s">
        <v>4939</v>
      </c>
      <c r="E477" s="423" t="s">
        <v>3385</v>
      </c>
      <c r="F477" s="423">
        <v>111.1</v>
      </c>
      <c r="G477" s="423">
        <v>125</v>
      </c>
      <c r="H477" s="509">
        <v>21001001762</v>
      </c>
      <c r="I477" s="423" t="s">
        <v>4940</v>
      </c>
    </row>
    <row r="478" spans="1:9" ht="15">
      <c r="A478" s="364">
        <v>462</v>
      </c>
      <c r="B478" s="426" t="s">
        <v>646</v>
      </c>
      <c r="C478" s="423" t="s">
        <v>4941</v>
      </c>
      <c r="D478" s="423" t="s">
        <v>4942</v>
      </c>
      <c r="E478" s="423" t="s">
        <v>3385</v>
      </c>
      <c r="F478" s="423">
        <v>70</v>
      </c>
      <c r="G478" s="423">
        <v>187.5</v>
      </c>
      <c r="H478" s="509">
        <v>21001036974</v>
      </c>
      <c r="I478" s="423" t="s">
        <v>4943</v>
      </c>
    </row>
    <row r="479" spans="1:9" ht="30">
      <c r="A479" s="364">
        <v>463</v>
      </c>
      <c r="B479" s="426" t="s">
        <v>646</v>
      </c>
      <c r="C479" s="423" t="s">
        <v>4944</v>
      </c>
      <c r="D479" s="423" t="s">
        <v>4945</v>
      </c>
      <c r="E479" s="423" t="s">
        <v>3385</v>
      </c>
      <c r="F479" s="423">
        <v>60</v>
      </c>
      <c r="G479" s="423">
        <v>187.5</v>
      </c>
      <c r="H479" s="509">
        <v>21001010748</v>
      </c>
      <c r="I479" s="423" t="s">
        <v>4946</v>
      </c>
    </row>
    <row r="480" spans="1:9" ht="15">
      <c r="A480" s="364">
        <v>464</v>
      </c>
      <c r="B480" s="426" t="s">
        <v>646</v>
      </c>
      <c r="C480" s="423" t="s">
        <v>4947</v>
      </c>
      <c r="D480" s="423" t="s">
        <v>4948</v>
      </c>
      <c r="E480" s="423" t="s">
        <v>3385</v>
      </c>
      <c r="F480" s="423">
        <v>100</v>
      </c>
      <c r="G480" s="423">
        <v>125</v>
      </c>
      <c r="H480" s="509">
        <v>21001011132</v>
      </c>
      <c r="I480" s="423" t="s">
        <v>4949</v>
      </c>
    </row>
    <row r="481" spans="1:9" ht="15">
      <c r="A481" s="364">
        <v>465</v>
      </c>
      <c r="B481" s="426" t="s">
        <v>646</v>
      </c>
      <c r="C481" s="423" t="s">
        <v>4950</v>
      </c>
      <c r="D481" s="423" t="s">
        <v>4951</v>
      </c>
      <c r="E481" s="423" t="s">
        <v>3385</v>
      </c>
      <c r="F481" s="423">
        <v>24.75</v>
      </c>
      <c r="G481" s="423">
        <v>125</v>
      </c>
      <c r="H481" s="509">
        <v>21001001188</v>
      </c>
      <c r="I481" s="423" t="s">
        <v>4952</v>
      </c>
    </row>
    <row r="482" spans="1:9" ht="15">
      <c r="A482" s="364">
        <v>466</v>
      </c>
      <c r="B482" s="426" t="s">
        <v>646</v>
      </c>
      <c r="C482" s="423" t="s">
        <v>4953</v>
      </c>
      <c r="D482" s="423" t="s">
        <v>4954</v>
      </c>
      <c r="E482" s="423" t="s">
        <v>3385</v>
      </c>
      <c r="F482" s="423">
        <v>192.41</v>
      </c>
      <c r="G482" s="423">
        <v>125</v>
      </c>
      <c r="H482" s="509">
        <v>21001007406</v>
      </c>
      <c r="I482" s="423" t="s">
        <v>4955</v>
      </c>
    </row>
    <row r="483" spans="1:9" ht="30">
      <c r="A483" s="364">
        <v>467</v>
      </c>
      <c r="B483" s="426" t="s">
        <v>646</v>
      </c>
      <c r="C483" s="423" t="s">
        <v>4956</v>
      </c>
      <c r="D483" s="423" t="s">
        <v>4957</v>
      </c>
      <c r="E483" s="423" t="s">
        <v>3385</v>
      </c>
      <c r="F483" s="423">
        <v>30</v>
      </c>
      <c r="G483" s="423">
        <v>140</v>
      </c>
      <c r="H483" s="509" t="s">
        <v>4958</v>
      </c>
      <c r="I483" s="423" t="s">
        <v>4959</v>
      </c>
    </row>
    <row r="484" spans="1:9" ht="45">
      <c r="A484" s="364">
        <v>468</v>
      </c>
      <c r="B484" s="426" t="s">
        <v>646</v>
      </c>
      <c r="C484" s="423" t="s">
        <v>4960</v>
      </c>
      <c r="D484" s="423" t="s">
        <v>4961</v>
      </c>
      <c r="E484" s="423" t="s">
        <v>3385</v>
      </c>
      <c r="F484" s="423">
        <v>18</v>
      </c>
      <c r="G484" s="423">
        <v>125</v>
      </c>
      <c r="H484" s="509" t="s">
        <v>4962</v>
      </c>
      <c r="I484" s="423" t="s">
        <v>4963</v>
      </c>
    </row>
    <row r="485" spans="1:9" ht="30">
      <c r="A485" s="364">
        <v>469</v>
      </c>
      <c r="B485" s="426" t="s">
        <v>646</v>
      </c>
      <c r="C485" s="423" t="s">
        <v>4964</v>
      </c>
      <c r="D485" s="423" t="s">
        <v>4965</v>
      </c>
      <c r="E485" s="423" t="s">
        <v>3385</v>
      </c>
      <c r="F485" s="423">
        <v>30</v>
      </c>
      <c r="G485" s="423">
        <v>200</v>
      </c>
      <c r="H485" s="509" t="s">
        <v>4966</v>
      </c>
      <c r="I485" s="423" t="s">
        <v>4967</v>
      </c>
    </row>
    <row r="486" spans="1:9" ht="30">
      <c r="A486" s="364">
        <v>470</v>
      </c>
      <c r="B486" s="426" t="s">
        <v>646</v>
      </c>
      <c r="C486" s="423" t="s">
        <v>4968</v>
      </c>
      <c r="D486" s="423" t="s">
        <v>4969</v>
      </c>
      <c r="E486" s="423" t="s">
        <v>3635</v>
      </c>
      <c r="F486" s="423">
        <v>88</v>
      </c>
      <c r="G486" s="423">
        <v>400</v>
      </c>
      <c r="H486" s="509" t="s">
        <v>4970</v>
      </c>
      <c r="I486" s="423" t="s">
        <v>4971</v>
      </c>
    </row>
    <row r="487" spans="1:9" ht="30">
      <c r="A487" s="364">
        <v>471</v>
      </c>
      <c r="B487" s="426" t="s">
        <v>646</v>
      </c>
      <c r="C487" s="423" t="s">
        <v>4972</v>
      </c>
      <c r="D487" s="423" t="s">
        <v>4973</v>
      </c>
      <c r="E487" s="423" t="s">
        <v>3635</v>
      </c>
      <c r="F487" s="423">
        <v>82</v>
      </c>
      <c r="G487" s="423">
        <v>400</v>
      </c>
      <c r="H487" s="509">
        <v>18001009660</v>
      </c>
      <c r="I487" s="423" t="s">
        <v>4974</v>
      </c>
    </row>
    <row r="488" spans="1:9" ht="30">
      <c r="A488" s="364">
        <v>472</v>
      </c>
      <c r="B488" s="426" t="s">
        <v>646</v>
      </c>
      <c r="C488" s="423" t="s">
        <v>4975</v>
      </c>
      <c r="D488" s="423" t="s">
        <v>4976</v>
      </c>
      <c r="E488" s="423" t="s">
        <v>3635</v>
      </c>
      <c r="F488" s="423">
        <v>24</v>
      </c>
      <c r="G488" s="423">
        <v>400</v>
      </c>
      <c r="H488" s="509">
        <v>18001011899</v>
      </c>
      <c r="I488" s="423" t="s">
        <v>4977</v>
      </c>
    </row>
    <row r="489" spans="1:9" ht="30">
      <c r="A489" s="364">
        <v>473</v>
      </c>
      <c r="B489" s="426" t="s">
        <v>646</v>
      </c>
      <c r="C489" s="423" t="s">
        <v>4978</v>
      </c>
      <c r="D489" s="423" t="s">
        <v>4979</v>
      </c>
      <c r="E489" s="423" t="s">
        <v>3635</v>
      </c>
      <c r="F489" s="423">
        <v>80</v>
      </c>
      <c r="G489" s="423">
        <v>400</v>
      </c>
      <c r="H489" s="509">
        <v>18001043082</v>
      </c>
      <c r="I489" s="423" t="s">
        <v>4980</v>
      </c>
    </row>
    <row r="490" spans="1:9" ht="30">
      <c r="A490" s="364">
        <v>474</v>
      </c>
      <c r="B490" s="426" t="s">
        <v>646</v>
      </c>
      <c r="C490" s="423" t="s">
        <v>4981</v>
      </c>
      <c r="D490" s="423" t="s">
        <v>4982</v>
      </c>
      <c r="E490" s="423" t="s">
        <v>3635</v>
      </c>
      <c r="F490" s="423">
        <v>90</v>
      </c>
      <c r="G490" s="423">
        <v>400</v>
      </c>
      <c r="H490" s="509">
        <v>18001009704</v>
      </c>
      <c r="I490" s="423" t="s">
        <v>4983</v>
      </c>
    </row>
    <row r="491" spans="1:9" ht="30">
      <c r="A491" s="364">
        <v>475</v>
      </c>
      <c r="B491" s="426" t="s">
        <v>646</v>
      </c>
      <c r="C491" s="423" t="s">
        <v>4984</v>
      </c>
      <c r="D491" s="423" t="s">
        <v>4985</v>
      </c>
      <c r="E491" s="423" t="s">
        <v>3635</v>
      </c>
      <c r="F491" s="423">
        <v>150</v>
      </c>
      <c r="G491" s="423">
        <v>400</v>
      </c>
      <c r="H491" s="509">
        <v>18001015224</v>
      </c>
      <c r="I491" s="423" t="s">
        <v>4986</v>
      </c>
    </row>
    <row r="492" spans="1:9" ht="30">
      <c r="A492" s="364">
        <v>476</v>
      </c>
      <c r="B492" s="426" t="s">
        <v>646</v>
      </c>
      <c r="C492" s="423" t="s">
        <v>4987</v>
      </c>
      <c r="D492" s="423" t="s">
        <v>4988</v>
      </c>
      <c r="E492" s="423" t="s">
        <v>3635</v>
      </c>
      <c r="F492" s="423">
        <v>120</v>
      </c>
      <c r="G492" s="423">
        <v>400</v>
      </c>
      <c r="H492" s="509">
        <v>18001015695</v>
      </c>
      <c r="I492" s="423" t="s">
        <v>4989</v>
      </c>
    </row>
    <row r="493" spans="1:9" ht="30">
      <c r="A493" s="364">
        <v>477</v>
      </c>
      <c r="B493" s="426" t="s">
        <v>646</v>
      </c>
      <c r="C493" s="423" t="s">
        <v>4990</v>
      </c>
      <c r="D493" s="423" t="s">
        <v>4991</v>
      </c>
      <c r="E493" s="423" t="s">
        <v>3635</v>
      </c>
      <c r="F493" s="423">
        <v>30</v>
      </c>
      <c r="G493" s="423">
        <v>250</v>
      </c>
      <c r="H493" s="509" t="s">
        <v>4992</v>
      </c>
      <c r="I493" s="423" t="s">
        <v>4993</v>
      </c>
    </row>
    <row r="494" spans="1:9" ht="30">
      <c r="A494" s="364">
        <v>478</v>
      </c>
      <c r="B494" s="426" t="s">
        <v>646</v>
      </c>
      <c r="C494" s="423" t="s">
        <v>4994</v>
      </c>
      <c r="D494" s="423" t="s">
        <v>4995</v>
      </c>
      <c r="E494" s="423" t="s">
        <v>3635</v>
      </c>
      <c r="F494" s="423">
        <v>30</v>
      </c>
      <c r="G494" s="423">
        <v>250</v>
      </c>
      <c r="H494" s="509" t="s">
        <v>4996</v>
      </c>
      <c r="I494" s="423" t="s">
        <v>4997</v>
      </c>
    </row>
    <row r="495" spans="1:9" ht="30">
      <c r="A495" s="364">
        <v>479</v>
      </c>
      <c r="B495" s="426" t="s">
        <v>646</v>
      </c>
      <c r="C495" s="423" t="s">
        <v>4998</v>
      </c>
      <c r="D495" s="423" t="s">
        <v>4999</v>
      </c>
      <c r="E495" s="423" t="s">
        <v>3635</v>
      </c>
      <c r="F495" s="423">
        <v>60</v>
      </c>
      <c r="G495" s="423">
        <v>200</v>
      </c>
      <c r="H495" s="509" t="s">
        <v>5000</v>
      </c>
      <c r="I495" s="423" t="s">
        <v>5001</v>
      </c>
    </row>
    <row r="496" spans="1:9" ht="30">
      <c r="A496" s="364">
        <v>480</v>
      </c>
      <c r="B496" s="426" t="s">
        <v>646</v>
      </c>
      <c r="C496" s="423" t="s">
        <v>5002</v>
      </c>
      <c r="D496" s="423" t="s">
        <v>5003</v>
      </c>
      <c r="E496" s="423" t="s">
        <v>3635</v>
      </c>
      <c r="F496" s="423">
        <v>193.6</v>
      </c>
      <c r="G496" s="423">
        <v>200</v>
      </c>
      <c r="H496" s="509" t="s">
        <v>5004</v>
      </c>
      <c r="I496" s="423" t="s">
        <v>5005</v>
      </c>
    </row>
    <row r="497" spans="1:9" ht="30">
      <c r="A497" s="364">
        <v>481</v>
      </c>
      <c r="B497" s="426" t="s">
        <v>646</v>
      </c>
      <c r="C497" s="423" t="s">
        <v>5006</v>
      </c>
      <c r="D497" s="423" t="s">
        <v>5007</v>
      </c>
      <c r="E497" s="423" t="s">
        <v>3635</v>
      </c>
      <c r="F497" s="423">
        <v>30</v>
      </c>
      <c r="G497" s="423">
        <v>300</v>
      </c>
      <c r="H497" s="509" t="s">
        <v>5008</v>
      </c>
      <c r="I497" s="423" t="s">
        <v>5009</v>
      </c>
    </row>
    <row r="498" spans="1:9" ht="30">
      <c r="A498" s="364">
        <v>482</v>
      </c>
      <c r="B498" s="426" t="s">
        <v>646</v>
      </c>
      <c r="C498" s="423" t="s">
        <v>5010</v>
      </c>
      <c r="D498" s="423" t="s">
        <v>5011</v>
      </c>
      <c r="E498" s="423" t="s">
        <v>3635</v>
      </c>
      <c r="F498" s="423">
        <v>30</v>
      </c>
      <c r="G498" s="423">
        <v>300</v>
      </c>
      <c r="H498" s="509" t="s">
        <v>5012</v>
      </c>
      <c r="I498" s="423" t="s">
        <v>5013</v>
      </c>
    </row>
    <row r="499" spans="1:9" ht="30">
      <c r="A499" s="364">
        <v>483</v>
      </c>
      <c r="B499" s="426" t="s">
        <v>646</v>
      </c>
      <c r="C499" s="423" t="s">
        <v>5014</v>
      </c>
      <c r="D499" s="423" t="s">
        <v>5015</v>
      </c>
      <c r="E499" s="423" t="s">
        <v>3635</v>
      </c>
      <c r="F499" s="423">
        <v>60</v>
      </c>
      <c r="G499" s="423">
        <v>250</v>
      </c>
      <c r="H499" s="509">
        <v>61004040664</v>
      </c>
      <c r="I499" s="423" t="s">
        <v>5016</v>
      </c>
    </row>
    <row r="500" spans="1:9" ht="30">
      <c r="A500" s="364">
        <v>484</v>
      </c>
      <c r="B500" s="426" t="s">
        <v>646</v>
      </c>
      <c r="C500" s="423" t="s">
        <v>5017</v>
      </c>
      <c r="D500" s="423" t="s">
        <v>5018</v>
      </c>
      <c r="E500" s="423" t="s">
        <v>3635</v>
      </c>
      <c r="F500" s="423">
        <v>70</v>
      </c>
      <c r="G500" s="423">
        <v>250</v>
      </c>
      <c r="H500" s="509">
        <v>61004039252</v>
      </c>
      <c r="I500" s="423" t="s">
        <v>5019</v>
      </c>
    </row>
    <row r="501" spans="1:9" ht="30">
      <c r="A501" s="364">
        <v>485</v>
      </c>
      <c r="B501" s="426" t="s">
        <v>646</v>
      </c>
      <c r="C501" s="423" t="s">
        <v>5020</v>
      </c>
      <c r="D501" s="423" t="s">
        <v>5021</v>
      </c>
      <c r="E501" s="423" t="s">
        <v>3635</v>
      </c>
      <c r="F501" s="423">
        <v>30</v>
      </c>
      <c r="G501" s="423">
        <v>250</v>
      </c>
      <c r="H501" s="509">
        <v>61004020578</v>
      </c>
      <c r="I501" s="423" t="s">
        <v>5022</v>
      </c>
    </row>
    <row r="502" spans="1:9" ht="30">
      <c r="A502" s="364">
        <v>486</v>
      </c>
      <c r="B502" s="426" t="s">
        <v>646</v>
      </c>
      <c r="C502" s="423" t="s">
        <v>5023</v>
      </c>
      <c r="D502" s="423" t="s">
        <v>5024</v>
      </c>
      <c r="E502" s="423" t="s">
        <v>3635</v>
      </c>
      <c r="F502" s="423">
        <v>30</v>
      </c>
      <c r="G502" s="423">
        <v>250</v>
      </c>
      <c r="H502" s="509">
        <v>61005002669</v>
      </c>
      <c r="I502" s="423" t="s">
        <v>5025</v>
      </c>
    </row>
    <row r="503" spans="1:9" ht="30">
      <c r="A503" s="364">
        <v>487</v>
      </c>
      <c r="B503" s="426" t="s">
        <v>646</v>
      </c>
      <c r="C503" s="423" t="s">
        <v>5026</v>
      </c>
      <c r="D503" s="423" t="s">
        <v>5027</v>
      </c>
      <c r="E503" s="423" t="s">
        <v>3635</v>
      </c>
      <c r="F503" s="423">
        <v>64</v>
      </c>
      <c r="G503" s="423">
        <v>250</v>
      </c>
      <c r="H503" s="509">
        <v>61004025280</v>
      </c>
      <c r="I503" s="423" t="s">
        <v>5028</v>
      </c>
    </row>
    <row r="504" spans="1:9" ht="45">
      <c r="A504" s="364">
        <v>488</v>
      </c>
      <c r="B504" s="426" t="s">
        <v>646</v>
      </c>
      <c r="C504" s="423" t="s">
        <v>5029</v>
      </c>
      <c r="D504" s="423" t="s">
        <v>5030</v>
      </c>
      <c r="E504" s="423" t="s">
        <v>3635</v>
      </c>
      <c r="F504" s="423">
        <v>33</v>
      </c>
      <c r="G504" s="423">
        <v>250</v>
      </c>
      <c r="H504" s="509">
        <v>61004043562</v>
      </c>
      <c r="I504" s="423" t="s">
        <v>5031</v>
      </c>
    </row>
    <row r="505" spans="1:9" ht="30">
      <c r="A505" s="364">
        <v>489</v>
      </c>
      <c r="B505" s="426" t="s">
        <v>646</v>
      </c>
      <c r="C505" s="423" t="s">
        <v>5032</v>
      </c>
      <c r="D505" s="423" t="s">
        <v>5033</v>
      </c>
      <c r="E505" s="423" t="s">
        <v>3635</v>
      </c>
      <c r="F505" s="423">
        <v>204</v>
      </c>
      <c r="G505" s="423">
        <v>400</v>
      </c>
      <c r="H505" s="509">
        <v>61005000582</v>
      </c>
      <c r="I505" s="423" t="s">
        <v>5034</v>
      </c>
    </row>
    <row r="506" spans="1:9" ht="30">
      <c r="A506" s="364">
        <v>490</v>
      </c>
      <c r="B506" s="426" t="s">
        <v>646</v>
      </c>
      <c r="C506" s="423" t="s">
        <v>5035</v>
      </c>
      <c r="D506" s="423" t="s">
        <v>5036</v>
      </c>
      <c r="E506" s="423" t="s">
        <v>3635</v>
      </c>
      <c r="F506" s="423">
        <v>80</v>
      </c>
      <c r="G506" s="423">
        <v>250</v>
      </c>
      <c r="H506" s="509">
        <v>61004028351</v>
      </c>
      <c r="I506" s="423" t="s">
        <v>5037</v>
      </c>
    </row>
    <row r="507" spans="1:9" ht="30">
      <c r="A507" s="364">
        <v>491</v>
      </c>
      <c r="B507" s="426" t="s">
        <v>646</v>
      </c>
      <c r="C507" s="423" t="s">
        <v>5038</v>
      </c>
      <c r="D507" s="423" t="s">
        <v>5039</v>
      </c>
      <c r="E507" s="423" t="s">
        <v>3635</v>
      </c>
      <c r="F507" s="423">
        <v>50</v>
      </c>
      <c r="G507" s="423">
        <v>250</v>
      </c>
      <c r="H507" s="509">
        <v>61005004492</v>
      </c>
      <c r="I507" s="423" t="s">
        <v>5040</v>
      </c>
    </row>
    <row r="508" spans="1:9" ht="30">
      <c r="A508" s="364">
        <v>492</v>
      </c>
      <c r="B508" s="426" t="s">
        <v>646</v>
      </c>
      <c r="C508" s="423" t="s">
        <v>5041</v>
      </c>
      <c r="D508" s="423" t="s">
        <v>5042</v>
      </c>
      <c r="E508" s="423" t="s">
        <v>3635</v>
      </c>
      <c r="F508" s="423">
        <v>30</v>
      </c>
      <c r="G508" s="423">
        <v>250</v>
      </c>
      <c r="H508" s="509">
        <v>61004038509</v>
      </c>
      <c r="I508" s="423" t="s">
        <v>5043</v>
      </c>
    </row>
    <row r="509" spans="1:9" ht="45">
      <c r="A509" s="364">
        <v>493</v>
      </c>
      <c r="B509" s="426" t="s">
        <v>646</v>
      </c>
      <c r="C509" s="423" t="s">
        <v>5044</v>
      </c>
      <c r="D509" s="423" t="s">
        <v>5045</v>
      </c>
      <c r="E509" s="423" t="s">
        <v>3635</v>
      </c>
      <c r="F509" s="423">
        <v>60</v>
      </c>
      <c r="G509" s="423">
        <v>300</v>
      </c>
      <c r="H509" s="509">
        <v>61004016047</v>
      </c>
      <c r="I509" s="423" t="s">
        <v>5046</v>
      </c>
    </row>
    <row r="510" spans="1:9" ht="30">
      <c r="A510" s="364">
        <v>494</v>
      </c>
      <c r="B510" s="426" t="s">
        <v>646</v>
      </c>
      <c r="C510" s="423" t="s">
        <v>5047</v>
      </c>
      <c r="D510" s="423" t="s">
        <v>5048</v>
      </c>
      <c r="E510" s="423" t="s">
        <v>3635</v>
      </c>
      <c r="F510" s="423">
        <v>60</v>
      </c>
      <c r="G510" s="423">
        <v>250</v>
      </c>
      <c r="H510" s="509">
        <v>61004007932</v>
      </c>
      <c r="I510" s="423" t="s">
        <v>5049</v>
      </c>
    </row>
    <row r="511" spans="1:9" ht="30">
      <c r="A511" s="364">
        <v>495</v>
      </c>
      <c r="B511" s="426" t="s">
        <v>646</v>
      </c>
      <c r="C511" s="423" t="s">
        <v>5050</v>
      </c>
      <c r="D511" s="423" t="s">
        <v>5051</v>
      </c>
      <c r="E511" s="423" t="s">
        <v>3635</v>
      </c>
      <c r="F511" s="423">
        <v>15</v>
      </c>
      <c r="G511" s="423">
        <v>350</v>
      </c>
      <c r="H511" s="509" t="s">
        <v>5052</v>
      </c>
      <c r="I511" s="423" t="s">
        <v>5053</v>
      </c>
    </row>
    <row r="512" spans="1:9" ht="45">
      <c r="A512" s="364">
        <v>496</v>
      </c>
      <c r="B512" s="426" t="s">
        <v>646</v>
      </c>
      <c r="C512" s="423" t="s">
        <v>5054</v>
      </c>
      <c r="D512" s="423" t="s">
        <v>5055</v>
      </c>
      <c r="E512" s="423" t="s">
        <v>3635</v>
      </c>
      <c r="F512" s="423">
        <v>180</v>
      </c>
      <c r="G512" s="423">
        <v>250</v>
      </c>
      <c r="H512" s="509">
        <v>25001003588</v>
      </c>
      <c r="I512" s="423" t="s">
        <v>5056</v>
      </c>
    </row>
    <row r="513" spans="1:9" ht="45">
      <c r="A513" s="364">
        <v>497</v>
      </c>
      <c r="B513" s="426" t="s">
        <v>646</v>
      </c>
      <c r="C513" s="423" t="s">
        <v>5057</v>
      </c>
      <c r="D513" s="423" t="s">
        <v>5058</v>
      </c>
      <c r="E513" s="423" t="s">
        <v>3635</v>
      </c>
      <c r="F513" s="423">
        <v>100</v>
      </c>
      <c r="G513" s="423">
        <v>250</v>
      </c>
      <c r="H513" s="509" t="s">
        <v>5059</v>
      </c>
      <c r="I513" s="423" t="s">
        <v>5060</v>
      </c>
    </row>
    <row r="514" spans="1:9" ht="45">
      <c r="A514" s="364">
        <v>498</v>
      </c>
      <c r="B514" s="426" t="s">
        <v>646</v>
      </c>
      <c r="C514" s="423" t="s">
        <v>5061</v>
      </c>
      <c r="D514" s="423" t="s">
        <v>5062</v>
      </c>
      <c r="E514" s="423" t="s">
        <v>3635</v>
      </c>
      <c r="F514" s="423">
        <v>181</v>
      </c>
      <c r="G514" s="423">
        <v>250</v>
      </c>
      <c r="H514" s="509">
        <v>25001002587</v>
      </c>
      <c r="I514" s="423" t="s">
        <v>5063</v>
      </c>
    </row>
    <row r="515" spans="1:9" ht="15">
      <c r="A515" s="364">
        <v>499</v>
      </c>
      <c r="B515" s="426" t="s">
        <v>646</v>
      </c>
      <c r="C515" s="423" t="s">
        <v>5064</v>
      </c>
      <c r="D515" s="423" t="s">
        <v>5065</v>
      </c>
      <c r="E515" s="423" t="s">
        <v>3635</v>
      </c>
      <c r="F515" s="423">
        <v>30</v>
      </c>
      <c r="G515" s="423">
        <v>125</v>
      </c>
      <c r="H515" s="509">
        <v>39001034404</v>
      </c>
      <c r="I515" s="423" t="s">
        <v>5066</v>
      </c>
    </row>
    <row r="516" spans="1:9" ht="30">
      <c r="A516" s="364">
        <v>500</v>
      </c>
      <c r="B516" s="426" t="s">
        <v>646</v>
      </c>
      <c r="C516" s="423" t="s">
        <v>5067</v>
      </c>
      <c r="D516" s="423" t="s">
        <v>5068</v>
      </c>
      <c r="E516" s="423" t="s">
        <v>3635</v>
      </c>
      <c r="F516" s="423">
        <v>30</v>
      </c>
      <c r="G516" s="423">
        <v>125</v>
      </c>
      <c r="H516" s="509">
        <v>62006033464</v>
      </c>
      <c r="I516" s="423" t="s">
        <v>5069</v>
      </c>
    </row>
    <row r="517" spans="1:9" ht="30">
      <c r="A517" s="364">
        <v>501</v>
      </c>
      <c r="B517" s="426" t="s">
        <v>646</v>
      </c>
      <c r="C517" s="423" t="s">
        <v>5070</v>
      </c>
      <c r="D517" s="423" t="s">
        <v>5071</v>
      </c>
      <c r="E517" s="423" t="s">
        <v>3635</v>
      </c>
      <c r="F517" s="423">
        <v>30</v>
      </c>
      <c r="G517" s="423">
        <v>125</v>
      </c>
      <c r="H517" s="509">
        <v>39001029010</v>
      </c>
      <c r="I517" s="423" t="s">
        <v>5072</v>
      </c>
    </row>
    <row r="518" spans="1:9" ht="15">
      <c r="A518" s="364">
        <v>502</v>
      </c>
      <c r="B518" s="426" t="s">
        <v>646</v>
      </c>
      <c r="C518" s="423" t="s">
        <v>5073</v>
      </c>
      <c r="D518" s="423" t="s">
        <v>5074</v>
      </c>
      <c r="E518" s="423" t="s">
        <v>3635</v>
      </c>
      <c r="F518" s="423">
        <v>112.2</v>
      </c>
      <c r="G518" s="423">
        <v>500</v>
      </c>
      <c r="H518" s="509" t="s">
        <v>5075</v>
      </c>
      <c r="I518" s="423" t="s">
        <v>5076</v>
      </c>
    </row>
    <row r="519" spans="1:9" ht="15">
      <c r="A519" s="364">
        <v>503</v>
      </c>
      <c r="B519" s="426" t="s">
        <v>646</v>
      </c>
      <c r="C519" s="423" t="s">
        <v>5077</v>
      </c>
      <c r="D519" s="423" t="s">
        <v>5078</v>
      </c>
      <c r="E519" s="423" t="s">
        <v>3557</v>
      </c>
      <c r="F519" s="423">
        <v>97.25</v>
      </c>
      <c r="G519" s="423">
        <v>500</v>
      </c>
      <c r="H519" s="509" t="s">
        <v>5079</v>
      </c>
      <c r="I519" s="423" t="s">
        <v>5080</v>
      </c>
    </row>
    <row r="520" spans="1:9" ht="30">
      <c r="A520" s="364">
        <v>504</v>
      </c>
      <c r="B520" s="426" t="s">
        <v>646</v>
      </c>
      <c r="C520" s="423" t="s">
        <v>5081</v>
      </c>
      <c r="D520" s="423" t="s">
        <v>5082</v>
      </c>
      <c r="E520" s="423" t="s">
        <v>3557</v>
      </c>
      <c r="F520" s="423">
        <v>27.8</v>
      </c>
      <c r="G520" s="423">
        <v>625</v>
      </c>
      <c r="H520" s="509" t="s">
        <v>5083</v>
      </c>
      <c r="I520" s="423" t="s">
        <v>5084</v>
      </c>
    </row>
    <row r="521" spans="1:9" ht="30">
      <c r="A521" s="364">
        <v>505</v>
      </c>
      <c r="B521" s="426" t="s">
        <v>646</v>
      </c>
      <c r="C521" s="423" t="s">
        <v>5085</v>
      </c>
      <c r="D521" s="423" t="s">
        <v>5086</v>
      </c>
      <c r="E521" s="423" t="s">
        <v>3635</v>
      </c>
      <c r="F521" s="423">
        <v>80</v>
      </c>
      <c r="G521" s="423">
        <v>125</v>
      </c>
      <c r="H521" s="509" t="s">
        <v>5087</v>
      </c>
      <c r="I521" s="423" t="s">
        <v>5088</v>
      </c>
    </row>
    <row r="522" spans="1:9" ht="30">
      <c r="A522" s="364">
        <v>506</v>
      </c>
      <c r="B522" s="426" t="s">
        <v>646</v>
      </c>
      <c r="C522" s="423" t="s">
        <v>5089</v>
      </c>
      <c r="D522" s="423" t="s">
        <v>5090</v>
      </c>
      <c r="E522" s="423" t="s">
        <v>3635</v>
      </c>
      <c r="F522" s="423">
        <v>75</v>
      </c>
      <c r="G522" s="423">
        <v>125</v>
      </c>
      <c r="H522" s="509" t="s">
        <v>5091</v>
      </c>
      <c r="I522" s="423" t="s">
        <v>5092</v>
      </c>
    </row>
    <row r="523" spans="1:9" ht="30">
      <c r="A523" s="364">
        <v>507</v>
      </c>
      <c r="B523" s="426" t="s">
        <v>646</v>
      </c>
      <c r="C523" s="423" t="s">
        <v>5093</v>
      </c>
      <c r="D523" s="423" t="s">
        <v>5094</v>
      </c>
      <c r="E523" s="423" t="s">
        <v>3635</v>
      </c>
      <c r="F523" s="423">
        <v>75</v>
      </c>
      <c r="G523" s="423">
        <v>375</v>
      </c>
      <c r="H523" s="509" t="s">
        <v>5095</v>
      </c>
      <c r="I523" s="423" t="s">
        <v>5096</v>
      </c>
    </row>
    <row r="524" spans="1:9" ht="30">
      <c r="A524" s="364">
        <v>508</v>
      </c>
      <c r="B524" s="426" t="s">
        <v>646</v>
      </c>
      <c r="C524" s="423" t="s">
        <v>5097</v>
      </c>
      <c r="D524" s="423" t="s">
        <v>5098</v>
      </c>
      <c r="E524" s="423" t="s">
        <v>3635</v>
      </c>
      <c r="F524" s="423">
        <v>45</v>
      </c>
      <c r="G524" s="423">
        <v>125</v>
      </c>
      <c r="H524" s="509" t="s">
        <v>5099</v>
      </c>
      <c r="I524" s="423" t="s">
        <v>5100</v>
      </c>
    </row>
    <row r="525" spans="1:9" ht="30">
      <c r="A525" s="364">
        <v>509</v>
      </c>
      <c r="B525" s="426" t="s">
        <v>646</v>
      </c>
      <c r="C525" s="423" t="s">
        <v>5101</v>
      </c>
      <c r="D525" s="423" t="s">
        <v>5102</v>
      </c>
      <c r="E525" s="423" t="s">
        <v>3635</v>
      </c>
      <c r="F525" s="423">
        <v>150</v>
      </c>
      <c r="G525" s="423">
        <v>400</v>
      </c>
      <c r="H525" s="509" t="s">
        <v>5103</v>
      </c>
      <c r="I525" s="423" t="s">
        <v>5104</v>
      </c>
    </row>
    <row r="526" spans="1:9" ht="15">
      <c r="A526" s="364">
        <v>510</v>
      </c>
      <c r="B526" s="426" t="s">
        <v>646</v>
      </c>
      <c r="C526" s="423" t="s">
        <v>5105</v>
      </c>
      <c r="D526" s="423" t="s">
        <v>5106</v>
      </c>
      <c r="E526" s="423" t="s">
        <v>3635</v>
      </c>
      <c r="F526" s="423">
        <v>124.25</v>
      </c>
      <c r="G526" s="423">
        <v>750</v>
      </c>
      <c r="H526" s="509" t="s">
        <v>5107</v>
      </c>
      <c r="I526" s="423" t="s">
        <v>5108</v>
      </c>
    </row>
    <row r="527" spans="1:9" ht="30">
      <c r="A527" s="364">
        <v>511</v>
      </c>
      <c r="B527" s="426" t="s">
        <v>646</v>
      </c>
      <c r="C527" s="423" t="s">
        <v>5109</v>
      </c>
      <c r="D527" s="423" t="s">
        <v>5110</v>
      </c>
      <c r="E527" s="423" t="s">
        <v>3635</v>
      </c>
      <c r="F527" s="423">
        <v>66.56</v>
      </c>
      <c r="G527" s="423">
        <v>250</v>
      </c>
      <c r="H527" s="509" t="s">
        <v>5111</v>
      </c>
      <c r="I527" s="423" t="s">
        <v>5112</v>
      </c>
    </row>
    <row r="528" spans="1:9" ht="30">
      <c r="A528" s="364">
        <v>512</v>
      </c>
      <c r="B528" s="426" t="s">
        <v>646</v>
      </c>
      <c r="C528" s="423" t="s">
        <v>5113</v>
      </c>
      <c r="D528" s="423" t="s">
        <v>5114</v>
      </c>
      <c r="E528" s="423" t="s">
        <v>3635</v>
      </c>
      <c r="F528" s="423">
        <v>71.98</v>
      </c>
      <c r="G528" s="423">
        <v>380</v>
      </c>
      <c r="H528" s="509" t="s">
        <v>5115</v>
      </c>
      <c r="I528" s="423" t="s">
        <v>5116</v>
      </c>
    </row>
    <row r="529" spans="1:9" ht="30">
      <c r="A529" s="364">
        <v>513</v>
      </c>
      <c r="B529" s="426" t="s">
        <v>646</v>
      </c>
      <c r="C529" s="423" t="s">
        <v>5117</v>
      </c>
      <c r="D529" s="423" t="s">
        <v>5118</v>
      </c>
      <c r="E529" s="423" t="s">
        <v>3635</v>
      </c>
      <c r="F529" s="423">
        <v>250</v>
      </c>
      <c r="G529" s="423">
        <v>380</v>
      </c>
      <c r="H529" s="509" t="s">
        <v>5119</v>
      </c>
      <c r="I529" s="423" t="s">
        <v>5120</v>
      </c>
    </row>
    <row r="530" spans="1:9" ht="30">
      <c r="A530" s="364">
        <v>514</v>
      </c>
      <c r="B530" s="426" t="s">
        <v>646</v>
      </c>
      <c r="C530" s="423" t="s">
        <v>5121</v>
      </c>
      <c r="D530" s="423" t="s">
        <v>5122</v>
      </c>
      <c r="E530" s="423" t="s">
        <v>3635</v>
      </c>
      <c r="F530" s="423">
        <v>56.62</v>
      </c>
      <c r="G530" s="423">
        <v>300</v>
      </c>
      <c r="H530" s="509" t="s">
        <v>5123</v>
      </c>
      <c r="I530" s="423" t="s">
        <v>5124</v>
      </c>
    </row>
    <row r="531" spans="1:9" ht="15">
      <c r="A531" s="364" t="s">
        <v>261</v>
      </c>
      <c r="B531" s="364"/>
      <c r="C531" s="365"/>
      <c r="D531" s="365"/>
      <c r="E531" s="365"/>
      <c r="F531" s="365"/>
      <c r="G531" s="365"/>
      <c r="H531" s="365"/>
      <c r="I531" s="365"/>
    </row>
    <row r="532" spans="1:9">
      <c r="A532" s="188"/>
      <c r="B532" s="188"/>
      <c r="C532" s="188"/>
      <c r="D532" s="188"/>
      <c r="E532" s="188"/>
      <c r="F532" s="188"/>
      <c r="G532" s="188"/>
      <c r="H532" s="188"/>
      <c r="I532" s="188"/>
    </row>
    <row r="533" spans="1:9">
      <c r="A533" s="188"/>
      <c r="B533" s="188"/>
      <c r="C533" s="188"/>
      <c r="D533" s="188"/>
      <c r="E533" s="188"/>
      <c r="F533" s="188"/>
      <c r="G533" s="188"/>
      <c r="H533" s="188"/>
      <c r="I533" s="188"/>
    </row>
    <row r="534" spans="1:9" ht="15">
      <c r="A534" s="366"/>
      <c r="B534" s="366"/>
      <c r="C534" s="188"/>
      <c r="D534" s="188"/>
      <c r="E534" s="188"/>
      <c r="F534" s="188"/>
      <c r="G534" s="188"/>
      <c r="H534" s="188"/>
      <c r="I534" s="188"/>
    </row>
    <row r="535" spans="1:9" ht="15">
      <c r="A535" s="21"/>
      <c r="B535" s="21"/>
      <c r="C535" s="367" t="s">
        <v>96</v>
      </c>
      <c r="D535" s="21"/>
      <c r="E535" s="21"/>
      <c r="F535" s="19"/>
      <c r="G535" s="21"/>
      <c r="H535" s="21"/>
      <c r="I535" s="21"/>
    </row>
    <row r="536" spans="1:9" ht="15">
      <c r="A536" s="21"/>
      <c r="B536" s="21"/>
      <c r="C536" s="21"/>
      <c r="D536" s="488"/>
      <c r="E536" s="488"/>
      <c r="G536" s="191"/>
      <c r="H536" s="368"/>
    </row>
    <row r="537" spans="1:9" ht="15">
      <c r="C537" s="21"/>
      <c r="D537" s="489" t="s">
        <v>251</v>
      </c>
      <c r="E537" s="489"/>
      <c r="G537" s="490" t="s">
        <v>450</v>
      </c>
      <c r="H537" s="490"/>
    </row>
    <row r="538" spans="1:9" ht="15">
      <c r="C538" s="21"/>
      <c r="D538" s="21"/>
      <c r="E538" s="21"/>
      <c r="G538" s="491"/>
      <c r="H538" s="491"/>
    </row>
    <row r="539" spans="1:9" ht="15">
      <c r="C539" s="21"/>
      <c r="D539" s="492" t="s">
        <v>127</v>
      </c>
      <c r="E539" s="492"/>
      <c r="G539" s="491"/>
      <c r="H539" s="491"/>
    </row>
  </sheetData>
  <mergeCells count="46">
    <mergeCell ref="A355:A356"/>
    <mergeCell ref="B355:B356"/>
    <mergeCell ref="C355:C356"/>
    <mergeCell ref="D355:D356"/>
    <mergeCell ref="E355:E356"/>
    <mergeCell ref="A300:A302"/>
    <mergeCell ref="B300:B302"/>
    <mergeCell ref="C300:C302"/>
    <mergeCell ref="D300:D302"/>
    <mergeCell ref="E300:E302"/>
    <mergeCell ref="A298:A299"/>
    <mergeCell ref="B298:B299"/>
    <mergeCell ref="C298:C299"/>
    <mergeCell ref="D298:D299"/>
    <mergeCell ref="E298:E299"/>
    <mergeCell ref="A74:A75"/>
    <mergeCell ref="B74:B75"/>
    <mergeCell ref="C74:C75"/>
    <mergeCell ref="D74:D75"/>
    <mergeCell ref="E74:E75"/>
    <mergeCell ref="A36:A37"/>
    <mergeCell ref="B36:B37"/>
    <mergeCell ref="C36:C37"/>
    <mergeCell ref="D36:D37"/>
    <mergeCell ref="E36:E37"/>
    <mergeCell ref="F13:F14"/>
    <mergeCell ref="A19:A20"/>
    <mergeCell ref="B19:B20"/>
    <mergeCell ref="C19:C20"/>
    <mergeCell ref="D19:D20"/>
    <mergeCell ref="E19:E20"/>
    <mergeCell ref="F19:F20"/>
    <mergeCell ref="A13:A14"/>
    <mergeCell ref="B13:B14"/>
    <mergeCell ref="C13:C14"/>
    <mergeCell ref="D13:D14"/>
    <mergeCell ref="E13:E14"/>
    <mergeCell ref="D536:E536"/>
    <mergeCell ref="D537:E537"/>
    <mergeCell ref="G537:H539"/>
    <mergeCell ref="D539:E539"/>
    <mergeCell ref="F36:F37"/>
    <mergeCell ref="F74:F75"/>
    <mergeCell ref="F298:F299"/>
    <mergeCell ref="F300:F302"/>
    <mergeCell ref="F355:F356"/>
  </mergeCells>
  <dataValidations count="1">
    <dataValidation type="list" allowBlank="1" showInputMessage="1" showErrorMessage="1" sqref="B9:B298 B303:B355 B300 B357:B531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536"/>
  <sheetViews>
    <sheetView view="pageBreakPreview" zoomScale="80" zoomScaleNormal="100" zoomScaleSheetLayoutView="80" workbookViewId="0">
      <selection activeCell="J11" sqref="J11"/>
    </sheetView>
  </sheetViews>
  <sheetFormatPr defaultRowHeight="12.75"/>
  <cols>
    <col min="1" max="1" width="6.85546875" style="360" customWidth="1"/>
    <col min="2" max="2" width="14.85546875" style="360" customWidth="1"/>
    <col min="3" max="3" width="21.140625" style="360" customWidth="1"/>
    <col min="4" max="5" width="12.7109375" style="360" customWidth="1"/>
    <col min="6" max="6" width="13.42578125" style="360" bestFit="1" customWidth="1"/>
    <col min="7" max="7" width="15.28515625" style="360" customWidth="1"/>
    <col min="8" max="8" width="23.85546875" style="360" customWidth="1"/>
    <col min="9" max="9" width="12.140625" style="360" bestFit="1" customWidth="1"/>
    <col min="10" max="10" width="19" style="360" customWidth="1"/>
    <col min="11" max="11" width="17.7109375" style="360" customWidth="1"/>
    <col min="12" max="16384" width="9.140625" style="360"/>
  </cols>
  <sheetData>
    <row r="1" spans="1:12" s="192" customFormat="1" ht="15">
      <c r="A1" s="185" t="s">
        <v>288</v>
      </c>
      <c r="B1" s="185"/>
      <c r="C1" s="185"/>
      <c r="D1" s="186"/>
      <c r="E1" s="186"/>
      <c r="F1" s="186"/>
      <c r="G1" s="186"/>
      <c r="H1" s="186"/>
      <c r="I1" s="186"/>
      <c r="J1" s="186"/>
      <c r="K1" s="350" t="s">
        <v>97</v>
      </c>
    </row>
    <row r="2" spans="1:12" s="192" customFormat="1" ht="15">
      <c r="A2" s="145" t="s">
        <v>128</v>
      </c>
      <c r="B2" s="145"/>
      <c r="C2" s="145"/>
      <c r="D2" s="186"/>
      <c r="E2" s="186"/>
      <c r="F2" s="186"/>
      <c r="G2" s="186"/>
      <c r="H2" s="186"/>
      <c r="I2" s="186"/>
      <c r="J2" s="186"/>
      <c r="K2" s="347" t="str">
        <f>'ფორმა N1'!L2</f>
        <v>12,09,-02,10,2017</v>
      </c>
    </row>
    <row r="3" spans="1:12" s="192" customFormat="1" ht="15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38"/>
      <c r="L3" s="360"/>
    </row>
    <row r="4" spans="1:12" s="192" customFormat="1" ht="15">
      <c r="A4" s="112" t="s">
        <v>257</v>
      </c>
      <c r="B4" s="112"/>
      <c r="C4" s="112"/>
      <c r="D4" s="112"/>
      <c r="E4" s="112"/>
      <c r="F4" s="355"/>
      <c r="G4" s="187"/>
      <c r="H4" s="186"/>
      <c r="I4" s="186"/>
      <c r="J4" s="186"/>
      <c r="K4" s="186"/>
    </row>
    <row r="5" spans="1:12" ht="15">
      <c r="A5" s="356" t="str">
        <f>'ფორმა N1'!A5</f>
        <v>მ.პ.გ. ქართული ოცნება - დემოკრატიული საქართველო</v>
      </c>
      <c r="B5" s="356"/>
      <c r="C5" s="356"/>
      <c r="D5" s="357"/>
      <c r="E5" s="357"/>
      <c r="F5" s="357"/>
      <c r="G5" s="358"/>
      <c r="H5" s="359"/>
      <c r="I5" s="359"/>
      <c r="J5" s="359"/>
      <c r="K5" s="358"/>
    </row>
    <row r="6" spans="1:12" s="192" customFormat="1" ht="13.5">
      <c r="A6" s="139"/>
      <c r="B6" s="139"/>
      <c r="C6" s="139"/>
      <c r="D6" s="361"/>
      <c r="E6" s="361"/>
      <c r="F6" s="361"/>
      <c r="G6" s="186"/>
      <c r="H6" s="186"/>
      <c r="I6" s="186"/>
      <c r="J6" s="186"/>
      <c r="K6" s="186"/>
    </row>
    <row r="7" spans="1:12" s="192" customFormat="1" ht="60">
      <c r="A7" s="362" t="s">
        <v>64</v>
      </c>
      <c r="B7" s="362" t="s">
        <v>443</v>
      </c>
      <c r="C7" s="362" t="s">
        <v>231</v>
      </c>
      <c r="D7" s="363" t="s">
        <v>228</v>
      </c>
      <c r="E7" s="363" t="s">
        <v>229</v>
      </c>
      <c r="F7" s="363" t="s">
        <v>322</v>
      </c>
      <c r="G7" s="363" t="s">
        <v>230</v>
      </c>
      <c r="H7" s="363" t="s">
        <v>451</v>
      </c>
      <c r="I7" s="363" t="s">
        <v>227</v>
      </c>
      <c r="J7" s="363" t="s">
        <v>448</v>
      </c>
      <c r="K7" s="363" t="s">
        <v>449</v>
      </c>
    </row>
    <row r="8" spans="1:12" s="192" customFormat="1" ht="15">
      <c r="A8" s="362">
        <v>1</v>
      </c>
      <c r="B8" s="362">
        <v>2</v>
      </c>
      <c r="C8" s="362">
        <v>3</v>
      </c>
      <c r="D8" s="363">
        <v>4</v>
      </c>
      <c r="E8" s="362">
        <v>5</v>
      </c>
      <c r="F8" s="363">
        <v>6</v>
      </c>
      <c r="G8" s="362">
        <v>7</v>
      </c>
      <c r="H8" s="363">
        <v>8</v>
      </c>
      <c r="I8" s="362">
        <v>9</v>
      </c>
      <c r="J8" s="362">
        <v>10</v>
      </c>
      <c r="K8" s="363">
        <v>11</v>
      </c>
    </row>
    <row r="9" spans="1:12" s="192" customFormat="1" ht="28.5">
      <c r="A9" s="364">
        <v>1</v>
      </c>
      <c r="B9" s="364" t="s">
        <v>489</v>
      </c>
      <c r="C9" s="422" t="s">
        <v>490</v>
      </c>
      <c r="D9" s="423" t="s">
        <v>491</v>
      </c>
      <c r="E9" s="424" t="s">
        <v>492</v>
      </c>
      <c r="F9" s="424">
        <v>2012</v>
      </c>
      <c r="G9" s="424" t="s">
        <v>493</v>
      </c>
      <c r="H9" s="424">
        <v>66066.13</v>
      </c>
      <c r="I9" s="425" t="s">
        <v>494</v>
      </c>
      <c r="J9" s="365"/>
      <c r="K9" s="365"/>
    </row>
    <row r="10" spans="1:12" s="192" customFormat="1" ht="15">
      <c r="A10" s="364">
        <v>2</v>
      </c>
      <c r="B10" s="364" t="s">
        <v>489</v>
      </c>
      <c r="C10" s="365" t="s">
        <v>495</v>
      </c>
      <c r="D10" s="365" t="s">
        <v>496</v>
      </c>
      <c r="E10" s="364" t="s">
        <v>497</v>
      </c>
      <c r="F10" s="364">
        <v>2016</v>
      </c>
      <c r="G10" s="364" t="s">
        <v>498</v>
      </c>
      <c r="H10" s="426">
        <v>24874.959999999999</v>
      </c>
      <c r="I10" s="427">
        <v>42406</v>
      </c>
      <c r="J10" s="365"/>
      <c r="K10" s="365"/>
    </row>
    <row r="11" spans="1:12" s="192" customFormat="1" ht="15">
      <c r="A11" s="364">
        <v>3</v>
      </c>
      <c r="B11" s="364" t="s">
        <v>489</v>
      </c>
      <c r="C11" s="365" t="s">
        <v>495</v>
      </c>
      <c r="D11" s="365" t="s">
        <v>496</v>
      </c>
      <c r="E11" s="364" t="s">
        <v>497</v>
      </c>
      <c r="F11" s="364">
        <v>2016</v>
      </c>
      <c r="G11" s="364" t="s">
        <v>499</v>
      </c>
      <c r="H11" s="426">
        <v>24874.959999999999</v>
      </c>
      <c r="I11" s="427">
        <v>42406</v>
      </c>
      <c r="J11" s="365"/>
      <c r="K11" s="365"/>
    </row>
    <row r="12" spans="1:12" s="192" customFormat="1" ht="15">
      <c r="A12" s="364">
        <v>4</v>
      </c>
      <c r="B12" s="364" t="s">
        <v>489</v>
      </c>
      <c r="C12" s="365" t="s">
        <v>495</v>
      </c>
      <c r="D12" s="365" t="s">
        <v>496</v>
      </c>
      <c r="E12" s="364" t="s">
        <v>497</v>
      </c>
      <c r="F12" s="364">
        <v>2016</v>
      </c>
      <c r="G12" s="364" t="s">
        <v>500</v>
      </c>
      <c r="H12" s="426">
        <v>24874.959999999999</v>
      </c>
      <c r="I12" s="427">
        <v>42406</v>
      </c>
      <c r="J12" s="365"/>
      <c r="K12" s="365"/>
    </row>
    <row r="13" spans="1:12" s="192" customFormat="1" ht="15">
      <c r="A13" s="364">
        <v>5</v>
      </c>
      <c r="B13" s="364" t="s">
        <v>489</v>
      </c>
      <c r="C13" s="365" t="s">
        <v>495</v>
      </c>
      <c r="D13" s="365" t="s">
        <v>496</v>
      </c>
      <c r="E13" s="364" t="s">
        <v>497</v>
      </c>
      <c r="F13" s="364">
        <v>2016</v>
      </c>
      <c r="G13" s="364" t="s">
        <v>501</v>
      </c>
      <c r="H13" s="426">
        <v>24874.959999999999</v>
      </c>
      <c r="I13" s="427">
        <v>42406</v>
      </c>
      <c r="J13" s="365"/>
      <c r="K13" s="365"/>
    </row>
    <row r="14" spans="1:12" s="192" customFormat="1" ht="15">
      <c r="A14" s="364">
        <v>6</v>
      </c>
      <c r="B14" s="364" t="s">
        <v>489</v>
      </c>
      <c r="C14" s="423" t="s">
        <v>495</v>
      </c>
      <c r="D14" s="423" t="s">
        <v>496</v>
      </c>
      <c r="E14" s="426" t="s">
        <v>497</v>
      </c>
      <c r="F14" s="426">
        <v>2016</v>
      </c>
      <c r="G14" s="426" t="s">
        <v>502</v>
      </c>
      <c r="H14" s="426">
        <v>23250.45</v>
      </c>
      <c r="I14" s="428">
        <v>42649</v>
      </c>
      <c r="J14" s="365"/>
      <c r="K14" s="365"/>
    </row>
    <row r="15" spans="1:12" s="192" customFormat="1" ht="15">
      <c r="A15" s="364">
        <v>7</v>
      </c>
      <c r="B15" s="364" t="s">
        <v>489</v>
      </c>
      <c r="C15" s="423" t="s">
        <v>495</v>
      </c>
      <c r="D15" s="423" t="s">
        <v>496</v>
      </c>
      <c r="E15" s="426" t="s">
        <v>497</v>
      </c>
      <c r="F15" s="426">
        <v>2016</v>
      </c>
      <c r="G15" s="426" t="s">
        <v>503</v>
      </c>
      <c r="H15" s="426">
        <v>23250.45</v>
      </c>
      <c r="I15" s="428">
        <v>42649</v>
      </c>
      <c r="J15" s="365"/>
      <c r="K15" s="365"/>
    </row>
    <row r="16" spans="1:12" s="192" customFormat="1" ht="15">
      <c r="A16" s="364">
        <v>8</v>
      </c>
      <c r="B16" s="364" t="s">
        <v>489</v>
      </c>
      <c r="C16" s="423" t="s">
        <v>495</v>
      </c>
      <c r="D16" s="423" t="s">
        <v>496</v>
      </c>
      <c r="E16" s="426" t="s">
        <v>497</v>
      </c>
      <c r="F16" s="426">
        <v>2016</v>
      </c>
      <c r="G16" s="426" t="s">
        <v>504</v>
      </c>
      <c r="H16" s="426">
        <v>23250.45</v>
      </c>
      <c r="I16" s="428">
        <v>42649</v>
      </c>
      <c r="J16" s="365"/>
      <c r="K16" s="365"/>
    </row>
    <row r="17" spans="1:11" s="192" customFormat="1" ht="15">
      <c r="A17" s="364">
        <v>9</v>
      </c>
      <c r="B17" s="364" t="s">
        <v>489</v>
      </c>
      <c r="C17" s="423" t="s">
        <v>495</v>
      </c>
      <c r="D17" s="423" t="s">
        <v>496</v>
      </c>
      <c r="E17" s="426" t="s">
        <v>497</v>
      </c>
      <c r="F17" s="426">
        <v>2016</v>
      </c>
      <c r="G17" s="426" t="s">
        <v>505</v>
      </c>
      <c r="H17" s="426">
        <v>23250.45</v>
      </c>
      <c r="I17" s="428">
        <v>42649</v>
      </c>
      <c r="J17" s="365"/>
      <c r="K17" s="365"/>
    </row>
    <row r="18" spans="1:11" s="192" customFormat="1" ht="15">
      <c r="A18" s="364">
        <v>10</v>
      </c>
      <c r="B18" s="364" t="s">
        <v>489</v>
      </c>
      <c r="C18" s="423" t="s">
        <v>495</v>
      </c>
      <c r="D18" s="423" t="s">
        <v>496</v>
      </c>
      <c r="E18" s="426" t="s">
        <v>497</v>
      </c>
      <c r="F18" s="426">
        <v>2016</v>
      </c>
      <c r="G18" s="426" t="s">
        <v>506</v>
      </c>
      <c r="H18" s="426">
        <v>23250.45</v>
      </c>
      <c r="I18" s="428">
        <v>42649</v>
      </c>
      <c r="J18" s="365"/>
      <c r="K18" s="365"/>
    </row>
    <row r="19" spans="1:11" s="192" customFormat="1" ht="15">
      <c r="A19" s="364">
        <v>11</v>
      </c>
      <c r="B19" s="364" t="s">
        <v>489</v>
      </c>
      <c r="C19" s="423" t="s">
        <v>495</v>
      </c>
      <c r="D19" s="423" t="s">
        <v>496</v>
      </c>
      <c r="E19" s="426" t="s">
        <v>497</v>
      </c>
      <c r="F19" s="426">
        <v>2016</v>
      </c>
      <c r="G19" s="426" t="s">
        <v>507</v>
      </c>
      <c r="H19" s="426">
        <v>24757.46</v>
      </c>
      <c r="I19" s="428">
        <v>42649</v>
      </c>
      <c r="J19" s="365"/>
      <c r="K19" s="365"/>
    </row>
    <row r="20" spans="1:11" s="192" customFormat="1" ht="30">
      <c r="A20" s="364">
        <v>12</v>
      </c>
      <c r="B20" s="364" t="s">
        <v>646</v>
      </c>
      <c r="C20" s="456" t="s">
        <v>1967</v>
      </c>
      <c r="D20" s="456" t="s">
        <v>1968</v>
      </c>
      <c r="E20" s="365" t="s">
        <v>1969</v>
      </c>
      <c r="F20" s="364">
        <v>1994</v>
      </c>
      <c r="G20" s="364" t="s">
        <v>1970</v>
      </c>
      <c r="H20" s="365">
        <v>1440</v>
      </c>
      <c r="I20" s="365"/>
      <c r="J20" s="364" t="s">
        <v>1971</v>
      </c>
      <c r="K20" s="423" t="s">
        <v>1972</v>
      </c>
    </row>
    <row r="21" spans="1:11" s="192" customFormat="1" ht="30">
      <c r="A21" s="364">
        <v>13</v>
      </c>
      <c r="B21" s="364" t="s">
        <v>646</v>
      </c>
      <c r="C21" s="456" t="s">
        <v>1973</v>
      </c>
      <c r="D21" s="456" t="s">
        <v>1974</v>
      </c>
      <c r="E21" s="365" t="s">
        <v>1975</v>
      </c>
      <c r="F21" s="364">
        <v>2007</v>
      </c>
      <c r="G21" s="364" t="s">
        <v>1976</v>
      </c>
      <c r="H21" s="365">
        <v>625</v>
      </c>
      <c r="I21" s="365"/>
      <c r="J21" s="364" t="s">
        <v>1977</v>
      </c>
      <c r="K21" s="423" t="s">
        <v>1978</v>
      </c>
    </row>
    <row r="22" spans="1:11" s="192" customFormat="1" ht="30">
      <c r="A22" s="364">
        <v>14</v>
      </c>
      <c r="B22" s="364" t="s">
        <v>646</v>
      </c>
      <c r="C22" s="456" t="s">
        <v>1973</v>
      </c>
      <c r="D22" s="456" t="s">
        <v>1979</v>
      </c>
      <c r="E22" s="365" t="s">
        <v>1980</v>
      </c>
      <c r="F22" s="364">
        <v>2002</v>
      </c>
      <c r="G22" s="364" t="s">
        <v>1981</v>
      </c>
      <c r="H22" s="365">
        <v>625</v>
      </c>
      <c r="I22" s="365"/>
      <c r="J22" s="364" t="s">
        <v>1977</v>
      </c>
      <c r="K22" s="423" t="s">
        <v>1978</v>
      </c>
    </row>
    <row r="23" spans="1:11" s="192" customFormat="1" ht="15">
      <c r="A23" s="364">
        <v>15</v>
      </c>
      <c r="B23" s="364" t="s">
        <v>646</v>
      </c>
      <c r="C23" s="456" t="s">
        <v>1982</v>
      </c>
      <c r="D23" s="456" t="s">
        <v>1983</v>
      </c>
      <c r="E23" s="365" t="s">
        <v>1984</v>
      </c>
      <c r="F23" s="364">
        <v>2010</v>
      </c>
      <c r="G23" s="364" t="s">
        <v>1985</v>
      </c>
      <c r="H23" s="365">
        <v>2800</v>
      </c>
      <c r="I23" s="365"/>
      <c r="J23" s="364" t="s">
        <v>1986</v>
      </c>
      <c r="K23" s="423" t="s">
        <v>1987</v>
      </c>
    </row>
    <row r="24" spans="1:11" s="192" customFormat="1" ht="15">
      <c r="A24" s="364">
        <v>16</v>
      </c>
      <c r="B24" s="364" t="s">
        <v>646</v>
      </c>
      <c r="C24" s="456" t="s">
        <v>1988</v>
      </c>
      <c r="D24" s="456" t="s">
        <v>1983</v>
      </c>
      <c r="E24" s="365" t="s">
        <v>1984</v>
      </c>
      <c r="F24" s="364">
        <v>2009</v>
      </c>
      <c r="G24" s="364" t="s">
        <v>1989</v>
      </c>
      <c r="H24" s="365">
        <v>2800</v>
      </c>
      <c r="I24" s="365"/>
      <c r="J24" s="364" t="s">
        <v>1986</v>
      </c>
      <c r="K24" s="423" t="s">
        <v>1987</v>
      </c>
    </row>
    <row r="25" spans="1:11" s="192" customFormat="1" ht="60">
      <c r="A25" s="364">
        <v>17</v>
      </c>
      <c r="B25" s="364" t="s">
        <v>646</v>
      </c>
      <c r="C25" s="456" t="s">
        <v>1990</v>
      </c>
      <c r="D25" s="456" t="s">
        <v>1991</v>
      </c>
      <c r="E25" s="365" t="s">
        <v>1992</v>
      </c>
      <c r="F25" s="364">
        <v>2011</v>
      </c>
      <c r="G25" s="364" t="s">
        <v>1993</v>
      </c>
      <c r="H25" s="365">
        <v>600</v>
      </c>
      <c r="I25" s="365"/>
      <c r="J25" s="364">
        <v>404411837</v>
      </c>
      <c r="K25" s="423" t="s">
        <v>1994</v>
      </c>
    </row>
    <row r="26" spans="1:11" s="192" customFormat="1" ht="60">
      <c r="A26" s="364">
        <v>18</v>
      </c>
      <c r="B26" s="364" t="s">
        <v>646</v>
      </c>
      <c r="C26" s="456" t="s">
        <v>1990</v>
      </c>
      <c r="D26" s="456" t="s">
        <v>1991</v>
      </c>
      <c r="E26" s="365" t="s">
        <v>1992</v>
      </c>
      <c r="F26" s="364">
        <v>2011</v>
      </c>
      <c r="G26" s="364" t="s">
        <v>1995</v>
      </c>
      <c r="H26" s="365">
        <v>600</v>
      </c>
      <c r="I26" s="365"/>
      <c r="J26" s="364">
        <v>404411837</v>
      </c>
      <c r="K26" s="423" t="s">
        <v>1994</v>
      </c>
    </row>
    <row r="27" spans="1:11" s="192" customFormat="1" ht="60">
      <c r="A27" s="364">
        <v>19</v>
      </c>
      <c r="B27" s="364" t="s">
        <v>646</v>
      </c>
      <c r="C27" s="456" t="s">
        <v>1990</v>
      </c>
      <c r="D27" s="456" t="s">
        <v>1991</v>
      </c>
      <c r="E27" s="365" t="s">
        <v>1992</v>
      </c>
      <c r="F27" s="364">
        <v>2011</v>
      </c>
      <c r="G27" s="364" t="s">
        <v>1996</v>
      </c>
      <c r="H27" s="365">
        <v>600</v>
      </c>
      <c r="I27" s="365"/>
      <c r="J27" s="364">
        <v>404411837</v>
      </c>
      <c r="K27" s="423" t="s">
        <v>1994</v>
      </c>
    </row>
    <row r="28" spans="1:11" s="192" customFormat="1" ht="30">
      <c r="A28" s="364">
        <v>20</v>
      </c>
      <c r="B28" s="364" t="s">
        <v>646</v>
      </c>
      <c r="C28" s="456" t="s">
        <v>1990</v>
      </c>
      <c r="D28" s="456" t="s">
        <v>1997</v>
      </c>
      <c r="E28" s="365" t="s">
        <v>1998</v>
      </c>
      <c r="F28" s="364" t="s">
        <v>1999</v>
      </c>
      <c r="G28" s="364" t="s">
        <v>2000</v>
      </c>
      <c r="H28" s="493">
        <v>8520</v>
      </c>
      <c r="I28" s="365"/>
      <c r="J28" s="493" t="s">
        <v>2001</v>
      </c>
      <c r="K28" s="496" t="s">
        <v>2002</v>
      </c>
    </row>
    <row r="29" spans="1:11" s="192" customFormat="1" ht="30">
      <c r="A29" s="364">
        <v>21</v>
      </c>
      <c r="B29" s="364" t="s">
        <v>646</v>
      </c>
      <c r="C29" s="456" t="s">
        <v>1990</v>
      </c>
      <c r="D29" s="456" t="s">
        <v>1997</v>
      </c>
      <c r="E29" s="365" t="s">
        <v>2003</v>
      </c>
      <c r="F29" s="364" t="s">
        <v>2004</v>
      </c>
      <c r="G29" s="364" t="s">
        <v>2005</v>
      </c>
      <c r="H29" s="494"/>
      <c r="I29" s="365"/>
      <c r="J29" s="494"/>
      <c r="K29" s="497"/>
    </row>
    <row r="30" spans="1:11" s="192" customFormat="1" ht="30">
      <c r="A30" s="364">
        <v>22</v>
      </c>
      <c r="B30" s="364" t="s">
        <v>646</v>
      </c>
      <c r="C30" s="456" t="s">
        <v>1990</v>
      </c>
      <c r="D30" s="456" t="s">
        <v>1997</v>
      </c>
      <c r="E30" s="365" t="s">
        <v>2006</v>
      </c>
      <c r="F30" s="364" t="s">
        <v>1999</v>
      </c>
      <c r="G30" s="364" t="s">
        <v>2007</v>
      </c>
      <c r="H30" s="494"/>
      <c r="I30" s="365"/>
      <c r="J30" s="494"/>
      <c r="K30" s="497"/>
    </row>
    <row r="31" spans="1:11" s="192" customFormat="1" ht="30">
      <c r="A31" s="364">
        <v>23</v>
      </c>
      <c r="B31" s="364" t="s">
        <v>646</v>
      </c>
      <c r="C31" s="456" t="s">
        <v>1990</v>
      </c>
      <c r="D31" s="456" t="s">
        <v>1997</v>
      </c>
      <c r="E31" s="365" t="s">
        <v>2008</v>
      </c>
      <c r="F31" s="364" t="s">
        <v>1999</v>
      </c>
      <c r="G31" s="364" t="s">
        <v>2009</v>
      </c>
      <c r="H31" s="494"/>
      <c r="I31" s="365"/>
      <c r="J31" s="494"/>
      <c r="K31" s="497"/>
    </row>
    <row r="32" spans="1:11" s="192" customFormat="1" ht="30">
      <c r="A32" s="364">
        <v>24</v>
      </c>
      <c r="B32" s="364" t="s">
        <v>646</v>
      </c>
      <c r="C32" s="456" t="s">
        <v>1990</v>
      </c>
      <c r="D32" s="456" t="s">
        <v>1997</v>
      </c>
      <c r="E32" s="365" t="s">
        <v>2008</v>
      </c>
      <c r="F32" s="364" t="s">
        <v>2010</v>
      </c>
      <c r="G32" s="364" t="s">
        <v>2011</v>
      </c>
      <c r="H32" s="494"/>
      <c r="I32" s="365"/>
      <c r="J32" s="494"/>
      <c r="K32" s="497"/>
    </row>
    <row r="33" spans="1:11" s="192" customFormat="1" ht="30">
      <c r="A33" s="364">
        <v>25</v>
      </c>
      <c r="B33" s="364" t="s">
        <v>646</v>
      </c>
      <c r="C33" s="456" t="s">
        <v>1990</v>
      </c>
      <c r="D33" s="456" t="s">
        <v>1997</v>
      </c>
      <c r="E33" s="365" t="s">
        <v>2008</v>
      </c>
      <c r="F33" s="364" t="s">
        <v>1999</v>
      </c>
      <c r="G33" s="364" t="s">
        <v>2012</v>
      </c>
      <c r="H33" s="494"/>
      <c r="I33" s="365"/>
      <c r="J33" s="494"/>
      <c r="K33" s="497"/>
    </row>
    <row r="34" spans="1:11" s="192" customFormat="1" ht="30">
      <c r="A34" s="364">
        <v>26</v>
      </c>
      <c r="B34" s="364" t="s">
        <v>646</v>
      </c>
      <c r="C34" s="456" t="s">
        <v>1990</v>
      </c>
      <c r="D34" s="456" t="s">
        <v>1997</v>
      </c>
      <c r="E34" s="365" t="s">
        <v>2008</v>
      </c>
      <c r="F34" s="364" t="s">
        <v>1999</v>
      </c>
      <c r="G34" s="364" t="s">
        <v>2013</v>
      </c>
      <c r="H34" s="494"/>
      <c r="I34" s="365"/>
      <c r="J34" s="494"/>
      <c r="K34" s="497"/>
    </row>
    <row r="35" spans="1:11" s="192" customFormat="1" ht="30">
      <c r="A35" s="364">
        <v>27</v>
      </c>
      <c r="B35" s="364" t="s">
        <v>646</v>
      </c>
      <c r="C35" s="456" t="s">
        <v>1990</v>
      </c>
      <c r="D35" s="456" t="s">
        <v>1997</v>
      </c>
      <c r="E35" s="365" t="s">
        <v>2006</v>
      </c>
      <c r="F35" s="364" t="s">
        <v>1999</v>
      </c>
      <c r="G35" s="364" t="s">
        <v>2014</v>
      </c>
      <c r="H35" s="494"/>
      <c r="I35" s="365"/>
      <c r="J35" s="494"/>
      <c r="K35" s="497"/>
    </row>
    <row r="36" spans="1:11" s="192" customFormat="1" ht="30">
      <c r="A36" s="364">
        <v>28</v>
      </c>
      <c r="B36" s="364" t="s">
        <v>646</v>
      </c>
      <c r="C36" s="456" t="s">
        <v>1990</v>
      </c>
      <c r="D36" s="456" t="s">
        <v>1997</v>
      </c>
      <c r="E36" s="365" t="s">
        <v>2006</v>
      </c>
      <c r="F36" s="364" t="s">
        <v>1999</v>
      </c>
      <c r="G36" s="364" t="s">
        <v>2015</v>
      </c>
      <c r="H36" s="494"/>
      <c r="I36" s="365"/>
      <c r="J36" s="494"/>
      <c r="K36" s="497"/>
    </row>
    <row r="37" spans="1:11" s="192" customFormat="1" ht="30">
      <c r="A37" s="364">
        <v>29</v>
      </c>
      <c r="B37" s="364" t="s">
        <v>646</v>
      </c>
      <c r="C37" s="456" t="s">
        <v>1990</v>
      </c>
      <c r="D37" s="456" t="s">
        <v>1997</v>
      </c>
      <c r="E37" s="365" t="s">
        <v>2003</v>
      </c>
      <c r="F37" s="364" t="s">
        <v>2016</v>
      </c>
      <c r="G37" s="364" t="s">
        <v>2017</v>
      </c>
      <c r="H37" s="494"/>
      <c r="I37" s="365"/>
      <c r="J37" s="494"/>
      <c r="K37" s="497"/>
    </row>
    <row r="38" spans="1:11" s="192" customFormat="1" ht="30">
      <c r="A38" s="364">
        <v>30</v>
      </c>
      <c r="B38" s="364" t="s">
        <v>646</v>
      </c>
      <c r="C38" s="456" t="s">
        <v>1990</v>
      </c>
      <c r="D38" s="456" t="s">
        <v>1997</v>
      </c>
      <c r="E38" s="365" t="s">
        <v>2003</v>
      </c>
      <c r="F38" s="364" t="s">
        <v>1999</v>
      </c>
      <c r="G38" s="364" t="s">
        <v>2018</v>
      </c>
      <c r="H38" s="494"/>
      <c r="I38" s="365"/>
      <c r="J38" s="494"/>
      <c r="K38" s="497"/>
    </row>
    <row r="39" spans="1:11" s="192" customFormat="1" ht="30">
      <c r="A39" s="364">
        <v>31</v>
      </c>
      <c r="B39" s="364" t="s">
        <v>646</v>
      </c>
      <c r="C39" s="456" t="s">
        <v>1990</v>
      </c>
      <c r="D39" s="456" t="s">
        <v>1997</v>
      </c>
      <c r="E39" s="365" t="s">
        <v>2003</v>
      </c>
      <c r="F39" s="364" t="s">
        <v>2010</v>
      </c>
      <c r="G39" s="364" t="s">
        <v>2019</v>
      </c>
      <c r="H39" s="494"/>
      <c r="I39" s="365"/>
      <c r="J39" s="494"/>
      <c r="K39" s="497"/>
    </row>
    <row r="40" spans="1:11" s="192" customFormat="1" ht="30">
      <c r="A40" s="364">
        <v>32</v>
      </c>
      <c r="B40" s="364" t="s">
        <v>646</v>
      </c>
      <c r="C40" s="456" t="s">
        <v>1990</v>
      </c>
      <c r="D40" s="456" t="s">
        <v>1997</v>
      </c>
      <c r="E40" s="365" t="s">
        <v>2006</v>
      </c>
      <c r="F40" s="364" t="s">
        <v>1999</v>
      </c>
      <c r="G40" s="364" t="s">
        <v>2020</v>
      </c>
      <c r="H40" s="494"/>
      <c r="I40" s="365"/>
      <c r="J40" s="494"/>
      <c r="K40" s="497"/>
    </row>
    <row r="41" spans="1:11" s="192" customFormat="1" ht="30">
      <c r="A41" s="364">
        <v>33</v>
      </c>
      <c r="B41" s="364" t="s">
        <v>646</v>
      </c>
      <c r="C41" s="456" t="s">
        <v>1990</v>
      </c>
      <c r="D41" s="456" t="s">
        <v>1997</v>
      </c>
      <c r="E41" s="365" t="s">
        <v>2006</v>
      </c>
      <c r="F41" s="364" t="s">
        <v>1999</v>
      </c>
      <c r="G41" s="364" t="s">
        <v>2021</v>
      </c>
      <c r="H41" s="494"/>
      <c r="I41" s="365"/>
      <c r="J41" s="494"/>
      <c r="K41" s="497"/>
    </row>
    <row r="42" spans="1:11" s="192" customFormat="1" ht="30">
      <c r="A42" s="364">
        <v>34</v>
      </c>
      <c r="B42" s="364" t="s">
        <v>646</v>
      </c>
      <c r="C42" s="456" t="s">
        <v>1990</v>
      </c>
      <c r="D42" s="456" t="s">
        <v>1997</v>
      </c>
      <c r="E42" s="365" t="s">
        <v>2008</v>
      </c>
      <c r="F42" s="364" t="s">
        <v>2022</v>
      </c>
      <c r="G42" s="364" t="s">
        <v>2023</v>
      </c>
      <c r="H42" s="494"/>
      <c r="I42" s="365"/>
      <c r="J42" s="494"/>
      <c r="K42" s="497"/>
    </row>
    <row r="43" spans="1:11" s="192" customFormat="1" ht="30">
      <c r="A43" s="364">
        <v>35</v>
      </c>
      <c r="B43" s="364" t="s">
        <v>646</v>
      </c>
      <c r="C43" s="456" t="s">
        <v>1990</v>
      </c>
      <c r="D43" s="456" t="s">
        <v>1997</v>
      </c>
      <c r="E43" s="365" t="s">
        <v>2008</v>
      </c>
      <c r="F43" s="364" t="s">
        <v>1999</v>
      </c>
      <c r="G43" s="364" t="s">
        <v>2024</v>
      </c>
      <c r="H43" s="494"/>
      <c r="I43" s="365"/>
      <c r="J43" s="494"/>
      <c r="K43" s="497"/>
    </row>
    <row r="44" spans="1:11" s="192" customFormat="1" ht="30">
      <c r="A44" s="364">
        <v>36</v>
      </c>
      <c r="B44" s="364" t="s">
        <v>646</v>
      </c>
      <c r="C44" s="456" t="s">
        <v>1990</v>
      </c>
      <c r="D44" s="456" t="s">
        <v>1997</v>
      </c>
      <c r="E44" s="365" t="s">
        <v>1998</v>
      </c>
      <c r="F44" s="364" t="s">
        <v>1999</v>
      </c>
      <c r="G44" s="364" t="s">
        <v>2025</v>
      </c>
      <c r="H44" s="494"/>
      <c r="I44" s="365"/>
      <c r="J44" s="494"/>
      <c r="K44" s="497"/>
    </row>
    <row r="45" spans="1:11" s="192" customFormat="1" ht="30">
      <c r="A45" s="364">
        <v>37</v>
      </c>
      <c r="B45" s="364" t="s">
        <v>646</v>
      </c>
      <c r="C45" s="456" t="s">
        <v>1990</v>
      </c>
      <c r="D45" s="456" t="s">
        <v>1997</v>
      </c>
      <c r="E45" s="365" t="s">
        <v>1998</v>
      </c>
      <c r="F45" s="364" t="s">
        <v>1999</v>
      </c>
      <c r="G45" s="364" t="s">
        <v>2026</v>
      </c>
      <c r="H45" s="494"/>
      <c r="I45" s="365"/>
      <c r="J45" s="494"/>
      <c r="K45" s="497"/>
    </row>
    <row r="46" spans="1:11" s="192" customFormat="1" ht="30">
      <c r="A46" s="364">
        <v>38</v>
      </c>
      <c r="B46" s="364" t="s">
        <v>646</v>
      </c>
      <c r="C46" s="456" t="s">
        <v>1990</v>
      </c>
      <c r="D46" s="456" t="s">
        <v>1997</v>
      </c>
      <c r="E46" s="365" t="s">
        <v>2006</v>
      </c>
      <c r="F46" s="364" t="s">
        <v>1999</v>
      </c>
      <c r="G46" s="364" t="s">
        <v>2027</v>
      </c>
      <c r="H46" s="494"/>
      <c r="I46" s="365"/>
      <c r="J46" s="494"/>
      <c r="K46" s="497"/>
    </row>
    <row r="47" spans="1:11" s="192" customFormat="1" ht="30">
      <c r="A47" s="364">
        <v>39</v>
      </c>
      <c r="B47" s="364" t="s">
        <v>646</v>
      </c>
      <c r="C47" s="456" t="s">
        <v>1990</v>
      </c>
      <c r="D47" s="456" t="s">
        <v>1997</v>
      </c>
      <c r="E47" s="365" t="s">
        <v>2006</v>
      </c>
      <c r="F47" s="364" t="s">
        <v>1999</v>
      </c>
      <c r="G47" s="364" t="s">
        <v>2028</v>
      </c>
      <c r="H47" s="494"/>
      <c r="I47" s="365"/>
      <c r="J47" s="494"/>
      <c r="K47" s="497"/>
    </row>
    <row r="48" spans="1:11" s="192" customFormat="1" ht="30">
      <c r="A48" s="364">
        <v>40</v>
      </c>
      <c r="B48" s="364" t="s">
        <v>646</v>
      </c>
      <c r="C48" s="456" t="s">
        <v>1990</v>
      </c>
      <c r="D48" s="456" t="s">
        <v>1997</v>
      </c>
      <c r="E48" s="365" t="s">
        <v>2008</v>
      </c>
      <c r="F48" s="364" t="s">
        <v>1999</v>
      </c>
      <c r="G48" s="364" t="s">
        <v>2029</v>
      </c>
      <c r="H48" s="494"/>
      <c r="I48" s="365"/>
      <c r="J48" s="494"/>
      <c r="K48" s="497"/>
    </row>
    <row r="49" spans="1:11" s="192" customFormat="1" ht="30">
      <c r="A49" s="364">
        <v>41</v>
      </c>
      <c r="B49" s="364" t="s">
        <v>646</v>
      </c>
      <c r="C49" s="456" t="s">
        <v>1990</v>
      </c>
      <c r="D49" s="456" t="s">
        <v>1997</v>
      </c>
      <c r="E49" s="365" t="s">
        <v>2008</v>
      </c>
      <c r="F49" s="364" t="s">
        <v>1999</v>
      </c>
      <c r="G49" s="364" t="s">
        <v>2030</v>
      </c>
      <c r="H49" s="494"/>
      <c r="I49" s="365"/>
      <c r="J49" s="494"/>
      <c r="K49" s="497"/>
    </row>
    <row r="50" spans="1:11" s="192" customFormat="1" ht="30">
      <c r="A50" s="364">
        <v>42</v>
      </c>
      <c r="B50" s="364" t="s">
        <v>646</v>
      </c>
      <c r="C50" s="456" t="s">
        <v>1990</v>
      </c>
      <c r="D50" s="456" t="s">
        <v>1997</v>
      </c>
      <c r="E50" s="365" t="s">
        <v>2031</v>
      </c>
      <c r="F50" s="364" t="s">
        <v>1999</v>
      </c>
      <c r="G50" s="364" t="s">
        <v>2032</v>
      </c>
      <c r="H50" s="494"/>
      <c r="I50" s="365"/>
      <c r="J50" s="494"/>
      <c r="K50" s="497"/>
    </row>
    <row r="51" spans="1:11" s="192" customFormat="1" ht="30">
      <c r="A51" s="364">
        <v>43</v>
      </c>
      <c r="B51" s="364" t="s">
        <v>646</v>
      </c>
      <c r="C51" s="456" t="s">
        <v>1990</v>
      </c>
      <c r="D51" s="456" t="s">
        <v>1997</v>
      </c>
      <c r="E51" s="365" t="s">
        <v>2008</v>
      </c>
      <c r="F51" s="364" t="s">
        <v>1999</v>
      </c>
      <c r="G51" s="364" t="s">
        <v>2033</v>
      </c>
      <c r="H51" s="494"/>
      <c r="I51" s="365"/>
      <c r="J51" s="494"/>
      <c r="K51" s="497"/>
    </row>
    <row r="52" spans="1:11" s="192" customFormat="1" ht="30">
      <c r="A52" s="364">
        <v>44</v>
      </c>
      <c r="B52" s="364" t="s">
        <v>646</v>
      </c>
      <c r="C52" s="456" t="s">
        <v>1990</v>
      </c>
      <c r="D52" s="456" t="s">
        <v>1997</v>
      </c>
      <c r="E52" s="365" t="s">
        <v>2006</v>
      </c>
      <c r="F52" s="364" t="s">
        <v>1999</v>
      </c>
      <c r="G52" s="364" t="s">
        <v>2034</v>
      </c>
      <c r="H52" s="494"/>
      <c r="I52" s="365"/>
      <c r="J52" s="494"/>
      <c r="K52" s="497"/>
    </row>
    <row r="53" spans="1:11" s="192" customFormat="1" ht="30">
      <c r="A53" s="364">
        <v>45</v>
      </c>
      <c r="B53" s="364" t="s">
        <v>646</v>
      </c>
      <c r="C53" s="456" t="s">
        <v>1990</v>
      </c>
      <c r="D53" s="456" t="s">
        <v>1997</v>
      </c>
      <c r="E53" s="365" t="s">
        <v>2006</v>
      </c>
      <c r="F53" s="364" t="s">
        <v>1999</v>
      </c>
      <c r="G53" s="364" t="s">
        <v>2035</v>
      </c>
      <c r="H53" s="494"/>
      <c r="I53" s="365"/>
      <c r="J53" s="494"/>
      <c r="K53" s="497"/>
    </row>
    <row r="54" spans="1:11" s="192" customFormat="1" ht="30">
      <c r="A54" s="364">
        <v>46</v>
      </c>
      <c r="B54" s="364" t="s">
        <v>646</v>
      </c>
      <c r="C54" s="456" t="s">
        <v>1990</v>
      </c>
      <c r="D54" s="456" t="s">
        <v>1997</v>
      </c>
      <c r="E54" s="365" t="s">
        <v>2031</v>
      </c>
      <c r="F54" s="364" t="s">
        <v>1999</v>
      </c>
      <c r="G54" s="364" t="s">
        <v>2036</v>
      </c>
      <c r="H54" s="494"/>
      <c r="I54" s="365"/>
      <c r="J54" s="494"/>
      <c r="K54" s="497"/>
    </row>
    <row r="55" spans="1:11" s="192" customFormat="1" ht="30">
      <c r="A55" s="364">
        <v>47</v>
      </c>
      <c r="B55" s="364" t="s">
        <v>646</v>
      </c>
      <c r="C55" s="456" t="s">
        <v>1990</v>
      </c>
      <c r="D55" s="456" t="s">
        <v>1997</v>
      </c>
      <c r="E55" s="365" t="s">
        <v>2031</v>
      </c>
      <c r="F55" s="364" t="s">
        <v>1999</v>
      </c>
      <c r="G55" s="364" t="s">
        <v>2037</v>
      </c>
      <c r="H55" s="494"/>
      <c r="I55" s="365"/>
      <c r="J55" s="494"/>
      <c r="K55" s="497"/>
    </row>
    <row r="56" spans="1:11" s="192" customFormat="1" ht="30">
      <c r="A56" s="364">
        <v>48</v>
      </c>
      <c r="B56" s="364" t="s">
        <v>646</v>
      </c>
      <c r="C56" s="456" t="s">
        <v>1990</v>
      </c>
      <c r="D56" s="456" t="s">
        <v>1997</v>
      </c>
      <c r="E56" s="365" t="s">
        <v>2003</v>
      </c>
      <c r="F56" s="364" t="s">
        <v>1999</v>
      </c>
      <c r="G56" s="364" t="s">
        <v>2038</v>
      </c>
      <c r="H56" s="494"/>
      <c r="I56" s="365"/>
      <c r="J56" s="494"/>
      <c r="K56" s="497"/>
    </row>
    <row r="57" spans="1:11" s="192" customFormat="1" ht="30">
      <c r="A57" s="364">
        <v>49</v>
      </c>
      <c r="B57" s="364" t="s">
        <v>646</v>
      </c>
      <c r="C57" s="456" t="s">
        <v>1990</v>
      </c>
      <c r="D57" s="456" t="s">
        <v>1997</v>
      </c>
      <c r="E57" s="365" t="s">
        <v>2003</v>
      </c>
      <c r="F57" s="364" t="s">
        <v>1999</v>
      </c>
      <c r="G57" s="364" t="s">
        <v>2039</v>
      </c>
      <c r="H57" s="494"/>
      <c r="I57" s="365"/>
      <c r="J57" s="494"/>
      <c r="K57" s="497"/>
    </row>
    <row r="58" spans="1:11" s="192" customFormat="1" ht="30">
      <c r="A58" s="364">
        <v>50</v>
      </c>
      <c r="B58" s="364" t="s">
        <v>646</v>
      </c>
      <c r="C58" s="456" t="s">
        <v>1990</v>
      </c>
      <c r="D58" s="456" t="s">
        <v>1997</v>
      </c>
      <c r="E58" s="365" t="s">
        <v>2003</v>
      </c>
      <c r="F58" s="364" t="s">
        <v>1999</v>
      </c>
      <c r="G58" s="364" t="s">
        <v>2040</v>
      </c>
      <c r="H58" s="494"/>
      <c r="I58" s="365"/>
      <c r="J58" s="494"/>
      <c r="K58" s="497"/>
    </row>
    <row r="59" spans="1:11" s="192" customFormat="1" ht="30">
      <c r="A59" s="364">
        <v>51</v>
      </c>
      <c r="B59" s="364" t="s">
        <v>646</v>
      </c>
      <c r="C59" s="456" t="s">
        <v>1990</v>
      </c>
      <c r="D59" s="456" t="s">
        <v>1997</v>
      </c>
      <c r="E59" s="365" t="s">
        <v>2008</v>
      </c>
      <c r="F59" s="364" t="s">
        <v>1999</v>
      </c>
      <c r="G59" s="364" t="s">
        <v>2041</v>
      </c>
      <c r="H59" s="494"/>
      <c r="I59" s="365"/>
      <c r="J59" s="494"/>
      <c r="K59" s="497"/>
    </row>
    <row r="60" spans="1:11" s="192" customFormat="1" ht="30">
      <c r="A60" s="364">
        <v>52</v>
      </c>
      <c r="B60" s="364" t="s">
        <v>646</v>
      </c>
      <c r="C60" s="456" t="s">
        <v>1990</v>
      </c>
      <c r="D60" s="456" t="s">
        <v>1997</v>
      </c>
      <c r="E60" s="365" t="s">
        <v>2008</v>
      </c>
      <c r="F60" s="364" t="s">
        <v>1999</v>
      </c>
      <c r="G60" s="364" t="s">
        <v>2042</v>
      </c>
      <c r="H60" s="494"/>
      <c r="I60" s="365"/>
      <c r="J60" s="494"/>
      <c r="K60" s="497"/>
    </row>
    <row r="61" spans="1:11" s="192" customFormat="1" ht="30">
      <c r="A61" s="364">
        <v>53</v>
      </c>
      <c r="B61" s="364" t="s">
        <v>646</v>
      </c>
      <c r="C61" s="456" t="s">
        <v>1990</v>
      </c>
      <c r="D61" s="456" t="s">
        <v>1997</v>
      </c>
      <c r="E61" s="365" t="s">
        <v>1998</v>
      </c>
      <c r="F61" s="364" t="s">
        <v>1999</v>
      </c>
      <c r="G61" s="364" t="s">
        <v>2043</v>
      </c>
      <c r="H61" s="494"/>
      <c r="I61" s="365"/>
      <c r="J61" s="494"/>
      <c r="K61" s="497"/>
    </row>
    <row r="62" spans="1:11" s="192" customFormat="1" ht="30">
      <c r="A62" s="364">
        <v>54</v>
      </c>
      <c r="B62" s="364" t="s">
        <v>646</v>
      </c>
      <c r="C62" s="456" t="s">
        <v>1990</v>
      </c>
      <c r="D62" s="456" t="s">
        <v>1997</v>
      </c>
      <c r="E62" s="365" t="s">
        <v>2031</v>
      </c>
      <c r="F62" s="364" t="s">
        <v>1999</v>
      </c>
      <c r="G62" s="364" t="s">
        <v>2044</v>
      </c>
      <c r="H62" s="494"/>
      <c r="I62" s="365"/>
      <c r="J62" s="494"/>
      <c r="K62" s="497"/>
    </row>
    <row r="63" spans="1:11" s="192" customFormat="1" ht="30">
      <c r="A63" s="364">
        <v>55</v>
      </c>
      <c r="B63" s="364" t="s">
        <v>646</v>
      </c>
      <c r="C63" s="456" t="s">
        <v>1990</v>
      </c>
      <c r="D63" s="456" t="s">
        <v>1997</v>
      </c>
      <c r="E63" s="365" t="s">
        <v>1998</v>
      </c>
      <c r="F63" s="364" t="s">
        <v>1999</v>
      </c>
      <c r="G63" s="364" t="s">
        <v>2045</v>
      </c>
      <c r="H63" s="494"/>
      <c r="I63" s="365"/>
      <c r="J63" s="494"/>
      <c r="K63" s="497"/>
    </row>
    <row r="64" spans="1:11" s="192" customFormat="1" ht="30">
      <c r="A64" s="364">
        <v>56</v>
      </c>
      <c r="B64" s="364" t="s">
        <v>646</v>
      </c>
      <c r="C64" s="456" t="s">
        <v>1990</v>
      </c>
      <c r="D64" s="456" t="s">
        <v>1997</v>
      </c>
      <c r="E64" s="365" t="s">
        <v>2008</v>
      </c>
      <c r="F64" s="364" t="s">
        <v>1999</v>
      </c>
      <c r="G64" s="364" t="s">
        <v>2046</v>
      </c>
      <c r="H64" s="494"/>
      <c r="I64" s="365"/>
      <c r="J64" s="494"/>
      <c r="K64" s="497"/>
    </row>
    <row r="65" spans="1:11" s="192" customFormat="1" ht="30">
      <c r="A65" s="364">
        <v>57</v>
      </c>
      <c r="B65" s="364" t="s">
        <v>646</v>
      </c>
      <c r="C65" s="456" t="s">
        <v>1990</v>
      </c>
      <c r="D65" s="456" t="s">
        <v>1997</v>
      </c>
      <c r="E65" s="365" t="s">
        <v>2008</v>
      </c>
      <c r="F65" s="364" t="s">
        <v>1999</v>
      </c>
      <c r="G65" s="364" t="s">
        <v>2047</v>
      </c>
      <c r="H65" s="494"/>
      <c r="I65" s="365"/>
      <c r="J65" s="494"/>
      <c r="K65" s="497"/>
    </row>
    <row r="66" spans="1:11" s="192" customFormat="1" ht="30">
      <c r="A66" s="364">
        <v>58</v>
      </c>
      <c r="B66" s="364" t="s">
        <v>646</v>
      </c>
      <c r="C66" s="456" t="s">
        <v>1990</v>
      </c>
      <c r="D66" s="456" t="s">
        <v>1997</v>
      </c>
      <c r="E66" s="365" t="s">
        <v>2008</v>
      </c>
      <c r="F66" s="364" t="s">
        <v>1999</v>
      </c>
      <c r="G66" s="364" t="s">
        <v>2048</v>
      </c>
      <c r="H66" s="494"/>
      <c r="I66" s="365"/>
      <c r="J66" s="494"/>
      <c r="K66" s="497"/>
    </row>
    <row r="67" spans="1:11" s="192" customFormat="1" ht="30">
      <c r="A67" s="364">
        <v>59</v>
      </c>
      <c r="B67" s="364" t="s">
        <v>646</v>
      </c>
      <c r="C67" s="456" t="s">
        <v>1990</v>
      </c>
      <c r="D67" s="456" t="s">
        <v>1997</v>
      </c>
      <c r="E67" s="365" t="s">
        <v>2008</v>
      </c>
      <c r="F67" s="364" t="s">
        <v>1999</v>
      </c>
      <c r="G67" s="364" t="s">
        <v>2049</v>
      </c>
      <c r="H67" s="494"/>
      <c r="I67" s="365"/>
      <c r="J67" s="494"/>
      <c r="K67" s="497"/>
    </row>
    <row r="68" spans="1:11" s="192" customFormat="1" ht="30">
      <c r="A68" s="364">
        <v>60</v>
      </c>
      <c r="B68" s="364" t="s">
        <v>646</v>
      </c>
      <c r="C68" s="456" t="s">
        <v>1990</v>
      </c>
      <c r="D68" s="456" t="s">
        <v>1997</v>
      </c>
      <c r="E68" s="365" t="s">
        <v>2031</v>
      </c>
      <c r="F68" s="364" t="s">
        <v>1999</v>
      </c>
      <c r="G68" s="364" t="s">
        <v>2050</v>
      </c>
      <c r="H68" s="494"/>
      <c r="I68" s="365"/>
      <c r="J68" s="494"/>
      <c r="K68" s="497"/>
    </row>
    <row r="69" spans="1:11" s="192" customFormat="1" ht="30">
      <c r="A69" s="364">
        <v>61</v>
      </c>
      <c r="B69" s="364" t="s">
        <v>646</v>
      </c>
      <c r="C69" s="456" t="s">
        <v>1990</v>
      </c>
      <c r="D69" s="456" t="s">
        <v>1997</v>
      </c>
      <c r="E69" s="365" t="s">
        <v>2031</v>
      </c>
      <c r="F69" s="364" t="s">
        <v>1999</v>
      </c>
      <c r="G69" s="364" t="s">
        <v>2051</v>
      </c>
      <c r="H69" s="494"/>
      <c r="I69" s="365"/>
      <c r="J69" s="494"/>
      <c r="K69" s="497"/>
    </row>
    <row r="70" spans="1:11" s="192" customFormat="1" ht="30">
      <c r="A70" s="364">
        <v>62</v>
      </c>
      <c r="B70" s="364" t="s">
        <v>646</v>
      </c>
      <c r="C70" s="456" t="s">
        <v>1990</v>
      </c>
      <c r="D70" s="456" t="s">
        <v>1997</v>
      </c>
      <c r="E70" s="365" t="s">
        <v>2031</v>
      </c>
      <c r="F70" s="364" t="s">
        <v>1999</v>
      </c>
      <c r="G70" s="364" t="s">
        <v>2052</v>
      </c>
      <c r="H70" s="494"/>
      <c r="I70" s="365"/>
      <c r="J70" s="494"/>
      <c r="K70" s="497"/>
    </row>
    <row r="71" spans="1:11" s="192" customFormat="1" ht="30">
      <c r="A71" s="364">
        <v>63</v>
      </c>
      <c r="B71" s="364" t="s">
        <v>646</v>
      </c>
      <c r="C71" s="456" t="s">
        <v>1990</v>
      </c>
      <c r="D71" s="456" t="s">
        <v>1997</v>
      </c>
      <c r="E71" s="365" t="s">
        <v>2008</v>
      </c>
      <c r="F71" s="364" t="s">
        <v>1999</v>
      </c>
      <c r="G71" s="364" t="s">
        <v>2053</v>
      </c>
      <c r="H71" s="494"/>
      <c r="I71" s="365"/>
      <c r="J71" s="494"/>
      <c r="K71" s="497"/>
    </row>
    <row r="72" spans="1:11" s="192" customFormat="1" ht="30">
      <c r="A72" s="364">
        <v>64</v>
      </c>
      <c r="B72" s="364" t="s">
        <v>646</v>
      </c>
      <c r="C72" s="456" t="s">
        <v>1990</v>
      </c>
      <c r="D72" s="456" t="s">
        <v>1997</v>
      </c>
      <c r="E72" s="365" t="s">
        <v>2008</v>
      </c>
      <c r="F72" s="364" t="s">
        <v>1999</v>
      </c>
      <c r="G72" s="364" t="s">
        <v>2054</v>
      </c>
      <c r="H72" s="494"/>
      <c r="I72" s="365"/>
      <c r="J72" s="494"/>
      <c r="K72" s="497"/>
    </row>
    <row r="73" spans="1:11" s="192" customFormat="1" ht="30">
      <c r="A73" s="364">
        <v>65</v>
      </c>
      <c r="B73" s="364" t="s">
        <v>646</v>
      </c>
      <c r="C73" s="456" t="s">
        <v>1990</v>
      </c>
      <c r="D73" s="456" t="s">
        <v>1997</v>
      </c>
      <c r="E73" s="365" t="s">
        <v>2008</v>
      </c>
      <c r="F73" s="364" t="s">
        <v>1999</v>
      </c>
      <c r="G73" s="364" t="s">
        <v>2055</v>
      </c>
      <c r="H73" s="494"/>
      <c r="I73" s="365"/>
      <c r="J73" s="494"/>
      <c r="K73" s="497"/>
    </row>
    <row r="74" spans="1:11" s="192" customFormat="1" ht="30">
      <c r="A74" s="364">
        <v>66</v>
      </c>
      <c r="B74" s="364" t="s">
        <v>646</v>
      </c>
      <c r="C74" s="456" t="s">
        <v>1990</v>
      </c>
      <c r="D74" s="456" t="s">
        <v>1997</v>
      </c>
      <c r="E74" s="365" t="s">
        <v>2008</v>
      </c>
      <c r="F74" s="364" t="s">
        <v>1999</v>
      </c>
      <c r="G74" s="364" t="s">
        <v>2056</v>
      </c>
      <c r="H74" s="494"/>
      <c r="I74" s="365"/>
      <c r="J74" s="494"/>
      <c r="K74" s="497"/>
    </row>
    <row r="75" spans="1:11" s="192" customFormat="1" ht="30">
      <c r="A75" s="364">
        <v>67</v>
      </c>
      <c r="B75" s="364" t="s">
        <v>646</v>
      </c>
      <c r="C75" s="456" t="s">
        <v>1990</v>
      </c>
      <c r="D75" s="456" t="s">
        <v>1997</v>
      </c>
      <c r="E75" s="365" t="s">
        <v>2006</v>
      </c>
      <c r="F75" s="364" t="s">
        <v>1999</v>
      </c>
      <c r="G75" s="364" t="s">
        <v>2057</v>
      </c>
      <c r="H75" s="494"/>
      <c r="I75" s="365"/>
      <c r="J75" s="494"/>
      <c r="K75" s="497"/>
    </row>
    <row r="76" spans="1:11" s="192" customFormat="1" ht="30">
      <c r="A76" s="364">
        <v>68</v>
      </c>
      <c r="B76" s="364" t="s">
        <v>646</v>
      </c>
      <c r="C76" s="456" t="s">
        <v>1990</v>
      </c>
      <c r="D76" s="456" t="s">
        <v>1997</v>
      </c>
      <c r="E76" s="365" t="s">
        <v>2006</v>
      </c>
      <c r="F76" s="364" t="s">
        <v>1999</v>
      </c>
      <c r="G76" s="364" t="s">
        <v>2058</v>
      </c>
      <c r="H76" s="494"/>
      <c r="I76" s="365"/>
      <c r="J76" s="494"/>
      <c r="K76" s="497"/>
    </row>
    <row r="77" spans="1:11" s="192" customFormat="1" ht="30">
      <c r="A77" s="364">
        <v>69</v>
      </c>
      <c r="B77" s="364" t="s">
        <v>646</v>
      </c>
      <c r="C77" s="456" t="s">
        <v>1990</v>
      </c>
      <c r="D77" s="456" t="s">
        <v>1997</v>
      </c>
      <c r="E77" s="365" t="s">
        <v>2031</v>
      </c>
      <c r="F77" s="364" t="s">
        <v>1999</v>
      </c>
      <c r="G77" s="364" t="s">
        <v>2059</v>
      </c>
      <c r="H77" s="494"/>
      <c r="I77" s="365"/>
      <c r="J77" s="494"/>
      <c r="K77" s="497"/>
    </row>
    <row r="78" spans="1:11" s="192" customFormat="1" ht="30">
      <c r="A78" s="364">
        <v>70</v>
      </c>
      <c r="B78" s="364" t="s">
        <v>646</v>
      </c>
      <c r="C78" s="456" t="s">
        <v>1990</v>
      </c>
      <c r="D78" s="456" t="s">
        <v>1997</v>
      </c>
      <c r="E78" s="365" t="s">
        <v>2008</v>
      </c>
      <c r="F78" s="364" t="s">
        <v>1999</v>
      </c>
      <c r="G78" s="364" t="s">
        <v>2060</v>
      </c>
      <c r="H78" s="494"/>
      <c r="I78" s="365"/>
      <c r="J78" s="494"/>
      <c r="K78" s="497"/>
    </row>
    <row r="79" spans="1:11" s="192" customFormat="1" ht="30">
      <c r="A79" s="364">
        <v>71</v>
      </c>
      <c r="B79" s="364" t="s">
        <v>646</v>
      </c>
      <c r="C79" s="456" t="s">
        <v>1990</v>
      </c>
      <c r="D79" s="456" t="s">
        <v>1997</v>
      </c>
      <c r="E79" s="365" t="s">
        <v>1998</v>
      </c>
      <c r="F79" s="364" t="s">
        <v>2004</v>
      </c>
      <c r="G79" s="364" t="s">
        <v>2061</v>
      </c>
      <c r="H79" s="494"/>
      <c r="I79" s="365"/>
      <c r="J79" s="494"/>
      <c r="K79" s="497"/>
    </row>
    <row r="80" spans="1:11" s="192" customFormat="1" ht="30">
      <c r="A80" s="364">
        <v>72</v>
      </c>
      <c r="B80" s="364" t="s">
        <v>646</v>
      </c>
      <c r="C80" s="456" t="s">
        <v>1990</v>
      </c>
      <c r="D80" s="456" t="s">
        <v>1997</v>
      </c>
      <c r="E80" s="365" t="s">
        <v>2003</v>
      </c>
      <c r="F80" s="364" t="s">
        <v>1999</v>
      </c>
      <c r="G80" s="364" t="s">
        <v>2062</v>
      </c>
      <c r="H80" s="494"/>
      <c r="I80" s="365"/>
      <c r="J80" s="494"/>
      <c r="K80" s="497"/>
    </row>
    <row r="81" spans="1:11" s="192" customFormat="1" ht="30">
      <c r="A81" s="364">
        <v>73</v>
      </c>
      <c r="B81" s="364" t="s">
        <v>646</v>
      </c>
      <c r="C81" s="456" t="s">
        <v>1990</v>
      </c>
      <c r="D81" s="456" t="s">
        <v>1997</v>
      </c>
      <c r="E81" s="365" t="s">
        <v>2008</v>
      </c>
      <c r="F81" s="364" t="s">
        <v>1999</v>
      </c>
      <c r="G81" s="364" t="s">
        <v>2063</v>
      </c>
      <c r="H81" s="494"/>
      <c r="I81" s="365"/>
      <c r="J81" s="494"/>
      <c r="K81" s="497"/>
    </row>
    <row r="82" spans="1:11" s="192" customFormat="1" ht="30">
      <c r="A82" s="364">
        <v>74</v>
      </c>
      <c r="B82" s="364" t="s">
        <v>646</v>
      </c>
      <c r="C82" s="456" t="s">
        <v>1990</v>
      </c>
      <c r="D82" s="456" t="s">
        <v>1997</v>
      </c>
      <c r="E82" s="365" t="s">
        <v>2008</v>
      </c>
      <c r="F82" s="364" t="s">
        <v>2010</v>
      </c>
      <c r="G82" s="364" t="s">
        <v>2064</v>
      </c>
      <c r="H82" s="494"/>
      <c r="I82" s="365"/>
      <c r="J82" s="494"/>
      <c r="K82" s="497"/>
    </row>
    <row r="83" spans="1:11" s="192" customFormat="1" ht="30">
      <c r="A83" s="364">
        <v>75</v>
      </c>
      <c r="B83" s="364" t="s">
        <v>646</v>
      </c>
      <c r="C83" s="456" t="s">
        <v>1990</v>
      </c>
      <c r="D83" s="456" t="s">
        <v>1997</v>
      </c>
      <c r="E83" s="365" t="s">
        <v>2008</v>
      </c>
      <c r="F83" s="364" t="s">
        <v>1999</v>
      </c>
      <c r="G83" s="364" t="s">
        <v>2065</v>
      </c>
      <c r="H83" s="494"/>
      <c r="I83" s="365"/>
      <c r="J83" s="494"/>
      <c r="K83" s="497"/>
    </row>
    <row r="84" spans="1:11" s="192" customFormat="1" ht="30">
      <c r="A84" s="364">
        <v>76</v>
      </c>
      <c r="B84" s="364" t="s">
        <v>646</v>
      </c>
      <c r="C84" s="456" t="s">
        <v>1990</v>
      </c>
      <c r="D84" s="456" t="s">
        <v>1997</v>
      </c>
      <c r="E84" s="365" t="s">
        <v>2006</v>
      </c>
      <c r="F84" s="364" t="s">
        <v>1999</v>
      </c>
      <c r="G84" s="364" t="s">
        <v>2066</v>
      </c>
      <c r="H84" s="494"/>
      <c r="I84" s="365"/>
      <c r="J84" s="494"/>
      <c r="K84" s="497"/>
    </row>
    <row r="85" spans="1:11" s="192" customFormat="1" ht="30">
      <c r="A85" s="364">
        <v>77</v>
      </c>
      <c r="B85" s="364" t="s">
        <v>646</v>
      </c>
      <c r="C85" s="456" t="s">
        <v>1990</v>
      </c>
      <c r="D85" s="456" t="s">
        <v>1997</v>
      </c>
      <c r="E85" s="365" t="s">
        <v>2006</v>
      </c>
      <c r="F85" s="364" t="s">
        <v>1999</v>
      </c>
      <c r="G85" s="364" t="s">
        <v>2067</v>
      </c>
      <c r="H85" s="494"/>
      <c r="I85" s="365"/>
      <c r="J85" s="494"/>
      <c r="K85" s="497"/>
    </row>
    <row r="86" spans="1:11" s="192" customFormat="1" ht="30">
      <c r="A86" s="364">
        <v>78</v>
      </c>
      <c r="B86" s="364" t="s">
        <v>646</v>
      </c>
      <c r="C86" s="456" t="s">
        <v>1990</v>
      </c>
      <c r="D86" s="456" t="s">
        <v>1997</v>
      </c>
      <c r="E86" s="365" t="s">
        <v>2006</v>
      </c>
      <c r="F86" s="364" t="s">
        <v>1999</v>
      </c>
      <c r="G86" s="364" t="s">
        <v>2068</v>
      </c>
      <c r="H86" s="494"/>
      <c r="I86" s="365"/>
      <c r="J86" s="494"/>
      <c r="K86" s="497"/>
    </row>
    <row r="87" spans="1:11" s="192" customFormat="1" ht="30">
      <c r="A87" s="364">
        <v>79</v>
      </c>
      <c r="B87" s="364" t="s">
        <v>646</v>
      </c>
      <c r="C87" s="456" t="s">
        <v>1990</v>
      </c>
      <c r="D87" s="456" t="s">
        <v>1997</v>
      </c>
      <c r="E87" s="365" t="s">
        <v>2006</v>
      </c>
      <c r="F87" s="364" t="s">
        <v>2016</v>
      </c>
      <c r="G87" s="364" t="s">
        <v>2069</v>
      </c>
      <c r="H87" s="494"/>
      <c r="I87" s="365"/>
      <c r="J87" s="494"/>
      <c r="K87" s="497"/>
    </row>
    <row r="88" spans="1:11" s="192" customFormat="1" ht="30">
      <c r="A88" s="364">
        <v>80</v>
      </c>
      <c r="B88" s="364" t="s">
        <v>646</v>
      </c>
      <c r="C88" s="456" t="s">
        <v>1990</v>
      </c>
      <c r="D88" s="456" t="s">
        <v>1997</v>
      </c>
      <c r="E88" s="365" t="s">
        <v>2031</v>
      </c>
      <c r="F88" s="364" t="s">
        <v>1999</v>
      </c>
      <c r="G88" s="364" t="s">
        <v>2070</v>
      </c>
      <c r="H88" s="494"/>
      <c r="I88" s="365"/>
      <c r="J88" s="494"/>
      <c r="K88" s="497"/>
    </row>
    <row r="89" spans="1:11" s="192" customFormat="1" ht="30">
      <c r="A89" s="364">
        <v>81</v>
      </c>
      <c r="B89" s="364" t="s">
        <v>646</v>
      </c>
      <c r="C89" s="456" t="s">
        <v>1990</v>
      </c>
      <c r="D89" s="456" t="s">
        <v>1997</v>
      </c>
      <c r="E89" s="365" t="s">
        <v>2031</v>
      </c>
      <c r="F89" s="364" t="s">
        <v>2010</v>
      </c>
      <c r="G89" s="364" t="s">
        <v>2071</v>
      </c>
      <c r="H89" s="494"/>
      <c r="I89" s="365"/>
      <c r="J89" s="494"/>
      <c r="K89" s="497"/>
    </row>
    <row r="90" spans="1:11" s="192" customFormat="1" ht="30">
      <c r="A90" s="364">
        <v>82</v>
      </c>
      <c r="B90" s="364" t="s">
        <v>646</v>
      </c>
      <c r="C90" s="456" t="s">
        <v>1990</v>
      </c>
      <c r="D90" s="456" t="s">
        <v>1997</v>
      </c>
      <c r="E90" s="365" t="s">
        <v>2031</v>
      </c>
      <c r="F90" s="364" t="s">
        <v>1999</v>
      </c>
      <c r="G90" s="364" t="s">
        <v>2072</v>
      </c>
      <c r="H90" s="494"/>
      <c r="I90" s="365"/>
      <c r="J90" s="494"/>
      <c r="K90" s="497"/>
    </row>
    <row r="91" spans="1:11" s="192" customFormat="1" ht="30">
      <c r="A91" s="364">
        <v>83</v>
      </c>
      <c r="B91" s="364" t="s">
        <v>646</v>
      </c>
      <c r="C91" s="456" t="s">
        <v>1990</v>
      </c>
      <c r="D91" s="456" t="s">
        <v>1997</v>
      </c>
      <c r="E91" s="365" t="s">
        <v>2006</v>
      </c>
      <c r="F91" s="364" t="s">
        <v>1999</v>
      </c>
      <c r="G91" s="364" t="s">
        <v>2073</v>
      </c>
      <c r="H91" s="494"/>
      <c r="I91" s="365"/>
      <c r="J91" s="494"/>
      <c r="K91" s="497"/>
    </row>
    <row r="92" spans="1:11" s="192" customFormat="1" ht="30">
      <c r="A92" s="364">
        <v>84</v>
      </c>
      <c r="B92" s="364" t="s">
        <v>646</v>
      </c>
      <c r="C92" s="456" t="s">
        <v>1990</v>
      </c>
      <c r="D92" s="456" t="s">
        <v>1997</v>
      </c>
      <c r="E92" s="365" t="s">
        <v>2006</v>
      </c>
      <c r="F92" s="364" t="s">
        <v>2022</v>
      </c>
      <c r="G92" s="364" t="s">
        <v>2074</v>
      </c>
      <c r="H92" s="494"/>
      <c r="I92" s="365"/>
      <c r="J92" s="494"/>
      <c r="K92" s="497"/>
    </row>
    <row r="93" spans="1:11" s="192" customFormat="1" ht="30">
      <c r="A93" s="364">
        <v>85</v>
      </c>
      <c r="B93" s="364" t="s">
        <v>646</v>
      </c>
      <c r="C93" s="456" t="s">
        <v>1990</v>
      </c>
      <c r="D93" s="456" t="s">
        <v>1997</v>
      </c>
      <c r="E93" s="365" t="s">
        <v>1998</v>
      </c>
      <c r="F93" s="364" t="s">
        <v>1999</v>
      </c>
      <c r="G93" s="364" t="s">
        <v>2075</v>
      </c>
      <c r="H93" s="494"/>
      <c r="I93" s="365"/>
      <c r="J93" s="494"/>
      <c r="K93" s="497"/>
    </row>
    <row r="94" spans="1:11" s="192" customFormat="1" ht="30">
      <c r="A94" s="364">
        <v>86</v>
      </c>
      <c r="B94" s="364" t="s">
        <v>646</v>
      </c>
      <c r="C94" s="456" t="s">
        <v>1990</v>
      </c>
      <c r="D94" s="456" t="s">
        <v>1997</v>
      </c>
      <c r="E94" s="365" t="s">
        <v>1998</v>
      </c>
      <c r="F94" s="364" t="s">
        <v>1999</v>
      </c>
      <c r="G94" s="364" t="s">
        <v>2076</v>
      </c>
      <c r="H94" s="494"/>
      <c r="I94" s="365"/>
      <c r="J94" s="494"/>
      <c r="K94" s="497"/>
    </row>
    <row r="95" spans="1:11" s="192" customFormat="1" ht="30">
      <c r="A95" s="364">
        <v>87</v>
      </c>
      <c r="B95" s="364" t="s">
        <v>646</v>
      </c>
      <c r="C95" s="456" t="s">
        <v>1990</v>
      </c>
      <c r="D95" s="456" t="s">
        <v>1997</v>
      </c>
      <c r="E95" s="365" t="s">
        <v>2031</v>
      </c>
      <c r="F95" s="364" t="s">
        <v>1999</v>
      </c>
      <c r="G95" s="364" t="s">
        <v>2077</v>
      </c>
      <c r="H95" s="494"/>
      <c r="I95" s="365"/>
      <c r="J95" s="494"/>
      <c r="K95" s="497"/>
    </row>
    <row r="96" spans="1:11" s="192" customFormat="1" ht="30">
      <c r="A96" s="364">
        <v>88</v>
      </c>
      <c r="B96" s="364" t="s">
        <v>646</v>
      </c>
      <c r="C96" s="456" t="s">
        <v>1990</v>
      </c>
      <c r="D96" s="456" t="s">
        <v>1997</v>
      </c>
      <c r="E96" s="365" t="s">
        <v>1998</v>
      </c>
      <c r="F96" s="364" t="s">
        <v>1999</v>
      </c>
      <c r="G96" s="364" t="s">
        <v>2078</v>
      </c>
      <c r="H96" s="494"/>
      <c r="I96" s="365"/>
      <c r="J96" s="494"/>
      <c r="K96" s="497"/>
    </row>
    <row r="97" spans="1:11" s="192" customFormat="1" ht="30">
      <c r="A97" s="364">
        <v>89</v>
      </c>
      <c r="B97" s="364" t="s">
        <v>646</v>
      </c>
      <c r="C97" s="456" t="s">
        <v>1990</v>
      </c>
      <c r="D97" s="456" t="s">
        <v>1997</v>
      </c>
      <c r="E97" s="365" t="s">
        <v>2008</v>
      </c>
      <c r="F97" s="364" t="s">
        <v>1999</v>
      </c>
      <c r="G97" s="364" t="s">
        <v>2079</v>
      </c>
      <c r="H97" s="494"/>
      <c r="I97" s="365"/>
      <c r="J97" s="494"/>
      <c r="K97" s="497"/>
    </row>
    <row r="98" spans="1:11" s="192" customFormat="1" ht="30">
      <c r="A98" s="364">
        <v>90</v>
      </c>
      <c r="B98" s="364" t="s">
        <v>646</v>
      </c>
      <c r="C98" s="456" t="s">
        <v>1990</v>
      </c>
      <c r="D98" s="456" t="s">
        <v>1997</v>
      </c>
      <c r="E98" s="365" t="s">
        <v>2003</v>
      </c>
      <c r="F98" s="364" t="s">
        <v>1999</v>
      </c>
      <c r="G98" s="364" t="s">
        <v>2080</v>
      </c>
      <c r="H98" s="494"/>
      <c r="I98" s="365"/>
      <c r="J98" s="494"/>
      <c r="K98" s="497"/>
    </row>
    <row r="99" spans="1:11" s="192" customFormat="1" ht="30">
      <c r="A99" s="364">
        <v>91</v>
      </c>
      <c r="B99" s="364" t="s">
        <v>646</v>
      </c>
      <c r="C99" s="456" t="s">
        <v>1990</v>
      </c>
      <c r="D99" s="456" t="s">
        <v>1997</v>
      </c>
      <c r="E99" s="365" t="s">
        <v>2008</v>
      </c>
      <c r="F99" s="364" t="s">
        <v>1999</v>
      </c>
      <c r="G99" s="364" t="s">
        <v>2081</v>
      </c>
      <c r="H99" s="494"/>
      <c r="I99" s="365"/>
      <c r="J99" s="494"/>
      <c r="K99" s="497"/>
    </row>
    <row r="100" spans="1:11" s="192" customFormat="1" ht="30">
      <c r="A100" s="364">
        <v>92</v>
      </c>
      <c r="B100" s="364" t="s">
        <v>646</v>
      </c>
      <c r="C100" s="456" t="s">
        <v>1990</v>
      </c>
      <c r="D100" s="456" t="s">
        <v>1997</v>
      </c>
      <c r="E100" s="365" t="s">
        <v>2008</v>
      </c>
      <c r="F100" s="364" t="s">
        <v>1999</v>
      </c>
      <c r="G100" s="364" t="s">
        <v>2082</v>
      </c>
      <c r="H100" s="494"/>
      <c r="I100" s="365"/>
      <c r="J100" s="494"/>
      <c r="K100" s="497"/>
    </row>
    <row r="101" spans="1:11" s="192" customFormat="1" ht="30">
      <c r="A101" s="364">
        <v>93</v>
      </c>
      <c r="B101" s="364" t="s">
        <v>646</v>
      </c>
      <c r="C101" s="456" t="s">
        <v>1990</v>
      </c>
      <c r="D101" s="456" t="s">
        <v>1997</v>
      </c>
      <c r="E101" s="365" t="s">
        <v>2008</v>
      </c>
      <c r="F101" s="364" t="s">
        <v>1999</v>
      </c>
      <c r="G101" s="364" t="s">
        <v>2083</v>
      </c>
      <c r="H101" s="494"/>
      <c r="I101" s="365"/>
      <c r="J101" s="494"/>
      <c r="K101" s="497"/>
    </row>
    <row r="102" spans="1:11" s="192" customFormat="1" ht="30">
      <c r="A102" s="364">
        <v>94</v>
      </c>
      <c r="B102" s="364" t="s">
        <v>646</v>
      </c>
      <c r="C102" s="456" t="s">
        <v>1990</v>
      </c>
      <c r="D102" s="456" t="s">
        <v>1997</v>
      </c>
      <c r="E102" s="365" t="s">
        <v>2003</v>
      </c>
      <c r="F102" s="364" t="s">
        <v>1999</v>
      </c>
      <c r="G102" s="364" t="s">
        <v>2084</v>
      </c>
      <c r="H102" s="494"/>
      <c r="I102" s="365"/>
      <c r="J102" s="494"/>
      <c r="K102" s="497"/>
    </row>
    <row r="103" spans="1:11" s="192" customFormat="1" ht="30">
      <c r="A103" s="364">
        <v>95</v>
      </c>
      <c r="B103" s="364" t="s">
        <v>646</v>
      </c>
      <c r="C103" s="456" t="s">
        <v>1990</v>
      </c>
      <c r="D103" s="456" t="s">
        <v>1997</v>
      </c>
      <c r="E103" s="365" t="s">
        <v>2008</v>
      </c>
      <c r="F103" s="364" t="s">
        <v>2004</v>
      </c>
      <c r="G103" s="364" t="s">
        <v>2085</v>
      </c>
      <c r="H103" s="494"/>
      <c r="I103" s="365"/>
      <c r="J103" s="494"/>
      <c r="K103" s="497"/>
    </row>
    <row r="104" spans="1:11" s="192" customFormat="1" ht="30">
      <c r="A104" s="364">
        <v>96</v>
      </c>
      <c r="B104" s="364" t="s">
        <v>646</v>
      </c>
      <c r="C104" s="456" t="s">
        <v>1990</v>
      </c>
      <c r="D104" s="456" t="s">
        <v>1997</v>
      </c>
      <c r="E104" s="365" t="s">
        <v>2008</v>
      </c>
      <c r="F104" s="364" t="s">
        <v>1999</v>
      </c>
      <c r="G104" s="364" t="s">
        <v>2086</v>
      </c>
      <c r="H104" s="494"/>
      <c r="I104" s="365"/>
      <c r="J104" s="494"/>
      <c r="K104" s="497"/>
    </row>
    <row r="105" spans="1:11" s="192" customFormat="1" ht="30">
      <c r="A105" s="364">
        <v>97</v>
      </c>
      <c r="B105" s="364" t="s">
        <v>646</v>
      </c>
      <c r="C105" s="456" t="s">
        <v>1990</v>
      </c>
      <c r="D105" s="456" t="s">
        <v>1997</v>
      </c>
      <c r="E105" s="365" t="s">
        <v>2006</v>
      </c>
      <c r="F105" s="364" t="s">
        <v>1999</v>
      </c>
      <c r="G105" s="364" t="s">
        <v>2087</v>
      </c>
      <c r="H105" s="494"/>
      <c r="I105" s="365"/>
      <c r="J105" s="494"/>
      <c r="K105" s="497"/>
    </row>
    <row r="106" spans="1:11" s="192" customFormat="1" ht="30">
      <c r="A106" s="364">
        <v>98</v>
      </c>
      <c r="B106" s="364" t="s">
        <v>646</v>
      </c>
      <c r="C106" s="456" t="s">
        <v>1990</v>
      </c>
      <c r="D106" s="456" t="s">
        <v>1997</v>
      </c>
      <c r="E106" s="365" t="s">
        <v>2008</v>
      </c>
      <c r="F106" s="364" t="s">
        <v>2010</v>
      </c>
      <c r="G106" s="364" t="s">
        <v>2088</v>
      </c>
      <c r="H106" s="494"/>
      <c r="I106" s="365"/>
      <c r="J106" s="494"/>
      <c r="K106" s="497"/>
    </row>
    <row r="107" spans="1:11" s="192" customFormat="1" ht="30">
      <c r="A107" s="364">
        <v>99</v>
      </c>
      <c r="B107" s="364" t="s">
        <v>646</v>
      </c>
      <c r="C107" s="456" t="s">
        <v>1990</v>
      </c>
      <c r="D107" s="456" t="s">
        <v>1997</v>
      </c>
      <c r="E107" s="365" t="s">
        <v>2031</v>
      </c>
      <c r="F107" s="364" t="s">
        <v>1999</v>
      </c>
      <c r="G107" s="364" t="s">
        <v>2089</v>
      </c>
      <c r="H107" s="494"/>
      <c r="I107" s="365"/>
      <c r="J107" s="494"/>
      <c r="K107" s="497"/>
    </row>
    <row r="108" spans="1:11" s="192" customFormat="1" ht="30">
      <c r="A108" s="364">
        <v>100</v>
      </c>
      <c r="B108" s="364" t="s">
        <v>646</v>
      </c>
      <c r="C108" s="456" t="s">
        <v>1990</v>
      </c>
      <c r="D108" s="456" t="s">
        <v>1997</v>
      </c>
      <c r="E108" s="365" t="s">
        <v>2008</v>
      </c>
      <c r="F108" s="364" t="s">
        <v>1999</v>
      </c>
      <c r="G108" s="364" t="s">
        <v>2090</v>
      </c>
      <c r="H108" s="494"/>
      <c r="I108" s="365"/>
      <c r="J108" s="494"/>
      <c r="K108" s="497"/>
    </row>
    <row r="109" spans="1:11" s="192" customFormat="1" ht="30">
      <c r="A109" s="364">
        <v>101</v>
      </c>
      <c r="B109" s="364" t="s">
        <v>646</v>
      </c>
      <c r="C109" s="456" t="s">
        <v>1990</v>
      </c>
      <c r="D109" s="456" t="s">
        <v>1997</v>
      </c>
      <c r="E109" s="365" t="s">
        <v>2003</v>
      </c>
      <c r="F109" s="364" t="s">
        <v>1999</v>
      </c>
      <c r="G109" s="364" t="s">
        <v>2091</v>
      </c>
      <c r="H109" s="494"/>
      <c r="I109" s="365"/>
      <c r="J109" s="494"/>
      <c r="K109" s="497"/>
    </row>
    <row r="110" spans="1:11" s="192" customFormat="1" ht="30">
      <c r="A110" s="364">
        <v>102</v>
      </c>
      <c r="B110" s="364" t="s">
        <v>646</v>
      </c>
      <c r="C110" s="456" t="s">
        <v>1990</v>
      </c>
      <c r="D110" s="456" t="s">
        <v>1997</v>
      </c>
      <c r="E110" s="365" t="s">
        <v>2008</v>
      </c>
      <c r="F110" s="364" t="s">
        <v>1999</v>
      </c>
      <c r="G110" s="364" t="s">
        <v>2092</v>
      </c>
      <c r="H110" s="494"/>
      <c r="I110" s="365"/>
      <c r="J110" s="494"/>
      <c r="K110" s="497"/>
    </row>
    <row r="111" spans="1:11" s="192" customFormat="1" ht="30">
      <c r="A111" s="364">
        <v>103</v>
      </c>
      <c r="B111" s="364" t="s">
        <v>646</v>
      </c>
      <c r="C111" s="456" t="s">
        <v>1990</v>
      </c>
      <c r="D111" s="456" t="s">
        <v>1997</v>
      </c>
      <c r="E111" s="365" t="s">
        <v>2008</v>
      </c>
      <c r="F111" s="364" t="s">
        <v>2016</v>
      </c>
      <c r="G111" s="364" t="s">
        <v>2093</v>
      </c>
      <c r="H111" s="494"/>
      <c r="I111" s="365"/>
      <c r="J111" s="494"/>
      <c r="K111" s="497"/>
    </row>
    <row r="112" spans="1:11" s="192" customFormat="1" ht="30">
      <c r="A112" s="364">
        <v>104</v>
      </c>
      <c r="B112" s="364" t="s">
        <v>646</v>
      </c>
      <c r="C112" s="456" t="s">
        <v>1990</v>
      </c>
      <c r="D112" s="456" t="s">
        <v>1997</v>
      </c>
      <c r="E112" s="365" t="s">
        <v>2006</v>
      </c>
      <c r="F112" s="364" t="s">
        <v>1999</v>
      </c>
      <c r="G112" s="364" t="s">
        <v>2094</v>
      </c>
      <c r="H112" s="494"/>
      <c r="I112" s="365"/>
      <c r="J112" s="494"/>
      <c r="K112" s="497"/>
    </row>
    <row r="113" spans="1:11" s="192" customFormat="1" ht="30">
      <c r="A113" s="364">
        <v>105</v>
      </c>
      <c r="B113" s="364" t="s">
        <v>646</v>
      </c>
      <c r="C113" s="456" t="s">
        <v>1990</v>
      </c>
      <c r="D113" s="456" t="s">
        <v>1997</v>
      </c>
      <c r="E113" s="365" t="s">
        <v>2008</v>
      </c>
      <c r="F113" s="364" t="s">
        <v>2010</v>
      </c>
      <c r="G113" s="364" t="s">
        <v>2095</v>
      </c>
      <c r="H113" s="494"/>
      <c r="I113" s="365"/>
      <c r="J113" s="494"/>
      <c r="K113" s="497"/>
    </row>
    <row r="114" spans="1:11" s="192" customFormat="1" ht="30">
      <c r="A114" s="364">
        <v>106</v>
      </c>
      <c r="B114" s="364" t="s">
        <v>646</v>
      </c>
      <c r="C114" s="456" t="s">
        <v>1990</v>
      </c>
      <c r="D114" s="456" t="s">
        <v>1997</v>
      </c>
      <c r="E114" s="365" t="s">
        <v>2008</v>
      </c>
      <c r="F114" s="364" t="s">
        <v>1999</v>
      </c>
      <c r="G114" s="364" t="s">
        <v>2096</v>
      </c>
      <c r="H114" s="494"/>
      <c r="I114" s="365"/>
      <c r="J114" s="494"/>
      <c r="K114" s="497"/>
    </row>
    <row r="115" spans="1:11" s="192" customFormat="1" ht="30">
      <c r="A115" s="364">
        <v>107</v>
      </c>
      <c r="B115" s="364" t="s">
        <v>646</v>
      </c>
      <c r="C115" s="456" t="s">
        <v>1990</v>
      </c>
      <c r="D115" s="456" t="s">
        <v>1997</v>
      </c>
      <c r="E115" s="365" t="s">
        <v>2003</v>
      </c>
      <c r="F115" s="364" t="s">
        <v>1999</v>
      </c>
      <c r="G115" s="364" t="s">
        <v>2097</v>
      </c>
      <c r="H115" s="494"/>
      <c r="I115" s="365"/>
      <c r="J115" s="494"/>
      <c r="K115" s="497"/>
    </row>
    <row r="116" spans="1:11" s="192" customFormat="1" ht="30">
      <c r="A116" s="364">
        <v>108</v>
      </c>
      <c r="B116" s="364" t="s">
        <v>646</v>
      </c>
      <c r="C116" s="456" t="s">
        <v>1990</v>
      </c>
      <c r="D116" s="456" t="s">
        <v>1997</v>
      </c>
      <c r="E116" s="365" t="s">
        <v>2008</v>
      </c>
      <c r="F116" s="364" t="s">
        <v>2022</v>
      </c>
      <c r="G116" s="364" t="s">
        <v>2098</v>
      </c>
      <c r="H116" s="494"/>
      <c r="I116" s="365"/>
      <c r="J116" s="494"/>
      <c r="K116" s="497"/>
    </row>
    <row r="117" spans="1:11" s="192" customFormat="1" ht="30">
      <c r="A117" s="364">
        <v>109</v>
      </c>
      <c r="B117" s="364" t="s">
        <v>646</v>
      </c>
      <c r="C117" s="456" t="s">
        <v>1990</v>
      </c>
      <c r="D117" s="456" t="s">
        <v>1997</v>
      </c>
      <c r="E117" s="365" t="s">
        <v>2008</v>
      </c>
      <c r="F117" s="364" t="s">
        <v>1999</v>
      </c>
      <c r="G117" s="364" t="s">
        <v>2099</v>
      </c>
      <c r="H117" s="494"/>
      <c r="I117" s="365"/>
      <c r="J117" s="494"/>
      <c r="K117" s="497"/>
    </row>
    <row r="118" spans="1:11" s="192" customFormat="1" ht="30">
      <c r="A118" s="364">
        <v>110</v>
      </c>
      <c r="B118" s="364" t="s">
        <v>646</v>
      </c>
      <c r="C118" s="456" t="s">
        <v>1990</v>
      </c>
      <c r="D118" s="456" t="s">
        <v>1997</v>
      </c>
      <c r="E118" s="365" t="s">
        <v>2008</v>
      </c>
      <c r="F118" s="364" t="s">
        <v>1999</v>
      </c>
      <c r="G118" s="364" t="s">
        <v>2100</v>
      </c>
      <c r="H118" s="494"/>
      <c r="I118" s="365"/>
      <c r="J118" s="494"/>
      <c r="K118" s="497"/>
    </row>
    <row r="119" spans="1:11" s="192" customFormat="1" ht="30">
      <c r="A119" s="364">
        <v>111</v>
      </c>
      <c r="B119" s="364" t="s">
        <v>646</v>
      </c>
      <c r="C119" s="456" t="s">
        <v>1990</v>
      </c>
      <c r="D119" s="456" t="s">
        <v>1997</v>
      </c>
      <c r="E119" s="365" t="s">
        <v>2003</v>
      </c>
      <c r="F119" s="364" t="s">
        <v>1999</v>
      </c>
      <c r="G119" s="364" t="s">
        <v>2101</v>
      </c>
      <c r="H119" s="494"/>
      <c r="I119" s="365"/>
      <c r="J119" s="494"/>
      <c r="K119" s="497"/>
    </row>
    <row r="120" spans="1:11" s="192" customFormat="1" ht="30">
      <c r="A120" s="364">
        <v>112</v>
      </c>
      <c r="B120" s="364" t="s">
        <v>646</v>
      </c>
      <c r="C120" s="456" t="s">
        <v>1990</v>
      </c>
      <c r="D120" s="456" t="s">
        <v>1997</v>
      </c>
      <c r="E120" s="365" t="s">
        <v>2006</v>
      </c>
      <c r="F120" s="364" t="s">
        <v>1999</v>
      </c>
      <c r="G120" s="364" t="s">
        <v>2102</v>
      </c>
      <c r="H120" s="494"/>
      <c r="I120" s="365"/>
      <c r="J120" s="494"/>
      <c r="K120" s="497"/>
    </row>
    <row r="121" spans="1:11" s="192" customFormat="1" ht="30">
      <c r="A121" s="364">
        <v>113</v>
      </c>
      <c r="B121" s="364" t="s">
        <v>646</v>
      </c>
      <c r="C121" s="456" t="s">
        <v>1990</v>
      </c>
      <c r="D121" s="456" t="s">
        <v>1997</v>
      </c>
      <c r="E121" s="365" t="s">
        <v>2008</v>
      </c>
      <c r="F121" s="364" t="s">
        <v>1999</v>
      </c>
      <c r="G121" s="364" t="s">
        <v>2103</v>
      </c>
      <c r="H121" s="494"/>
      <c r="I121" s="365"/>
      <c r="J121" s="494"/>
      <c r="K121" s="497"/>
    </row>
    <row r="122" spans="1:11" s="192" customFormat="1" ht="30">
      <c r="A122" s="364">
        <v>114</v>
      </c>
      <c r="B122" s="364" t="s">
        <v>646</v>
      </c>
      <c r="C122" s="456" t="s">
        <v>1990</v>
      </c>
      <c r="D122" s="456" t="s">
        <v>1997</v>
      </c>
      <c r="E122" s="365" t="s">
        <v>2008</v>
      </c>
      <c r="F122" s="364" t="s">
        <v>1999</v>
      </c>
      <c r="G122" s="364" t="s">
        <v>2104</v>
      </c>
      <c r="H122" s="494"/>
      <c r="I122" s="365"/>
      <c r="J122" s="494"/>
      <c r="K122" s="497"/>
    </row>
    <row r="123" spans="1:11" s="192" customFormat="1" ht="30">
      <c r="A123" s="364">
        <v>115</v>
      </c>
      <c r="B123" s="364" t="s">
        <v>646</v>
      </c>
      <c r="C123" s="456" t="s">
        <v>1990</v>
      </c>
      <c r="D123" s="456" t="s">
        <v>1997</v>
      </c>
      <c r="E123" s="365" t="s">
        <v>2008</v>
      </c>
      <c r="F123" s="364" t="s">
        <v>1999</v>
      </c>
      <c r="G123" s="364" t="s">
        <v>2105</v>
      </c>
      <c r="H123" s="494"/>
      <c r="I123" s="365"/>
      <c r="J123" s="494"/>
      <c r="K123" s="497"/>
    </row>
    <row r="124" spans="1:11" s="192" customFormat="1" ht="30">
      <c r="A124" s="364">
        <v>116</v>
      </c>
      <c r="B124" s="364" t="s">
        <v>646</v>
      </c>
      <c r="C124" s="456" t="s">
        <v>1990</v>
      </c>
      <c r="D124" s="456" t="s">
        <v>1997</v>
      </c>
      <c r="E124" s="365" t="s">
        <v>2003</v>
      </c>
      <c r="F124" s="364" t="s">
        <v>1999</v>
      </c>
      <c r="G124" s="364" t="s">
        <v>2106</v>
      </c>
      <c r="H124" s="494"/>
      <c r="I124" s="365"/>
      <c r="J124" s="494"/>
      <c r="K124" s="497"/>
    </row>
    <row r="125" spans="1:11" s="192" customFormat="1" ht="30">
      <c r="A125" s="364">
        <v>117</v>
      </c>
      <c r="B125" s="364" t="s">
        <v>646</v>
      </c>
      <c r="C125" s="456" t="s">
        <v>1990</v>
      </c>
      <c r="D125" s="456" t="s">
        <v>1997</v>
      </c>
      <c r="E125" s="365" t="s">
        <v>2008</v>
      </c>
      <c r="F125" s="364" t="s">
        <v>1999</v>
      </c>
      <c r="G125" s="364" t="s">
        <v>2107</v>
      </c>
      <c r="H125" s="494"/>
      <c r="I125" s="365"/>
      <c r="J125" s="494"/>
      <c r="K125" s="497"/>
    </row>
    <row r="126" spans="1:11" s="192" customFormat="1" ht="30">
      <c r="A126" s="364">
        <v>118</v>
      </c>
      <c r="B126" s="364" t="s">
        <v>646</v>
      </c>
      <c r="C126" s="456" t="s">
        <v>1990</v>
      </c>
      <c r="D126" s="456" t="s">
        <v>1997</v>
      </c>
      <c r="E126" s="365" t="s">
        <v>2008</v>
      </c>
      <c r="F126" s="364" t="s">
        <v>1999</v>
      </c>
      <c r="G126" s="364" t="s">
        <v>2108</v>
      </c>
      <c r="H126" s="494"/>
      <c r="I126" s="365"/>
      <c r="J126" s="494"/>
      <c r="K126" s="497"/>
    </row>
    <row r="127" spans="1:11" s="192" customFormat="1" ht="30">
      <c r="A127" s="364">
        <v>119</v>
      </c>
      <c r="B127" s="364" t="s">
        <v>646</v>
      </c>
      <c r="C127" s="456" t="s">
        <v>1990</v>
      </c>
      <c r="D127" s="456" t="s">
        <v>1997</v>
      </c>
      <c r="E127" s="365" t="s">
        <v>2006</v>
      </c>
      <c r="F127" s="364" t="s">
        <v>2004</v>
      </c>
      <c r="G127" s="364" t="s">
        <v>2109</v>
      </c>
      <c r="H127" s="494"/>
      <c r="I127" s="365"/>
      <c r="J127" s="494"/>
      <c r="K127" s="497"/>
    </row>
    <row r="128" spans="1:11" s="192" customFormat="1" ht="30">
      <c r="A128" s="364">
        <v>120</v>
      </c>
      <c r="B128" s="364" t="s">
        <v>646</v>
      </c>
      <c r="C128" s="456" t="s">
        <v>1990</v>
      </c>
      <c r="D128" s="456" t="s">
        <v>1997</v>
      </c>
      <c r="E128" s="365" t="s">
        <v>2008</v>
      </c>
      <c r="F128" s="364" t="s">
        <v>1999</v>
      </c>
      <c r="G128" s="364" t="s">
        <v>2110</v>
      </c>
      <c r="H128" s="494"/>
      <c r="I128" s="365"/>
      <c r="J128" s="494"/>
      <c r="K128" s="497"/>
    </row>
    <row r="129" spans="1:11" s="192" customFormat="1" ht="30">
      <c r="A129" s="364">
        <v>121</v>
      </c>
      <c r="B129" s="364" t="s">
        <v>646</v>
      </c>
      <c r="C129" s="456" t="s">
        <v>1990</v>
      </c>
      <c r="D129" s="456" t="s">
        <v>1997</v>
      </c>
      <c r="E129" s="365" t="s">
        <v>2031</v>
      </c>
      <c r="F129" s="364" t="s">
        <v>1999</v>
      </c>
      <c r="G129" s="364" t="s">
        <v>2111</v>
      </c>
      <c r="H129" s="494"/>
      <c r="I129" s="365"/>
      <c r="J129" s="494"/>
      <c r="K129" s="497"/>
    </row>
    <row r="130" spans="1:11" s="192" customFormat="1" ht="30">
      <c r="A130" s="364">
        <v>122</v>
      </c>
      <c r="B130" s="364" t="s">
        <v>646</v>
      </c>
      <c r="C130" s="456" t="s">
        <v>1990</v>
      </c>
      <c r="D130" s="456" t="s">
        <v>1997</v>
      </c>
      <c r="E130" s="365" t="s">
        <v>2008</v>
      </c>
      <c r="F130" s="364" t="s">
        <v>2010</v>
      </c>
      <c r="G130" s="364" t="s">
        <v>2112</v>
      </c>
      <c r="H130" s="494"/>
      <c r="I130" s="365"/>
      <c r="J130" s="494"/>
      <c r="K130" s="497"/>
    </row>
    <row r="131" spans="1:11" s="192" customFormat="1" ht="30">
      <c r="A131" s="364">
        <v>123</v>
      </c>
      <c r="B131" s="364" t="s">
        <v>646</v>
      </c>
      <c r="C131" s="456" t="s">
        <v>1990</v>
      </c>
      <c r="D131" s="456" t="s">
        <v>1997</v>
      </c>
      <c r="E131" s="365" t="s">
        <v>2008</v>
      </c>
      <c r="F131" s="364" t="s">
        <v>1999</v>
      </c>
      <c r="G131" s="364" t="s">
        <v>2113</v>
      </c>
      <c r="H131" s="494"/>
      <c r="I131" s="365"/>
      <c r="J131" s="494"/>
      <c r="K131" s="497"/>
    </row>
    <row r="132" spans="1:11" s="192" customFormat="1" ht="30">
      <c r="A132" s="364">
        <v>124</v>
      </c>
      <c r="B132" s="364" t="s">
        <v>646</v>
      </c>
      <c r="C132" s="456" t="s">
        <v>1990</v>
      </c>
      <c r="D132" s="456" t="s">
        <v>1997</v>
      </c>
      <c r="E132" s="365" t="s">
        <v>2003</v>
      </c>
      <c r="F132" s="364" t="s">
        <v>1999</v>
      </c>
      <c r="G132" s="364" t="s">
        <v>2114</v>
      </c>
      <c r="H132" s="494"/>
      <c r="I132" s="365"/>
      <c r="J132" s="494"/>
      <c r="K132" s="497"/>
    </row>
    <row r="133" spans="1:11" s="192" customFormat="1" ht="30">
      <c r="A133" s="364">
        <v>125</v>
      </c>
      <c r="B133" s="364" t="s">
        <v>646</v>
      </c>
      <c r="C133" s="456" t="s">
        <v>1990</v>
      </c>
      <c r="D133" s="456" t="s">
        <v>1997</v>
      </c>
      <c r="E133" s="365" t="s">
        <v>2008</v>
      </c>
      <c r="F133" s="364" t="s">
        <v>1999</v>
      </c>
      <c r="G133" s="364" t="s">
        <v>2115</v>
      </c>
      <c r="H133" s="494"/>
      <c r="I133" s="365"/>
      <c r="J133" s="494"/>
      <c r="K133" s="497"/>
    </row>
    <row r="134" spans="1:11" s="192" customFormat="1" ht="30">
      <c r="A134" s="364">
        <v>126</v>
      </c>
      <c r="B134" s="364" t="s">
        <v>646</v>
      </c>
      <c r="C134" s="456" t="s">
        <v>1990</v>
      </c>
      <c r="D134" s="456" t="s">
        <v>1997</v>
      </c>
      <c r="E134" s="365" t="s">
        <v>2008</v>
      </c>
      <c r="F134" s="364" t="s">
        <v>1999</v>
      </c>
      <c r="G134" s="364" t="s">
        <v>2116</v>
      </c>
      <c r="H134" s="494"/>
      <c r="I134" s="365"/>
      <c r="J134" s="494"/>
      <c r="K134" s="497"/>
    </row>
    <row r="135" spans="1:11" s="192" customFormat="1" ht="30">
      <c r="A135" s="364">
        <v>127</v>
      </c>
      <c r="B135" s="364" t="s">
        <v>646</v>
      </c>
      <c r="C135" s="456" t="s">
        <v>1990</v>
      </c>
      <c r="D135" s="456" t="s">
        <v>1997</v>
      </c>
      <c r="E135" s="365" t="s">
        <v>2008</v>
      </c>
      <c r="F135" s="364" t="s">
        <v>2016</v>
      </c>
      <c r="G135" s="364" t="s">
        <v>2117</v>
      </c>
      <c r="H135" s="494"/>
      <c r="I135" s="365"/>
      <c r="J135" s="494"/>
      <c r="K135" s="497"/>
    </row>
    <row r="136" spans="1:11" s="192" customFormat="1" ht="30">
      <c r="A136" s="364">
        <v>128</v>
      </c>
      <c r="B136" s="364" t="s">
        <v>646</v>
      </c>
      <c r="C136" s="456" t="s">
        <v>1990</v>
      </c>
      <c r="D136" s="456" t="s">
        <v>1997</v>
      </c>
      <c r="E136" s="365" t="s">
        <v>2003</v>
      </c>
      <c r="F136" s="364" t="s">
        <v>1999</v>
      </c>
      <c r="G136" s="364" t="s">
        <v>2118</v>
      </c>
      <c r="H136" s="494"/>
      <c r="I136" s="365"/>
      <c r="J136" s="494"/>
      <c r="K136" s="497"/>
    </row>
    <row r="137" spans="1:11" s="192" customFormat="1" ht="30">
      <c r="A137" s="364">
        <v>129</v>
      </c>
      <c r="B137" s="364" t="s">
        <v>646</v>
      </c>
      <c r="C137" s="456" t="s">
        <v>1990</v>
      </c>
      <c r="D137" s="456" t="s">
        <v>1997</v>
      </c>
      <c r="E137" s="365" t="s">
        <v>2008</v>
      </c>
      <c r="F137" s="364" t="s">
        <v>2010</v>
      </c>
      <c r="G137" s="364" t="s">
        <v>2119</v>
      </c>
      <c r="H137" s="494"/>
      <c r="I137" s="365"/>
      <c r="J137" s="494"/>
      <c r="K137" s="497"/>
    </row>
    <row r="138" spans="1:11" s="192" customFormat="1" ht="30">
      <c r="A138" s="364">
        <v>130</v>
      </c>
      <c r="B138" s="364" t="s">
        <v>646</v>
      </c>
      <c r="C138" s="456" t="s">
        <v>1990</v>
      </c>
      <c r="D138" s="456" t="s">
        <v>1997</v>
      </c>
      <c r="E138" s="365" t="s">
        <v>2031</v>
      </c>
      <c r="F138" s="364" t="s">
        <v>1999</v>
      </c>
      <c r="G138" s="364" t="s">
        <v>2120</v>
      </c>
      <c r="H138" s="494"/>
      <c r="I138" s="365"/>
      <c r="J138" s="494"/>
      <c r="K138" s="497"/>
    </row>
    <row r="139" spans="1:11" s="192" customFormat="1" ht="30">
      <c r="A139" s="364">
        <v>131</v>
      </c>
      <c r="B139" s="364" t="s">
        <v>646</v>
      </c>
      <c r="C139" s="456" t="s">
        <v>1990</v>
      </c>
      <c r="D139" s="456" t="s">
        <v>1997</v>
      </c>
      <c r="E139" s="365" t="s">
        <v>2008</v>
      </c>
      <c r="F139" s="364" t="s">
        <v>1999</v>
      </c>
      <c r="G139" s="364" t="s">
        <v>2121</v>
      </c>
      <c r="H139" s="494"/>
      <c r="I139" s="365"/>
      <c r="J139" s="494"/>
      <c r="K139" s="497"/>
    </row>
    <row r="140" spans="1:11" s="192" customFormat="1" ht="30">
      <c r="A140" s="364">
        <v>132</v>
      </c>
      <c r="B140" s="364" t="s">
        <v>646</v>
      </c>
      <c r="C140" s="456" t="s">
        <v>1990</v>
      </c>
      <c r="D140" s="456" t="s">
        <v>1997</v>
      </c>
      <c r="E140" s="365" t="s">
        <v>2008</v>
      </c>
      <c r="F140" s="364" t="s">
        <v>2022</v>
      </c>
      <c r="G140" s="364" t="s">
        <v>2122</v>
      </c>
      <c r="H140" s="494"/>
      <c r="I140" s="365"/>
      <c r="J140" s="494"/>
      <c r="K140" s="497"/>
    </row>
    <row r="141" spans="1:11" s="192" customFormat="1" ht="30">
      <c r="A141" s="364">
        <v>133</v>
      </c>
      <c r="B141" s="364" t="s">
        <v>646</v>
      </c>
      <c r="C141" s="456" t="s">
        <v>1990</v>
      </c>
      <c r="D141" s="456" t="s">
        <v>1997</v>
      </c>
      <c r="E141" s="365" t="s">
        <v>2003</v>
      </c>
      <c r="F141" s="364" t="s">
        <v>1999</v>
      </c>
      <c r="G141" s="364" t="s">
        <v>2123</v>
      </c>
      <c r="H141" s="494"/>
      <c r="I141" s="365"/>
      <c r="J141" s="494"/>
      <c r="K141" s="497"/>
    </row>
    <row r="142" spans="1:11" s="192" customFormat="1" ht="30">
      <c r="A142" s="364">
        <v>134</v>
      </c>
      <c r="B142" s="364" t="s">
        <v>646</v>
      </c>
      <c r="C142" s="456" t="s">
        <v>1990</v>
      </c>
      <c r="D142" s="456" t="s">
        <v>1997</v>
      </c>
      <c r="E142" s="365" t="s">
        <v>2008</v>
      </c>
      <c r="F142" s="364" t="s">
        <v>1999</v>
      </c>
      <c r="G142" s="364" t="s">
        <v>2124</v>
      </c>
      <c r="H142" s="494"/>
      <c r="I142" s="365"/>
      <c r="J142" s="494"/>
      <c r="K142" s="497"/>
    </row>
    <row r="143" spans="1:11" s="192" customFormat="1" ht="30">
      <c r="A143" s="364">
        <v>135</v>
      </c>
      <c r="B143" s="364" t="s">
        <v>646</v>
      </c>
      <c r="C143" s="456" t="s">
        <v>1990</v>
      </c>
      <c r="D143" s="456" t="s">
        <v>1997</v>
      </c>
      <c r="E143" s="365" t="s">
        <v>2008</v>
      </c>
      <c r="F143" s="364" t="s">
        <v>1999</v>
      </c>
      <c r="G143" s="364" t="s">
        <v>2125</v>
      </c>
      <c r="H143" s="494"/>
      <c r="I143" s="365"/>
      <c r="J143" s="494"/>
      <c r="K143" s="497"/>
    </row>
    <row r="144" spans="1:11" s="192" customFormat="1" ht="30">
      <c r="A144" s="364">
        <v>136</v>
      </c>
      <c r="B144" s="364" t="s">
        <v>646</v>
      </c>
      <c r="C144" s="456" t="s">
        <v>1990</v>
      </c>
      <c r="D144" s="456" t="s">
        <v>1997</v>
      </c>
      <c r="E144" s="365" t="s">
        <v>2008</v>
      </c>
      <c r="F144" s="364" t="s">
        <v>1999</v>
      </c>
      <c r="G144" s="364" t="s">
        <v>2126</v>
      </c>
      <c r="H144" s="494"/>
      <c r="I144" s="365"/>
      <c r="J144" s="494"/>
      <c r="K144" s="497"/>
    </row>
    <row r="145" spans="1:11" s="192" customFormat="1" ht="30">
      <c r="A145" s="364">
        <v>137</v>
      </c>
      <c r="B145" s="364" t="s">
        <v>646</v>
      </c>
      <c r="C145" s="456" t="s">
        <v>1990</v>
      </c>
      <c r="D145" s="456" t="s">
        <v>1997</v>
      </c>
      <c r="E145" s="365" t="s">
        <v>2031</v>
      </c>
      <c r="F145" s="364" t="s">
        <v>1999</v>
      </c>
      <c r="G145" s="364" t="s">
        <v>2127</v>
      </c>
      <c r="H145" s="494"/>
      <c r="I145" s="365"/>
      <c r="J145" s="494"/>
      <c r="K145" s="497"/>
    </row>
    <row r="146" spans="1:11" s="192" customFormat="1" ht="30">
      <c r="A146" s="364">
        <v>138</v>
      </c>
      <c r="B146" s="364" t="s">
        <v>646</v>
      </c>
      <c r="C146" s="456" t="s">
        <v>1990</v>
      </c>
      <c r="D146" s="456" t="s">
        <v>1997</v>
      </c>
      <c r="E146" s="365" t="s">
        <v>2031</v>
      </c>
      <c r="F146" s="364" t="s">
        <v>1999</v>
      </c>
      <c r="G146" s="364" t="s">
        <v>2128</v>
      </c>
      <c r="H146" s="494"/>
      <c r="I146" s="365"/>
      <c r="J146" s="494"/>
      <c r="K146" s="497"/>
    </row>
    <row r="147" spans="1:11" s="192" customFormat="1" ht="30">
      <c r="A147" s="364">
        <v>139</v>
      </c>
      <c r="B147" s="364" t="s">
        <v>646</v>
      </c>
      <c r="C147" s="456" t="s">
        <v>1990</v>
      </c>
      <c r="D147" s="456" t="s">
        <v>1997</v>
      </c>
      <c r="E147" s="365" t="s">
        <v>2008</v>
      </c>
      <c r="F147" s="364" t="s">
        <v>1999</v>
      </c>
      <c r="G147" s="364" t="s">
        <v>2129</v>
      </c>
      <c r="H147" s="494"/>
      <c r="I147" s="365"/>
      <c r="J147" s="494"/>
      <c r="K147" s="497"/>
    </row>
    <row r="148" spans="1:11" s="192" customFormat="1" ht="30">
      <c r="A148" s="364">
        <v>140</v>
      </c>
      <c r="B148" s="364" t="s">
        <v>646</v>
      </c>
      <c r="C148" s="456" t="s">
        <v>1990</v>
      </c>
      <c r="D148" s="456" t="s">
        <v>1997</v>
      </c>
      <c r="E148" s="365" t="s">
        <v>2003</v>
      </c>
      <c r="F148" s="364" t="s">
        <v>1999</v>
      </c>
      <c r="G148" s="364" t="s">
        <v>2130</v>
      </c>
      <c r="H148" s="494"/>
      <c r="I148" s="365"/>
      <c r="J148" s="494"/>
      <c r="K148" s="497"/>
    </row>
    <row r="149" spans="1:11" s="192" customFormat="1" ht="30">
      <c r="A149" s="364">
        <v>141</v>
      </c>
      <c r="B149" s="364" t="s">
        <v>646</v>
      </c>
      <c r="C149" s="456" t="s">
        <v>1990</v>
      </c>
      <c r="D149" s="456" t="s">
        <v>1997</v>
      </c>
      <c r="E149" s="365" t="s">
        <v>2008</v>
      </c>
      <c r="F149" s="364" t="s">
        <v>1999</v>
      </c>
      <c r="G149" s="364" t="s">
        <v>2131</v>
      </c>
      <c r="H149" s="494"/>
      <c r="I149" s="365"/>
      <c r="J149" s="494"/>
      <c r="K149" s="497"/>
    </row>
    <row r="150" spans="1:11" s="192" customFormat="1" ht="30">
      <c r="A150" s="364">
        <v>142</v>
      </c>
      <c r="B150" s="364" t="s">
        <v>646</v>
      </c>
      <c r="C150" s="456" t="s">
        <v>1990</v>
      </c>
      <c r="D150" s="456" t="s">
        <v>1997</v>
      </c>
      <c r="E150" s="365" t="s">
        <v>2008</v>
      </c>
      <c r="F150" s="364" t="s">
        <v>2004</v>
      </c>
      <c r="G150" s="364" t="s">
        <v>2132</v>
      </c>
      <c r="H150" s="494"/>
      <c r="I150" s="365"/>
      <c r="J150" s="494"/>
      <c r="K150" s="497"/>
    </row>
    <row r="151" spans="1:11" s="192" customFormat="1" ht="30">
      <c r="A151" s="364">
        <v>143</v>
      </c>
      <c r="B151" s="364" t="s">
        <v>646</v>
      </c>
      <c r="C151" s="456" t="s">
        <v>1990</v>
      </c>
      <c r="D151" s="456" t="s">
        <v>1997</v>
      </c>
      <c r="E151" s="365" t="s">
        <v>2006</v>
      </c>
      <c r="F151" s="364" t="s">
        <v>1999</v>
      </c>
      <c r="G151" s="364" t="s">
        <v>2133</v>
      </c>
      <c r="H151" s="494"/>
      <c r="I151" s="365"/>
      <c r="J151" s="494"/>
      <c r="K151" s="497"/>
    </row>
    <row r="152" spans="1:11" s="192" customFormat="1" ht="30">
      <c r="A152" s="364">
        <v>144</v>
      </c>
      <c r="B152" s="364" t="s">
        <v>646</v>
      </c>
      <c r="C152" s="456" t="s">
        <v>1990</v>
      </c>
      <c r="D152" s="456" t="s">
        <v>1997</v>
      </c>
      <c r="E152" s="365" t="s">
        <v>2008</v>
      </c>
      <c r="F152" s="364" t="s">
        <v>1999</v>
      </c>
      <c r="G152" s="364" t="s">
        <v>2134</v>
      </c>
      <c r="H152" s="494"/>
      <c r="I152" s="365"/>
      <c r="J152" s="494"/>
      <c r="K152" s="497"/>
    </row>
    <row r="153" spans="1:11" s="192" customFormat="1" ht="30">
      <c r="A153" s="364">
        <v>145</v>
      </c>
      <c r="B153" s="364" t="s">
        <v>646</v>
      </c>
      <c r="C153" s="456" t="s">
        <v>1990</v>
      </c>
      <c r="D153" s="456" t="s">
        <v>1997</v>
      </c>
      <c r="E153" s="365" t="s">
        <v>2031</v>
      </c>
      <c r="F153" s="364" t="s">
        <v>2010</v>
      </c>
      <c r="G153" s="364" t="s">
        <v>2135</v>
      </c>
      <c r="H153" s="494"/>
      <c r="I153" s="365"/>
      <c r="J153" s="494"/>
      <c r="K153" s="497"/>
    </row>
    <row r="154" spans="1:11" s="192" customFormat="1" ht="30">
      <c r="A154" s="364">
        <v>146</v>
      </c>
      <c r="B154" s="364" t="s">
        <v>646</v>
      </c>
      <c r="C154" s="456" t="s">
        <v>1990</v>
      </c>
      <c r="D154" s="456" t="s">
        <v>1997</v>
      </c>
      <c r="E154" s="365" t="s">
        <v>2008</v>
      </c>
      <c r="F154" s="364" t="s">
        <v>1999</v>
      </c>
      <c r="G154" s="364" t="s">
        <v>2136</v>
      </c>
      <c r="H154" s="494"/>
      <c r="I154" s="365"/>
      <c r="J154" s="494"/>
      <c r="K154" s="497"/>
    </row>
    <row r="155" spans="1:11" s="192" customFormat="1" ht="30">
      <c r="A155" s="364">
        <v>147</v>
      </c>
      <c r="B155" s="364" t="s">
        <v>646</v>
      </c>
      <c r="C155" s="456" t="s">
        <v>1990</v>
      </c>
      <c r="D155" s="456" t="s">
        <v>1997</v>
      </c>
      <c r="E155" s="365" t="s">
        <v>2003</v>
      </c>
      <c r="F155" s="364" t="s">
        <v>1999</v>
      </c>
      <c r="G155" s="364" t="s">
        <v>2137</v>
      </c>
      <c r="H155" s="494"/>
      <c r="I155" s="365"/>
      <c r="J155" s="494"/>
      <c r="K155" s="497"/>
    </row>
    <row r="156" spans="1:11" s="192" customFormat="1" ht="30">
      <c r="A156" s="364">
        <v>148</v>
      </c>
      <c r="B156" s="364" t="s">
        <v>646</v>
      </c>
      <c r="C156" s="456" t="s">
        <v>1990</v>
      </c>
      <c r="D156" s="456" t="s">
        <v>1997</v>
      </c>
      <c r="E156" s="365" t="s">
        <v>2008</v>
      </c>
      <c r="F156" s="364" t="s">
        <v>1999</v>
      </c>
      <c r="G156" s="364" t="s">
        <v>2138</v>
      </c>
      <c r="H156" s="494"/>
      <c r="I156" s="365"/>
      <c r="J156" s="494"/>
      <c r="K156" s="497"/>
    </row>
    <row r="157" spans="1:11" s="192" customFormat="1" ht="30">
      <c r="A157" s="364">
        <v>149</v>
      </c>
      <c r="B157" s="364" t="s">
        <v>646</v>
      </c>
      <c r="C157" s="456" t="s">
        <v>1990</v>
      </c>
      <c r="D157" s="456" t="s">
        <v>1997</v>
      </c>
      <c r="E157" s="365" t="s">
        <v>2008</v>
      </c>
      <c r="F157" s="364" t="s">
        <v>1999</v>
      </c>
      <c r="G157" s="364" t="s">
        <v>2139</v>
      </c>
      <c r="H157" s="495"/>
      <c r="I157" s="365"/>
      <c r="J157" s="495"/>
      <c r="K157" s="498"/>
    </row>
    <row r="158" spans="1:11" s="192" customFormat="1" ht="30">
      <c r="A158" s="364">
        <v>150</v>
      </c>
      <c r="B158" s="364" t="s">
        <v>646</v>
      </c>
      <c r="C158" s="456" t="s">
        <v>1990</v>
      </c>
      <c r="D158" s="456" t="s">
        <v>2140</v>
      </c>
      <c r="E158" s="365" t="s">
        <v>2141</v>
      </c>
      <c r="F158" s="364" t="s">
        <v>2142</v>
      </c>
      <c r="G158" s="364" t="s">
        <v>2143</v>
      </c>
      <c r="H158" s="493">
        <v>1375</v>
      </c>
      <c r="I158" s="365"/>
      <c r="J158" s="493" t="s">
        <v>2144</v>
      </c>
      <c r="K158" s="496" t="s">
        <v>2145</v>
      </c>
    </row>
    <row r="159" spans="1:11" s="192" customFormat="1" ht="30">
      <c r="A159" s="364">
        <v>151</v>
      </c>
      <c r="B159" s="364" t="s">
        <v>646</v>
      </c>
      <c r="C159" s="456" t="s">
        <v>1990</v>
      </c>
      <c r="D159" s="456" t="s">
        <v>1997</v>
      </c>
      <c r="E159" s="365" t="s">
        <v>2146</v>
      </c>
      <c r="F159" s="364" t="s">
        <v>2142</v>
      </c>
      <c r="G159" s="364" t="s">
        <v>2147</v>
      </c>
      <c r="H159" s="494"/>
      <c r="I159" s="365"/>
      <c r="J159" s="494"/>
      <c r="K159" s="497"/>
    </row>
    <row r="160" spans="1:11" s="192" customFormat="1" ht="30">
      <c r="A160" s="364">
        <v>152</v>
      </c>
      <c r="B160" s="364" t="s">
        <v>646</v>
      </c>
      <c r="C160" s="456" t="s">
        <v>1990</v>
      </c>
      <c r="D160" s="456" t="s">
        <v>2140</v>
      </c>
      <c r="E160" s="365" t="s">
        <v>2141</v>
      </c>
      <c r="F160" s="364" t="s">
        <v>2016</v>
      </c>
      <c r="G160" s="364" t="s">
        <v>2148</v>
      </c>
      <c r="H160" s="494"/>
      <c r="I160" s="365"/>
      <c r="J160" s="494"/>
      <c r="K160" s="497"/>
    </row>
    <row r="161" spans="1:11" s="192" customFormat="1" ht="30">
      <c r="A161" s="364">
        <v>153</v>
      </c>
      <c r="B161" s="364" t="s">
        <v>646</v>
      </c>
      <c r="C161" s="456" t="s">
        <v>1990</v>
      </c>
      <c r="D161" s="456" t="s">
        <v>2140</v>
      </c>
      <c r="E161" s="365" t="s">
        <v>2141</v>
      </c>
      <c r="F161" s="364" t="s">
        <v>2022</v>
      </c>
      <c r="G161" s="364" t="s">
        <v>2149</v>
      </c>
      <c r="H161" s="494"/>
      <c r="I161" s="365"/>
      <c r="J161" s="494"/>
      <c r="K161" s="497"/>
    </row>
    <row r="162" spans="1:11" s="192" customFormat="1" ht="30">
      <c r="A162" s="364">
        <v>154</v>
      </c>
      <c r="B162" s="364" t="s">
        <v>646</v>
      </c>
      <c r="C162" s="456" t="s">
        <v>1990</v>
      </c>
      <c r="D162" s="456" t="s">
        <v>2140</v>
      </c>
      <c r="E162" s="365" t="s">
        <v>2141</v>
      </c>
      <c r="F162" s="364" t="s">
        <v>2142</v>
      </c>
      <c r="G162" s="364" t="s">
        <v>2150</v>
      </c>
      <c r="H162" s="494"/>
      <c r="I162" s="365"/>
      <c r="J162" s="494"/>
      <c r="K162" s="497"/>
    </row>
    <row r="163" spans="1:11" s="192" customFormat="1" ht="30">
      <c r="A163" s="364">
        <v>155</v>
      </c>
      <c r="B163" s="364" t="s">
        <v>646</v>
      </c>
      <c r="C163" s="456" t="s">
        <v>1990</v>
      </c>
      <c r="D163" s="456" t="s">
        <v>1997</v>
      </c>
      <c r="E163" s="365" t="s">
        <v>2146</v>
      </c>
      <c r="F163" s="364" t="s">
        <v>2151</v>
      </c>
      <c r="G163" s="364" t="s">
        <v>2152</v>
      </c>
      <c r="H163" s="494"/>
      <c r="I163" s="365"/>
      <c r="J163" s="494"/>
      <c r="K163" s="497"/>
    </row>
    <row r="164" spans="1:11" s="192" customFormat="1" ht="30">
      <c r="A164" s="364">
        <v>156</v>
      </c>
      <c r="B164" s="364" t="s">
        <v>646</v>
      </c>
      <c r="C164" s="456" t="s">
        <v>1990</v>
      </c>
      <c r="D164" s="456" t="s">
        <v>1997</v>
      </c>
      <c r="E164" s="365" t="s">
        <v>2146</v>
      </c>
      <c r="F164" s="364" t="s">
        <v>2004</v>
      </c>
      <c r="G164" s="364" t="s">
        <v>2153</v>
      </c>
      <c r="H164" s="494"/>
      <c r="I164" s="365"/>
      <c r="J164" s="494"/>
      <c r="K164" s="497"/>
    </row>
    <row r="165" spans="1:11" s="192" customFormat="1" ht="30">
      <c r="A165" s="364">
        <v>157</v>
      </c>
      <c r="B165" s="364" t="s">
        <v>646</v>
      </c>
      <c r="C165" s="456" t="s">
        <v>1990</v>
      </c>
      <c r="D165" s="456" t="s">
        <v>1997</v>
      </c>
      <c r="E165" s="365" t="s">
        <v>2146</v>
      </c>
      <c r="F165" s="364">
        <v>1999</v>
      </c>
      <c r="G165" s="364" t="s">
        <v>2154</v>
      </c>
      <c r="H165" s="494"/>
      <c r="I165" s="365"/>
      <c r="J165" s="494"/>
      <c r="K165" s="497"/>
    </row>
    <row r="166" spans="1:11" s="192" customFormat="1" ht="30">
      <c r="A166" s="364">
        <v>158</v>
      </c>
      <c r="B166" s="364" t="s">
        <v>646</v>
      </c>
      <c r="C166" s="456" t="s">
        <v>1990</v>
      </c>
      <c r="D166" s="456" t="s">
        <v>2140</v>
      </c>
      <c r="E166" s="365" t="s">
        <v>2141</v>
      </c>
      <c r="F166" s="364">
        <v>2000</v>
      </c>
      <c r="G166" s="364" t="s">
        <v>2155</v>
      </c>
      <c r="H166" s="494"/>
      <c r="I166" s="365"/>
      <c r="J166" s="494"/>
      <c r="K166" s="497"/>
    </row>
    <row r="167" spans="1:11" s="192" customFormat="1" ht="30">
      <c r="A167" s="364">
        <v>159</v>
      </c>
      <c r="B167" s="364" t="s">
        <v>646</v>
      </c>
      <c r="C167" s="456" t="s">
        <v>1990</v>
      </c>
      <c r="D167" s="456" t="s">
        <v>1997</v>
      </c>
      <c r="E167" s="365" t="s">
        <v>2146</v>
      </c>
      <c r="F167" s="364">
        <v>2005</v>
      </c>
      <c r="G167" s="364" t="s">
        <v>2156</v>
      </c>
      <c r="H167" s="495"/>
      <c r="I167" s="365"/>
      <c r="J167" s="495"/>
      <c r="K167" s="498"/>
    </row>
    <row r="168" spans="1:11" s="192" customFormat="1" ht="15">
      <c r="A168" s="364">
        <v>160</v>
      </c>
      <c r="B168" s="364" t="s">
        <v>646</v>
      </c>
      <c r="C168" s="456" t="s">
        <v>1990</v>
      </c>
      <c r="D168" s="456" t="s">
        <v>1979</v>
      </c>
      <c r="E168" s="365" t="s">
        <v>2157</v>
      </c>
      <c r="F168" s="364" t="s">
        <v>2004</v>
      </c>
      <c r="G168" s="364" t="s">
        <v>2158</v>
      </c>
      <c r="H168" s="457">
        <v>160</v>
      </c>
      <c r="I168" s="365"/>
      <c r="J168" s="364" t="s">
        <v>2159</v>
      </c>
      <c r="K168" s="423" t="s">
        <v>2160</v>
      </c>
    </row>
    <row r="169" spans="1:11" s="192" customFormat="1" ht="15">
      <c r="A169" s="364">
        <v>161</v>
      </c>
      <c r="B169" s="364" t="s">
        <v>646</v>
      </c>
      <c r="C169" s="456" t="s">
        <v>1990</v>
      </c>
      <c r="D169" s="456" t="s">
        <v>1979</v>
      </c>
      <c r="E169" s="365" t="s">
        <v>2161</v>
      </c>
      <c r="F169" s="364" t="s">
        <v>2162</v>
      </c>
      <c r="G169" s="364" t="s">
        <v>2163</v>
      </c>
      <c r="H169" s="457">
        <v>150</v>
      </c>
      <c r="I169" s="365"/>
      <c r="J169" s="364" t="s">
        <v>2164</v>
      </c>
      <c r="K169" s="423" t="s">
        <v>2165</v>
      </c>
    </row>
    <row r="170" spans="1:11" s="192" customFormat="1" ht="30">
      <c r="A170" s="364">
        <v>162</v>
      </c>
      <c r="B170" s="364" t="s">
        <v>646</v>
      </c>
      <c r="C170" s="456" t="s">
        <v>1990</v>
      </c>
      <c r="D170" s="456" t="s">
        <v>1979</v>
      </c>
      <c r="E170" s="365" t="s">
        <v>2166</v>
      </c>
      <c r="F170" s="364" t="s">
        <v>2167</v>
      </c>
      <c r="G170" s="364" t="s">
        <v>2168</v>
      </c>
      <c r="H170" s="457">
        <v>130</v>
      </c>
      <c r="I170" s="365"/>
      <c r="J170" s="364" t="s">
        <v>2169</v>
      </c>
      <c r="K170" s="423" t="s">
        <v>2170</v>
      </c>
    </row>
    <row r="171" spans="1:11" s="192" customFormat="1" ht="30">
      <c r="A171" s="364">
        <v>163</v>
      </c>
      <c r="B171" s="364" t="s">
        <v>646</v>
      </c>
      <c r="C171" s="456" t="s">
        <v>1990</v>
      </c>
      <c r="D171" s="456" t="s">
        <v>1979</v>
      </c>
      <c r="E171" s="365" t="s">
        <v>2171</v>
      </c>
      <c r="F171" s="364" t="s">
        <v>2172</v>
      </c>
      <c r="G171" s="364" t="s">
        <v>2173</v>
      </c>
      <c r="H171" s="457">
        <v>160</v>
      </c>
      <c r="I171" s="365"/>
      <c r="J171" s="364" t="s">
        <v>2174</v>
      </c>
      <c r="K171" s="423" t="s">
        <v>2175</v>
      </c>
    </row>
    <row r="172" spans="1:11" s="192" customFormat="1" ht="15">
      <c r="A172" s="364">
        <v>164</v>
      </c>
      <c r="B172" s="364" t="s">
        <v>646</v>
      </c>
      <c r="C172" s="456" t="s">
        <v>1990</v>
      </c>
      <c r="D172" s="456" t="s">
        <v>1979</v>
      </c>
      <c r="E172" s="365" t="s">
        <v>2176</v>
      </c>
      <c r="F172" s="364" t="s">
        <v>2167</v>
      </c>
      <c r="G172" s="364" t="s">
        <v>2177</v>
      </c>
      <c r="H172" s="457">
        <v>170</v>
      </c>
      <c r="I172" s="365"/>
      <c r="J172" s="364" t="s">
        <v>2178</v>
      </c>
      <c r="K172" s="423" t="s">
        <v>2179</v>
      </c>
    </row>
    <row r="173" spans="1:11" s="192" customFormat="1" ht="30">
      <c r="A173" s="364">
        <v>165</v>
      </c>
      <c r="B173" s="364" t="s">
        <v>646</v>
      </c>
      <c r="C173" s="456" t="s">
        <v>1990</v>
      </c>
      <c r="D173" s="456" t="s">
        <v>1979</v>
      </c>
      <c r="E173" s="365" t="s">
        <v>2180</v>
      </c>
      <c r="F173" s="364" t="s">
        <v>2162</v>
      </c>
      <c r="G173" s="364" t="s">
        <v>2181</v>
      </c>
      <c r="H173" s="457">
        <v>150</v>
      </c>
      <c r="I173" s="365"/>
      <c r="J173" s="364" t="s">
        <v>2182</v>
      </c>
      <c r="K173" s="423" t="s">
        <v>2183</v>
      </c>
    </row>
    <row r="174" spans="1:11" s="192" customFormat="1" ht="30">
      <c r="A174" s="364">
        <v>166</v>
      </c>
      <c r="B174" s="364" t="s">
        <v>646</v>
      </c>
      <c r="C174" s="456" t="s">
        <v>1990</v>
      </c>
      <c r="D174" s="456" t="s">
        <v>1997</v>
      </c>
      <c r="E174" s="365" t="s">
        <v>2146</v>
      </c>
      <c r="F174" s="364" t="s">
        <v>2022</v>
      </c>
      <c r="G174" s="364" t="s">
        <v>2184</v>
      </c>
      <c r="H174" s="457">
        <v>170</v>
      </c>
      <c r="I174" s="365"/>
      <c r="J174" s="364" t="s">
        <v>2185</v>
      </c>
      <c r="K174" s="423" t="s">
        <v>2186</v>
      </c>
    </row>
    <row r="175" spans="1:11" s="192" customFormat="1" ht="30">
      <c r="A175" s="364">
        <v>167</v>
      </c>
      <c r="B175" s="364" t="s">
        <v>646</v>
      </c>
      <c r="C175" s="456" t="s">
        <v>1990</v>
      </c>
      <c r="D175" s="456" t="s">
        <v>1979</v>
      </c>
      <c r="E175" s="365" t="s">
        <v>2180</v>
      </c>
      <c r="F175" s="364" t="s">
        <v>2187</v>
      </c>
      <c r="G175" s="364" t="s">
        <v>2188</v>
      </c>
      <c r="H175" s="457">
        <v>130</v>
      </c>
      <c r="I175" s="365"/>
      <c r="J175" s="364" t="s">
        <v>2189</v>
      </c>
      <c r="K175" s="423" t="s">
        <v>2190</v>
      </c>
    </row>
    <row r="176" spans="1:11" s="192" customFormat="1" ht="15">
      <c r="A176" s="364">
        <v>168</v>
      </c>
      <c r="B176" s="364" t="s">
        <v>646</v>
      </c>
      <c r="C176" s="456" t="s">
        <v>1990</v>
      </c>
      <c r="D176" s="456" t="s">
        <v>1979</v>
      </c>
      <c r="E176" s="365" t="s">
        <v>2191</v>
      </c>
      <c r="F176" s="364" t="s">
        <v>2192</v>
      </c>
      <c r="G176" s="364" t="s">
        <v>2193</v>
      </c>
      <c r="H176" s="457">
        <v>150</v>
      </c>
      <c r="I176" s="365"/>
      <c r="J176" s="364" t="s">
        <v>2194</v>
      </c>
      <c r="K176" s="423" t="s">
        <v>2195</v>
      </c>
    </row>
    <row r="177" spans="1:11" s="192" customFormat="1" ht="30">
      <c r="A177" s="364">
        <v>169</v>
      </c>
      <c r="B177" s="364" t="s">
        <v>646</v>
      </c>
      <c r="C177" s="456" t="s">
        <v>1990</v>
      </c>
      <c r="D177" s="456" t="s">
        <v>1979</v>
      </c>
      <c r="E177" s="365" t="s">
        <v>2196</v>
      </c>
      <c r="F177" s="364" t="s">
        <v>2172</v>
      </c>
      <c r="G177" s="364" t="s">
        <v>2197</v>
      </c>
      <c r="H177" s="457">
        <v>160</v>
      </c>
      <c r="I177" s="365"/>
      <c r="J177" s="364" t="s">
        <v>2198</v>
      </c>
      <c r="K177" s="423" t="s">
        <v>2199</v>
      </c>
    </row>
    <row r="178" spans="1:11" s="192" customFormat="1" ht="15">
      <c r="A178" s="364">
        <v>170</v>
      </c>
      <c r="B178" s="364" t="s">
        <v>646</v>
      </c>
      <c r="C178" s="456" t="s">
        <v>2200</v>
      </c>
      <c r="D178" s="456" t="s">
        <v>2201</v>
      </c>
      <c r="E178" s="365" t="s">
        <v>2202</v>
      </c>
      <c r="F178" s="364" t="s">
        <v>2203</v>
      </c>
      <c r="G178" s="364" t="s">
        <v>2204</v>
      </c>
      <c r="H178" s="493">
        <v>1600</v>
      </c>
      <c r="I178" s="365"/>
      <c r="J178" s="493" t="s">
        <v>2205</v>
      </c>
      <c r="K178" s="496" t="s">
        <v>2206</v>
      </c>
    </row>
    <row r="179" spans="1:11" s="192" customFormat="1" ht="15">
      <c r="A179" s="364">
        <v>171</v>
      </c>
      <c r="B179" s="364" t="s">
        <v>646</v>
      </c>
      <c r="C179" s="456" t="s">
        <v>2200</v>
      </c>
      <c r="D179" s="456" t="s">
        <v>2201</v>
      </c>
      <c r="E179" s="365" t="s">
        <v>2207</v>
      </c>
      <c r="F179" s="364" t="s">
        <v>2208</v>
      </c>
      <c r="G179" s="364" t="s">
        <v>2209</v>
      </c>
      <c r="H179" s="494"/>
      <c r="I179" s="365"/>
      <c r="J179" s="494"/>
      <c r="K179" s="497"/>
    </row>
    <row r="180" spans="1:11" s="192" customFormat="1" ht="15">
      <c r="A180" s="364">
        <v>172</v>
      </c>
      <c r="B180" s="364" t="s">
        <v>646</v>
      </c>
      <c r="C180" s="456" t="s">
        <v>2200</v>
      </c>
      <c r="D180" s="456" t="s">
        <v>2201</v>
      </c>
      <c r="E180" s="365" t="s">
        <v>2210</v>
      </c>
      <c r="F180" s="364" t="s">
        <v>2211</v>
      </c>
      <c r="G180" s="364" t="s">
        <v>2212</v>
      </c>
      <c r="H180" s="494"/>
      <c r="I180" s="365"/>
      <c r="J180" s="494"/>
      <c r="K180" s="497"/>
    </row>
    <row r="181" spans="1:11" s="192" customFormat="1" ht="15">
      <c r="A181" s="364">
        <v>173</v>
      </c>
      <c r="B181" s="364" t="s">
        <v>646</v>
      </c>
      <c r="C181" s="456" t="s">
        <v>2200</v>
      </c>
      <c r="D181" s="456" t="s">
        <v>2201</v>
      </c>
      <c r="E181" s="365" t="s">
        <v>2207</v>
      </c>
      <c r="F181" s="364" t="s">
        <v>2208</v>
      </c>
      <c r="G181" s="364" t="s">
        <v>2213</v>
      </c>
      <c r="H181" s="494"/>
      <c r="I181" s="365"/>
      <c r="J181" s="494"/>
      <c r="K181" s="497"/>
    </row>
    <row r="182" spans="1:11" s="192" customFormat="1" ht="15">
      <c r="A182" s="364">
        <v>174</v>
      </c>
      <c r="B182" s="364" t="s">
        <v>646</v>
      </c>
      <c r="C182" s="456" t="s">
        <v>2200</v>
      </c>
      <c r="D182" s="456" t="s">
        <v>2214</v>
      </c>
      <c r="E182" s="365" t="s">
        <v>2215</v>
      </c>
      <c r="F182" s="364" t="s">
        <v>2216</v>
      </c>
      <c r="G182" s="364" t="s">
        <v>2217</v>
      </c>
      <c r="H182" s="494"/>
      <c r="I182" s="365"/>
      <c r="J182" s="494"/>
      <c r="K182" s="497"/>
    </row>
    <row r="183" spans="1:11" s="192" customFormat="1" ht="15">
      <c r="A183" s="364">
        <v>175</v>
      </c>
      <c r="B183" s="364" t="s">
        <v>646</v>
      </c>
      <c r="C183" s="456" t="s">
        <v>2200</v>
      </c>
      <c r="D183" s="456" t="s">
        <v>2201</v>
      </c>
      <c r="E183" s="365" t="s">
        <v>2218</v>
      </c>
      <c r="F183" s="364" t="s">
        <v>2219</v>
      </c>
      <c r="G183" s="364" t="s">
        <v>2220</v>
      </c>
      <c r="H183" s="494"/>
      <c r="I183" s="365"/>
      <c r="J183" s="494"/>
      <c r="K183" s="497"/>
    </row>
    <row r="184" spans="1:11" s="192" customFormat="1" ht="30">
      <c r="A184" s="364">
        <v>176</v>
      </c>
      <c r="B184" s="364" t="s">
        <v>646</v>
      </c>
      <c r="C184" s="456" t="s">
        <v>2200</v>
      </c>
      <c r="D184" s="456" t="s">
        <v>2221</v>
      </c>
      <c r="E184" s="365" t="s">
        <v>2222</v>
      </c>
      <c r="F184" s="364" t="s">
        <v>2223</v>
      </c>
      <c r="G184" s="364" t="s">
        <v>2224</v>
      </c>
      <c r="H184" s="494"/>
      <c r="I184" s="365"/>
      <c r="J184" s="494"/>
      <c r="K184" s="497"/>
    </row>
    <row r="185" spans="1:11" s="192" customFormat="1" ht="30">
      <c r="A185" s="364">
        <v>177</v>
      </c>
      <c r="B185" s="364" t="s">
        <v>646</v>
      </c>
      <c r="C185" s="456" t="s">
        <v>2200</v>
      </c>
      <c r="D185" s="456" t="s">
        <v>2225</v>
      </c>
      <c r="E185" s="365" t="s">
        <v>2226</v>
      </c>
      <c r="F185" s="364" t="s">
        <v>2227</v>
      </c>
      <c r="G185" s="364" t="s">
        <v>2228</v>
      </c>
      <c r="H185" s="494"/>
      <c r="I185" s="365"/>
      <c r="J185" s="494"/>
      <c r="K185" s="497"/>
    </row>
    <row r="186" spans="1:11" s="192" customFormat="1" ht="30">
      <c r="A186" s="364">
        <v>178</v>
      </c>
      <c r="B186" s="364" t="s">
        <v>646</v>
      </c>
      <c r="C186" s="456" t="s">
        <v>2200</v>
      </c>
      <c r="D186" s="456" t="s">
        <v>2225</v>
      </c>
      <c r="E186" s="365" t="s">
        <v>2226</v>
      </c>
      <c r="F186" s="364" t="s">
        <v>2229</v>
      </c>
      <c r="G186" s="364" t="s">
        <v>2230</v>
      </c>
      <c r="H186" s="494"/>
      <c r="I186" s="365"/>
      <c r="J186" s="494"/>
      <c r="K186" s="497"/>
    </row>
    <row r="187" spans="1:11" s="192" customFormat="1" ht="30">
      <c r="A187" s="364">
        <v>179</v>
      </c>
      <c r="B187" s="364" t="s">
        <v>646</v>
      </c>
      <c r="C187" s="456" t="s">
        <v>2200</v>
      </c>
      <c r="D187" s="456" t="s">
        <v>2225</v>
      </c>
      <c r="E187" s="365" t="s">
        <v>2226</v>
      </c>
      <c r="F187" s="364" t="s">
        <v>2231</v>
      </c>
      <c r="G187" s="364" t="s">
        <v>2232</v>
      </c>
      <c r="H187" s="494"/>
      <c r="I187" s="365"/>
      <c r="J187" s="494"/>
      <c r="K187" s="497"/>
    </row>
    <row r="188" spans="1:11" s="192" customFormat="1" ht="15">
      <c r="A188" s="364">
        <v>180</v>
      </c>
      <c r="B188" s="364" t="s">
        <v>646</v>
      </c>
      <c r="C188" s="456" t="s">
        <v>2200</v>
      </c>
      <c r="D188" s="456" t="s">
        <v>2201</v>
      </c>
      <c r="E188" s="365" t="s">
        <v>2207</v>
      </c>
      <c r="F188" s="364" t="s">
        <v>2233</v>
      </c>
      <c r="G188" s="364" t="s">
        <v>2234</v>
      </c>
      <c r="H188" s="494"/>
      <c r="I188" s="365"/>
      <c r="J188" s="494"/>
      <c r="K188" s="497"/>
    </row>
    <row r="189" spans="1:11" s="192" customFormat="1" ht="15">
      <c r="A189" s="364">
        <v>181</v>
      </c>
      <c r="B189" s="364" t="s">
        <v>646</v>
      </c>
      <c r="C189" s="456" t="s">
        <v>2200</v>
      </c>
      <c r="D189" s="456" t="s">
        <v>2201</v>
      </c>
      <c r="E189" s="365" t="s">
        <v>2207</v>
      </c>
      <c r="F189" s="364" t="s">
        <v>2235</v>
      </c>
      <c r="G189" s="364" t="s">
        <v>2236</v>
      </c>
      <c r="H189" s="494"/>
      <c r="I189" s="365"/>
      <c r="J189" s="494"/>
      <c r="K189" s="497"/>
    </row>
    <row r="190" spans="1:11" s="192" customFormat="1" ht="15">
      <c r="A190" s="364">
        <v>182</v>
      </c>
      <c r="B190" s="364" t="s">
        <v>646</v>
      </c>
      <c r="C190" s="456" t="s">
        <v>2200</v>
      </c>
      <c r="D190" s="456" t="s">
        <v>2201</v>
      </c>
      <c r="E190" s="365" t="s">
        <v>2207</v>
      </c>
      <c r="F190" s="364" t="s">
        <v>2208</v>
      </c>
      <c r="G190" s="364" t="s">
        <v>2237</v>
      </c>
      <c r="H190" s="494"/>
      <c r="I190" s="365"/>
      <c r="J190" s="494"/>
      <c r="K190" s="497"/>
    </row>
    <row r="191" spans="1:11" s="192" customFormat="1" ht="15">
      <c r="A191" s="364">
        <v>183</v>
      </c>
      <c r="B191" s="364" t="s">
        <v>646</v>
      </c>
      <c r="C191" s="456" t="s">
        <v>2200</v>
      </c>
      <c r="D191" s="456" t="s">
        <v>2201</v>
      </c>
      <c r="E191" s="365" t="s">
        <v>2238</v>
      </c>
      <c r="F191" s="364" t="s">
        <v>2231</v>
      </c>
      <c r="G191" s="364" t="s">
        <v>2239</v>
      </c>
      <c r="H191" s="494"/>
      <c r="I191" s="365"/>
      <c r="J191" s="494"/>
      <c r="K191" s="497"/>
    </row>
    <row r="192" spans="1:11" s="192" customFormat="1" ht="15">
      <c r="A192" s="364">
        <v>184</v>
      </c>
      <c r="B192" s="364" t="s">
        <v>646</v>
      </c>
      <c r="C192" s="456" t="s">
        <v>2200</v>
      </c>
      <c r="D192" s="456" t="s">
        <v>2201</v>
      </c>
      <c r="E192" s="365" t="s">
        <v>2240</v>
      </c>
      <c r="F192" s="364" t="s">
        <v>2211</v>
      </c>
      <c r="G192" s="364" t="s">
        <v>2241</v>
      </c>
      <c r="H192" s="494"/>
      <c r="I192" s="365"/>
      <c r="J192" s="494"/>
      <c r="K192" s="497"/>
    </row>
    <row r="193" spans="1:11" s="192" customFormat="1" ht="15">
      <c r="A193" s="364">
        <v>185</v>
      </c>
      <c r="B193" s="364" t="s">
        <v>646</v>
      </c>
      <c r="C193" s="456" t="s">
        <v>2200</v>
      </c>
      <c r="D193" s="456" t="s">
        <v>2242</v>
      </c>
      <c r="E193" s="365" t="s">
        <v>2243</v>
      </c>
      <c r="F193" s="364" t="s">
        <v>2208</v>
      </c>
      <c r="G193" s="364" t="s">
        <v>2244</v>
      </c>
      <c r="H193" s="494"/>
      <c r="I193" s="365"/>
      <c r="J193" s="494"/>
      <c r="K193" s="497"/>
    </row>
    <row r="194" spans="1:11" s="192" customFormat="1" ht="15">
      <c r="A194" s="364">
        <v>186</v>
      </c>
      <c r="B194" s="364" t="s">
        <v>646</v>
      </c>
      <c r="C194" s="456" t="s">
        <v>2200</v>
      </c>
      <c r="D194" s="456" t="s">
        <v>2245</v>
      </c>
      <c r="E194" s="365" t="s">
        <v>2246</v>
      </c>
      <c r="F194" s="364" t="s">
        <v>2247</v>
      </c>
      <c r="G194" s="364" t="s">
        <v>2248</v>
      </c>
      <c r="H194" s="494"/>
      <c r="I194" s="365"/>
      <c r="J194" s="494"/>
      <c r="K194" s="497"/>
    </row>
    <row r="195" spans="1:11" s="192" customFormat="1" ht="15">
      <c r="A195" s="364">
        <v>187</v>
      </c>
      <c r="B195" s="364" t="s">
        <v>646</v>
      </c>
      <c r="C195" s="456" t="s">
        <v>2200</v>
      </c>
      <c r="D195" s="456" t="s">
        <v>2201</v>
      </c>
      <c r="E195" s="365" t="s">
        <v>2207</v>
      </c>
      <c r="F195" s="364" t="s">
        <v>2249</v>
      </c>
      <c r="G195" s="364" t="s">
        <v>2250</v>
      </c>
      <c r="H195" s="494"/>
      <c r="I195" s="365"/>
      <c r="J195" s="494"/>
      <c r="K195" s="497"/>
    </row>
    <row r="196" spans="1:11" s="192" customFormat="1" ht="15">
      <c r="A196" s="364">
        <v>188</v>
      </c>
      <c r="B196" s="364" t="s">
        <v>646</v>
      </c>
      <c r="C196" s="456" t="s">
        <v>2200</v>
      </c>
      <c r="D196" s="456" t="s">
        <v>2201</v>
      </c>
      <c r="E196" s="365" t="s">
        <v>2207</v>
      </c>
      <c r="F196" s="364" t="s">
        <v>2211</v>
      </c>
      <c r="G196" s="364" t="s">
        <v>2251</v>
      </c>
      <c r="H196" s="494"/>
      <c r="I196" s="365"/>
      <c r="J196" s="494"/>
      <c r="K196" s="497"/>
    </row>
    <row r="197" spans="1:11" s="192" customFormat="1" ht="15">
      <c r="A197" s="364">
        <v>189</v>
      </c>
      <c r="B197" s="364" t="s">
        <v>646</v>
      </c>
      <c r="C197" s="456" t="s">
        <v>2200</v>
      </c>
      <c r="D197" s="456" t="s">
        <v>2201</v>
      </c>
      <c r="E197" s="365" t="s">
        <v>2252</v>
      </c>
      <c r="F197" s="364" t="s">
        <v>2253</v>
      </c>
      <c r="G197" s="364" t="s">
        <v>2254</v>
      </c>
      <c r="H197" s="495"/>
      <c r="I197" s="365"/>
      <c r="J197" s="495"/>
      <c r="K197" s="498"/>
    </row>
    <row r="198" spans="1:11" s="192" customFormat="1" ht="30">
      <c r="A198" s="364">
        <v>190</v>
      </c>
      <c r="B198" s="364" t="s">
        <v>646</v>
      </c>
      <c r="C198" s="456" t="s">
        <v>1990</v>
      </c>
      <c r="D198" s="456" t="s">
        <v>2255</v>
      </c>
      <c r="E198" s="365" t="s">
        <v>2256</v>
      </c>
      <c r="F198" s="364" t="s">
        <v>2016</v>
      </c>
      <c r="G198" s="364" t="s">
        <v>2257</v>
      </c>
      <c r="H198" s="493">
        <v>2008</v>
      </c>
      <c r="I198" s="365"/>
      <c r="J198" s="493" t="s">
        <v>2258</v>
      </c>
      <c r="K198" s="496" t="s">
        <v>2259</v>
      </c>
    </row>
    <row r="199" spans="1:11" s="192" customFormat="1" ht="30">
      <c r="A199" s="364">
        <v>191</v>
      </c>
      <c r="B199" s="364" t="s">
        <v>646</v>
      </c>
      <c r="C199" s="456" t="s">
        <v>1990</v>
      </c>
      <c r="D199" s="456" t="s">
        <v>2260</v>
      </c>
      <c r="E199" s="365" t="s">
        <v>2256</v>
      </c>
      <c r="F199" s="364" t="s">
        <v>2261</v>
      </c>
      <c r="G199" s="364" t="s">
        <v>2262</v>
      </c>
      <c r="H199" s="494"/>
      <c r="I199" s="365"/>
      <c r="J199" s="494"/>
      <c r="K199" s="497"/>
    </row>
    <row r="200" spans="1:11" s="192" customFormat="1" ht="15">
      <c r="A200" s="364">
        <v>192</v>
      </c>
      <c r="B200" s="364" t="s">
        <v>646</v>
      </c>
      <c r="C200" s="456" t="s">
        <v>1990</v>
      </c>
      <c r="D200" s="456" t="s">
        <v>2263</v>
      </c>
      <c r="E200" s="365" t="s">
        <v>1979</v>
      </c>
      <c r="F200" s="364" t="s">
        <v>2004</v>
      </c>
      <c r="G200" s="364" t="s">
        <v>2264</v>
      </c>
      <c r="H200" s="494"/>
      <c r="I200" s="365"/>
      <c r="J200" s="494"/>
      <c r="K200" s="497"/>
    </row>
    <row r="201" spans="1:11" s="192" customFormat="1" ht="15">
      <c r="A201" s="364">
        <v>193</v>
      </c>
      <c r="B201" s="364" t="s">
        <v>646</v>
      </c>
      <c r="C201" s="456" t="s">
        <v>1990</v>
      </c>
      <c r="D201" s="456" t="s">
        <v>2263</v>
      </c>
      <c r="E201" s="365" t="s">
        <v>1979</v>
      </c>
      <c r="F201" s="364" t="s">
        <v>2192</v>
      </c>
      <c r="G201" s="364" t="s">
        <v>2265</v>
      </c>
      <c r="H201" s="494"/>
      <c r="I201" s="365"/>
      <c r="J201" s="494"/>
      <c r="K201" s="497"/>
    </row>
    <row r="202" spans="1:11" s="192" customFormat="1" ht="15">
      <c r="A202" s="364">
        <v>194</v>
      </c>
      <c r="B202" s="364" t="s">
        <v>646</v>
      </c>
      <c r="C202" s="456" t="s">
        <v>1990</v>
      </c>
      <c r="D202" s="456" t="s">
        <v>2263</v>
      </c>
      <c r="E202" s="365" t="s">
        <v>1979</v>
      </c>
      <c r="F202" s="364" t="s">
        <v>2016</v>
      </c>
      <c r="G202" s="364" t="s">
        <v>2266</v>
      </c>
      <c r="H202" s="494"/>
      <c r="I202" s="365"/>
      <c r="J202" s="494"/>
      <c r="K202" s="497"/>
    </row>
    <row r="203" spans="1:11" s="192" customFormat="1" ht="30">
      <c r="A203" s="364">
        <v>195</v>
      </c>
      <c r="B203" s="364" t="s">
        <v>646</v>
      </c>
      <c r="C203" s="456" t="s">
        <v>1990</v>
      </c>
      <c r="D203" s="456" t="s">
        <v>2255</v>
      </c>
      <c r="E203" s="365" t="s">
        <v>2256</v>
      </c>
      <c r="F203" s="364" t="s">
        <v>2172</v>
      </c>
      <c r="G203" s="364" t="s">
        <v>2267</v>
      </c>
      <c r="H203" s="494"/>
      <c r="I203" s="365"/>
      <c r="J203" s="494"/>
      <c r="K203" s="497"/>
    </row>
    <row r="204" spans="1:11" s="192" customFormat="1" ht="15">
      <c r="A204" s="364">
        <v>196</v>
      </c>
      <c r="B204" s="364" t="s">
        <v>646</v>
      </c>
      <c r="C204" s="456" t="s">
        <v>1990</v>
      </c>
      <c r="D204" s="456" t="s">
        <v>2263</v>
      </c>
      <c r="E204" s="365" t="s">
        <v>1979</v>
      </c>
      <c r="F204" s="364" t="s">
        <v>2187</v>
      </c>
      <c r="G204" s="364" t="s">
        <v>2268</v>
      </c>
      <c r="H204" s="494"/>
      <c r="I204" s="365"/>
      <c r="J204" s="494"/>
      <c r="K204" s="497"/>
    </row>
    <row r="205" spans="1:11" s="192" customFormat="1" ht="30">
      <c r="A205" s="364">
        <v>197</v>
      </c>
      <c r="B205" s="364" t="s">
        <v>646</v>
      </c>
      <c r="C205" s="456" t="s">
        <v>1990</v>
      </c>
      <c r="D205" s="456" t="s">
        <v>2255</v>
      </c>
      <c r="E205" s="365" t="s">
        <v>2256</v>
      </c>
      <c r="F205" s="364" t="s">
        <v>2142</v>
      </c>
      <c r="G205" s="364" t="s">
        <v>2269</v>
      </c>
      <c r="H205" s="494"/>
      <c r="I205" s="365"/>
      <c r="J205" s="494"/>
      <c r="K205" s="497"/>
    </row>
    <row r="206" spans="1:11" s="192" customFormat="1" ht="15">
      <c r="A206" s="364">
        <v>198</v>
      </c>
      <c r="B206" s="364" t="s">
        <v>646</v>
      </c>
      <c r="C206" s="456" t="s">
        <v>1990</v>
      </c>
      <c r="D206" s="456" t="s">
        <v>2263</v>
      </c>
      <c r="E206" s="365" t="s">
        <v>1979</v>
      </c>
      <c r="F206" s="364" t="s">
        <v>2016</v>
      </c>
      <c r="G206" s="364" t="s">
        <v>2270</v>
      </c>
      <c r="H206" s="494"/>
      <c r="I206" s="365"/>
      <c r="J206" s="494"/>
      <c r="K206" s="497"/>
    </row>
    <row r="207" spans="1:11" s="192" customFormat="1" ht="15">
      <c r="A207" s="364">
        <v>199</v>
      </c>
      <c r="B207" s="364" t="s">
        <v>646</v>
      </c>
      <c r="C207" s="456" t="s">
        <v>1990</v>
      </c>
      <c r="D207" s="456" t="s">
        <v>2263</v>
      </c>
      <c r="E207" s="365" t="s">
        <v>1979</v>
      </c>
      <c r="F207" s="364" t="s">
        <v>2271</v>
      </c>
      <c r="G207" s="364" t="s">
        <v>2272</v>
      </c>
      <c r="H207" s="495"/>
      <c r="I207" s="365"/>
      <c r="J207" s="495"/>
      <c r="K207" s="498"/>
    </row>
    <row r="208" spans="1:11" s="192" customFormat="1" ht="30">
      <c r="A208" s="364">
        <v>200</v>
      </c>
      <c r="B208" s="364" t="s">
        <v>646</v>
      </c>
      <c r="C208" s="456" t="s">
        <v>1990</v>
      </c>
      <c r="D208" s="456" t="s">
        <v>2273</v>
      </c>
      <c r="E208" s="365" t="s">
        <v>2274</v>
      </c>
      <c r="F208" s="364">
        <v>2005</v>
      </c>
      <c r="G208" s="364" t="s">
        <v>2275</v>
      </c>
      <c r="H208" s="493">
        <v>3960</v>
      </c>
      <c r="I208" s="365"/>
      <c r="J208" s="493" t="s">
        <v>2276</v>
      </c>
      <c r="K208" s="496" t="s">
        <v>2277</v>
      </c>
    </row>
    <row r="209" spans="1:11" s="192" customFormat="1" ht="30">
      <c r="A209" s="364">
        <v>201</v>
      </c>
      <c r="B209" s="364" t="s">
        <v>646</v>
      </c>
      <c r="C209" s="456" t="s">
        <v>1990</v>
      </c>
      <c r="D209" s="456" t="s">
        <v>2273</v>
      </c>
      <c r="E209" s="365" t="s">
        <v>2278</v>
      </c>
      <c r="F209" s="364">
        <v>1998</v>
      </c>
      <c r="G209" s="364" t="s">
        <v>2279</v>
      </c>
      <c r="H209" s="494"/>
      <c r="I209" s="365"/>
      <c r="J209" s="494"/>
      <c r="K209" s="497"/>
    </row>
    <row r="210" spans="1:11" s="192" customFormat="1" ht="30">
      <c r="A210" s="364">
        <v>202</v>
      </c>
      <c r="B210" s="364" t="s">
        <v>646</v>
      </c>
      <c r="C210" s="456" t="s">
        <v>1990</v>
      </c>
      <c r="D210" s="456" t="s">
        <v>2273</v>
      </c>
      <c r="E210" s="365" t="s">
        <v>2280</v>
      </c>
      <c r="F210" s="364">
        <v>2007</v>
      </c>
      <c r="G210" s="364" t="s">
        <v>2281</v>
      </c>
      <c r="H210" s="494"/>
      <c r="I210" s="365"/>
      <c r="J210" s="494"/>
      <c r="K210" s="497"/>
    </row>
    <row r="211" spans="1:11" s="192" customFormat="1" ht="30">
      <c r="A211" s="364">
        <v>203</v>
      </c>
      <c r="B211" s="364" t="s">
        <v>646</v>
      </c>
      <c r="C211" s="456" t="s">
        <v>1990</v>
      </c>
      <c r="D211" s="456" t="s">
        <v>2273</v>
      </c>
      <c r="E211" s="365" t="s">
        <v>2278</v>
      </c>
      <c r="F211" s="364">
        <v>1998</v>
      </c>
      <c r="G211" s="364" t="s">
        <v>2282</v>
      </c>
      <c r="H211" s="494"/>
      <c r="I211" s="365"/>
      <c r="J211" s="494"/>
      <c r="K211" s="497"/>
    </row>
    <row r="212" spans="1:11" s="192" customFormat="1" ht="30">
      <c r="A212" s="364">
        <v>204</v>
      </c>
      <c r="B212" s="364" t="s">
        <v>646</v>
      </c>
      <c r="C212" s="456" t="s">
        <v>1990</v>
      </c>
      <c r="D212" s="456" t="s">
        <v>2273</v>
      </c>
      <c r="E212" s="365" t="s">
        <v>2283</v>
      </c>
      <c r="F212" s="364">
        <v>2001</v>
      </c>
      <c r="G212" s="364" t="s">
        <v>2284</v>
      </c>
      <c r="H212" s="494"/>
      <c r="I212" s="365"/>
      <c r="J212" s="494"/>
      <c r="K212" s="497"/>
    </row>
    <row r="213" spans="1:11" s="192" customFormat="1" ht="30">
      <c r="A213" s="364">
        <v>205</v>
      </c>
      <c r="B213" s="364" t="s">
        <v>646</v>
      </c>
      <c r="C213" s="456" t="s">
        <v>1990</v>
      </c>
      <c r="D213" s="456" t="s">
        <v>2273</v>
      </c>
      <c r="E213" s="365" t="s">
        <v>2285</v>
      </c>
      <c r="F213" s="364">
        <v>1997</v>
      </c>
      <c r="G213" s="364" t="s">
        <v>2286</v>
      </c>
      <c r="H213" s="494"/>
      <c r="I213" s="365"/>
      <c r="J213" s="494"/>
      <c r="K213" s="497"/>
    </row>
    <row r="214" spans="1:11" s="192" customFormat="1" ht="30">
      <c r="A214" s="364">
        <v>206</v>
      </c>
      <c r="B214" s="364" t="s">
        <v>646</v>
      </c>
      <c r="C214" s="456" t="s">
        <v>1990</v>
      </c>
      <c r="D214" s="456" t="s">
        <v>2273</v>
      </c>
      <c r="E214" s="365" t="s">
        <v>2287</v>
      </c>
      <c r="F214" s="364">
        <v>1998</v>
      </c>
      <c r="G214" s="364" t="s">
        <v>2288</v>
      </c>
      <c r="H214" s="494"/>
      <c r="I214" s="365"/>
      <c r="J214" s="494"/>
      <c r="K214" s="497"/>
    </row>
    <row r="215" spans="1:11" s="192" customFormat="1" ht="30">
      <c r="A215" s="364">
        <v>207</v>
      </c>
      <c r="B215" s="364" t="s">
        <v>646</v>
      </c>
      <c r="C215" s="456" t="s">
        <v>1990</v>
      </c>
      <c r="D215" s="456" t="s">
        <v>2273</v>
      </c>
      <c r="E215" s="365" t="s">
        <v>2289</v>
      </c>
      <c r="F215" s="364">
        <v>1999</v>
      </c>
      <c r="G215" s="364" t="s">
        <v>2290</v>
      </c>
      <c r="H215" s="494"/>
      <c r="I215" s="365"/>
      <c r="J215" s="494"/>
      <c r="K215" s="497"/>
    </row>
    <row r="216" spans="1:11" s="192" customFormat="1" ht="30">
      <c r="A216" s="364">
        <v>208</v>
      </c>
      <c r="B216" s="364" t="s">
        <v>646</v>
      </c>
      <c r="C216" s="456" t="s">
        <v>1990</v>
      </c>
      <c r="D216" s="456" t="s">
        <v>2273</v>
      </c>
      <c r="E216" s="365" t="s">
        <v>2291</v>
      </c>
      <c r="F216" s="364">
        <v>2008</v>
      </c>
      <c r="G216" s="364" t="s">
        <v>2292</v>
      </c>
      <c r="H216" s="494"/>
      <c r="I216" s="365"/>
      <c r="J216" s="494"/>
      <c r="K216" s="497"/>
    </row>
    <row r="217" spans="1:11" s="192" customFormat="1" ht="30">
      <c r="A217" s="364">
        <v>209</v>
      </c>
      <c r="B217" s="364" t="s">
        <v>646</v>
      </c>
      <c r="C217" s="456" t="s">
        <v>1990</v>
      </c>
      <c r="D217" s="456" t="s">
        <v>2293</v>
      </c>
      <c r="E217" s="365" t="s">
        <v>2294</v>
      </c>
      <c r="F217" s="364">
        <v>1998</v>
      </c>
      <c r="G217" s="364" t="s">
        <v>2295</v>
      </c>
      <c r="H217" s="494"/>
      <c r="I217" s="365"/>
      <c r="J217" s="494"/>
      <c r="K217" s="497"/>
    </row>
    <row r="218" spans="1:11" s="192" customFormat="1" ht="30">
      <c r="A218" s="364">
        <v>210</v>
      </c>
      <c r="B218" s="364" t="s">
        <v>646</v>
      </c>
      <c r="C218" s="456" t="s">
        <v>1990</v>
      </c>
      <c r="D218" s="456" t="s">
        <v>2273</v>
      </c>
      <c r="E218" s="365" t="s">
        <v>2289</v>
      </c>
      <c r="F218" s="364">
        <v>1997</v>
      </c>
      <c r="G218" s="364" t="s">
        <v>2296</v>
      </c>
      <c r="H218" s="494"/>
      <c r="I218" s="365"/>
      <c r="J218" s="494"/>
      <c r="K218" s="497"/>
    </row>
    <row r="219" spans="1:11" s="192" customFormat="1" ht="30">
      <c r="A219" s="364">
        <v>211</v>
      </c>
      <c r="B219" s="364" t="s">
        <v>646</v>
      </c>
      <c r="C219" s="456" t="s">
        <v>1990</v>
      </c>
      <c r="D219" s="456" t="s">
        <v>2273</v>
      </c>
      <c r="E219" s="365" t="s">
        <v>2283</v>
      </c>
      <c r="F219" s="364">
        <v>1998</v>
      </c>
      <c r="G219" s="364" t="s">
        <v>2297</v>
      </c>
      <c r="H219" s="494"/>
      <c r="I219" s="365"/>
      <c r="J219" s="494"/>
      <c r="K219" s="497"/>
    </row>
    <row r="220" spans="1:11" s="192" customFormat="1" ht="30">
      <c r="A220" s="364">
        <v>212</v>
      </c>
      <c r="B220" s="364" t="s">
        <v>646</v>
      </c>
      <c r="C220" s="456" t="s">
        <v>1990</v>
      </c>
      <c r="D220" s="456" t="s">
        <v>2273</v>
      </c>
      <c r="E220" s="365" t="s">
        <v>2291</v>
      </c>
      <c r="F220" s="364">
        <v>2006</v>
      </c>
      <c r="G220" s="364" t="s">
        <v>2298</v>
      </c>
      <c r="H220" s="494"/>
      <c r="I220" s="365"/>
      <c r="J220" s="494"/>
      <c r="K220" s="497"/>
    </row>
    <row r="221" spans="1:11" s="192" customFormat="1" ht="15">
      <c r="A221" s="364">
        <v>213</v>
      </c>
      <c r="B221" s="364" t="s">
        <v>646</v>
      </c>
      <c r="C221" s="456" t="s">
        <v>1990</v>
      </c>
      <c r="D221" s="456" t="s">
        <v>1979</v>
      </c>
      <c r="E221" s="365" t="s">
        <v>2299</v>
      </c>
      <c r="F221" s="364">
        <v>1990</v>
      </c>
      <c r="G221" s="364" t="s">
        <v>2300</v>
      </c>
      <c r="H221" s="494"/>
      <c r="I221" s="365"/>
      <c r="J221" s="494"/>
      <c r="K221" s="497"/>
    </row>
    <row r="222" spans="1:11" s="192" customFormat="1" ht="15">
      <c r="A222" s="364">
        <v>214</v>
      </c>
      <c r="B222" s="364" t="s">
        <v>646</v>
      </c>
      <c r="C222" s="456" t="s">
        <v>1990</v>
      </c>
      <c r="D222" s="456" t="s">
        <v>1979</v>
      </c>
      <c r="E222" s="365" t="s">
        <v>2301</v>
      </c>
      <c r="F222" s="364">
        <v>1988</v>
      </c>
      <c r="G222" s="364" t="s">
        <v>2302</v>
      </c>
      <c r="H222" s="494"/>
      <c r="I222" s="365"/>
      <c r="J222" s="494"/>
      <c r="K222" s="497"/>
    </row>
    <row r="223" spans="1:11" s="192" customFormat="1" ht="15">
      <c r="A223" s="364">
        <v>215</v>
      </c>
      <c r="B223" s="364" t="s">
        <v>646</v>
      </c>
      <c r="C223" s="456" t="s">
        <v>1990</v>
      </c>
      <c r="D223" s="456" t="s">
        <v>1979</v>
      </c>
      <c r="E223" s="365" t="s">
        <v>2301</v>
      </c>
      <c r="F223" s="364">
        <v>1990</v>
      </c>
      <c r="G223" s="364" t="s">
        <v>2303</v>
      </c>
      <c r="H223" s="494"/>
      <c r="I223" s="365"/>
      <c r="J223" s="494"/>
      <c r="K223" s="497"/>
    </row>
    <row r="224" spans="1:11" s="192" customFormat="1" ht="15">
      <c r="A224" s="364">
        <v>216</v>
      </c>
      <c r="B224" s="364" t="s">
        <v>646</v>
      </c>
      <c r="C224" s="456" t="s">
        <v>1990</v>
      </c>
      <c r="D224" s="456" t="s">
        <v>1979</v>
      </c>
      <c r="E224" s="365" t="s">
        <v>2301</v>
      </c>
      <c r="F224" s="364">
        <v>1995</v>
      </c>
      <c r="G224" s="364" t="s">
        <v>2304</v>
      </c>
      <c r="H224" s="494"/>
      <c r="I224" s="365"/>
      <c r="J224" s="494"/>
      <c r="K224" s="497"/>
    </row>
    <row r="225" spans="1:11" s="192" customFormat="1" ht="15">
      <c r="A225" s="364">
        <v>217</v>
      </c>
      <c r="B225" s="364" t="s">
        <v>646</v>
      </c>
      <c r="C225" s="456" t="s">
        <v>1990</v>
      </c>
      <c r="D225" s="456" t="s">
        <v>1979</v>
      </c>
      <c r="E225" s="365" t="s">
        <v>2301</v>
      </c>
      <c r="F225" s="364">
        <v>1988</v>
      </c>
      <c r="G225" s="364" t="s">
        <v>2305</v>
      </c>
      <c r="H225" s="494"/>
      <c r="I225" s="365"/>
      <c r="J225" s="494"/>
      <c r="K225" s="497"/>
    </row>
    <row r="226" spans="1:11" s="192" customFormat="1" ht="15">
      <c r="A226" s="364">
        <v>218</v>
      </c>
      <c r="B226" s="364" t="s">
        <v>646</v>
      </c>
      <c r="C226" s="456" t="s">
        <v>1990</v>
      </c>
      <c r="D226" s="456" t="s">
        <v>1979</v>
      </c>
      <c r="E226" s="365" t="s">
        <v>2301</v>
      </c>
      <c r="F226" s="364">
        <v>1989</v>
      </c>
      <c r="G226" s="364" t="s">
        <v>2306</v>
      </c>
      <c r="H226" s="494"/>
      <c r="I226" s="365"/>
      <c r="J226" s="494"/>
      <c r="K226" s="497"/>
    </row>
    <row r="227" spans="1:11" s="192" customFormat="1" ht="15">
      <c r="A227" s="364">
        <v>219</v>
      </c>
      <c r="B227" s="364" t="s">
        <v>646</v>
      </c>
      <c r="C227" s="456" t="s">
        <v>1990</v>
      </c>
      <c r="D227" s="456" t="s">
        <v>1979</v>
      </c>
      <c r="E227" s="365" t="s">
        <v>2301</v>
      </c>
      <c r="F227" s="364">
        <v>1995</v>
      </c>
      <c r="G227" s="364" t="s">
        <v>2307</v>
      </c>
      <c r="H227" s="494"/>
      <c r="I227" s="365"/>
      <c r="J227" s="494"/>
      <c r="K227" s="497"/>
    </row>
    <row r="228" spans="1:11" s="192" customFormat="1" ht="15">
      <c r="A228" s="364">
        <v>220</v>
      </c>
      <c r="B228" s="364" t="s">
        <v>646</v>
      </c>
      <c r="C228" s="456" t="s">
        <v>1990</v>
      </c>
      <c r="D228" s="456" t="s">
        <v>1979</v>
      </c>
      <c r="E228" s="365" t="s">
        <v>2301</v>
      </c>
      <c r="F228" s="364">
        <v>1994</v>
      </c>
      <c r="G228" s="364" t="s">
        <v>2308</v>
      </c>
      <c r="H228" s="494"/>
      <c r="I228" s="365"/>
      <c r="J228" s="494"/>
      <c r="K228" s="497"/>
    </row>
    <row r="229" spans="1:11" s="192" customFormat="1" ht="15">
      <c r="A229" s="364">
        <v>221</v>
      </c>
      <c r="B229" s="364" t="s">
        <v>646</v>
      </c>
      <c r="C229" s="456" t="s">
        <v>1990</v>
      </c>
      <c r="D229" s="456" t="s">
        <v>1979</v>
      </c>
      <c r="E229" s="365" t="s">
        <v>2301</v>
      </c>
      <c r="F229" s="364">
        <v>1995</v>
      </c>
      <c r="G229" s="364" t="s">
        <v>2309</v>
      </c>
      <c r="H229" s="494"/>
      <c r="I229" s="365"/>
      <c r="J229" s="494"/>
      <c r="K229" s="497"/>
    </row>
    <row r="230" spans="1:11" s="192" customFormat="1" ht="30">
      <c r="A230" s="364">
        <v>222</v>
      </c>
      <c r="B230" s="364" t="s">
        <v>646</v>
      </c>
      <c r="C230" s="456" t="s">
        <v>1990</v>
      </c>
      <c r="D230" s="456" t="s">
        <v>2273</v>
      </c>
      <c r="E230" s="365" t="s">
        <v>2310</v>
      </c>
      <c r="F230" s="364">
        <v>2007</v>
      </c>
      <c r="G230" s="364" t="s">
        <v>2311</v>
      </c>
      <c r="H230" s="494"/>
      <c r="I230" s="365"/>
      <c r="J230" s="494"/>
      <c r="K230" s="497"/>
    </row>
    <row r="231" spans="1:11" s="192" customFormat="1" ht="15">
      <c r="A231" s="364">
        <v>223</v>
      </c>
      <c r="B231" s="364" t="s">
        <v>646</v>
      </c>
      <c r="C231" s="456" t="s">
        <v>1990</v>
      </c>
      <c r="D231" s="456" t="s">
        <v>1979</v>
      </c>
      <c r="E231" s="365" t="s">
        <v>2301</v>
      </c>
      <c r="F231" s="364">
        <v>1999</v>
      </c>
      <c r="G231" s="364" t="s">
        <v>2312</v>
      </c>
      <c r="H231" s="494"/>
      <c r="I231" s="365"/>
      <c r="J231" s="494"/>
      <c r="K231" s="497"/>
    </row>
    <row r="232" spans="1:11" s="192" customFormat="1" ht="30">
      <c r="A232" s="364">
        <v>224</v>
      </c>
      <c r="B232" s="364" t="s">
        <v>646</v>
      </c>
      <c r="C232" s="456" t="s">
        <v>1990</v>
      </c>
      <c r="D232" s="456" t="s">
        <v>2273</v>
      </c>
      <c r="E232" s="365" t="s">
        <v>2274</v>
      </c>
      <c r="F232" s="364">
        <v>1998</v>
      </c>
      <c r="G232" s="364" t="s">
        <v>2313</v>
      </c>
      <c r="H232" s="494"/>
      <c r="I232" s="365"/>
      <c r="J232" s="494"/>
      <c r="K232" s="497"/>
    </row>
    <row r="233" spans="1:11" s="192" customFormat="1" ht="15">
      <c r="A233" s="364">
        <v>225</v>
      </c>
      <c r="B233" s="364" t="s">
        <v>646</v>
      </c>
      <c r="C233" s="456" t="s">
        <v>1990</v>
      </c>
      <c r="D233" s="456" t="s">
        <v>1979</v>
      </c>
      <c r="E233" s="365" t="s">
        <v>2301</v>
      </c>
      <c r="F233" s="364">
        <v>1996</v>
      </c>
      <c r="G233" s="364" t="s">
        <v>2314</v>
      </c>
      <c r="H233" s="494"/>
      <c r="I233" s="365"/>
      <c r="J233" s="494"/>
      <c r="K233" s="497"/>
    </row>
    <row r="234" spans="1:11" s="192" customFormat="1" ht="15">
      <c r="A234" s="364">
        <v>226</v>
      </c>
      <c r="B234" s="364" t="s">
        <v>646</v>
      </c>
      <c r="C234" s="456" t="s">
        <v>1990</v>
      </c>
      <c r="D234" s="456" t="s">
        <v>1979</v>
      </c>
      <c r="E234" s="365" t="s">
        <v>2301</v>
      </c>
      <c r="F234" s="364">
        <v>1998</v>
      </c>
      <c r="G234" s="364" t="s">
        <v>2315</v>
      </c>
      <c r="H234" s="494"/>
      <c r="I234" s="365"/>
      <c r="J234" s="494"/>
      <c r="K234" s="497"/>
    </row>
    <row r="235" spans="1:11" s="192" customFormat="1" ht="30">
      <c r="A235" s="364">
        <v>227</v>
      </c>
      <c r="B235" s="364" t="s">
        <v>646</v>
      </c>
      <c r="C235" s="456" t="s">
        <v>1990</v>
      </c>
      <c r="D235" s="456" t="s">
        <v>2273</v>
      </c>
      <c r="E235" s="365" t="s">
        <v>2274</v>
      </c>
      <c r="F235" s="364">
        <v>1996</v>
      </c>
      <c r="G235" s="364" t="s">
        <v>2316</v>
      </c>
      <c r="H235" s="494"/>
      <c r="I235" s="365"/>
      <c r="J235" s="494"/>
      <c r="K235" s="497"/>
    </row>
    <row r="236" spans="1:11" s="192" customFormat="1" ht="15">
      <c r="A236" s="364">
        <v>228</v>
      </c>
      <c r="B236" s="364" t="s">
        <v>646</v>
      </c>
      <c r="C236" s="456" t="s">
        <v>1990</v>
      </c>
      <c r="D236" s="456" t="s">
        <v>1979</v>
      </c>
      <c r="E236" s="365" t="s">
        <v>2301</v>
      </c>
      <c r="F236" s="364">
        <v>1987</v>
      </c>
      <c r="G236" s="364" t="s">
        <v>2317</v>
      </c>
      <c r="H236" s="494"/>
      <c r="I236" s="365"/>
      <c r="J236" s="494"/>
      <c r="K236" s="497"/>
    </row>
    <row r="237" spans="1:11" s="192" customFormat="1" ht="30">
      <c r="A237" s="364">
        <v>229</v>
      </c>
      <c r="B237" s="364" t="s">
        <v>646</v>
      </c>
      <c r="C237" s="456" t="s">
        <v>1990</v>
      </c>
      <c r="D237" s="456" t="s">
        <v>2273</v>
      </c>
      <c r="E237" s="365" t="s">
        <v>2278</v>
      </c>
      <c r="F237" s="364">
        <v>1997</v>
      </c>
      <c r="G237" s="364" t="s">
        <v>2318</v>
      </c>
      <c r="H237" s="494"/>
      <c r="I237" s="365"/>
      <c r="J237" s="494"/>
      <c r="K237" s="497"/>
    </row>
    <row r="238" spans="1:11" s="192" customFormat="1" ht="30">
      <c r="A238" s="364">
        <v>230</v>
      </c>
      <c r="B238" s="364" t="s">
        <v>646</v>
      </c>
      <c r="C238" s="456" t="s">
        <v>1990</v>
      </c>
      <c r="D238" s="456" t="s">
        <v>2273</v>
      </c>
      <c r="E238" s="365" t="s">
        <v>2319</v>
      </c>
      <c r="F238" s="364">
        <v>1996</v>
      </c>
      <c r="G238" s="364" t="s">
        <v>2320</v>
      </c>
      <c r="H238" s="494"/>
      <c r="I238" s="365"/>
      <c r="J238" s="494"/>
      <c r="K238" s="497"/>
    </row>
    <row r="239" spans="1:11" s="192" customFormat="1" ht="30">
      <c r="A239" s="364">
        <v>231</v>
      </c>
      <c r="B239" s="364" t="s">
        <v>646</v>
      </c>
      <c r="C239" s="456" t="s">
        <v>1990</v>
      </c>
      <c r="D239" s="456" t="s">
        <v>2273</v>
      </c>
      <c r="E239" s="365" t="s">
        <v>2321</v>
      </c>
      <c r="F239" s="364">
        <v>2001</v>
      </c>
      <c r="G239" s="364" t="s">
        <v>2322</v>
      </c>
      <c r="H239" s="494"/>
      <c r="I239" s="365"/>
      <c r="J239" s="494"/>
      <c r="K239" s="497"/>
    </row>
    <row r="240" spans="1:11" s="192" customFormat="1" ht="30">
      <c r="A240" s="364">
        <v>232</v>
      </c>
      <c r="B240" s="364" t="s">
        <v>646</v>
      </c>
      <c r="C240" s="456" t="s">
        <v>1990</v>
      </c>
      <c r="D240" s="456" t="s">
        <v>2273</v>
      </c>
      <c r="E240" s="365" t="s">
        <v>2323</v>
      </c>
      <c r="F240" s="364">
        <v>1996</v>
      </c>
      <c r="G240" s="364" t="s">
        <v>2324</v>
      </c>
      <c r="H240" s="495"/>
      <c r="I240" s="365"/>
      <c r="J240" s="495"/>
      <c r="K240" s="498"/>
    </row>
    <row r="241" spans="1:11" s="192" customFormat="1" ht="30">
      <c r="A241" s="364">
        <v>233</v>
      </c>
      <c r="B241" s="364" t="s">
        <v>646</v>
      </c>
      <c r="C241" s="456" t="s">
        <v>1990</v>
      </c>
      <c r="D241" s="456" t="s">
        <v>1979</v>
      </c>
      <c r="E241" s="365" t="s">
        <v>2325</v>
      </c>
      <c r="F241" s="364" t="s">
        <v>2172</v>
      </c>
      <c r="G241" s="364" t="s">
        <v>2326</v>
      </c>
      <c r="H241" s="457">
        <v>75</v>
      </c>
      <c r="I241" s="365"/>
      <c r="J241" s="364" t="s">
        <v>2327</v>
      </c>
      <c r="K241" s="423" t="s">
        <v>2328</v>
      </c>
    </row>
    <row r="242" spans="1:11" s="192" customFormat="1" ht="30">
      <c r="A242" s="364">
        <v>234</v>
      </c>
      <c r="B242" s="364" t="s">
        <v>646</v>
      </c>
      <c r="C242" s="456" t="s">
        <v>1990</v>
      </c>
      <c r="D242" s="456" t="s">
        <v>1997</v>
      </c>
      <c r="E242" s="365" t="s">
        <v>2329</v>
      </c>
      <c r="F242" s="364" t="s">
        <v>2172</v>
      </c>
      <c r="G242" s="364" t="s">
        <v>2330</v>
      </c>
      <c r="H242" s="457">
        <v>75</v>
      </c>
      <c r="I242" s="365"/>
      <c r="J242" s="364" t="s">
        <v>2331</v>
      </c>
      <c r="K242" s="423" t="s">
        <v>2332</v>
      </c>
    </row>
    <row r="243" spans="1:11" s="192" customFormat="1" ht="30">
      <c r="A243" s="364">
        <v>235</v>
      </c>
      <c r="B243" s="364" t="s">
        <v>646</v>
      </c>
      <c r="C243" s="456" t="s">
        <v>1990</v>
      </c>
      <c r="D243" s="456" t="s">
        <v>1997</v>
      </c>
      <c r="E243" s="365" t="s">
        <v>2329</v>
      </c>
      <c r="F243" s="364" t="s">
        <v>2151</v>
      </c>
      <c r="G243" s="364" t="s">
        <v>2333</v>
      </c>
      <c r="H243" s="457">
        <v>75</v>
      </c>
      <c r="I243" s="365"/>
      <c r="J243" s="364" t="s">
        <v>2334</v>
      </c>
      <c r="K243" s="423" t="s">
        <v>2335</v>
      </c>
    </row>
    <row r="244" spans="1:11" s="192" customFormat="1" ht="30">
      <c r="A244" s="364">
        <v>236</v>
      </c>
      <c r="B244" s="364" t="s">
        <v>646</v>
      </c>
      <c r="C244" s="456" t="s">
        <v>1990</v>
      </c>
      <c r="D244" s="456" t="s">
        <v>1997</v>
      </c>
      <c r="E244" s="365" t="s">
        <v>2336</v>
      </c>
      <c r="F244" s="364" t="s">
        <v>2004</v>
      </c>
      <c r="G244" s="364" t="s">
        <v>2337</v>
      </c>
      <c r="H244" s="457">
        <v>75</v>
      </c>
      <c r="I244" s="365"/>
      <c r="J244" s="364" t="s">
        <v>2338</v>
      </c>
      <c r="K244" s="423" t="s">
        <v>2339</v>
      </c>
    </row>
    <row r="245" spans="1:11" s="192" customFormat="1" ht="30">
      <c r="A245" s="364">
        <v>237</v>
      </c>
      <c r="B245" s="364" t="s">
        <v>646</v>
      </c>
      <c r="C245" s="456" t="s">
        <v>1990</v>
      </c>
      <c r="D245" s="456" t="s">
        <v>1979</v>
      </c>
      <c r="E245" s="365" t="s">
        <v>2171</v>
      </c>
      <c r="F245" s="364" t="s">
        <v>2151</v>
      </c>
      <c r="G245" s="364" t="s">
        <v>2340</v>
      </c>
      <c r="H245" s="457">
        <v>75</v>
      </c>
      <c r="I245" s="365"/>
      <c r="J245" s="364" t="s">
        <v>2341</v>
      </c>
      <c r="K245" s="423" t="s">
        <v>2342</v>
      </c>
    </row>
    <row r="246" spans="1:11" s="192" customFormat="1" ht="30">
      <c r="A246" s="364">
        <v>238</v>
      </c>
      <c r="B246" s="364" t="s">
        <v>646</v>
      </c>
      <c r="C246" s="456" t="s">
        <v>1990</v>
      </c>
      <c r="D246" s="456" t="s">
        <v>1997</v>
      </c>
      <c r="E246" s="365" t="s">
        <v>2202</v>
      </c>
      <c r="F246" s="364" t="s">
        <v>2004</v>
      </c>
      <c r="G246" s="364" t="s">
        <v>2343</v>
      </c>
      <c r="H246" s="457">
        <v>112.5</v>
      </c>
      <c r="I246" s="365"/>
      <c r="J246" s="364" t="s">
        <v>2344</v>
      </c>
      <c r="K246" s="423" t="s">
        <v>2345</v>
      </c>
    </row>
    <row r="247" spans="1:11" s="192" customFormat="1" ht="30">
      <c r="A247" s="364">
        <v>239</v>
      </c>
      <c r="B247" s="364" t="s">
        <v>646</v>
      </c>
      <c r="C247" s="456" t="s">
        <v>1990</v>
      </c>
      <c r="D247" s="456" t="s">
        <v>1979</v>
      </c>
      <c r="E247" s="365" t="s">
        <v>2346</v>
      </c>
      <c r="F247" s="364" t="s">
        <v>2004</v>
      </c>
      <c r="G247" s="364" t="s">
        <v>2347</v>
      </c>
      <c r="H247" s="365">
        <v>87.5</v>
      </c>
      <c r="I247" s="365"/>
      <c r="J247" s="364" t="s">
        <v>2348</v>
      </c>
      <c r="K247" s="423" t="s">
        <v>2349</v>
      </c>
    </row>
    <row r="248" spans="1:11" s="192" customFormat="1" ht="15">
      <c r="A248" s="364">
        <v>240</v>
      </c>
      <c r="B248" s="364" t="s">
        <v>646</v>
      </c>
      <c r="C248" s="456" t="s">
        <v>1990</v>
      </c>
      <c r="D248" s="456" t="s">
        <v>1979</v>
      </c>
      <c r="E248" s="365" t="s">
        <v>2191</v>
      </c>
      <c r="F248" s="364" t="s">
        <v>2350</v>
      </c>
      <c r="G248" s="364" t="s">
        <v>2351</v>
      </c>
      <c r="H248" s="365">
        <v>87.5</v>
      </c>
      <c r="I248" s="365"/>
      <c r="J248" s="364" t="s">
        <v>2352</v>
      </c>
      <c r="K248" s="423" t="s">
        <v>2353</v>
      </c>
    </row>
    <row r="249" spans="1:11" s="192" customFormat="1" ht="30">
      <c r="A249" s="364">
        <v>241</v>
      </c>
      <c r="B249" s="364" t="s">
        <v>646</v>
      </c>
      <c r="C249" s="456" t="s">
        <v>1990</v>
      </c>
      <c r="D249" s="456" t="s">
        <v>2354</v>
      </c>
      <c r="E249" s="365" t="s">
        <v>2355</v>
      </c>
      <c r="F249" s="364" t="s">
        <v>2022</v>
      </c>
      <c r="G249" s="364" t="s">
        <v>2356</v>
      </c>
      <c r="H249" s="365">
        <v>62.5</v>
      </c>
      <c r="I249" s="365"/>
      <c r="J249" s="364" t="s">
        <v>2357</v>
      </c>
      <c r="K249" s="423" t="s">
        <v>2358</v>
      </c>
    </row>
    <row r="250" spans="1:11" s="192" customFormat="1" ht="30">
      <c r="A250" s="364">
        <v>242</v>
      </c>
      <c r="B250" s="364" t="s">
        <v>646</v>
      </c>
      <c r="C250" s="456" t="s">
        <v>1990</v>
      </c>
      <c r="D250" s="456" t="s">
        <v>2359</v>
      </c>
      <c r="E250" s="365" t="s">
        <v>2355</v>
      </c>
      <c r="F250" s="364" t="s">
        <v>2016</v>
      </c>
      <c r="G250" s="364" t="s">
        <v>2360</v>
      </c>
      <c r="H250" s="365">
        <v>62.5</v>
      </c>
      <c r="I250" s="365"/>
      <c r="J250" s="364" t="s">
        <v>2361</v>
      </c>
      <c r="K250" s="423" t="s">
        <v>2362</v>
      </c>
    </row>
    <row r="251" spans="1:11" s="192" customFormat="1" ht="30">
      <c r="A251" s="364">
        <v>243</v>
      </c>
      <c r="B251" s="364" t="s">
        <v>646</v>
      </c>
      <c r="C251" s="456" t="s">
        <v>1990</v>
      </c>
      <c r="D251" s="456" t="s">
        <v>2363</v>
      </c>
      <c r="E251" s="365" t="s">
        <v>2364</v>
      </c>
      <c r="F251" s="364" t="s">
        <v>2192</v>
      </c>
      <c r="G251" s="364" t="s">
        <v>2365</v>
      </c>
      <c r="H251" s="365">
        <v>62.5</v>
      </c>
      <c r="I251" s="365"/>
      <c r="J251" s="364" t="s">
        <v>2366</v>
      </c>
      <c r="K251" s="423" t="s">
        <v>2367</v>
      </c>
    </row>
    <row r="252" spans="1:11" s="192" customFormat="1" ht="30">
      <c r="A252" s="364">
        <v>244</v>
      </c>
      <c r="B252" s="364" t="s">
        <v>646</v>
      </c>
      <c r="C252" s="456" t="s">
        <v>1990</v>
      </c>
      <c r="D252" s="456" t="s">
        <v>2368</v>
      </c>
      <c r="E252" s="365" t="s">
        <v>1979</v>
      </c>
      <c r="F252" s="364" t="s">
        <v>2142</v>
      </c>
      <c r="G252" s="364" t="s">
        <v>2369</v>
      </c>
      <c r="H252" s="365">
        <v>62.5</v>
      </c>
      <c r="I252" s="365"/>
      <c r="J252" s="364" t="s">
        <v>2370</v>
      </c>
      <c r="K252" s="423" t="s">
        <v>2371</v>
      </c>
    </row>
    <row r="253" spans="1:11" s="192" customFormat="1" ht="30">
      <c r="A253" s="364">
        <v>245</v>
      </c>
      <c r="B253" s="364" t="s">
        <v>646</v>
      </c>
      <c r="C253" s="456" t="s">
        <v>1990</v>
      </c>
      <c r="D253" s="456" t="s">
        <v>2146</v>
      </c>
      <c r="E253" s="365" t="s">
        <v>2355</v>
      </c>
      <c r="F253" s="364" t="s">
        <v>1999</v>
      </c>
      <c r="G253" s="364" t="s">
        <v>2372</v>
      </c>
      <c r="H253" s="365">
        <v>62.5</v>
      </c>
      <c r="I253" s="365"/>
      <c r="J253" s="364" t="s">
        <v>2373</v>
      </c>
      <c r="K253" s="423" t="s">
        <v>2374</v>
      </c>
    </row>
    <row r="254" spans="1:11" s="192" customFormat="1" ht="30">
      <c r="A254" s="364">
        <v>246</v>
      </c>
      <c r="B254" s="364" t="s">
        <v>646</v>
      </c>
      <c r="C254" s="456" t="s">
        <v>1990</v>
      </c>
      <c r="D254" s="456" t="s">
        <v>2375</v>
      </c>
      <c r="E254" s="365" t="s">
        <v>2355</v>
      </c>
      <c r="F254" s="364" t="s">
        <v>2016</v>
      </c>
      <c r="G254" s="364" t="s">
        <v>2376</v>
      </c>
      <c r="H254" s="365">
        <v>62.5</v>
      </c>
      <c r="I254" s="365"/>
      <c r="J254" s="364" t="s">
        <v>2377</v>
      </c>
      <c r="K254" s="423" t="s">
        <v>2378</v>
      </c>
    </row>
    <row r="255" spans="1:11" s="192" customFormat="1" ht="30">
      <c r="A255" s="364">
        <v>247</v>
      </c>
      <c r="B255" s="364" t="s">
        <v>646</v>
      </c>
      <c r="C255" s="456" t="s">
        <v>1990</v>
      </c>
      <c r="D255" s="456" t="s">
        <v>2379</v>
      </c>
      <c r="E255" s="365" t="s">
        <v>1979</v>
      </c>
      <c r="F255" s="364" t="s">
        <v>2151</v>
      </c>
      <c r="G255" s="364" t="s">
        <v>2380</v>
      </c>
      <c r="H255" s="365">
        <v>62.5</v>
      </c>
      <c r="I255" s="365"/>
      <c r="J255" s="364" t="s">
        <v>2381</v>
      </c>
      <c r="K255" s="423" t="s">
        <v>2382</v>
      </c>
    </row>
    <row r="256" spans="1:11" s="192" customFormat="1" ht="30">
      <c r="A256" s="364">
        <v>248</v>
      </c>
      <c r="B256" s="364" t="s">
        <v>646</v>
      </c>
      <c r="C256" s="456" t="s">
        <v>1990</v>
      </c>
      <c r="D256" s="456" t="s">
        <v>2383</v>
      </c>
      <c r="E256" s="365" t="s">
        <v>2355</v>
      </c>
      <c r="F256" s="364" t="s">
        <v>2172</v>
      </c>
      <c r="G256" s="364" t="s">
        <v>2384</v>
      </c>
      <c r="H256" s="457">
        <v>75</v>
      </c>
      <c r="I256" s="365"/>
      <c r="J256" s="364" t="s">
        <v>2385</v>
      </c>
      <c r="K256" s="423" t="s">
        <v>2386</v>
      </c>
    </row>
    <row r="257" spans="1:11" s="192" customFormat="1" ht="30">
      <c r="A257" s="364">
        <v>249</v>
      </c>
      <c r="B257" s="364" t="s">
        <v>646</v>
      </c>
      <c r="C257" s="456" t="s">
        <v>1990</v>
      </c>
      <c r="D257" s="456" t="s">
        <v>2387</v>
      </c>
      <c r="E257" s="365" t="s">
        <v>2388</v>
      </c>
      <c r="F257" s="364" t="s">
        <v>2192</v>
      </c>
      <c r="G257" s="364" t="s">
        <v>2389</v>
      </c>
      <c r="H257" s="457">
        <v>75</v>
      </c>
      <c r="I257" s="365"/>
      <c r="J257" s="364" t="s">
        <v>2390</v>
      </c>
      <c r="K257" s="423" t="s">
        <v>2391</v>
      </c>
    </row>
    <row r="258" spans="1:11" s="192" customFormat="1" ht="30">
      <c r="A258" s="364">
        <v>250</v>
      </c>
      <c r="B258" s="364" t="s">
        <v>646</v>
      </c>
      <c r="C258" s="456" t="s">
        <v>1990</v>
      </c>
      <c r="D258" s="456" t="s">
        <v>2392</v>
      </c>
      <c r="E258" s="365" t="s">
        <v>1979</v>
      </c>
      <c r="F258" s="364" t="s">
        <v>2151</v>
      </c>
      <c r="G258" s="364" t="s">
        <v>2393</v>
      </c>
      <c r="H258" s="365">
        <v>87.5</v>
      </c>
      <c r="I258" s="365"/>
      <c r="J258" s="364" t="s">
        <v>2394</v>
      </c>
      <c r="K258" s="423" t="s">
        <v>2395</v>
      </c>
    </row>
    <row r="259" spans="1:11" s="192" customFormat="1" ht="30">
      <c r="A259" s="364">
        <v>251</v>
      </c>
      <c r="B259" s="364" t="s">
        <v>646</v>
      </c>
      <c r="C259" s="456" t="s">
        <v>1990</v>
      </c>
      <c r="D259" s="456" t="s">
        <v>2146</v>
      </c>
      <c r="E259" s="365" t="s">
        <v>2396</v>
      </c>
      <c r="F259" s="364" t="s">
        <v>2022</v>
      </c>
      <c r="G259" s="364" t="s">
        <v>2397</v>
      </c>
      <c r="H259" s="457">
        <v>75</v>
      </c>
      <c r="I259" s="365"/>
      <c r="J259" s="364" t="s">
        <v>2398</v>
      </c>
      <c r="K259" s="423" t="s">
        <v>2399</v>
      </c>
    </row>
    <row r="260" spans="1:11" s="192" customFormat="1" ht="15">
      <c r="A260" s="364">
        <v>252</v>
      </c>
      <c r="B260" s="364" t="s">
        <v>646</v>
      </c>
      <c r="C260" s="456" t="s">
        <v>1990</v>
      </c>
      <c r="D260" s="456" t="s">
        <v>2400</v>
      </c>
      <c r="E260" s="365" t="s">
        <v>1979</v>
      </c>
      <c r="F260" s="364" t="s">
        <v>2151</v>
      </c>
      <c r="G260" s="364" t="s">
        <v>2401</v>
      </c>
      <c r="H260" s="365">
        <v>87.5</v>
      </c>
      <c r="I260" s="365"/>
      <c r="J260" s="364" t="s">
        <v>2402</v>
      </c>
      <c r="K260" s="423" t="s">
        <v>2403</v>
      </c>
    </row>
    <row r="261" spans="1:11" s="192" customFormat="1" ht="30">
      <c r="A261" s="364">
        <v>253</v>
      </c>
      <c r="B261" s="364" t="s">
        <v>646</v>
      </c>
      <c r="C261" s="456" t="s">
        <v>1990</v>
      </c>
      <c r="D261" s="456" t="s">
        <v>2404</v>
      </c>
      <c r="E261" s="365" t="s">
        <v>2355</v>
      </c>
      <c r="F261" s="364" t="s">
        <v>2016</v>
      </c>
      <c r="G261" s="364" t="s">
        <v>2405</v>
      </c>
      <c r="H261" s="365">
        <v>87.5</v>
      </c>
      <c r="I261" s="365"/>
      <c r="J261" s="364" t="s">
        <v>2406</v>
      </c>
      <c r="K261" s="423" t="s">
        <v>2407</v>
      </c>
    </row>
    <row r="262" spans="1:11" s="192" customFormat="1" ht="30">
      <c r="A262" s="364">
        <v>254</v>
      </c>
      <c r="B262" s="364" t="s">
        <v>646</v>
      </c>
      <c r="C262" s="456" t="s">
        <v>1990</v>
      </c>
      <c r="D262" s="456" t="s">
        <v>2408</v>
      </c>
      <c r="E262" s="365" t="s">
        <v>2409</v>
      </c>
      <c r="F262" s="364" t="s">
        <v>2172</v>
      </c>
      <c r="G262" s="364" t="s">
        <v>2410</v>
      </c>
      <c r="H262" s="365">
        <v>187.5</v>
      </c>
      <c r="I262" s="365"/>
      <c r="J262" s="364" t="s">
        <v>2411</v>
      </c>
      <c r="K262" s="423" t="s">
        <v>2412</v>
      </c>
    </row>
    <row r="263" spans="1:11" s="192" customFormat="1" ht="30">
      <c r="A263" s="364">
        <v>255</v>
      </c>
      <c r="B263" s="364" t="s">
        <v>646</v>
      </c>
      <c r="C263" s="456" t="s">
        <v>1990</v>
      </c>
      <c r="D263" s="456" t="s">
        <v>2413</v>
      </c>
      <c r="E263" s="365" t="s">
        <v>2355</v>
      </c>
      <c r="F263" s="364" t="s">
        <v>2172</v>
      </c>
      <c r="G263" s="364" t="s">
        <v>2414</v>
      </c>
      <c r="H263" s="457">
        <v>75</v>
      </c>
      <c r="I263" s="365"/>
      <c r="J263" s="364" t="s">
        <v>2415</v>
      </c>
      <c r="K263" s="423" t="s">
        <v>2416</v>
      </c>
    </row>
    <row r="264" spans="1:11" s="192" customFormat="1" ht="15">
      <c r="A264" s="364">
        <v>256</v>
      </c>
      <c r="B264" s="364" t="s">
        <v>646</v>
      </c>
      <c r="C264" s="456" t="s">
        <v>2417</v>
      </c>
      <c r="D264" s="456" t="s">
        <v>2418</v>
      </c>
      <c r="E264" s="365" t="s">
        <v>1979</v>
      </c>
      <c r="F264" s="364" t="s">
        <v>2187</v>
      </c>
      <c r="G264" s="364" t="s">
        <v>2419</v>
      </c>
      <c r="H264" s="457">
        <v>75</v>
      </c>
      <c r="I264" s="365"/>
      <c r="J264" s="364" t="s">
        <v>2420</v>
      </c>
      <c r="K264" s="423" t="s">
        <v>2421</v>
      </c>
    </row>
    <row r="265" spans="1:11" s="192" customFormat="1" ht="15">
      <c r="A265" s="364">
        <v>257</v>
      </c>
      <c r="B265" s="364" t="s">
        <v>646</v>
      </c>
      <c r="C265" s="456" t="s">
        <v>1990</v>
      </c>
      <c r="D265" s="456" t="s">
        <v>2422</v>
      </c>
      <c r="E265" s="365" t="s">
        <v>1979</v>
      </c>
      <c r="F265" s="364" t="s">
        <v>2016</v>
      </c>
      <c r="G265" s="364" t="s">
        <v>2423</v>
      </c>
      <c r="H265" s="457">
        <v>75</v>
      </c>
      <c r="I265" s="365"/>
      <c r="J265" s="364" t="s">
        <v>2424</v>
      </c>
      <c r="K265" s="423" t="s">
        <v>2425</v>
      </c>
    </row>
    <row r="266" spans="1:11" s="192" customFormat="1" ht="30">
      <c r="A266" s="364">
        <v>258</v>
      </c>
      <c r="B266" s="364" t="s">
        <v>646</v>
      </c>
      <c r="C266" s="456" t="s">
        <v>2417</v>
      </c>
      <c r="D266" s="456" t="s">
        <v>2426</v>
      </c>
      <c r="E266" s="365" t="s">
        <v>2427</v>
      </c>
      <c r="F266" s="364" t="s">
        <v>2428</v>
      </c>
      <c r="G266" s="364" t="s">
        <v>2429</v>
      </c>
      <c r="H266" s="365">
        <v>87.5</v>
      </c>
      <c r="I266" s="365"/>
      <c r="J266" s="364" t="s">
        <v>2430</v>
      </c>
      <c r="K266" s="423" t="s">
        <v>2431</v>
      </c>
    </row>
    <row r="267" spans="1:11" s="192" customFormat="1" ht="30">
      <c r="A267" s="364">
        <v>259</v>
      </c>
      <c r="B267" s="364" t="s">
        <v>646</v>
      </c>
      <c r="C267" s="456" t="s">
        <v>1990</v>
      </c>
      <c r="D267" s="456" t="s">
        <v>2432</v>
      </c>
      <c r="E267" s="365" t="s">
        <v>1979</v>
      </c>
      <c r="F267" s="364" t="s">
        <v>2433</v>
      </c>
      <c r="G267" s="364" t="s">
        <v>2434</v>
      </c>
      <c r="H267" s="365">
        <v>87.5</v>
      </c>
      <c r="I267" s="365"/>
      <c r="J267" s="364" t="s">
        <v>2435</v>
      </c>
      <c r="K267" s="423" t="s">
        <v>2436</v>
      </c>
    </row>
    <row r="268" spans="1:11" s="192" customFormat="1" ht="15">
      <c r="A268" s="364">
        <v>260</v>
      </c>
      <c r="B268" s="364" t="s">
        <v>646</v>
      </c>
      <c r="C268" s="456" t="s">
        <v>1990</v>
      </c>
      <c r="D268" s="456" t="s">
        <v>2437</v>
      </c>
      <c r="E268" s="365" t="s">
        <v>1979</v>
      </c>
      <c r="F268" s="364" t="s">
        <v>2142</v>
      </c>
      <c r="G268" s="364" t="s">
        <v>2438</v>
      </c>
      <c r="H268" s="457">
        <v>75</v>
      </c>
      <c r="I268" s="365"/>
      <c r="J268" s="364" t="s">
        <v>2439</v>
      </c>
      <c r="K268" s="423" t="s">
        <v>2440</v>
      </c>
    </row>
    <row r="269" spans="1:11" s="192" customFormat="1" ht="15">
      <c r="A269" s="364">
        <v>261</v>
      </c>
      <c r="B269" s="364" t="s">
        <v>646</v>
      </c>
      <c r="C269" s="456" t="s">
        <v>1990</v>
      </c>
      <c r="D269" s="456" t="s">
        <v>2441</v>
      </c>
      <c r="E269" s="365" t="s">
        <v>1979</v>
      </c>
      <c r="F269" s="364" t="s">
        <v>2172</v>
      </c>
      <c r="G269" s="364" t="s">
        <v>2442</v>
      </c>
      <c r="H269" s="365">
        <v>87.5</v>
      </c>
      <c r="I269" s="365"/>
      <c r="J269" s="364" t="s">
        <v>2443</v>
      </c>
      <c r="K269" s="423" t="s">
        <v>2444</v>
      </c>
    </row>
    <row r="270" spans="1:11" s="192" customFormat="1" ht="30">
      <c r="A270" s="364">
        <v>262</v>
      </c>
      <c r="B270" s="364" t="s">
        <v>646</v>
      </c>
      <c r="C270" s="456" t="s">
        <v>1990</v>
      </c>
      <c r="D270" s="456" t="s">
        <v>1979</v>
      </c>
      <c r="E270" s="365" t="s">
        <v>2445</v>
      </c>
      <c r="F270" s="364" t="s">
        <v>2022</v>
      </c>
      <c r="G270" s="364" t="s">
        <v>2446</v>
      </c>
      <c r="H270" s="457">
        <v>150</v>
      </c>
      <c r="I270" s="365"/>
      <c r="J270" s="364" t="s">
        <v>2447</v>
      </c>
      <c r="K270" s="423" t="s">
        <v>2448</v>
      </c>
    </row>
    <row r="271" spans="1:11" s="192" customFormat="1" ht="15">
      <c r="A271" s="364">
        <v>263</v>
      </c>
      <c r="B271" s="364" t="s">
        <v>646</v>
      </c>
      <c r="C271" s="456" t="s">
        <v>1990</v>
      </c>
      <c r="D271" s="456" t="s">
        <v>1979</v>
      </c>
      <c r="E271" s="365" t="s">
        <v>2449</v>
      </c>
      <c r="F271" s="364" t="s">
        <v>2004</v>
      </c>
      <c r="G271" s="364" t="s">
        <v>2450</v>
      </c>
      <c r="H271" s="457">
        <v>150</v>
      </c>
      <c r="I271" s="365"/>
      <c r="J271" s="364" t="s">
        <v>2451</v>
      </c>
      <c r="K271" s="423" t="s">
        <v>2452</v>
      </c>
    </row>
    <row r="272" spans="1:11" s="192" customFormat="1" ht="15">
      <c r="A272" s="364">
        <v>264</v>
      </c>
      <c r="B272" s="364" t="s">
        <v>646</v>
      </c>
      <c r="C272" s="456" t="s">
        <v>1990</v>
      </c>
      <c r="D272" s="456" t="s">
        <v>1979</v>
      </c>
      <c r="E272" s="365" t="s">
        <v>2453</v>
      </c>
      <c r="F272" s="364" t="s">
        <v>2151</v>
      </c>
      <c r="G272" s="364" t="s">
        <v>2454</v>
      </c>
      <c r="H272" s="457">
        <v>150</v>
      </c>
      <c r="I272" s="365"/>
      <c r="J272" s="364" t="s">
        <v>2455</v>
      </c>
      <c r="K272" s="423" t="s">
        <v>2456</v>
      </c>
    </row>
    <row r="273" spans="1:11" s="192" customFormat="1" ht="15">
      <c r="A273" s="364">
        <v>265</v>
      </c>
      <c r="B273" s="364" t="s">
        <v>646</v>
      </c>
      <c r="C273" s="456" t="s">
        <v>1990</v>
      </c>
      <c r="D273" s="456" t="s">
        <v>1979</v>
      </c>
      <c r="E273" s="365" t="s">
        <v>2457</v>
      </c>
      <c r="F273" s="364" t="s">
        <v>2458</v>
      </c>
      <c r="G273" s="364" t="s">
        <v>2459</v>
      </c>
      <c r="H273" s="457">
        <v>150</v>
      </c>
      <c r="I273" s="365"/>
      <c r="J273" s="364" t="s">
        <v>2460</v>
      </c>
      <c r="K273" s="423" t="s">
        <v>2461</v>
      </c>
    </row>
    <row r="274" spans="1:11" s="192" customFormat="1" ht="15">
      <c r="A274" s="364">
        <v>266</v>
      </c>
      <c r="B274" s="364" t="s">
        <v>646</v>
      </c>
      <c r="C274" s="456" t="s">
        <v>1990</v>
      </c>
      <c r="D274" s="456" t="s">
        <v>1979</v>
      </c>
      <c r="E274" s="365" t="s">
        <v>2453</v>
      </c>
      <c r="F274" s="364" t="s">
        <v>2167</v>
      </c>
      <c r="G274" s="364" t="s">
        <v>2462</v>
      </c>
      <c r="H274" s="457">
        <v>150</v>
      </c>
      <c r="I274" s="365"/>
      <c r="J274" s="364" t="s">
        <v>2463</v>
      </c>
      <c r="K274" s="423" t="s">
        <v>2464</v>
      </c>
    </row>
    <row r="275" spans="1:11" s="192" customFormat="1" ht="15">
      <c r="A275" s="364">
        <v>267</v>
      </c>
      <c r="B275" s="364" t="s">
        <v>646</v>
      </c>
      <c r="C275" s="456" t="s">
        <v>1990</v>
      </c>
      <c r="D275" s="456" t="s">
        <v>1979</v>
      </c>
      <c r="E275" s="365" t="s">
        <v>2465</v>
      </c>
      <c r="F275" s="364" t="s">
        <v>2151</v>
      </c>
      <c r="G275" s="364" t="s">
        <v>2466</v>
      </c>
      <c r="H275" s="457">
        <v>150</v>
      </c>
      <c r="I275" s="365"/>
      <c r="J275" s="364" t="s">
        <v>2467</v>
      </c>
      <c r="K275" s="423" t="s">
        <v>2468</v>
      </c>
    </row>
    <row r="276" spans="1:11" s="192" customFormat="1" ht="15">
      <c r="A276" s="364">
        <v>268</v>
      </c>
      <c r="B276" s="364" t="s">
        <v>646</v>
      </c>
      <c r="C276" s="456" t="s">
        <v>1990</v>
      </c>
      <c r="D276" s="456" t="s">
        <v>1979</v>
      </c>
      <c r="E276" s="365" t="s">
        <v>2465</v>
      </c>
      <c r="F276" s="364" t="s">
        <v>2458</v>
      </c>
      <c r="G276" s="364" t="s">
        <v>2469</v>
      </c>
      <c r="H276" s="457">
        <v>150</v>
      </c>
      <c r="I276" s="365"/>
      <c r="J276" s="364" t="s">
        <v>2470</v>
      </c>
      <c r="K276" s="423" t="s">
        <v>2471</v>
      </c>
    </row>
    <row r="277" spans="1:11" s="192" customFormat="1" ht="30">
      <c r="A277" s="364">
        <v>269</v>
      </c>
      <c r="B277" s="364" t="s">
        <v>646</v>
      </c>
      <c r="C277" s="456" t="s">
        <v>1990</v>
      </c>
      <c r="D277" s="456" t="s">
        <v>1979</v>
      </c>
      <c r="E277" s="365" t="s">
        <v>2472</v>
      </c>
      <c r="F277" s="364" t="s">
        <v>2022</v>
      </c>
      <c r="G277" s="364" t="s">
        <v>2473</v>
      </c>
      <c r="H277" s="457">
        <v>150</v>
      </c>
      <c r="I277" s="365"/>
      <c r="J277" s="364" t="s">
        <v>2474</v>
      </c>
      <c r="K277" s="423" t="s">
        <v>2475</v>
      </c>
    </row>
    <row r="278" spans="1:11" s="192" customFormat="1" ht="15">
      <c r="A278" s="364">
        <v>270</v>
      </c>
      <c r="B278" s="364" t="s">
        <v>646</v>
      </c>
      <c r="C278" s="456" t="s">
        <v>1990</v>
      </c>
      <c r="D278" s="456" t="s">
        <v>1979</v>
      </c>
      <c r="E278" s="365" t="s">
        <v>2476</v>
      </c>
      <c r="F278" s="364" t="s">
        <v>2172</v>
      </c>
      <c r="G278" s="364" t="s">
        <v>2477</v>
      </c>
      <c r="H278" s="457">
        <v>150</v>
      </c>
      <c r="I278" s="365"/>
      <c r="J278" s="364" t="s">
        <v>2478</v>
      </c>
      <c r="K278" s="423" t="s">
        <v>2479</v>
      </c>
    </row>
    <row r="279" spans="1:11" s="192" customFormat="1" ht="30">
      <c r="A279" s="364">
        <v>271</v>
      </c>
      <c r="B279" s="364" t="s">
        <v>646</v>
      </c>
      <c r="C279" s="456" t="s">
        <v>1990</v>
      </c>
      <c r="D279" s="456" t="s">
        <v>1979</v>
      </c>
      <c r="E279" s="365" t="s">
        <v>2449</v>
      </c>
      <c r="F279" s="364" t="s">
        <v>2004</v>
      </c>
      <c r="G279" s="364" t="s">
        <v>2480</v>
      </c>
      <c r="H279" s="457">
        <v>150</v>
      </c>
      <c r="I279" s="365"/>
      <c r="J279" s="364" t="s">
        <v>2481</v>
      </c>
      <c r="K279" s="423" t="s">
        <v>2482</v>
      </c>
    </row>
    <row r="280" spans="1:11" s="192" customFormat="1" ht="30">
      <c r="A280" s="364">
        <v>272</v>
      </c>
      <c r="B280" s="364" t="s">
        <v>646</v>
      </c>
      <c r="C280" s="456" t="s">
        <v>1990</v>
      </c>
      <c r="D280" s="456" t="s">
        <v>1979</v>
      </c>
      <c r="E280" s="365" t="s">
        <v>2483</v>
      </c>
      <c r="F280" s="364" t="s">
        <v>2192</v>
      </c>
      <c r="G280" s="364" t="s">
        <v>2484</v>
      </c>
      <c r="H280" s="457">
        <v>150</v>
      </c>
      <c r="I280" s="365"/>
      <c r="J280" s="364" t="s">
        <v>2485</v>
      </c>
      <c r="K280" s="423" t="s">
        <v>2486</v>
      </c>
    </row>
    <row r="281" spans="1:11" s="192" customFormat="1" ht="30">
      <c r="A281" s="364">
        <v>273</v>
      </c>
      <c r="B281" s="364" t="s">
        <v>646</v>
      </c>
      <c r="C281" s="456" t="s">
        <v>1990</v>
      </c>
      <c r="D281" s="456" t="s">
        <v>1997</v>
      </c>
      <c r="E281" s="365" t="s">
        <v>2487</v>
      </c>
      <c r="F281" s="364" t="s">
        <v>2004</v>
      </c>
      <c r="G281" s="364" t="s">
        <v>2488</v>
      </c>
      <c r="H281" s="457">
        <v>150</v>
      </c>
      <c r="I281" s="365"/>
      <c r="J281" s="364" t="s">
        <v>2489</v>
      </c>
      <c r="K281" s="423" t="s">
        <v>2490</v>
      </c>
    </row>
    <row r="282" spans="1:11" s="192" customFormat="1" ht="30">
      <c r="A282" s="364">
        <v>274</v>
      </c>
      <c r="B282" s="364" t="s">
        <v>646</v>
      </c>
      <c r="C282" s="456" t="s">
        <v>1990</v>
      </c>
      <c r="D282" s="456" t="s">
        <v>1997</v>
      </c>
      <c r="E282" s="365" t="s">
        <v>2491</v>
      </c>
      <c r="F282" s="364" t="s">
        <v>2492</v>
      </c>
      <c r="G282" s="364" t="s">
        <v>2493</v>
      </c>
      <c r="H282" s="457">
        <v>150</v>
      </c>
      <c r="I282" s="365"/>
      <c r="J282" s="364" t="s">
        <v>2494</v>
      </c>
      <c r="K282" s="423" t="s">
        <v>2495</v>
      </c>
    </row>
    <row r="283" spans="1:11" s="192" customFormat="1" ht="30">
      <c r="A283" s="364">
        <v>275</v>
      </c>
      <c r="B283" s="364" t="s">
        <v>646</v>
      </c>
      <c r="C283" s="456" t="s">
        <v>1990</v>
      </c>
      <c r="D283" s="456" t="s">
        <v>1997</v>
      </c>
      <c r="E283" s="365" t="s">
        <v>2319</v>
      </c>
      <c r="F283" s="364" t="s">
        <v>2004</v>
      </c>
      <c r="G283" s="364" t="s">
        <v>2496</v>
      </c>
      <c r="H283" s="457">
        <v>150</v>
      </c>
      <c r="I283" s="365"/>
      <c r="J283" s="364" t="s">
        <v>2497</v>
      </c>
      <c r="K283" s="423" t="s">
        <v>2498</v>
      </c>
    </row>
    <row r="284" spans="1:11" s="192" customFormat="1" ht="15">
      <c r="A284" s="364">
        <v>276</v>
      </c>
      <c r="B284" s="364" t="s">
        <v>646</v>
      </c>
      <c r="C284" s="456" t="s">
        <v>1990</v>
      </c>
      <c r="D284" s="456" t="s">
        <v>1979</v>
      </c>
      <c r="E284" s="365" t="s">
        <v>2465</v>
      </c>
      <c r="F284" s="364" t="s">
        <v>2172</v>
      </c>
      <c r="G284" s="364" t="s">
        <v>2499</v>
      </c>
      <c r="H284" s="457">
        <v>150</v>
      </c>
      <c r="I284" s="365"/>
      <c r="J284" s="364" t="s">
        <v>2500</v>
      </c>
      <c r="K284" s="423" t="s">
        <v>2501</v>
      </c>
    </row>
    <row r="285" spans="1:11" s="192" customFormat="1" ht="30">
      <c r="A285" s="364">
        <v>277</v>
      </c>
      <c r="B285" s="364" t="s">
        <v>646</v>
      </c>
      <c r="C285" s="456" t="s">
        <v>1990</v>
      </c>
      <c r="D285" s="456" t="s">
        <v>1997</v>
      </c>
      <c r="E285" s="365" t="s">
        <v>2336</v>
      </c>
      <c r="F285" s="364" t="s">
        <v>2151</v>
      </c>
      <c r="G285" s="364" t="s">
        <v>2502</v>
      </c>
      <c r="H285" s="457">
        <v>150</v>
      </c>
      <c r="I285" s="365"/>
      <c r="J285" s="364" t="s">
        <v>2503</v>
      </c>
      <c r="K285" s="423" t="s">
        <v>2504</v>
      </c>
    </row>
    <row r="286" spans="1:11" s="192" customFormat="1" ht="30">
      <c r="A286" s="364">
        <v>278</v>
      </c>
      <c r="B286" s="364" t="s">
        <v>646</v>
      </c>
      <c r="C286" s="456" t="s">
        <v>1990</v>
      </c>
      <c r="D286" s="456" t="s">
        <v>1997</v>
      </c>
      <c r="E286" s="365" t="s">
        <v>2505</v>
      </c>
      <c r="F286" s="364" t="s">
        <v>1999</v>
      </c>
      <c r="G286" s="364" t="s">
        <v>2506</v>
      </c>
      <c r="H286" s="457">
        <v>150</v>
      </c>
      <c r="I286" s="365"/>
      <c r="J286" s="364" t="s">
        <v>2507</v>
      </c>
      <c r="K286" s="423" t="s">
        <v>2508</v>
      </c>
    </row>
    <row r="287" spans="1:11" s="192" customFormat="1" ht="30">
      <c r="A287" s="364">
        <v>279</v>
      </c>
      <c r="B287" s="364" t="s">
        <v>646</v>
      </c>
      <c r="C287" s="456" t="s">
        <v>1990</v>
      </c>
      <c r="D287" s="456" t="s">
        <v>2146</v>
      </c>
      <c r="E287" s="365" t="s">
        <v>1997</v>
      </c>
      <c r="F287" s="364" t="s">
        <v>2151</v>
      </c>
      <c r="G287" s="364" t="s">
        <v>2509</v>
      </c>
      <c r="H287" s="457">
        <v>70</v>
      </c>
      <c r="I287" s="365"/>
      <c r="J287" s="364">
        <v>19001037901</v>
      </c>
      <c r="K287" s="423" t="s">
        <v>2510</v>
      </c>
    </row>
    <row r="288" spans="1:11" s="192" customFormat="1" ht="30">
      <c r="A288" s="364">
        <v>280</v>
      </c>
      <c r="B288" s="364" t="s">
        <v>646</v>
      </c>
      <c r="C288" s="456" t="s">
        <v>1990</v>
      </c>
      <c r="D288" s="456" t="s">
        <v>2511</v>
      </c>
      <c r="E288" s="365" t="s">
        <v>1997</v>
      </c>
      <c r="F288" s="364" t="s">
        <v>2187</v>
      </c>
      <c r="G288" s="364" t="s">
        <v>2512</v>
      </c>
      <c r="H288" s="457">
        <v>60</v>
      </c>
      <c r="I288" s="365"/>
      <c r="J288" s="364">
        <v>19001027925</v>
      </c>
      <c r="K288" s="423" t="s">
        <v>2513</v>
      </c>
    </row>
    <row r="289" spans="1:11" s="192" customFormat="1" ht="30">
      <c r="A289" s="364">
        <v>281</v>
      </c>
      <c r="B289" s="364" t="s">
        <v>646</v>
      </c>
      <c r="C289" s="456" t="s">
        <v>1990</v>
      </c>
      <c r="D289" s="456" t="s">
        <v>2146</v>
      </c>
      <c r="E289" s="365" t="s">
        <v>1997</v>
      </c>
      <c r="F289" s="364" t="s">
        <v>2004</v>
      </c>
      <c r="G289" s="364" t="s">
        <v>2514</v>
      </c>
      <c r="H289" s="457">
        <v>60</v>
      </c>
      <c r="I289" s="365"/>
      <c r="J289" s="364">
        <v>62006033974</v>
      </c>
      <c r="K289" s="423" t="s">
        <v>2515</v>
      </c>
    </row>
    <row r="290" spans="1:11" s="192" customFormat="1" ht="15">
      <c r="A290" s="364">
        <v>282</v>
      </c>
      <c r="B290" s="364" t="s">
        <v>646</v>
      </c>
      <c r="C290" s="456" t="s">
        <v>1990</v>
      </c>
      <c r="D290" s="456" t="s">
        <v>2301</v>
      </c>
      <c r="E290" s="365" t="s">
        <v>1979</v>
      </c>
      <c r="F290" s="364" t="s">
        <v>2016</v>
      </c>
      <c r="G290" s="364" t="s">
        <v>2516</v>
      </c>
      <c r="H290" s="457">
        <v>60</v>
      </c>
      <c r="I290" s="365"/>
      <c r="J290" s="364">
        <v>19001089735</v>
      </c>
      <c r="K290" s="423" t="s">
        <v>2517</v>
      </c>
    </row>
    <row r="291" spans="1:11" s="192" customFormat="1" ht="15">
      <c r="A291" s="364">
        <v>283</v>
      </c>
      <c r="B291" s="364" t="s">
        <v>646</v>
      </c>
      <c r="C291" s="456" t="s">
        <v>1990</v>
      </c>
      <c r="D291" s="456" t="s">
        <v>2301</v>
      </c>
      <c r="E291" s="365" t="s">
        <v>1979</v>
      </c>
      <c r="F291" s="364" t="s">
        <v>2016</v>
      </c>
      <c r="G291" s="364" t="s">
        <v>2518</v>
      </c>
      <c r="H291" s="457">
        <v>60</v>
      </c>
      <c r="I291" s="365"/>
      <c r="J291" s="364" t="s">
        <v>2519</v>
      </c>
      <c r="K291" s="423" t="s">
        <v>2520</v>
      </c>
    </row>
    <row r="292" spans="1:11" s="192" customFormat="1" ht="15">
      <c r="A292" s="364">
        <v>284</v>
      </c>
      <c r="B292" s="364" t="s">
        <v>646</v>
      </c>
      <c r="C292" s="456" t="s">
        <v>1990</v>
      </c>
      <c r="D292" s="456" t="s">
        <v>2301</v>
      </c>
      <c r="E292" s="365" t="s">
        <v>1979</v>
      </c>
      <c r="F292" s="364" t="s">
        <v>2151</v>
      </c>
      <c r="G292" s="364" t="s">
        <v>2521</v>
      </c>
      <c r="H292" s="457">
        <v>60</v>
      </c>
      <c r="I292" s="365"/>
      <c r="J292" s="364" t="s">
        <v>2522</v>
      </c>
      <c r="K292" s="423" t="s">
        <v>2523</v>
      </c>
    </row>
    <row r="293" spans="1:11" s="192" customFormat="1" ht="30">
      <c r="A293" s="364">
        <v>285</v>
      </c>
      <c r="B293" s="364" t="s">
        <v>646</v>
      </c>
      <c r="C293" s="456" t="s">
        <v>1990</v>
      </c>
      <c r="D293" s="456" t="s">
        <v>2146</v>
      </c>
      <c r="E293" s="365" t="s">
        <v>1997</v>
      </c>
      <c r="F293" s="364" t="s">
        <v>2151</v>
      </c>
      <c r="G293" s="364" t="s">
        <v>2524</v>
      </c>
      <c r="H293" s="457">
        <v>60</v>
      </c>
      <c r="I293" s="365"/>
      <c r="J293" s="364" t="s">
        <v>2525</v>
      </c>
      <c r="K293" s="423" t="s">
        <v>2526</v>
      </c>
    </row>
    <row r="294" spans="1:11" s="192" customFormat="1" ht="30">
      <c r="A294" s="364">
        <v>286</v>
      </c>
      <c r="B294" s="364" t="s">
        <v>646</v>
      </c>
      <c r="C294" s="456" t="s">
        <v>1990</v>
      </c>
      <c r="D294" s="456" t="s">
        <v>2146</v>
      </c>
      <c r="E294" s="365" t="s">
        <v>1997</v>
      </c>
      <c r="F294" s="364" t="s">
        <v>2151</v>
      </c>
      <c r="G294" s="364" t="s">
        <v>2527</v>
      </c>
      <c r="H294" s="457">
        <v>60</v>
      </c>
      <c r="I294" s="365"/>
      <c r="J294" s="364" t="s">
        <v>2528</v>
      </c>
      <c r="K294" s="423" t="s">
        <v>2529</v>
      </c>
    </row>
    <row r="295" spans="1:11" s="192" customFormat="1" ht="30">
      <c r="A295" s="364">
        <v>287</v>
      </c>
      <c r="B295" s="364" t="s">
        <v>646</v>
      </c>
      <c r="C295" s="456" t="s">
        <v>1990</v>
      </c>
      <c r="D295" s="456" t="s">
        <v>2146</v>
      </c>
      <c r="E295" s="365" t="s">
        <v>1997</v>
      </c>
      <c r="F295" s="364" t="s">
        <v>2016</v>
      </c>
      <c r="G295" s="364" t="s">
        <v>2530</v>
      </c>
      <c r="H295" s="457">
        <v>60</v>
      </c>
      <c r="I295" s="365"/>
      <c r="J295" s="364" t="s">
        <v>2531</v>
      </c>
      <c r="K295" s="423" t="s">
        <v>2532</v>
      </c>
    </row>
    <row r="296" spans="1:11" s="192" customFormat="1" ht="30">
      <c r="A296" s="364">
        <v>288</v>
      </c>
      <c r="B296" s="364" t="s">
        <v>646</v>
      </c>
      <c r="C296" s="456" t="s">
        <v>1990</v>
      </c>
      <c r="D296" s="456" t="s">
        <v>2146</v>
      </c>
      <c r="E296" s="365" t="s">
        <v>1997</v>
      </c>
      <c r="F296" s="364" t="s">
        <v>2004</v>
      </c>
      <c r="G296" s="364" t="s">
        <v>2533</v>
      </c>
      <c r="H296" s="365">
        <v>60</v>
      </c>
      <c r="I296" s="365"/>
      <c r="J296" s="364" t="s">
        <v>2534</v>
      </c>
      <c r="K296" s="423" t="s">
        <v>2535</v>
      </c>
    </row>
    <row r="297" spans="1:11" s="192" customFormat="1" ht="15">
      <c r="A297" s="364">
        <v>289</v>
      </c>
      <c r="B297" s="364" t="s">
        <v>646</v>
      </c>
      <c r="C297" s="456" t="s">
        <v>1990</v>
      </c>
      <c r="D297" s="456" t="s">
        <v>2301</v>
      </c>
      <c r="E297" s="365" t="s">
        <v>1979</v>
      </c>
      <c r="F297" s="364" t="s">
        <v>2016</v>
      </c>
      <c r="G297" s="364" t="s">
        <v>2536</v>
      </c>
      <c r="H297" s="457">
        <v>60</v>
      </c>
      <c r="I297" s="365"/>
      <c r="J297" s="364" t="s">
        <v>2537</v>
      </c>
      <c r="K297" s="423" t="s">
        <v>2538</v>
      </c>
    </row>
    <row r="298" spans="1:11" s="192" customFormat="1" ht="30">
      <c r="A298" s="364">
        <v>290</v>
      </c>
      <c r="B298" s="364" t="s">
        <v>646</v>
      </c>
      <c r="C298" s="456" t="s">
        <v>1990</v>
      </c>
      <c r="D298" s="456" t="s">
        <v>2146</v>
      </c>
      <c r="E298" s="365" t="s">
        <v>1997</v>
      </c>
      <c r="F298" s="364" t="s">
        <v>2016</v>
      </c>
      <c r="G298" s="364" t="s">
        <v>2539</v>
      </c>
      <c r="H298" s="457">
        <v>60</v>
      </c>
      <c r="I298" s="365"/>
      <c r="J298" s="364" t="s">
        <v>2540</v>
      </c>
      <c r="K298" s="423" t="s">
        <v>2541</v>
      </c>
    </row>
    <row r="299" spans="1:11" s="192" customFormat="1" ht="30">
      <c r="A299" s="364">
        <v>291</v>
      </c>
      <c r="B299" s="364" t="s">
        <v>646</v>
      </c>
      <c r="C299" s="456" t="s">
        <v>1990</v>
      </c>
      <c r="D299" s="456" t="s">
        <v>2301</v>
      </c>
      <c r="E299" s="365" t="s">
        <v>1979</v>
      </c>
      <c r="F299" s="364" t="s">
        <v>2172</v>
      </c>
      <c r="G299" s="364" t="s">
        <v>2542</v>
      </c>
      <c r="H299" s="457">
        <v>70</v>
      </c>
      <c r="I299" s="365"/>
      <c r="J299" s="364" t="s">
        <v>2543</v>
      </c>
      <c r="K299" s="423" t="s">
        <v>2544</v>
      </c>
    </row>
    <row r="300" spans="1:11" s="192" customFormat="1" ht="15">
      <c r="A300" s="364">
        <v>292</v>
      </c>
      <c r="B300" s="364" t="s">
        <v>646</v>
      </c>
      <c r="C300" s="456" t="s">
        <v>1990</v>
      </c>
      <c r="D300" s="456" t="s">
        <v>2301</v>
      </c>
      <c r="E300" s="365" t="s">
        <v>1979</v>
      </c>
      <c r="F300" s="364" t="s">
        <v>2433</v>
      </c>
      <c r="G300" s="364" t="s">
        <v>2545</v>
      </c>
      <c r="H300" s="457">
        <v>60</v>
      </c>
      <c r="I300" s="365"/>
      <c r="J300" s="364" t="s">
        <v>2546</v>
      </c>
      <c r="K300" s="423" t="s">
        <v>2547</v>
      </c>
    </row>
    <row r="301" spans="1:11" s="192" customFormat="1" ht="30">
      <c r="A301" s="364">
        <v>293</v>
      </c>
      <c r="B301" s="364" t="s">
        <v>646</v>
      </c>
      <c r="C301" s="456" t="s">
        <v>1990</v>
      </c>
      <c r="D301" s="456" t="s">
        <v>2146</v>
      </c>
      <c r="E301" s="365" t="s">
        <v>1997</v>
      </c>
      <c r="F301" s="364" t="s">
        <v>2433</v>
      </c>
      <c r="G301" s="364" t="s">
        <v>2548</v>
      </c>
      <c r="H301" s="457">
        <v>60</v>
      </c>
      <c r="I301" s="365"/>
      <c r="J301" s="364" t="s">
        <v>2549</v>
      </c>
      <c r="K301" s="423" t="s">
        <v>2550</v>
      </c>
    </row>
    <row r="302" spans="1:11" s="192" customFormat="1" ht="30">
      <c r="A302" s="364">
        <v>294</v>
      </c>
      <c r="B302" s="364" t="s">
        <v>646</v>
      </c>
      <c r="C302" s="456" t="s">
        <v>1990</v>
      </c>
      <c r="D302" s="456" t="s">
        <v>2301</v>
      </c>
      <c r="E302" s="365" t="s">
        <v>1979</v>
      </c>
      <c r="F302" s="364" t="s">
        <v>2151</v>
      </c>
      <c r="G302" s="364" t="s">
        <v>2551</v>
      </c>
      <c r="H302" s="457">
        <v>60</v>
      </c>
      <c r="I302" s="365"/>
      <c r="J302" s="364" t="s">
        <v>2552</v>
      </c>
      <c r="K302" s="423" t="s">
        <v>2553</v>
      </c>
    </row>
    <row r="303" spans="1:11" s="192" customFormat="1" ht="30">
      <c r="A303" s="364">
        <v>295</v>
      </c>
      <c r="B303" s="364" t="s">
        <v>646</v>
      </c>
      <c r="C303" s="456" t="s">
        <v>1990</v>
      </c>
      <c r="D303" s="456" t="s">
        <v>2554</v>
      </c>
      <c r="E303" s="365" t="s">
        <v>2555</v>
      </c>
      <c r="F303" s="364" t="s">
        <v>2004</v>
      </c>
      <c r="G303" s="364" t="s">
        <v>2556</v>
      </c>
      <c r="H303" s="365">
        <v>112.5</v>
      </c>
      <c r="I303" s="365"/>
      <c r="J303" s="364" t="s">
        <v>2557</v>
      </c>
      <c r="K303" s="423" t="s">
        <v>2558</v>
      </c>
    </row>
    <row r="304" spans="1:11" s="192" customFormat="1" ht="30">
      <c r="A304" s="364">
        <v>296</v>
      </c>
      <c r="B304" s="364" t="s">
        <v>646</v>
      </c>
      <c r="C304" s="456" t="s">
        <v>1990</v>
      </c>
      <c r="D304" s="456" t="s">
        <v>2554</v>
      </c>
      <c r="E304" s="365" t="s">
        <v>2559</v>
      </c>
      <c r="F304" s="364" t="s">
        <v>2142</v>
      </c>
      <c r="G304" s="364" t="s">
        <v>2560</v>
      </c>
      <c r="H304" s="365">
        <v>112.5</v>
      </c>
      <c r="I304" s="365"/>
      <c r="J304" s="364" t="s">
        <v>2561</v>
      </c>
      <c r="K304" s="423" t="s">
        <v>2562</v>
      </c>
    </row>
    <row r="305" spans="1:11" s="192" customFormat="1" ht="30">
      <c r="A305" s="364">
        <v>297</v>
      </c>
      <c r="B305" s="364" t="s">
        <v>646</v>
      </c>
      <c r="C305" s="456" t="s">
        <v>1990</v>
      </c>
      <c r="D305" s="456" t="s">
        <v>2554</v>
      </c>
      <c r="E305" s="365" t="s">
        <v>2559</v>
      </c>
      <c r="F305" s="364" t="s">
        <v>2010</v>
      </c>
      <c r="G305" s="364" t="s">
        <v>2563</v>
      </c>
      <c r="H305" s="365">
        <v>112.5</v>
      </c>
      <c r="I305" s="365"/>
      <c r="J305" s="364" t="s">
        <v>2564</v>
      </c>
      <c r="K305" s="423" t="s">
        <v>2565</v>
      </c>
    </row>
    <row r="306" spans="1:11" s="192" customFormat="1" ht="30">
      <c r="A306" s="364">
        <v>298</v>
      </c>
      <c r="B306" s="364" t="s">
        <v>646</v>
      </c>
      <c r="C306" s="456" t="s">
        <v>1990</v>
      </c>
      <c r="D306" s="456" t="s">
        <v>2554</v>
      </c>
      <c r="E306" s="365" t="s">
        <v>2202</v>
      </c>
      <c r="F306" s="364" t="s">
        <v>2016</v>
      </c>
      <c r="G306" s="364" t="s">
        <v>2566</v>
      </c>
      <c r="H306" s="365">
        <v>112.5</v>
      </c>
      <c r="I306" s="365"/>
      <c r="J306" s="364" t="s">
        <v>2567</v>
      </c>
      <c r="K306" s="423" t="s">
        <v>2568</v>
      </c>
    </row>
    <row r="307" spans="1:11" s="192" customFormat="1" ht="30">
      <c r="A307" s="364">
        <v>299</v>
      </c>
      <c r="B307" s="364" t="s">
        <v>646</v>
      </c>
      <c r="C307" s="456" t="s">
        <v>1990</v>
      </c>
      <c r="D307" s="456" t="s">
        <v>2554</v>
      </c>
      <c r="E307" s="365" t="s">
        <v>2146</v>
      </c>
      <c r="F307" s="364" t="s">
        <v>2569</v>
      </c>
      <c r="G307" s="364" t="s">
        <v>2570</v>
      </c>
      <c r="H307" s="365">
        <v>112.5</v>
      </c>
      <c r="I307" s="365"/>
      <c r="J307" s="364" t="s">
        <v>2571</v>
      </c>
      <c r="K307" s="423" t="s">
        <v>2572</v>
      </c>
    </row>
    <row r="308" spans="1:11" s="192" customFormat="1" ht="30">
      <c r="A308" s="364">
        <v>300</v>
      </c>
      <c r="B308" s="364" t="s">
        <v>646</v>
      </c>
      <c r="C308" s="456" t="s">
        <v>1990</v>
      </c>
      <c r="D308" s="456" t="s">
        <v>2554</v>
      </c>
      <c r="E308" s="365" t="s">
        <v>2336</v>
      </c>
      <c r="F308" s="364" t="s">
        <v>2004</v>
      </c>
      <c r="G308" s="364" t="s">
        <v>2573</v>
      </c>
      <c r="H308" s="365">
        <v>112.5</v>
      </c>
      <c r="I308" s="365"/>
      <c r="J308" s="364" t="s">
        <v>2574</v>
      </c>
      <c r="K308" s="423" t="s">
        <v>2575</v>
      </c>
    </row>
    <row r="309" spans="1:11" s="192" customFormat="1" ht="30">
      <c r="A309" s="364">
        <v>301</v>
      </c>
      <c r="B309" s="364" t="s">
        <v>646</v>
      </c>
      <c r="C309" s="456" t="s">
        <v>1990</v>
      </c>
      <c r="D309" s="456" t="s">
        <v>2554</v>
      </c>
      <c r="E309" s="365" t="s">
        <v>2576</v>
      </c>
      <c r="F309" s="364" t="s">
        <v>2004</v>
      </c>
      <c r="G309" s="364" t="s">
        <v>2577</v>
      </c>
      <c r="H309" s="365">
        <v>112.5</v>
      </c>
      <c r="I309" s="365"/>
      <c r="J309" s="364" t="s">
        <v>2578</v>
      </c>
      <c r="K309" s="423" t="s">
        <v>2579</v>
      </c>
    </row>
    <row r="310" spans="1:11" s="192" customFormat="1" ht="30">
      <c r="A310" s="364">
        <v>302</v>
      </c>
      <c r="B310" s="364" t="s">
        <v>646</v>
      </c>
      <c r="C310" s="456" t="s">
        <v>1990</v>
      </c>
      <c r="D310" s="456" t="s">
        <v>1997</v>
      </c>
      <c r="E310" s="365" t="s">
        <v>2580</v>
      </c>
      <c r="F310" s="364" t="s">
        <v>2192</v>
      </c>
      <c r="G310" s="364" t="s">
        <v>2581</v>
      </c>
      <c r="H310" s="365">
        <v>112.5</v>
      </c>
      <c r="I310" s="365"/>
      <c r="J310" s="364" t="s">
        <v>2582</v>
      </c>
      <c r="K310" s="423" t="s">
        <v>2583</v>
      </c>
    </row>
    <row r="311" spans="1:11" s="192" customFormat="1" ht="15">
      <c r="A311" s="364">
        <v>303</v>
      </c>
      <c r="B311" s="364" t="s">
        <v>646</v>
      </c>
      <c r="C311" s="456" t="s">
        <v>1990</v>
      </c>
      <c r="D311" s="456" t="s">
        <v>1979</v>
      </c>
      <c r="E311" s="365" t="s">
        <v>2191</v>
      </c>
      <c r="F311" s="364" t="s">
        <v>2167</v>
      </c>
      <c r="G311" s="364" t="s">
        <v>2584</v>
      </c>
      <c r="H311" s="365">
        <v>112.5</v>
      </c>
      <c r="I311" s="365"/>
      <c r="J311" s="364" t="s">
        <v>2585</v>
      </c>
      <c r="K311" s="423" t="s">
        <v>2586</v>
      </c>
    </row>
    <row r="312" spans="1:11" s="192" customFormat="1" ht="30">
      <c r="A312" s="364">
        <v>304</v>
      </c>
      <c r="B312" s="364" t="s">
        <v>646</v>
      </c>
      <c r="C312" s="456" t="s">
        <v>1990</v>
      </c>
      <c r="D312" s="456" t="s">
        <v>1997</v>
      </c>
      <c r="E312" s="365" t="s">
        <v>2587</v>
      </c>
      <c r="F312" s="364" t="s">
        <v>2022</v>
      </c>
      <c r="G312" s="364" t="s">
        <v>2588</v>
      </c>
      <c r="H312" s="365">
        <v>112.5</v>
      </c>
      <c r="I312" s="365"/>
      <c r="J312" s="364" t="s">
        <v>2589</v>
      </c>
      <c r="K312" s="423" t="s">
        <v>2590</v>
      </c>
    </row>
    <row r="313" spans="1:11" s="192" customFormat="1" ht="30">
      <c r="A313" s="364">
        <v>305</v>
      </c>
      <c r="B313" s="364" t="s">
        <v>646</v>
      </c>
      <c r="C313" s="456" t="s">
        <v>1990</v>
      </c>
      <c r="D313" s="456" t="s">
        <v>1979</v>
      </c>
      <c r="E313" s="365" t="s">
        <v>2196</v>
      </c>
      <c r="F313" s="364" t="s">
        <v>2004</v>
      </c>
      <c r="G313" s="364" t="s">
        <v>2591</v>
      </c>
      <c r="H313" s="365">
        <v>112.5</v>
      </c>
      <c r="I313" s="365"/>
      <c r="J313" s="364" t="s">
        <v>2592</v>
      </c>
      <c r="K313" s="423" t="s">
        <v>2593</v>
      </c>
    </row>
    <row r="314" spans="1:11" s="192" customFormat="1" ht="15">
      <c r="A314" s="364">
        <v>306</v>
      </c>
      <c r="B314" s="364" t="s">
        <v>646</v>
      </c>
      <c r="C314" s="456" t="s">
        <v>1990</v>
      </c>
      <c r="D314" s="456" t="s">
        <v>2207</v>
      </c>
      <c r="E314" s="365" t="s">
        <v>2594</v>
      </c>
      <c r="F314" s="364" t="s">
        <v>2595</v>
      </c>
      <c r="G314" s="364" t="s">
        <v>2596</v>
      </c>
      <c r="H314" s="365">
        <v>112.5</v>
      </c>
      <c r="I314" s="365"/>
      <c r="J314" s="364">
        <v>29001001345</v>
      </c>
      <c r="K314" s="423" t="s">
        <v>2597</v>
      </c>
    </row>
    <row r="315" spans="1:11" s="192" customFormat="1" ht="15">
      <c r="A315" s="364">
        <v>307</v>
      </c>
      <c r="B315" s="364" t="s">
        <v>646</v>
      </c>
      <c r="C315" s="456" t="s">
        <v>1990</v>
      </c>
      <c r="D315" s="456" t="s">
        <v>2207</v>
      </c>
      <c r="E315" s="365" t="s">
        <v>2594</v>
      </c>
      <c r="F315" s="364" t="s">
        <v>2598</v>
      </c>
      <c r="G315" s="364" t="s">
        <v>2599</v>
      </c>
      <c r="H315" s="365">
        <v>112.5</v>
      </c>
      <c r="I315" s="365"/>
      <c r="J315" s="364">
        <v>29001017267</v>
      </c>
      <c r="K315" s="423" t="s">
        <v>2600</v>
      </c>
    </row>
    <row r="316" spans="1:11" s="192" customFormat="1" ht="30">
      <c r="A316" s="364">
        <v>308</v>
      </c>
      <c r="B316" s="364" t="s">
        <v>646</v>
      </c>
      <c r="C316" s="456" t="s">
        <v>1990</v>
      </c>
      <c r="D316" s="456" t="s">
        <v>2601</v>
      </c>
      <c r="E316" s="365" t="s">
        <v>2214</v>
      </c>
      <c r="F316" s="364" t="s">
        <v>2595</v>
      </c>
      <c r="G316" s="364" t="s">
        <v>2602</v>
      </c>
      <c r="H316" s="365">
        <v>112.5</v>
      </c>
      <c r="I316" s="365"/>
      <c r="J316" s="364">
        <v>29001007707</v>
      </c>
      <c r="K316" s="423" t="s">
        <v>2603</v>
      </c>
    </row>
    <row r="317" spans="1:11" s="192" customFormat="1" ht="30">
      <c r="A317" s="364">
        <v>309</v>
      </c>
      <c r="B317" s="364" t="s">
        <v>646</v>
      </c>
      <c r="C317" s="456" t="s">
        <v>1990</v>
      </c>
      <c r="D317" s="456" t="s">
        <v>2601</v>
      </c>
      <c r="E317" s="365" t="s">
        <v>2601</v>
      </c>
      <c r="F317" s="364" t="s">
        <v>2604</v>
      </c>
      <c r="G317" s="364" t="s">
        <v>2605</v>
      </c>
      <c r="H317" s="365">
        <v>137.5</v>
      </c>
      <c r="I317" s="365"/>
      <c r="J317" s="364">
        <v>29001005792</v>
      </c>
      <c r="K317" s="423" t="s">
        <v>2606</v>
      </c>
    </row>
    <row r="318" spans="1:11" s="192" customFormat="1" ht="30">
      <c r="A318" s="364">
        <v>310</v>
      </c>
      <c r="B318" s="364" t="s">
        <v>646</v>
      </c>
      <c r="C318" s="456" t="s">
        <v>1990</v>
      </c>
      <c r="D318" s="456" t="s">
        <v>2601</v>
      </c>
      <c r="E318" s="365" t="s">
        <v>2214</v>
      </c>
      <c r="F318" s="364" t="s">
        <v>2604</v>
      </c>
      <c r="G318" s="364" t="s">
        <v>2607</v>
      </c>
      <c r="H318" s="365">
        <v>137.5</v>
      </c>
      <c r="I318" s="365"/>
      <c r="J318" s="364">
        <v>29001033263</v>
      </c>
      <c r="K318" s="423" t="s">
        <v>2608</v>
      </c>
    </row>
    <row r="319" spans="1:11" s="192" customFormat="1" ht="30">
      <c r="A319" s="364">
        <v>311</v>
      </c>
      <c r="B319" s="364" t="s">
        <v>646</v>
      </c>
      <c r="C319" s="456" t="s">
        <v>1990</v>
      </c>
      <c r="D319" s="456" t="s">
        <v>2594</v>
      </c>
      <c r="E319" s="365" t="s">
        <v>2594</v>
      </c>
      <c r="F319" s="364" t="s">
        <v>2604</v>
      </c>
      <c r="G319" s="364" t="s">
        <v>2609</v>
      </c>
      <c r="H319" s="365">
        <v>112.5</v>
      </c>
      <c r="I319" s="365"/>
      <c r="J319" s="364">
        <v>29001008151</v>
      </c>
      <c r="K319" s="423" t="s">
        <v>2610</v>
      </c>
    </row>
    <row r="320" spans="1:11" s="192" customFormat="1" ht="30">
      <c r="A320" s="364">
        <v>312</v>
      </c>
      <c r="B320" s="364" t="s">
        <v>646</v>
      </c>
      <c r="C320" s="456" t="s">
        <v>1990</v>
      </c>
      <c r="D320" s="456" t="s">
        <v>2601</v>
      </c>
      <c r="E320" s="365" t="s">
        <v>2214</v>
      </c>
      <c r="F320" s="364" t="s">
        <v>2611</v>
      </c>
      <c r="G320" s="364" t="s">
        <v>2612</v>
      </c>
      <c r="H320" s="365">
        <v>112.5</v>
      </c>
      <c r="I320" s="365"/>
      <c r="J320" s="364">
        <v>29001011510</v>
      </c>
      <c r="K320" s="423" t="s">
        <v>2613</v>
      </c>
    </row>
    <row r="321" spans="1:11" s="192" customFormat="1" ht="30">
      <c r="A321" s="364">
        <v>313</v>
      </c>
      <c r="B321" s="364" t="s">
        <v>646</v>
      </c>
      <c r="C321" s="456" t="s">
        <v>1990</v>
      </c>
      <c r="D321" s="456" t="s">
        <v>2601</v>
      </c>
      <c r="E321" s="365" t="s">
        <v>2214</v>
      </c>
      <c r="F321" s="364" t="s">
        <v>2604</v>
      </c>
      <c r="G321" s="364" t="s">
        <v>2614</v>
      </c>
      <c r="H321" s="365">
        <v>112.5</v>
      </c>
      <c r="I321" s="365"/>
      <c r="J321" s="364">
        <v>29001029441</v>
      </c>
      <c r="K321" s="423" t="s">
        <v>2615</v>
      </c>
    </row>
    <row r="322" spans="1:11" s="192" customFormat="1" ht="30">
      <c r="A322" s="364">
        <v>314</v>
      </c>
      <c r="B322" s="364" t="s">
        <v>646</v>
      </c>
      <c r="C322" s="456" t="s">
        <v>1990</v>
      </c>
      <c r="D322" s="456" t="s">
        <v>2601</v>
      </c>
      <c r="E322" s="365" t="s">
        <v>2214</v>
      </c>
      <c r="F322" s="364" t="s">
        <v>2616</v>
      </c>
      <c r="G322" s="364" t="s">
        <v>2617</v>
      </c>
      <c r="H322" s="365">
        <v>112.5</v>
      </c>
      <c r="I322" s="365"/>
      <c r="J322" s="364">
        <v>29001000482</v>
      </c>
      <c r="K322" s="423" t="s">
        <v>2618</v>
      </c>
    </row>
    <row r="323" spans="1:11" s="192" customFormat="1" ht="30">
      <c r="A323" s="364">
        <v>315</v>
      </c>
      <c r="B323" s="364" t="s">
        <v>646</v>
      </c>
      <c r="C323" s="456" t="s">
        <v>1990</v>
      </c>
      <c r="D323" s="456" t="s">
        <v>2619</v>
      </c>
      <c r="E323" s="365" t="s">
        <v>2594</v>
      </c>
      <c r="F323" s="364" t="s">
        <v>2616</v>
      </c>
      <c r="G323" s="364" t="s">
        <v>2620</v>
      </c>
      <c r="H323" s="365">
        <v>112.5</v>
      </c>
      <c r="I323" s="365"/>
      <c r="J323" s="364">
        <v>29001001223</v>
      </c>
      <c r="K323" s="423" t="s">
        <v>2621</v>
      </c>
    </row>
    <row r="324" spans="1:11" s="192" customFormat="1" ht="30">
      <c r="A324" s="364">
        <v>316</v>
      </c>
      <c r="B324" s="364" t="s">
        <v>646</v>
      </c>
      <c r="C324" s="456" t="s">
        <v>1990</v>
      </c>
      <c r="D324" s="456" t="s">
        <v>2619</v>
      </c>
      <c r="E324" s="365" t="s">
        <v>2594</v>
      </c>
      <c r="F324" s="364" t="s">
        <v>2622</v>
      </c>
      <c r="G324" s="364" t="s">
        <v>2623</v>
      </c>
      <c r="H324" s="365">
        <v>150</v>
      </c>
      <c r="I324" s="365"/>
      <c r="J324" s="364">
        <v>29001028144</v>
      </c>
      <c r="K324" s="423" t="s">
        <v>2624</v>
      </c>
    </row>
    <row r="325" spans="1:11" s="192" customFormat="1" ht="30">
      <c r="A325" s="364">
        <v>317</v>
      </c>
      <c r="B325" s="364" t="s">
        <v>646</v>
      </c>
      <c r="C325" s="456" t="s">
        <v>1990</v>
      </c>
      <c r="D325" s="456" t="s">
        <v>2601</v>
      </c>
      <c r="E325" s="365" t="s">
        <v>2601</v>
      </c>
      <c r="F325" s="364" t="s">
        <v>2625</v>
      </c>
      <c r="G325" s="364" t="s">
        <v>2626</v>
      </c>
      <c r="H325" s="365">
        <v>112.5</v>
      </c>
      <c r="I325" s="365"/>
      <c r="J325" s="364">
        <v>29001000259</v>
      </c>
      <c r="K325" s="423" t="s">
        <v>2627</v>
      </c>
    </row>
    <row r="326" spans="1:11" s="192" customFormat="1" ht="30">
      <c r="A326" s="364">
        <v>318</v>
      </c>
      <c r="B326" s="364" t="s">
        <v>646</v>
      </c>
      <c r="C326" s="456" t="s">
        <v>1990</v>
      </c>
      <c r="D326" s="456" t="s">
        <v>2601</v>
      </c>
      <c r="E326" s="365" t="s">
        <v>2601</v>
      </c>
      <c r="F326" s="364" t="s">
        <v>2628</v>
      </c>
      <c r="G326" s="364" t="s">
        <v>2629</v>
      </c>
      <c r="H326" s="365">
        <v>137.5</v>
      </c>
      <c r="I326" s="365"/>
      <c r="J326" s="364">
        <v>29001008907</v>
      </c>
      <c r="K326" s="423" t="s">
        <v>2630</v>
      </c>
    </row>
    <row r="327" spans="1:11" s="192" customFormat="1" ht="30">
      <c r="A327" s="364">
        <v>319</v>
      </c>
      <c r="B327" s="364" t="s">
        <v>646</v>
      </c>
      <c r="C327" s="456" t="s">
        <v>1990</v>
      </c>
      <c r="D327" s="456" t="s">
        <v>2601</v>
      </c>
      <c r="E327" s="365" t="s">
        <v>2601</v>
      </c>
      <c r="F327" s="364" t="s">
        <v>2631</v>
      </c>
      <c r="G327" s="364" t="s">
        <v>2632</v>
      </c>
      <c r="H327" s="365">
        <v>137.5</v>
      </c>
      <c r="I327" s="365"/>
      <c r="J327" s="364">
        <v>29001011881</v>
      </c>
      <c r="K327" s="423" t="s">
        <v>2633</v>
      </c>
    </row>
    <row r="328" spans="1:11" s="192" customFormat="1" ht="15">
      <c r="A328" s="364">
        <v>320</v>
      </c>
      <c r="B328" s="364" t="s">
        <v>646</v>
      </c>
      <c r="C328" s="456" t="s">
        <v>1990</v>
      </c>
      <c r="D328" s="456" t="s">
        <v>2207</v>
      </c>
      <c r="E328" s="365" t="s">
        <v>2594</v>
      </c>
      <c r="F328" s="364" t="s">
        <v>2634</v>
      </c>
      <c r="G328" s="364" t="s">
        <v>2635</v>
      </c>
      <c r="H328" s="365">
        <v>137.5</v>
      </c>
      <c r="I328" s="365"/>
      <c r="J328" s="364">
        <v>29801042483</v>
      </c>
      <c r="K328" s="423" t="s">
        <v>2636</v>
      </c>
    </row>
    <row r="329" spans="1:11" s="192" customFormat="1" ht="15">
      <c r="A329" s="364">
        <v>321</v>
      </c>
      <c r="B329" s="364" t="s">
        <v>646</v>
      </c>
      <c r="C329" s="456" t="s">
        <v>1990</v>
      </c>
      <c r="D329" s="456" t="s">
        <v>2207</v>
      </c>
      <c r="E329" s="365" t="s">
        <v>2594</v>
      </c>
      <c r="F329" s="364" t="s">
        <v>2611</v>
      </c>
      <c r="G329" s="364" t="s">
        <v>2637</v>
      </c>
      <c r="H329" s="365">
        <v>137.5</v>
      </c>
      <c r="I329" s="365"/>
      <c r="J329" s="364">
        <v>29001007962</v>
      </c>
      <c r="K329" s="423" t="s">
        <v>2638</v>
      </c>
    </row>
    <row r="330" spans="1:11" s="192" customFormat="1" ht="15">
      <c r="A330" s="364">
        <v>322</v>
      </c>
      <c r="B330" s="364" t="s">
        <v>646</v>
      </c>
      <c r="C330" s="456" t="s">
        <v>1990</v>
      </c>
      <c r="D330" s="456" t="s">
        <v>2207</v>
      </c>
      <c r="E330" s="365" t="s">
        <v>2594</v>
      </c>
      <c r="F330" s="364" t="s">
        <v>2595</v>
      </c>
      <c r="G330" s="364" t="s">
        <v>2639</v>
      </c>
      <c r="H330" s="365">
        <v>137.5</v>
      </c>
      <c r="I330" s="365"/>
      <c r="J330" s="364">
        <v>29001021533</v>
      </c>
      <c r="K330" s="423" t="s">
        <v>2640</v>
      </c>
    </row>
    <row r="331" spans="1:11" s="192" customFormat="1" ht="30">
      <c r="A331" s="364">
        <v>323</v>
      </c>
      <c r="B331" s="364" t="s">
        <v>646</v>
      </c>
      <c r="C331" s="456" t="s">
        <v>1990</v>
      </c>
      <c r="D331" s="456" t="s">
        <v>2601</v>
      </c>
      <c r="E331" s="365" t="s">
        <v>2601</v>
      </c>
      <c r="F331" s="364" t="s">
        <v>2641</v>
      </c>
      <c r="G331" s="364" t="s">
        <v>2642</v>
      </c>
      <c r="H331" s="365">
        <v>112.5</v>
      </c>
      <c r="I331" s="365"/>
      <c r="J331" s="364">
        <v>29001002955</v>
      </c>
      <c r="K331" s="423" t="s">
        <v>2643</v>
      </c>
    </row>
    <row r="332" spans="1:11" s="192" customFormat="1" ht="30">
      <c r="A332" s="364">
        <v>324</v>
      </c>
      <c r="B332" s="364" t="s">
        <v>646</v>
      </c>
      <c r="C332" s="456" t="s">
        <v>1990</v>
      </c>
      <c r="D332" s="456" t="s">
        <v>2601</v>
      </c>
      <c r="E332" s="365" t="s">
        <v>2601</v>
      </c>
      <c r="F332" s="364" t="s">
        <v>2628</v>
      </c>
      <c r="G332" s="364" t="s">
        <v>2644</v>
      </c>
      <c r="H332" s="365">
        <v>150</v>
      </c>
      <c r="I332" s="365"/>
      <c r="J332" s="364">
        <v>29001008725</v>
      </c>
      <c r="K332" s="423" t="s">
        <v>2645</v>
      </c>
    </row>
    <row r="333" spans="1:11" s="192" customFormat="1" ht="30">
      <c r="A333" s="364">
        <v>325</v>
      </c>
      <c r="B333" s="364" t="s">
        <v>646</v>
      </c>
      <c r="C333" s="456" t="s">
        <v>1990</v>
      </c>
      <c r="D333" s="456" t="s">
        <v>1979</v>
      </c>
      <c r="E333" s="365" t="s">
        <v>2646</v>
      </c>
      <c r="F333" s="364" t="s">
        <v>2022</v>
      </c>
      <c r="G333" s="364" t="s">
        <v>2647</v>
      </c>
      <c r="H333" s="365">
        <v>120</v>
      </c>
      <c r="I333" s="365"/>
      <c r="J333" s="364" t="s">
        <v>2648</v>
      </c>
      <c r="K333" s="423" t="s">
        <v>2649</v>
      </c>
    </row>
    <row r="334" spans="1:11" s="192" customFormat="1" ht="30">
      <c r="A334" s="364">
        <v>326</v>
      </c>
      <c r="B334" s="364" t="s">
        <v>646</v>
      </c>
      <c r="C334" s="456" t="s">
        <v>2650</v>
      </c>
      <c r="D334" s="456" t="s">
        <v>2554</v>
      </c>
      <c r="E334" s="365" t="s">
        <v>2651</v>
      </c>
      <c r="F334" s="364" t="s">
        <v>2433</v>
      </c>
      <c r="G334" s="364" t="s">
        <v>2652</v>
      </c>
      <c r="H334" s="365">
        <v>120</v>
      </c>
      <c r="I334" s="365"/>
      <c r="J334" s="364" t="s">
        <v>2653</v>
      </c>
      <c r="K334" s="423" t="s">
        <v>2654</v>
      </c>
    </row>
    <row r="335" spans="1:11" s="192" customFormat="1" ht="30">
      <c r="A335" s="364">
        <v>327</v>
      </c>
      <c r="B335" s="364" t="s">
        <v>646</v>
      </c>
      <c r="C335" s="456" t="s">
        <v>1990</v>
      </c>
      <c r="D335" s="456" t="s">
        <v>2554</v>
      </c>
      <c r="E335" s="365" t="s">
        <v>2559</v>
      </c>
      <c r="F335" s="364" t="s">
        <v>1999</v>
      </c>
      <c r="G335" s="364" t="s">
        <v>2655</v>
      </c>
      <c r="H335" s="365">
        <v>120</v>
      </c>
      <c r="I335" s="365"/>
      <c r="J335" s="364" t="s">
        <v>2656</v>
      </c>
      <c r="K335" s="423" t="s">
        <v>2657</v>
      </c>
    </row>
    <row r="336" spans="1:11" s="192" customFormat="1" ht="15">
      <c r="A336" s="364">
        <v>328</v>
      </c>
      <c r="B336" s="364" t="s">
        <v>646</v>
      </c>
      <c r="C336" s="456" t="s">
        <v>1990</v>
      </c>
      <c r="D336" s="456" t="s">
        <v>1979</v>
      </c>
      <c r="E336" s="365" t="s">
        <v>2658</v>
      </c>
      <c r="F336" s="364" t="s">
        <v>2458</v>
      </c>
      <c r="G336" s="364" t="s">
        <v>2659</v>
      </c>
      <c r="H336" s="365">
        <v>120</v>
      </c>
      <c r="I336" s="365"/>
      <c r="J336" s="364" t="s">
        <v>2660</v>
      </c>
      <c r="K336" s="423" t="s">
        <v>2661</v>
      </c>
    </row>
    <row r="337" spans="1:11" s="192" customFormat="1" ht="30">
      <c r="A337" s="364">
        <v>329</v>
      </c>
      <c r="B337" s="364" t="s">
        <v>646</v>
      </c>
      <c r="C337" s="456" t="s">
        <v>1990</v>
      </c>
      <c r="D337" s="456" t="s">
        <v>2245</v>
      </c>
      <c r="E337" s="365" t="s">
        <v>2662</v>
      </c>
      <c r="F337" s="364" t="s">
        <v>2010</v>
      </c>
      <c r="G337" s="364" t="s">
        <v>2663</v>
      </c>
      <c r="H337" s="365">
        <v>120</v>
      </c>
      <c r="I337" s="365"/>
      <c r="J337" s="364" t="s">
        <v>2664</v>
      </c>
      <c r="K337" s="423" t="s">
        <v>2665</v>
      </c>
    </row>
    <row r="338" spans="1:11" s="192" customFormat="1" ht="30">
      <c r="A338" s="364">
        <v>330</v>
      </c>
      <c r="B338" s="364" t="s">
        <v>646</v>
      </c>
      <c r="C338" s="456" t="s">
        <v>1990</v>
      </c>
      <c r="D338" s="456" t="s">
        <v>1979</v>
      </c>
      <c r="E338" s="365" t="s">
        <v>2666</v>
      </c>
      <c r="F338" s="364" t="s">
        <v>1999</v>
      </c>
      <c r="G338" s="364" t="s">
        <v>2667</v>
      </c>
      <c r="H338" s="365">
        <v>120</v>
      </c>
      <c r="I338" s="365"/>
      <c r="J338" s="364" t="s">
        <v>2668</v>
      </c>
      <c r="K338" s="423" t="s">
        <v>2669</v>
      </c>
    </row>
    <row r="339" spans="1:11" s="192" customFormat="1" ht="30">
      <c r="A339" s="364">
        <v>331</v>
      </c>
      <c r="B339" s="364" t="s">
        <v>646</v>
      </c>
      <c r="C339" s="456" t="s">
        <v>1990</v>
      </c>
      <c r="D339" s="456" t="s">
        <v>1979</v>
      </c>
      <c r="E339" s="365" t="s">
        <v>2670</v>
      </c>
      <c r="F339" s="364" t="s">
        <v>2151</v>
      </c>
      <c r="G339" s="364" t="s">
        <v>2671</v>
      </c>
      <c r="H339" s="365">
        <v>120</v>
      </c>
      <c r="I339" s="365"/>
      <c r="J339" s="364" t="s">
        <v>2672</v>
      </c>
      <c r="K339" s="423" t="s">
        <v>2673</v>
      </c>
    </row>
    <row r="340" spans="1:11" s="192" customFormat="1" ht="30">
      <c r="A340" s="364">
        <v>332</v>
      </c>
      <c r="B340" s="364" t="s">
        <v>646</v>
      </c>
      <c r="C340" s="456" t="s">
        <v>1990</v>
      </c>
      <c r="D340" s="456" t="s">
        <v>2554</v>
      </c>
      <c r="E340" s="365" t="s">
        <v>2674</v>
      </c>
      <c r="F340" s="364" t="s">
        <v>2675</v>
      </c>
      <c r="G340" s="364" t="s">
        <v>2676</v>
      </c>
      <c r="H340" s="365">
        <v>120</v>
      </c>
      <c r="I340" s="365"/>
      <c r="J340" s="364" t="s">
        <v>2677</v>
      </c>
      <c r="K340" s="423" t="s">
        <v>2678</v>
      </c>
    </row>
    <row r="341" spans="1:11" s="192" customFormat="1" ht="30">
      <c r="A341" s="364">
        <v>333</v>
      </c>
      <c r="B341" s="364" t="s">
        <v>646</v>
      </c>
      <c r="C341" s="456" t="s">
        <v>1990</v>
      </c>
      <c r="D341" s="456" t="s">
        <v>1979</v>
      </c>
      <c r="E341" s="365" t="s">
        <v>2679</v>
      </c>
      <c r="F341" s="364" t="s">
        <v>2151</v>
      </c>
      <c r="G341" s="364" t="s">
        <v>2680</v>
      </c>
      <c r="H341" s="365">
        <v>120</v>
      </c>
      <c r="I341" s="365"/>
      <c r="J341" s="364" t="s">
        <v>2681</v>
      </c>
      <c r="K341" s="423" t="s">
        <v>2682</v>
      </c>
    </row>
    <row r="342" spans="1:11" s="192" customFormat="1" ht="30">
      <c r="A342" s="364">
        <v>334</v>
      </c>
      <c r="B342" s="364" t="s">
        <v>646</v>
      </c>
      <c r="C342" s="456" t="s">
        <v>1990</v>
      </c>
      <c r="D342" s="456" t="s">
        <v>2245</v>
      </c>
      <c r="E342" s="365" t="s">
        <v>2662</v>
      </c>
      <c r="F342" s="364" t="s">
        <v>2261</v>
      </c>
      <c r="G342" s="364" t="s">
        <v>2683</v>
      </c>
      <c r="H342" s="365">
        <v>120</v>
      </c>
      <c r="I342" s="365"/>
      <c r="J342" s="364" t="s">
        <v>2684</v>
      </c>
      <c r="K342" s="423" t="s">
        <v>2685</v>
      </c>
    </row>
    <row r="343" spans="1:11" s="192" customFormat="1" ht="30">
      <c r="A343" s="364">
        <v>335</v>
      </c>
      <c r="B343" s="364" t="s">
        <v>646</v>
      </c>
      <c r="C343" s="456" t="s">
        <v>1990</v>
      </c>
      <c r="D343" s="456" t="s">
        <v>2554</v>
      </c>
      <c r="E343" s="365" t="s">
        <v>2559</v>
      </c>
      <c r="F343" s="364" t="s">
        <v>2686</v>
      </c>
      <c r="G343" s="364" t="s">
        <v>2687</v>
      </c>
      <c r="H343" s="365">
        <v>120</v>
      </c>
      <c r="I343" s="365"/>
      <c r="J343" s="364" t="s">
        <v>2688</v>
      </c>
      <c r="K343" s="423" t="s">
        <v>2689</v>
      </c>
    </row>
    <row r="344" spans="1:11" s="192" customFormat="1" ht="30">
      <c r="A344" s="364">
        <v>336</v>
      </c>
      <c r="B344" s="364" t="s">
        <v>646</v>
      </c>
      <c r="C344" s="456" t="s">
        <v>1990</v>
      </c>
      <c r="D344" s="456" t="s">
        <v>2554</v>
      </c>
      <c r="E344" s="365" t="s">
        <v>2690</v>
      </c>
      <c r="F344" s="364" t="s">
        <v>2151</v>
      </c>
      <c r="G344" s="364" t="s">
        <v>2691</v>
      </c>
      <c r="H344" s="365">
        <v>120</v>
      </c>
      <c r="I344" s="365"/>
      <c r="J344" s="364" t="s">
        <v>2692</v>
      </c>
      <c r="K344" s="423" t="s">
        <v>2693</v>
      </c>
    </row>
    <row r="345" spans="1:11" s="192" customFormat="1" ht="30">
      <c r="A345" s="364">
        <v>337</v>
      </c>
      <c r="B345" s="364" t="s">
        <v>646</v>
      </c>
      <c r="C345" s="456" t="s">
        <v>1990</v>
      </c>
      <c r="D345" s="456" t="s">
        <v>2245</v>
      </c>
      <c r="E345" s="365" t="s">
        <v>2662</v>
      </c>
      <c r="F345" s="364" t="s">
        <v>2492</v>
      </c>
      <c r="G345" s="364" t="s">
        <v>2694</v>
      </c>
      <c r="H345" s="365">
        <v>120</v>
      </c>
      <c r="I345" s="365"/>
      <c r="J345" s="364" t="s">
        <v>2695</v>
      </c>
      <c r="K345" s="423" t="s">
        <v>2696</v>
      </c>
    </row>
    <row r="346" spans="1:11" s="192" customFormat="1" ht="30">
      <c r="A346" s="364">
        <v>338</v>
      </c>
      <c r="B346" s="364" t="s">
        <v>646</v>
      </c>
      <c r="C346" s="456" t="s">
        <v>1990</v>
      </c>
      <c r="D346" s="456" t="s">
        <v>2554</v>
      </c>
      <c r="E346" s="365" t="s">
        <v>2426</v>
      </c>
      <c r="F346" s="364" t="s">
        <v>2142</v>
      </c>
      <c r="G346" s="364" t="s">
        <v>2697</v>
      </c>
      <c r="H346" s="365">
        <v>120</v>
      </c>
      <c r="I346" s="365"/>
      <c r="J346" s="364" t="s">
        <v>2698</v>
      </c>
      <c r="K346" s="423" t="s">
        <v>2699</v>
      </c>
    </row>
    <row r="347" spans="1:11" s="192" customFormat="1" ht="30">
      <c r="A347" s="364">
        <v>339</v>
      </c>
      <c r="B347" s="364" t="s">
        <v>646</v>
      </c>
      <c r="C347" s="456" t="s">
        <v>1990</v>
      </c>
      <c r="D347" s="456" t="s">
        <v>2554</v>
      </c>
      <c r="E347" s="365" t="s">
        <v>2278</v>
      </c>
      <c r="F347" s="364" t="s">
        <v>2192</v>
      </c>
      <c r="G347" s="364" t="s">
        <v>2700</v>
      </c>
      <c r="H347" s="365">
        <v>120</v>
      </c>
      <c r="I347" s="365"/>
      <c r="J347" s="364" t="s">
        <v>2701</v>
      </c>
      <c r="K347" s="423" t="s">
        <v>2702</v>
      </c>
    </row>
    <row r="348" spans="1:11" s="192" customFormat="1" ht="30">
      <c r="A348" s="364">
        <v>340</v>
      </c>
      <c r="B348" s="364" t="s">
        <v>646</v>
      </c>
      <c r="C348" s="456" t="s">
        <v>1990</v>
      </c>
      <c r="D348" s="456" t="s">
        <v>2554</v>
      </c>
      <c r="E348" s="365" t="s">
        <v>2674</v>
      </c>
      <c r="F348" s="364" t="s">
        <v>2458</v>
      </c>
      <c r="G348" s="364" t="s">
        <v>2703</v>
      </c>
      <c r="H348" s="365">
        <v>120</v>
      </c>
      <c r="I348" s="365"/>
      <c r="J348" s="364" t="s">
        <v>2704</v>
      </c>
      <c r="K348" s="423" t="s">
        <v>2705</v>
      </c>
    </row>
    <row r="349" spans="1:11" s="192" customFormat="1" ht="30">
      <c r="A349" s="364">
        <v>341</v>
      </c>
      <c r="B349" s="364" t="s">
        <v>646</v>
      </c>
      <c r="C349" s="456" t="s">
        <v>1990</v>
      </c>
      <c r="D349" s="456" t="s">
        <v>2554</v>
      </c>
      <c r="E349" s="365" t="s">
        <v>2706</v>
      </c>
      <c r="F349" s="364" t="s">
        <v>2350</v>
      </c>
      <c r="G349" s="364" t="s">
        <v>2707</v>
      </c>
      <c r="H349" s="365">
        <v>120</v>
      </c>
      <c r="I349" s="365"/>
      <c r="J349" s="364" t="s">
        <v>2708</v>
      </c>
      <c r="K349" s="423" t="s">
        <v>2709</v>
      </c>
    </row>
    <row r="350" spans="1:11" s="192" customFormat="1" ht="30">
      <c r="A350" s="364">
        <v>342</v>
      </c>
      <c r="B350" s="364" t="s">
        <v>646</v>
      </c>
      <c r="C350" s="456" t="s">
        <v>1990</v>
      </c>
      <c r="D350" s="456" t="s">
        <v>2554</v>
      </c>
      <c r="E350" s="365" t="s">
        <v>2710</v>
      </c>
      <c r="F350" s="364" t="s">
        <v>2271</v>
      </c>
      <c r="G350" s="364" t="s">
        <v>2711</v>
      </c>
      <c r="H350" s="365">
        <v>120</v>
      </c>
      <c r="I350" s="365"/>
      <c r="J350" s="364" t="s">
        <v>2712</v>
      </c>
      <c r="K350" s="423" t="s">
        <v>2713</v>
      </c>
    </row>
    <row r="351" spans="1:11" s="192" customFormat="1" ht="15">
      <c r="A351" s="364">
        <v>343</v>
      </c>
      <c r="B351" s="364" t="s">
        <v>646</v>
      </c>
      <c r="C351" s="456" t="s">
        <v>1990</v>
      </c>
      <c r="D351" s="456" t="s">
        <v>1979</v>
      </c>
      <c r="E351" s="365" t="s">
        <v>2191</v>
      </c>
      <c r="F351" s="364" t="s">
        <v>2022</v>
      </c>
      <c r="G351" s="364" t="s">
        <v>2714</v>
      </c>
      <c r="H351" s="457">
        <v>75</v>
      </c>
      <c r="I351" s="365"/>
      <c r="J351" s="364" t="s">
        <v>2715</v>
      </c>
      <c r="K351" s="423" t="s">
        <v>2716</v>
      </c>
    </row>
    <row r="352" spans="1:11" s="192" customFormat="1" ht="30">
      <c r="A352" s="364">
        <v>344</v>
      </c>
      <c r="B352" s="364" t="s">
        <v>646</v>
      </c>
      <c r="C352" s="456" t="s">
        <v>1990</v>
      </c>
      <c r="D352" s="456" t="s">
        <v>1997</v>
      </c>
      <c r="E352" s="365" t="s">
        <v>2202</v>
      </c>
      <c r="F352" s="364" t="s">
        <v>2022</v>
      </c>
      <c r="G352" s="364" t="s">
        <v>2717</v>
      </c>
      <c r="H352" s="457">
        <v>75</v>
      </c>
      <c r="I352" s="365"/>
      <c r="J352" s="364" t="s">
        <v>2718</v>
      </c>
      <c r="K352" s="423" t="s">
        <v>2719</v>
      </c>
    </row>
    <row r="353" spans="1:11" s="192" customFormat="1" ht="30">
      <c r="A353" s="364">
        <v>345</v>
      </c>
      <c r="B353" s="364" t="s">
        <v>646</v>
      </c>
      <c r="C353" s="456" t="s">
        <v>1990</v>
      </c>
      <c r="D353" s="456" t="s">
        <v>1979</v>
      </c>
      <c r="E353" s="365" t="s">
        <v>2171</v>
      </c>
      <c r="F353" s="364" t="s">
        <v>1999</v>
      </c>
      <c r="G353" s="364" t="s">
        <v>2720</v>
      </c>
      <c r="H353" s="457">
        <v>75</v>
      </c>
      <c r="I353" s="365"/>
      <c r="J353" s="364" t="s">
        <v>2721</v>
      </c>
      <c r="K353" s="423" t="s">
        <v>2722</v>
      </c>
    </row>
    <row r="354" spans="1:11" s="192" customFormat="1" ht="15">
      <c r="A354" s="364">
        <v>346</v>
      </c>
      <c r="B354" s="364" t="s">
        <v>646</v>
      </c>
      <c r="C354" s="456" t="s">
        <v>1990</v>
      </c>
      <c r="D354" s="456" t="s">
        <v>1979</v>
      </c>
      <c r="E354" s="365" t="s">
        <v>2191</v>
      </c>
      <c r="F354" s="364" t="s">
        <v>2686</v>
      </c>
      <c r="G354" s="364" t="s">
        <v>2723</v>
      </c>
      <c r="H354" s="457">
        <v>75</v>
      </c>
      <c r="I354" s="365"/>
      <c r="J354" s="364" t="s">
        <v>2724</v>
      </c>
      <c r="K354" s="423" t="s">
        <v>2725</v>
      </c>
    </row>
    <row r="355" spans="1:11" s="192" customFormat="1" ht="30">
      <c r="A355" s="364">
        <v>347</v>
      </c>
      <c r="B355" s="364" t="s">
        <v>646</v>
      </c>
      <c r="C355" s="456" t="s">
        <v>1990</v>
      </c>
      <c r="D355" s="456" t="s">
        <v>1979</v>
      </c>
      <c r="E355" s="365" t="s">
        <v>2726</v>
      </c>
      <c r="F355" s="364" t="s">
        <v>2151</v>
      </c>
      <c r="G355" s="364" t="s">
        <v>2727</v>
      </c>
      <c r="H355" s="457">
        <v>75</v>
      </c>
      <c r="I355" s="365"/>
      <c r="J355" s="364" t="s">
        <v>2728</v>
      </c>
      <c r="K355" s="423" t="s">
        <v>2729</v>
      </c>
    </row>
    <row r="356" spans="1:11" s="192" customFormat="1" ht="30">
      <c r="A356" s="364">
        <v>348</v>
      </c>
      <c r="B356" s="364" t="s">
        <v>646</v>
      </c>
      <c r="C356" s="456" t="s">
        <v>1990</v>
      </c>
      <c r="D356" s="456" t="s">
        <v>1979</v>
      </c>
      <c r="E356" s="365" t="s">
        <v>2180</v>
      </c>
      <c r="F356" s="364" t="s">
        <v>2004</v>
      </c>
      <c r="G356" s="364" t="s">
        <v>2730</v>
      </c>
      <c r="H356" s="457">
        <v>75</v>
      </c>
      <c r="I356" s="365"/>
      <c r="J356" s="364" t="s">
        <v>2731</v>
      </c>
      <c r="K356" s="423" t="s">
        <v>2732</v>
      </c>
    </row>
    <row r="357" spans="1:11" s="192" customFormat="1" ht="15">
      <c r="A357" s="364">
        <v>349</v>
      </c>
      <c r="B357" s="364" t="s">
        <v>646</v>
      </c>
      <c r="C357" s="456" t="s">
        <v>1990</v>
      </c>
      <c r="D357" s="456" t="s">
        <v>1979</v>
      </c>
      <c r="E357" s="365" t="s">
        <v>2733</v>
      </c>
      <c r="F357" s="364" t="s">
        <v>2167</v>
      </c>
      <c r="G357" s="364" t="s">
        <v>2734</v>
      </c>
      <c r="H357" s="493">
        <v>1160</v>
      </c>
      <c r="I357" s="365"/>
      <c r="J357" s="493" t="s">
        <v>2735</v>
      </c>
      <c r="K357" s="496" t="s">
        <v>2736</v>
      </c>
    </row>
    <row r="358" spans="1:11" s="192" customFormat="1" ht="15">
      <c r="A358" s="364">
        <v>350</v>
      </c>
      <c r="B358" s="364" t="s">
        <v>646</v>
      </c>
      <c r="C358" s="456" t="s">
        <v>1990</v>
      </c>
      <c r="D358" s="456" t="s">
        <v>1979</v>
      </c>
      <c r="E358" s="365" t="s">
        <v>2733</v>
      </c>
      <c r="F358" s="364" t="s">
        <v>2192</v>
      </c>
      <c r="G358" s="364" t="s">
        <v>2737</v>
      </c>
      <c r="H358" s="494"/>
      <c r="I358" s="365"/>
      <c r="J358" s="494"/>
      <c r="K358" s="497"/>
    </row>
    <row r="359" spans="1:11" s="192" customFormat="1" ht="15">
      <c r="A359" s="364">
        <v>351</v>
      </c>
      <c r="B359" s="364" t="s">
        <v>646</v>
      </c>
      <c r="C359" s="456" t="s">
        <v>1990</v>
      </c>
      <c r="D359" s="456" t="s">
        <v>1979</v>
      </c>
      <c r="E359" s="365" t="s">
        <v>2733</v>
      </c>
      <c r="F359" s="364" t="s">
        <v>2192</v>
      </c>
      <c r="G359" s="364" t="s">
        <v>2738</v>
      </c>
      <c r="H359" s="494"/>
      <c r="I359" s="365"/>
      <c r="J359" s="494"/>
      <c r="K359" s="497"/>
    </row>
    <row r="360" spans="1:11" s="192" customFormat="1" ht="15">
      <c r="A360" s="364">
        <v>352</v>
      </c>
      <c r="B360" s="364" t="s">
        <v>646</v>
      </c>
      <c r="C360" s="456" t="s">
        <v>1990</v>
      </c>
      <c r="D360" s="456" t="s">
        <v>1979</v>
      </c>
      <c r="E360" s="365" t="s">
        <v>2733</v>
      </c>
      <c r="F360" s="364" t="s">
        <v>2016</v>
      </c>
      <c r="G360" s="364" t="s">
        <v>2739</v>
      </c>
      <c r="H360" s="494"/>
      <c r="I360" s="365"/>
      <c r="J360" s="494"/>
      <c r="K360" s="497"/>
    </row>
    <row r="361" spans="1:11" s="192" customFormat="1" ht="30">
      <c r="A361" s="364">
        <v>353</v>
      </c>
      <c r="B361" s="364" t="s">
        <v>646</v>
      </c>
      <c r="C361" s="456" t="s">
        <v>1990</v>
      </c>
      <c r="D361" s="456" t="s">
        <v>2140</v>
      </c>
      <c r="E361" s="365" t="s">
        <v>2733</v>
      </c>
      <c r="F361" s="364" t="s">
        <v>2492</v>
      </c>
      <c r="G361" s="364" t="s">
        <v>2740</v>
      </c>
      <c r="H361" s="494"/>
      <c r="I361" s="365"/>
      <c r="J361" s="494"/>
      <c r="K361" s="497"/>
    </row>
    <row r="362" spans="1:11" s="192" customFormat="1" ht="30">
      <c r="A362" s="364">
        <v>354</v>
      </c>
      <c r="B362" s="364" t="s">
        <v>646</v>
      </c>
      <c r="C362" s="456" t="s">
        <v>1990</v>
      </c>
      <c r="D362" s="456" t="s">
        <v>1997</v>
      </c>
      <c r="E362" s="365" t="s">
        <v>2733</v>
      </c>
      <c r="F362" s="364" t="s">
        <v>2192</v>
      </c>
      <c r="G362" s="364" t="s">
        <v>2741</v>
      </c>
      <c r="H362" s="494"/>
      <c r="I362" s="365"/>
      <c r="J362" s="494"/>
      <c r="K362" s="497"/>
    </row>
    <row r="363" spans="1:11" s="192" customFormat="1" ht="15">
      <c r="A363" s="364">
        <v>355</v>
      </c>
      <c r="B363" s="364" t="s">
        <v>646</v>
      </c>
      <c r="C363" s="456" t="s">
        <v>1990</v>
      </c>
      <c r="D363" s="456" t="s">
        <v>1979</v>
      </c>
      <c r="E363" s="365" t="s">
        <v>2733</v>
      </c>
      <c r="F363" s="364" t="s">
        <v>2004</v>
      </c>
      <c r="G363" s="364" t="s">
        <v>2742</v>
      </c>
      <c r="H363" s="494"/>
      <c r="I363" s="365"/>
      <c r="J363" s="494"/>
      <c r="K363" s="497"/>
    </row>
    <row r="364" spans="1:11" s="192" customFormat="1" ht="15">
      <c r="A364" s="364">
        <v>356</v>
      </c>
      <c r="B364" s="364" t="s">
        <v>646</v>
      </c>
      <c r="C364" s="456" t="s">
        <v>1990</v>
      </c>
      <c r="D364" s="456" t="s">
        <v>1979</v>
      </c>
      <c r="E364" s="365" t="s">
        <v>2733</v>
      </c>
      <c r="F364" s="364" t="s">
        <v>2172</v>
      </c>
      <c r="G364" s="364" t="s">
        <v>2743</v>
      </c>
      <c r="H364" s="494"/>
      <c r="I364" s="365"/>
      <c r="J364" s="494"/>
      <c r="K364" s="497"/>
    </row>
    <row r="365" spans="1:11" s="192" customFormat="1" ht="15">
      <c r="A365" s="364">
        <v>357</v>
      </c>
      <c r="B365" s="364" t="s">
        <v>646</v>
      </c>
      <c r="C365" s="456" t="s">
        <v>1990</v>
      </c>
      <c r="D365" s="456" t="s">
        <v>1979</v>
      </c>
      <c r="E365" s="365" t="s">
        <v>2733</v>
      </c>
      <c r="F365" s="364" t="s">
        <v>1999</v>
      </c>
      <c r="G365" s="364" t="s">
        <v>2744</v>
      </c>
      <c r="H365" s="494"/>
      <c r="I365" s="365"/>
      <c r="J365" s="494"/>
      <c r="K365" s="497"/>
    </row>
    <row r="366" spans="1:11" s="192" customFormat="1" ht="15">
      <c r="A366" s="364">
        <v>358</v>
      </c>
      <c r="B366" s="364" t="s">
        <v>646</v>
      </c>
      <c r="C366" s="456" t="s">
        <v>1990</v>
      </c>
      <c r="D366" s="456" t="s">
        <v>1979</v>
      </c>
      <c r="E366" s="365" t="s">
        <v>2733</v>
      </c>
      <c r="F366" s="364" t="s">
        <v>2016</v>
      </c>
      <c r="G366" s="364" t="s">
        <v>2745</v>
      </c>
      <c r="H366" s="494"/>
      <c r="I366" s="365"/>
      <c r="J366" s="494"/>
      <c r="K366" s="497"/>
    </row>
    <row r="367" spans="1:11" s="192" customFormat="1" ht="15">
      <c r="A367" s="364">
        <v>359</v>
      </c>
      <c r="B367" s="364" t="s">
        <v>646</v>
      </c>
      <c r="C367" s="456" t="s">
        <v>1990</v>
      </c>
      <c r="D367" s="456" t="s">
        <v>1979</v>
      </c>
      <c r="E367" s="365" t="s">
        <v>2733</v>
      </c>
      <c r="F367" s="364" t="s">
        <v>2142</v>
      </c>
      <c r="G367" s="364" t="s">
        <v>2746</v>
      </c>
      <c r="H367" s="494"/>
      <c r="I367" s="365"/>
      <c r="J367" s="494"/>
      <c r="K367" s="497"/>
    </row>
    <row r="368" spans="1:11" s="192" customFormat="1" ht="15">
      <c r="A368" s="364">
        <v>360</v>
      </c>
      <c r="B368" s="364" t="s">
        <v>646</v>
      </c>
      <c r="C368" s="456" t="s">
        <v>1990</v>
      </c>
      <c r="D368" s="456" t="s">
        <v>1979</v>
      </c>
      <c r="E368" s="365" t="s">
        <v>2733</v>
      </c>
      <c r="F368" s="364" t="s">
        <v>2004</v>
      </c>
      <c r="G368" s="364" t="s">
        <v>2747</v>
      </c>
      <c r="H368" s="494"/>
      <c r="I368" s="365"/>
      <c r="J368" s="494"/>
      <c r="K368" s="497"/>
    </row>
    <row r="369" spans="1:11" s="192" customFormat="1" ht="15">
      <c r="A369" s="364">
        <v>361</v>
      </c>
      <c r="B369" s="364" t="s">
        <v>646</v>
      </c>
      <c r="C369" s="456" t="s">
        <v>1990</v>
      </c>
      <c r="D369" s="456" t="s">
        <v>1979</v>
      </c>
      <c r="E369" s="365" t="s">
        <v>2733</v>
      </c>
      <c r="F369" s="364" t="s">
        <v>2016</v>
      </c>
      <c r="G369" s="364" t="s">
        <v>2748</v>
      </c>
      <c r="H369" s="494"/>
      <c r="I369" s="365"/>
      <c r="J369" s="494"/>
      <c r="K369" s="497"/>
    </row>
    <row r="370" spans="1:11" s="192" customFormat="1" ht="15">
      <c r="A370" s="364">
        <v>362</v>
      </c>
      <c r="B370" s="364" t="s">
        <v>646</v>
      </c>
      <c r="C370" s="456" t="s">
        <v>1990</v>
      </c>
      <c r="D370" s="456" t="s">
        <v>1979</v>
      </c>
      <c r="E370" s="365" t="s">
        <v>2733</v>
      </c>
      <c r="F370" s="364" t="s">
        <v>2004</v>
      </c>
      <c r="G370" s="364" t="s">
        <v>2749</v>
      </c>
      <c r="H370" s="494"/>
      <c r="I370" s="365"/>
      <c r="J370" s="494"/>
      <c r="K370" s="497"/>
    </row>
    <row r="371" spans="1:11" s="192" customFormat="1" ht="15">
      <c r="A371" s="364">
        <v>363</v>
      </c>
      <c r="B371" s="364" t="s">
        <v>646</v>
      </c>
      <c r="C371" s="456" t="s">
        <v>1990</v>
      </c>
      <c r="D371" s="456" t="s">
        <v>1979</v>
      </c>
      <c r="E371" s="365" t="s">
        <v>2733</v>
      </c>
      <c r="F371" s="364" t="s">
        <v>2192</v>
      </c>
      <c r="G371" s="364" t="s">
        <v>2750</v>
      </c>
      <c r="H371" s="494"/>
      <c r="I371" s="365"/>
      <c r="J371" s="494"/>
      <c r="K371" s="497"/>
    </row>
    <row r="372" spans="1:11" s="192" customFormat="1" ht="30">
      <c r="A372" s="364">
        <v>364</v>
      </c>
      <c r="B372" s="364" t="s">
        <v>646</v>
      </c>
      <c r="C372" s="456" t="s">
        <v>1990</v>
      </c>
      <c r="D372" s="456" t="s">
        <v>1997</v>
      </c>
      <c r="E372" s="365" t="s">
        <v>2751</v>
      </c>
      <c r="F372" s="364" t="s">
        <v>1999</v>
      </c>
      <c r="G372" s="364" t="s">
        <v>2752</v>
      </c>
      <c r="H372" s="494"/>
      <c r="I372" s="365"/>
      <c r="J372" s="494"/>
      <c r="K372" s="497"/>
    </row>
    <row r="373" spans="1:11" s="192" customFormat="1" ht="15">
      <c r="A373" s="364">
        <v>365</v>
      </c>
      <c r="B373" s="364" t="s">
        <v>646</v>
      </c>
      <c r="C373" s="456" t="s">
        <v>1990</v>
      </c>
      <c r="D373" s="456" t="s">
        <v>1979</v>
      </c>
      <c r="E373" s="365" t="s">
        <v>2733</v>
      </c>
      <c r="F373" s="364" t="s">
        <v>2151</v>
      </c>
      <c r="G373" s="364" t="s">
        <v>2753</v>
      </c>
      <c r="H373" s="494"/>
      <c r="I373" s="365"/>
      <c r="J373" s="494"/>
      <c r="K373" s="497"/>
    </row>
    <row r="374" spans="1:11" s="192" customFormat="1" ht="30">
      <c r="A374" s="364">
        <v>366</v>
      </c>
      <c r="B374" s="364" t="s">
        <v>646</v>
      </c>
      <c r="C374" s="456" t="s">
        <v>1990</v>
      </c>
      <c r="D374" s="456" t="s">
        <v>1997</v>
      </c>
      <c r="E374" s="365" t="s">
        <v>2733</v>
      </c>
      <c r="F374" s="364" t="s">
        <v>2004</v>
      </c>
      <c r="G374" s="364" t="s">
        <v>2754</v>
      </c>
      <c r="H374" s="495"/>
      <c r="I374" s="365"/>
      <c r="J374" s="495"/>
      <c r="K374" s="498"/>
    </row>
    <row r="375" spans="1:11" s="192" customFormat="1" ht="15">
      <c r="A375" s="364">
        <v>367</v>
      </c>
      <c r="B375" s="364" t="s">
        <v>646</v>
      </c>
      <c r="C375" s="456" t="s">
        <v>1990</v>
      </c>
      <c r="D375" s="456" t="s">
        <v>2755</v>
      </c>
      <c r="E375" s="365" t="s">
        <v>2756</v>
      </c>
      <c r="F375" s="364" t="s">
        <v>2492</v>
      </c>
      <c r="G375" s="364" t="s">
        <v>2757</v>
      </c>
      <c r="H375" s="493">
        <v>1350</v>
      </c>
      <c r="I375" s="365"/>
      <c r="J375" s="493" t="s">
        <v>2758</v>
      </c>
      <c r="K375" s="496" t="s">
        <v>2759</v>
      </c>
    </row>
    <row r="376" spans="1:11" s="192" customFormat="1" ht="15">
      <c r="A376" s="364">
        <v>368</v>
      </c>
      <c r="B376" s="364" t="s">
        <v>646</v>
      </c>
      <c r="C376" s="456" t="s">
        <v>1990</v>
      </c>
      <c r="D376" s="456" t="s">
        <v>1983</v>
      </c>
      <c r="E376" s="365" t="s">
        <v>2760</v>
      </c>
      <c r="F376" s="364" t="s">
        <v>2761</v>
      </c>
      <c r="G376" s="364" t="s">
        <v>2762</v>
      </c>
      <c r="H376" s="494"/>
      <c r="I376" s="365"/>
      <c r="J376" s="494"/>
      <c r="K376" s="497"/>
    </row>
    <row r="377" spans="1:11" s="192" customFormat="1" ht="15">
      <c r="A377" s="364">
        <v>369</v>
      </c>
      <c r="B377" s="364" t="s">
        <v>646</v>
      </c>
      <c r="C377" s="456" t="s">
        <v>1990</v>
      </c>
      <c r="D377" s="456" t="s">
        <v>2364</v>
      </c>
      <c r="E377" s="365" t="s">
        <v>2763</v>
      </c>
      <c r="F377" s="364" t="s">
        <v>2004</v>
      </c>
      <c r="G377" s="364" t="s">
        <v>2764</v>
      </c>
      <c r="H377" s="494"/>
      <c r="I377" s="365"/>
      <c r="J377" s="494"/>
      <c r="K377" s="497"/>
    </row>
    <row r="378" spans="1:11" s="192" customFormat="1" ht="15">
      <c r="A378" s="364">
        <v>370</v>
      </c>
      <c r="B378" s="364" t="s">
        <v>646</v>
      </c>
      <c r="C378" s="456" t="s">
        <v>1990</v>
      </c>
      <c r="D378" s="456" t="s">
        <v>2755</v>
      </c>
      <c r="E378" s="365" t="s">
        <v>2756</v>
      </c>
      <c r="F378" s="364" t="s">
        <v>2010</v>
      </c>
      <c r="G378" s="364" t="s">
        <v>2765</v>
      </c>
      <c r="H378" s="494"/>
      <c r="I378" s="365"/>
      <c r="J378" s="494"/>
      <c r="K378" s="497"/>
    </row>
    <row r="379" spans="1:11" s="192" customFormat="1" ht="15">
      <c r="A379" s="364">
        <v>371</v>
      </c>
      <c r="B379" s="364" t="s">
        <v>646</v>
      </c>
      <c r="C379" s="456" t="s">
        <v>1990</v>
      </c>
      <c r="D379" s="456" t="s">
        <v>2755</v>
      </c>
      <c r="E379" s="365" t="s">
        <v>2756</v>
      </c>
      <c r="F379" s="364" t="s">
        <v>2010</v>
      </c>
      <c r="G379" s="364" t="s">
        <v>2766</v>
      </c>
      <c r="H379" s="494"/>
      <c r="I379" s="365"/>
      <c r="J379" s="494"/>
      <c r="K379" s="497"/>
    </row>
    <row r="380" spans="1:11" s="192" customFormat="1" ht="15">
      <c r="A380" s="364">
        <v>372</v>
      </c>
      <c r="B380" s="364" t="s">
        <v>646</v>
      </c>
      <c r="C380" s="456" t="s">
        <v>1990</v>
      </c>
      <c r="D380" s="456" t="s">
        <v>1983</v>
      </c>
      <c r="E380" s="365" t="s">
        <v>2760</v>
      </c>
      <c r="F380" s="364" t="s">
        <v>2761</v>
      </c>
      <c r="G380" s="364" t="s">
        <v>2767</v>
      </c>
      <c r="H380" s="494"/>
      <c r="I380" s="365"/>
      <c r="J380" s="494"/>
      <c r="K380" s="497"/>
    </row>
    <row r="381" spans="1:11" s="192" customFormat="1" ht="15">
      <c r="A381" s="364">
        <v>373</v>
      </c>
      <c r="B381" s="364" t="s">
        <v>646</v>
      </c>
      <c r="C381" s="456" t="s">
        <v>1990</v>
      </c>
      <c r="D381" s="456" t="s">
        <v>1983</v>
      </c>
      <c r="E381" s="365" t="s">
        <v>2760</v>
      </c>
      <c r="F381" s="364" t="s">
        <v>2004</v>
      </c>
      <c r="G381" s="364" t="s">
        <v>2768</v>
      </c>
      <c r="H381" s="494"/>
      <c r="I381" s="365"/>
      <c r="J381" s="494"/>
      <c r="K381" s="497"/>
    </row>
    <row r="382" spans="1:11" s="192" customFormat="1" ht="15">
      <c r="A382" s="364">
        <v>374</v>
      </c>
      <c r="B382" s="364" t="s">
        <v>646</v>
      </c>
      <c r="C382" s="456" t="s">
        <v>1990</v>
      </c>
      <c r="D382" s="456" t="s">
        <v>2755</v>
      </c>
      <c r="E382" s="365" t="s">
        <v>2756</v>
      </c>
      <c r="F382" s="364" t="s">
        <v>2010</v>
      </c>
      <c r="G382" s="364" t="s">
        <v>2769</v>
      </c>
      <c r="H382" s="494"/>
      <c r="I382" s="365"/>
      <c r="J382" s="494"/>
      <c r="K382" s="497"/>
    </row>
    <row r="383" spans="1:11" s="192" customFormat="1" ht="15">
      <c r="A383" s="364">
        <v>375</v>
      </c>
      <c r="B383" s="364" t="s">
        <v>646</v>
      </c>
      <c r="C383" s="456" t="s">
        <v>1990</v>
      </c>
      <c r="D383" s="456" t="s">
        <v>2755</v>
      </c>
      <c r="E383" s="365" t="s">
        <v>2756</v>
      </c>
      <c r="F383" s="364" t="s">
        <v>2261</v>
      </c>
      <c r="G383" s="364" t="s">
        <v>2770</v>
      </c>
      <c r="H383" s="494"/>
      <c r="I383" s="365"/>
      <c r="J383" s="494"/>
      <c r="K383" s="497"/>
    </row>
    <row r="384" spans="1:11" s="192" customFormat="1" ht="15">
      <c r="A384" s="364">
        <v>376</v>
      </c>
      <c r="B384" s="364" t="s">
        <v>646</v>
      </c>
      <c r="C384" s="456" t="s">
        <v>1990</v>
      </c>
      <c r="D384" s="456" t="s">
        <v>2771</v>
      </c>
      <c r="E384" s="365" t="s">
        <v>2760</v>
      </c>
      <c r="F384" s="364" t="s">
        <v>2772</v>
      </c>
      <c r="G384" s="364" t="s">
        <v>2773</v>
      </c>
      <c r="H384" s="494"/>
      <c r="I384" s="365"/>
      <c r="J384" s="494"/>
      <c r="K384" s="497"/>
    </row>
    <row r="385" spans="1:11" s="192" customFormat="1" ht="15">
      <c r="A385" s="364">
        <v>377</v>
      </c>
      <c r="B385" s="364" t="s">
        <v>646</v>
      </c>
      <c r="C385" s="456" t="s">
        <v>1990</v>
      </c>
      <c r="D385" s="456" t="s">
        <v>2755</v>
      </c>
      <c r="E385" s="365" t="s">
        <v>2756</v>
      </c>
      <c r="F385" s="364" t="s">
        <v>1999</v>
      </c>
      <c r="G385" s="364" t="s">
        <v>2774</v>
      </c>
      <c r="H385" s="494"/>
      <c r="I385" s="365"/>
      <c r="J385" s="494"/>
      <c r="K385" s="497"/>
    </row>
    <row r="386" spans="1:11" s="192" customFormat="1" ht="15">
      <c r="A386" s="364">
        <v>378</v>
      </c>
      <c r="B386" s="364" t="s">
        <v>646</v>
      </c>
      <c r="C386" s="456" t="s">
        <v>1990</v>
      </c>
      <c r="D386" s="456" t="s">
        <v>2755</v>
      </c>
      <c r="E386" s="365" t="s">
        <v>2756</v>
      </c>
      <c r="F386" s="364" t="s">
        <v>2428</v>
      </c>
      <c r="G386" s="364" t="s">
        <v>2775</v>
      </c>
      <c r="H386" s="495"/>
      <c r="I386" s="365"/>
      <c r="J386" s="495"/>
      <c r="K386" s="498"/>
    </row>
    <row r="387" spans="1:11" s="192" customFormat="1" ht="15">
      <c r="A387" s="364">
        <v>379</v>
      </c>
      <c r="B387" s="364" t="s">
        <v>646</v>
      </c>
      <c r="C387" s="456" t="s">
        <v>1990</v>
      </c>
      <c r="D387" s="456" t="s">
        <v>1979</v>
      </c>
      <c r="E387" s="365" t="s">
        <v>2776</v>
      </c>
      <c r="F387" s="364" t="s">
        <v>2004</v>
      </c>
      <c r="G387" s="364" t="s">
        <v>2777</v>
      </c>
      <c r="H387" s="493">
        <v>1425</v>
      </c>
      <c r="I387" s="365"/>
      <c r="J387" s="493">
        <v>436684429</v>
      </c>
      <c r="K387" s="496" t="s">
        <v>2778</v>
      </c>
    </row>
    <row r="388" spans="1:11" s="192" customFormat="1" ht="15">
      <c r="A388" s="364">
        <v>380</v>
      </c>
      <c r="B388" s="364" t="s">
        <v>646</v>
      </c>
      <c r="C388" s="456" t="s">
        <v>1990</v>
      </c>
      <c r="D388" s="456" t="s">
        <v>1979</v>
      </c>
      <c r="E388" s="365" t="s">
        <v>2191</v>
      </c>
      <c r="F388" s="364" t="s">
        <v>2151</v>
      </c>
      <c r="G388" s="364" t="s">
        <v>2779</v>
      </c>
      <c r="H388" s="494"/>
      <c r="I388" s="365"/>
      <c r="J388" s="494"/>
      <c r="K388" s="497"/>
    </row>
    <row r="389" spans="1:11" s="192" customFormat="1" ht="15">
      <c r="A389" s="364">
        <v>381</v>
      </c>
      <c r="B389" s="364" t="s">
        <v>646</v>
      </c>
      <c r="C389" s="456" t="s">
        <v>2751</v>
      </c>
      <c r="D389" s="456" t="s">
        <v>1979</v>
      </c>
      <c r="E389" s="365" t="s">
        <v>2191</v>
      </c>
      <c r="F389" s="364" t="s">
        <v>2004</v>
      </c>
      <c r="G389" s="364" t="s">
        <v>2780</v>
      </c>
      <c r="H389" s="494"/>
      <c r="I389" s="365"/>
      <c r="J389" s="494"/>
      <c r="K389" s="497"/>
    </row>
    <row r="390" spans="1:11" s="192" customFormat="1" ht="30">
      <c r="A390" s="364">
        <v>382</v>
      </c>
      <c r="B390" s="364" t="s">
        <v>646</v>
      </c>
      <c r="C390" s="456" t="s">
        <v>1990</v>
      </c>
      <c r="D390" s="456" t="s">
        <v>1979</v>
      </c>
      <c r="E390" s="365" t="s">
        <v>2325</v>
      </c>
      <c r="F390" s="364" t="s">
        <v>2192</v>
      </c>
      <c r="G390" s="364" t="s">
        <v>2781</v>
      </c>
      <c r="H390" s="494"/>
      <c r="I390" s="365"/>
      <c r="J390" s="494"/>
      <c r="K390" s="497"/>
    </row>
    <row r="391" spans="1:11" s="192" customFormat="1" ht="30">
      <c r="A391" s="364">
        <v>383</v>
      </c>
      <c r="B391" s="364" t="s">
        <v>646</v>
      </c>
      <c r="C391" s="456" t="s">
        <v>1990</v>
      </c>
      <c r="D391" s="456" t="s">
        <v>1979</v>
      </c>
      <c r="E391" s="365" t="s">
        <v>2325</v>
      </c>
      <c r="F391" s="364" t="s">
        <v>2167</v>
      </c>
      <c r="G391" s="364" t="s">
        <v>2782</v>
      </c>
      <c r="H391" s="494"/>
      <c r="I391" s="365"/>
      <c r="J391" s="494"/>
      <c r="K391" s="497"/>
    </row>
    <row r="392" spans="1:11" s="192" customFormat="1" ht="30">
      <c r="A392" s="364">
        <v>384</v>
      </c>
      <c r="B392" s="364" t="s">
        <v>646</v>
      </c>
      <c r="C392" s="456" t="s">
        <v>1990</v>
      </c>
      <c r="D392" s="456" t="s">
        <v>1979</v>
      </c>
      <c r="E392" s="365" t="s">
        <v>2180</v>
      </c>
      <c r="F392" s="364" t="s">
        <v>2016</v>
      </c>
      <c r="G392" s="364" t="s">
        <v>2783</v>
      </c>
      <c r="H392" s="494"/>
      <c r="I392" s="365"/>
      <c r="J392" s="494"/>
      <c r="K392" s="497"/>
    </row>
    <row r="393" spans="1:11" s="192" customFormat="1" ht="30">
      <c r="A393" s="364">
        <v>385</v>
      </c>
      <c r="B393" s="364" t="s">
        <v>646</v>
      </c>
      <c r="C393" s="456" t="s">
        <v>1990</v>
      </c>
      <c r="D393" s="456" t="s">
        <v>1997</v>
      </c>
      <c r="E393" s="365" t="s">
        <v>2784</v>
      </c>
      <c r="F393" s="364" t="s">
        <v>2016</v>
      </c>
      <c r="G393" s="364" t="s">
        <v>2785</v>
      </c>
      <c r="H393" s="494"/>
      <c r="I393" s="365"/>
      <c r="J393" s="494"/>
      <c r="K393" s="497"/>
    </row>
    <row r="394" spans="1:11" s="192" customFormat="1" ht="15">
      <c r="A394" s="364">
        <v>386</v>
      </c>
      <c r="B394" s="364" t="s">
        <v>646</v>
      </c>
      <c r="C394" s="456" t="s">
        <v>2751</v>
      </c>
      <c r="D394" s="456" t="s">
        <v>1979</v>
      </c>
      <c r="E394" s="365" t="s">
        <v>2191</v>
      </c>
      <c r="F394" s="364" t="s">
        <v>2004</v>
      </c>
      <c r="G394" s="364" t="s">
        <v>2786</v>
      </c>
      <c r="H394" s="494"/>
      <c r="I394" s="365"/>
      <c r="J394" s="494"/>
      <c r="K394" s="497"/>
    </row>
    <row r="395" spans="1:11" s="192" customFormat="1" ht="15">
      <c r="A395" s="364">
        <v>387</v>
      </c>
      <c r="B395" s="364" t="s">
        <v>646</v>
      </c>
      <c r="C395" s="456" t="s">
        <v>1990</v>
      </c>
      <c r="D395" s="456" t="s">
        <v>1979</v>
      </c>
      <c r="E395" s="365" t="s">
        <v>2191</v>
      </c>
      <c r="F395" s="364" t="s">
        <v>2016</v>
      </c>
      <c r="G395" s="364" t="s">
        <v>2787</v>
      </c>
      <c r="H395" s="494"/>
      <c r="I395" s="365"/>
      <c r="J395" s="494"/>
      <c r="K395" s="497"/>
    </row>
    <row r="396" spans="1:11" s="192" customFormat="1" ht="30">
      <c r="A396" s="364">
        <v>388</v>
      </c>
      <c r="B396" s="364" t="s">
        <v>646</v>
      </c>
      <c r="C396" s="456" t="s">
        <v>1990</v>
      </c>
      <c r="D396" s="456" t="s">
        <v>1979</v>
      </c>
      <c r="E396" s="365" t="s">
        <v>2180</v>
      </c>
      <c r="F396" s="364" t="s">
        <v>2142</v>
      </c>
      <c r="G396" s="364" t="s">
        <v>2788</v>
      </c>
      <c r="H396" s="495"/>
      <c r="I396" s="365"/>
      <c r="J396" s="495"/>
      <c r="K396" s="498"/>
    </row>
    <row r="397" spans="1:11" s="192" customFormat="1" ht="15">
      <c r="A397" s="364">
        <v>389</v>
      </c>
      <c r="B397" s="364" t="s">
        <v>646</v>
      </c>
      <c r="C397" s="456" t="s">
        <v>1990</v>
      </c>
      <c r="D397" s="456" t="s">
        <v>1979</v>
      </c>
      <c r="E397" s="365" t="s">
        <v>2191</v>
      </c>
      <c r="F397" s="364" t="s">
        <v>2142</v>
      </c>
      <c r="G397" s="364" t="s">
        <v>2789</v>
      </c>
      <c r="H397" s="365">
        <v>126.5</v>
      </c>
      <c r="I397" s="365"/>
      <c r="J397" s="364" t="s">
        <v>2790</v>
      </c>
      <c r="K397" s="423" t="s">
        <v>2791</v>
      </c>
    </row>
    <row r="398" spans="1:11" s="192" customFormat="1" ht="30">
      <c r="A398" s="364">
        <v>390</v>
      </c>
      <c r="B398" s="364" t="s">
        <v>646</v>
      </c>
      <c r="C398" s="456" t="s">
        <v>1990</v>
      </c>
      <c r="D398" s="456" t="s">
        <v>1979</v>
      </c>
      <c r="E398" s="365" t="s">
        <v>2792</v>
      </c>
      <c r="F398" s="364" t="s">
        <v>2192</v>
      </c>
      <c r="G398" s="364" t="s">
        <v>2793</v>
      </c>
      <c r="H398" s="365">
        <v>126.5</v>
      </c>
      <c r="I398" s="365"/>
      <c r="J398" s="364" t="s">
        <v>2794</v>
      </c>
      <c r="K398" s="423" t="s">
        <v>2795</v>
      </c>
    </row>
    <row r="399" spans="1:11" s="192" customFormat="1" ht="30">
      <c r="A399" s="364">
        <v>391</v>
      </c>
      <c r="B399" s="364" t="s">
        <v>646</v>
      </c>
      <c r="C399" s="456" t="s">
        <v>1990</v>
      </c>
      <c r="D399" s="456" t="s">
        <v>1979</v>
      </c>
      <c r="E399" s="365" t="s">
        <v>2796</v>
      </c>
      <c r="F399" s="364" t="s">
        <v>2010</v>
      </c>
      <c r="G399" s="364" t="s">
        <v>2797</v>
      </c>
      <c r="H399" s="365">
        <v>126.5</v>
      </c>
      <c r="I399" s="365"/>
      <c r="J399" s="364" t="s">
        <v>2798</v>
      </c>
      <c r="K399" s="423" t="s">
        <v>2799</v>
      </c>
    </row>
    <row r="400" spans="1:11" s="192" customFormat="1" ht="30">
      <c r="A400" s="364">
        <v>392</v>
      </c>
      <c r="B400" s="364" t="s">
        <v>646</v>
      </c>
      <c r="C400" s="456" t="s">
        <v>1990</v>
      </c>
      <c r="D400" s="456" t="s">
        <v>1979</v>
      </c>
      <c r="E400" s="365" t="s">
        <v>2800</v>
      </c>
      <c r="F400" s="364" t="s">
        <v>2016</v>
      </c>
      <c r="G400" s="364" t="s">
        <v>2801</v>
      </c>
      <c r="H400" s="365">
        <v>126.5</v>
      </c>
      <c r="I400" s="365"/>
      <c r="J400" s="364" t="s">
        <v>2802</v>
      </c>
      <c r="K400" s="423" t="s">
        <v>2803</v>
      </c>
    </row>
    <row r="401" spans="1:11" s="192" customFormat="1" ht="15">
      <c r="A401" s="364">
        <v>393</v>
      </c>
      <c r="B401" s="364" t="s">
        <v>646</v>
      </c>
      <c r="C401" s="456" t="s">
        <v>1990</v>
      </c>
      <c r="D401" s="456" t="s">
        <v>1979</v>
      </c>
      <c r="E401" s="365" t="s">
        <v>2191</v>
      </c>
      <c r="F401" s="364" t="s">
        <v>1999</v>
      </c>
      <c r="G401" s="364" t="s">
        <v>2804</v>
      </c>
      <c r="H401" s="365">
        <v>126.5</v>
      </c>
      <c r="I401" s="365"/>
      <c r="J401" s="364" t="s">
        <v>2805</v>
      </c>
      <c r="K401" s="423" t="s">
        <v>2806</v>
      </c>
    </row>
    <row r="402" spans="1:11" s="192" customFormat="1" ht="15">
      <c r="A402" s="364">
        <v>394</v>
      </c>
      <c r="B402" s="364" t="s">
        <v>646</v>
      </c>
      <c r="C402" s="456" t="s">
        <v>1990</v>
      </c>
      <c r="D402" s="456" t="s">
        <v>1979</v>
      </c>
      <c r="E402" s="365" t="s">
        <v>2191</v>
      </c>
      <c r="F402" s="364" t="s">
        <v>2151</v>
      </c>
      <c r="G402" s="364" t="s">
        <v>2807</v>
      </c>
      <c r="H402" s="365">
        <v>126.5</v>
      </c>
      <c r="I402" s="365"/>
      <c r="J402" s="364" t="s">
        <v>2808</v>
      </c>
      <c r="K402" s="423" t="s">
        <v>2809</v>
      </c>
    </row>
    <row r="403" spans="1:11" s="192" customFormat="1" ht="30">
      <c r="A403" s="364">
        <v>395</v>
      </c>
      <c r="B403" s="364" t="s">
        <v>646</v>
      </c>
      <c r="C403" s="456" t="s">
        <v>1990</v>
      </c>
      <c r="D403" s="456" t="s">
        <v>1997</v>
      </c>
      <c r="E403" s="365" t="s">
        <v>2810</v>
      </c>
      <c r="F403" s="364" t="s">
        <v>2022</v>
      </c>
      <c r="G403" s="364" t="s">
        <v>2811</v>
      </c>
      <c r="H403" s="365">
        <v>126.5</v>
      </c>
      <c r="I403" s="365"/>
      <c r="J403" s="364" t="s">
        <v>2812</v>
      </c>
      <c r="K403" s="423" t="s">
        <v>2813</v>
      </c>
    </row>
    <row r="404" spans="1:11" s="192" customFormat="1" ht="30">
      <c r="A404" s="364">
        <v>396</v>
      </c>
      <c r="B404" s="364" t="s">
        <v>646</v>
      </c>
      <c r="C404" s="456" t="s">
        <v>1990</v>
      </c>
      <c r="D404" s="456" t="s">
        <v>2355</v>
      </c>
      <c r="E404" s="365" t="s">
        <v>2814</v>
      </c>
      <c r="F404" s="364" t="s">
        <v>2261</v>
      </c>
      <c r="G404" s="364" t="s">
        <v>2815</v>
      </c>
      <c r="H404" s="493">
        <v>787.5</v>
      </c>
      <c r="I404" s="365"/>
      <c r="J404" s="493" t="s">
        <v>2816</v>
      </c>
      <c r="K404" s="496" t="s">
        <v>2817</v>
      </c>
    </row>
    <row r="405" spans="1:11" s="192" customFormat="1" ht="30">
      <c r="A405" s="364">
        <v>397</v>
      </c>
      <c r="B405" s="364" t="s">
        <v>646</v>
      </c>
      <c r="C405" s="456" t="s">
        <v>1990</v>
      </c>
      <c r="D405" s="456" t="s">
        <v>2355</v>
      </c>
      <c r="E405" s="365" t="s">
        <v>2818</v>
      </c>
      <c r="F405" s="364" t="s">
        <v>1999</v>
      </c>
      <c r="G405" s="364" t="s">
        <v>2819</v>
      </c>
      <c r="H405" s="494"/>
      <c r="I405" s="365"/>
      <c r="J405" s="494"/>
      <c r="K405" s="497"/>
    </row>
    <row r="406" spans="1:11" s="192" customFormat="1" ht="30">
      <c r="A406" s="364">
        <v>398</v>
      </c>
      <c r="B406" s="364" t="s">
        <v>646</v>
      </c>
      <c r="C406" s="456" t="s">
        <v>1990</v>
      </c>
      <c r="D406" s="456" t="s">
        <v>2355</v>
      </c>
      <c r="E406" s="365" t="s">
        <v>2820</v>
      </c>
      <c r="F406" s="364" t="s">
        <v>2022</v>
      </c>
      <c r="G406" s="364" t="s">
        <v>2821</v>
      </c>
      <c r="H406" s="494"/>
      <c r="I406" s="365"/>
      <c r="J406" s="494"/>
      <c r="K406" s="497"/>
    </row>
    <row r="407" spans="1:11" s="192" customFormat="1" ht="15">
      <c r="A407" s="364">
        <v>399</v>
      </c>
      <c r="B407" s="364" t="s">
        <v>646</v>
      </c>
      <c r="C407" s="456" t="s">
        <v>1990</v>
      </c>
      <c r="D407" s="456" t="s">
        <v>2822</v>
      </c>
      <c r="E407" s="365" t="s">
        <v>2823</v>
      </c>
      <c r="F407" s="364" t="s">
        <v>2824</v>
      </c>
      <c r="G407" s="364" t="s">
        <v>2825</v>
      </c>
      <c r="H407" s="494"/>
      <c r="I407" s="365"/>
      <c r="J407" s="494"/>
      <c r="K407" s="497"/>
    </row>
    <row r="408" spans="1:11" s="192" customFormat="1" ht="15">
      <c r="A408" s="364">
        <v>400</v>
      </c>
      <c r="B408" s="364" t="s">
        <v>646</v>
      </c>
      <c r="C408" s="456" t="s">
        <v>1990</v>
      </c>
      <c r="D408" s="456" t="s">
        <v>2822</v>
      </c>
      <c r="E408" s="365" t="s">
        <v>2823</v>
      </c>
      <c r="F408" s="364" t="s">
        <v>2824</v>
      </c>
      <c r="G408" s="364" t="s">
        <v>2826</v>
      </c>
      <c r="H408" s="494"/>
      <c r="I408" s="365"/>
      <c r="J408" s="494"/>
      <c r="K408" s="497"/>
    </row>
    <row r="409" spans="1:11" s="192" customFormat="1" ht="30">
      <c r="A409" s="364">
        <v>401</v>
      </c>
      <c r="B409" s="364" t="s">
        <v>646</v>
      </c>
      <c r="C409" s="456" t="s">
        <v>1990</v>
      </c>
      <c r="D409" s="456" t="s">
        <v>2827</v>
      </c>
      <c r="E409" s="365" t="s">
        <v>2828</v>
      </c>
      <c r="F409" s="364" t="s">
        <v>2761</v>
      </c>
      <c r="G409" s="364" t="s">
        <v>2829</v>
      </c>
      <c r="H409" s="494"/>
      <c r="I409" s="365"/>
      <c r="J409" s="494"/>
      <c r="K409" s="497"/>
    </row>
    <row r="410" spans="1:11" s="192" customFormat="1" ht="15">
      <c r="A410" s="364">
        <v>402</v>
      </c>
      <c r="B410" s="364" t="s">
        <v>646</v>
      </c>
      <c r="C410" s="456" t="s">
        <v>1990</v>
      </c>
      <c r="D410" s="456" t="s">
        <v>2822</v>
      </c>
      <c r="E410" s="365" t="s">
        <v>2823</v>
      </c>
      <c r="F410" s="364" t="s">
        <v>2824</v>
      </c>
      <c r="G410" s="364" t="s">
        <v>2830</v>
      </c>
      <c r="H410" s="495"/>
      <c r="I410" s="365"/>
      <c r="J410" s="495"/>
      <c r="K410" s="498"/>
    </row>
    <row r="411" spans="1:11" s="192" customFormat="1" ht="30">
      <c r="A411" s="364">
        <v>403</v>
      </c>
      <c r="B411" s="364" t="s">
        <v>646</v>
      </c>
      <c r="C411" s="456" t="s">
        <v>2751</v>
      </c>
      <c r="D411" s="456" t="s">
        <v>1979</v>
      </c>
      <c r="E411" s="365" t="s">
        <v>2171</v>
      </c>
      <c r="F411" s="364" t="s">
        <v>2016</v>
      </c>
      <c r="G411" s="364" t="s">
        <v>2831</v>
      </c>
      <c r="H411" s="365">
        <v>250</v>
      </c>
      <c r="I411" s="365"/>
      <c r="J411" s="364" t="s">
        <v>2832</v>
      </c>
      <c r="K411" s="423" t="s">
        <v>2833</v>
      </c>
    </row>
    <row r="412" spans="1:11" s="192" customFormat="1" ht="30">
      <c r="A412" s="364">
        <v>404</v>
      </c>
      <c r="B412" s="364" t="s">
        <v>646</v>
      </c>
      <c r="C412" s="456" t="s">
        <v>2751</v>
      </c>
      <c r="D412" s="456" t="s">
        <v>2834</v>
      </c>
      <c r="E412" s="365" t="s">
        <v>2180</v>
      </c>
      <c r="F412" s="364" t="s">
        <v>2172</v>
      </c>
      <c r="G412" s="364" t="s">
        <v>2835</v>
      </c>
      <c r="H412" s="365">
        <v>250</v>
      </c>
      <c r="I412" s="365"/>
      <c r="J412" s="364" t="s">
        <v>2836</v>
      </c>
      <c r="K412" s="423" t="s">
        <v>2837</v>
      </c>
    </row>
    <row r="413" spans="1:11" s="192" customFormat="1" ht="30">
      <c r="A413" s="364">
        <v>405</v>
      </c>
      <c r="B413" s="364" t="s">
        <v>646</v>
      </c>
      <c r="C413" s="456" t="s">
        <v>1990</v>
      </c>
      <c r="D413" s="456" t="s">
        <v>2834</v>
      </c>
      <c r="E413" s="365" t="s">
        <v>2180</v>
      </c>
      <c r="F413" s="364" t="s">
        <v>2004</v>
      </c>
      <c r="G413" s="364" t="s">
        <v>2838</v>
      </c>
      <c r="H413" s="365">
        <v>250</v>
      </c>
      <c r="I413" s="365"/>
      <c r="J413" s="364" t="s">
        <v>2839</v>
      </c>
      <c r="K413" s="423" t="s">
        <v>2840</v>
      </c>
    </row>
    <row r="414" spans="1:11" s="192" customFormat="1" ht="30">
      <c r="A414" s="364">
        <v>406</v>
      </c>
      <c r="B414" s="364" t="s">
        <v>646</v>
      </c>
      <c r="C414" s="456" t="s">
        <v>1990</v>
      </c>
      <c r="D414" s="456" t="s">
        <v>2834</v>
      </c>
      <c r="E414" s="365" t="s">
        <v>2841</v>
      </c>
      <c r="F414" s="364" t="s">
        <v>2016</v>
      </c>
      <c r="G414" s="364" t="s">
        <v>2842</v>
      </c>
      <c r="H414" s="365">
        <v>250</v>
      </c>
      <c r="I414" s="365"/>
      <c r="J414" s="364" t="s">
        <v>2843</v>
      </c>
      <c r="K414" s="423" t="s">
        <v>2844</v>
      </c>
    </row>
    <row r="415" spans="1:11" s="192" customFormat="1" ht="30">
      <c r="A415" s="364">
        <v>407</v>
      </c>
      <c r="B415" s="364" t="s">
        <v>646</v>
      </c>
      <c r="C415" s="456" t="s">
        <v>1990</v>
      </c>
      <c r="D415" s="456" t="s">
        <v>2845</v>
      </c>
      <c r="E415" s="365" t="s">
        <v>2846</v>
      </c>
      <c r="F415" s="364" t="s">
        <v>2192</v>
      </c>
      <c r="G415" s="364" t="s">
        <v>2847</v>
      </c>
      <c r="H415" s="365">
        <v>250</v>
      </c>
      <c r="I415" s="365"/>
      <c r="J415" s="364" t="s">
        <v>2848</v>
      </c>
      <c r="K415" s="423" t="s">
        <v>2849</v>
      </c>
    </row>
    <row r="416" spans="1:11" s="192" customFormat="1" ht="30">
      <c r="A416" s="364">
        <v>408</v>
      </c>
      <c r="B416" s="364" t="s">
        <v>646</v>
      </c>
      <c r="C416" s="456" t="s">
        <v>1990</v>
      </c>
      <c r="D416" s="456" t="s">
        <v>2845</v>
      </c>
      <c r="E416" s="365" t="s">
        <v>2559</v>
      </c>
      <c r="F416" s="364" t="s">
        <v>1999</v>
      </c>
      <c r="G416" s="364" t="s">
        <v>2850</v>
      </c>
      <c r="H416" s="365">
        <v>250</v>
      </c>
      <c r="I416" s="365"/>
      <c r="J416" s="364" t="s">
        <v>2851</v>
      </c>
      <c r="K416" s="423" t="s">
        <v>2852</v>
      </c>
    </row>
    <row r="417" spans="1:11" s="192" customFormat="1" ht="30">
      <c r="A417" s="364">
        <v>409</v>
      </c>
      <c r="B417" s="364" t="s">
        <v>646</v>
      </c>
      <c r="C417" s="456" t="s">
        <v>1990</v>
      </c>
      <c r="D417" s="456" t="s">
        <v>2834</v>
      </c>
      <c r="E417" s="365" t="s">
        <v>2853</v>
      </c>
      <c r="F417" s="364" t="s">
        <v>2142</v>
      </c>
      <c r="G417" s="364" t="s">
        <v>2854</v>
      </c>
      <c r="H417" s="365">
        <v>250</v>
      </c>
      <c r="I417" s="365"/>
      <c r="J417" s="364" t="s">
        <v>2855</v>
      </c>
      <c r="K417" s="423" t="s">
        <v>2856</v>
      </c>
    </row>
    <row r="418" spans="1:11" s="192" customFormat="1" ht="30">
      <c r="A418" s="364">
        <v>410</v>
      </c>
      <c r="B418" s="364" t="s">
        <v>646</v>
      </c>
      <c r="C418" s="456" t="s">
        <v>1990</v>
      </c>
      <c r="D418" s="456" t="s">
        <v>2845</v>
      </c>
      <c r="E418" s="365" t="s">
        <v>2857</v>
      </c>
      <c r="F418" s="364" t="s">
        <v>2151</v>
      </c>
      <c r="G418" s="364" t="s">
        <v>2858</v>
      </c>
      <c r="H418" s="365">
        <v>250</v>
      </c>
      <c r="I418" s="365"/>
      <c r="J418" s="364" t="s">
        <v>2859</v>
      </c>
      <c r="K418" s="423" t="s">
        <v>2860</v>
      </c>
    </row>
    <row r="419" spans="1:11" s="192" customFormat="1" ht="30">
      <c r="A419" s="364">
        <v>411</v>
      </c>
      <c r="B419" s="364" t="s">
        <v>646</v>
      </c>
      <c r="C419" s="456" t="s">
        <v>1990</v>
      </c>
      <c r="D419" s="456" t="s">
        <v>2834</v>
      </c>
      <c r="E419" s="365" t="s">
        <v>2861</v>
      </c>
      <c r="F419" s="364" t="s">
        <v>2004</v>
      </c>
      <c r="G419" s="364" t="s">
        <v>2862</v>
      </c>
      <c r="H419" s="365">
        <v>250</v>
      </c>
      <c r="I419" s="365"/>
      <c r="J419" s="364" t="s">
        <v>2863</v>
      </c>
      <c r="K419" s="423" t="s">
        <v>2864</v>
      </c>
    </row>
    <row r="420" spans="1:11" s="192" customFormat="1" ht="30">
      <c r="A420" s="364">
        <v>412</v>
      </c>
      <c r="B420" s="364" t="s">
        <v>646</v>
      </c>
      <c r="C420" s="456" t="s">
        <v>1990</v>
      </c>
      <c r="D420" s="456" t="s">
        <v>2834</v>
      </c>
      <c r="E420" s="365" t="s">
        <v>2865</v>
      </c>
      <c r="F420" s="364" t="s">
        <v>2151</v>
      </c>
      <c r="G420" s="364" t="s">
        <v>2866</v>
      </c>
      <c r="H420" s="365">
        <v>250</v>
      </c>
      <c r="I420" s="365"/>
      <c r="J420" s="364" t="s">
        <v>2867</v>
      </c>
      <c r="K420" s="423" t="s">
        <v>2868</v>
      </c>
    </row>
    <row r="421" spans="1:11" s="192" customFormat="1" ht="15">
      <c r="A421" s="364">
        <v>413</v>
      </c>
      <c r="B421" s="364" t="s">
        <v>646</v>
      </c>
      <c r="C421" s="456" t="s">
        <v>1990</v>
      </c>
      <c r="D421" s="456" t="s">
        <v>2214</v>
      </c>
      <c r="E421" s="365" t="s">
        <v>2869</v>
      </c>
      <c r="F421" s="364">
        <v>1995</v>
      </c>
      <c r="G421" s="364" t="s">
        <v>2870</v>
      </c>
      <c r="H421" s="493">
        <v>1500</v>
      </c>
      <c r="I421" s="365"/>
      <c r="J421" s="493" t="s">
        <v>2871</v>
      </c>
      <c r="K421" s="496" t="s">
        <v>2872</v>
      </c>
    </row>
    <row r="422" spans="1:11" s="192" customFormat="1" ht="15">
      <c r="A422" s="364">
        <v>414</v>
      </c>
      <c r="B422" s="364" t="s">
        <v>646</v>
      </c>
      <c r="C422" s="456" t="s">
        <v>1990</v>
      </c>
      <c r="D422" s="456" t="s">
        <v>2214</v>
      </c>
      <c r="E422" s="365" t="s">
        <v>2869</v>
      </c>
      <c r="F422" s="364">
        <v>1989</v>
      </c>
      <c r="G422" s="364" t="s">
        <v>2873</v>
      </c>
      <c r="H422" s="494"/>
      <c r="I422" s="365"/>
      <c r="J422" s="494"/>
      <c r="K422" s="497"/>
    </row>
    <row r="423" spans="1:11" s="192" customFormat="1" ht="15">
      <c r="A423" s="364">
        <v>415</v>
      </c>
      <c r="B423" s="364" t="s">
        <v>646</v>
      </c>
      <c r="C423" s="456" t="s">
        <v>1990</v>
      </c>
      <c r="D423" s="456" t="s">
        <v>2214</v>
      </c>
      <c r="E423" s="365" t="s">
        <v>2869</v>
      </c>
      <c r="F423" s="364">
        <v>1996</v>
      </c>
      <c r="G423" s="364" t="s">
        <v>2874</v>
      </c>
      <c r="H423" s="494"/>
      <c r="I423" s="365"/>
      <c r="J423" s="494"/>
      <c r="K423" s="497"/>
    </row>
    <row r="424" spans="1:11" s="192" customFormat="1" ht="15">
      <c r="A424" s="364">
        <v>416</v>
      </c>
      <c r="B424" s="364" t="s">
        <v>646</v>
      </c>
      <c r="C424" s="456" t="s">
        <v>1990</v>
      </c>
      <c r="D424" s="456" t="s">
        <v>2594</v>
      </c>
      <c r="E424" s="365" t="s">
        <v>2875</v>
      </c>
      <c r="F424" s="364">
        <v>1998</v>
      </c>
      <c r="G424" s="364" t="s">
        <v>2876</v>
      </c>
      <c r="H424" s="494"/>
      <c r="I424" s="365"/>
      <c r="J424" s="494"/>
      <c r="K424" s="497"/>
    </row>
    <row r="425" spans="1:11" s="192" customFormat="1" ht="15">
      <c r="A425" s="364">
        <v>417</v>
      </c>
      <c r="B425" s="364" t="s">
        <v>646</v>
      </c>
      <c r="C425" s="456" t="s">
        <v>1990</v>
      </c>
      <c r="D425" s="456" t="s">
        <v>2214</v>
      </c>
      <c r="E425" s="365" t="s">
        <v>2869</v>
      </c>
      <c r="F425" s="364">
        <v>1990</v>
      </c>
      <c r="G425" s="364" t="s">
        <v>2877</v>
      </c>
      <c r="H425" s="494"/>
      <c r="I425" s="365"/>
      <c r="J425" s="494"/>
      <c r="K425" s="497"/>
    </row>
    <row r="426" spans="1:11" s="192" customFormat="1" ht="15">
      <c r="A426" s="364">
        <v>418</v>
      </c>
      <c r="B426" s="364" t="s">
        <v>646</v>
      </c>
      <c r="C426" s="456" t="s">
        <v>1990</v>
      </c>
      <c r="D426" s="456" t="s">
        <v>2214</v>
      </c>
      <c r="E426" s="365" t="s">
        <v>2869</v>
      </c>
      <c r="F426" s="364">
        <v>1992</v>
      </c>
      <c r="G426" s="364" t="s">
        <v>2878</v>
      </c>
      <c r="H426" s="494"/>
      <c r="I426" s="365"/>
      <c r="J426" s="494"/>
      <c r="K426" s="497"/>
    </row>
    <row r="427" spans="1:11" s="192" customFormat="1" ht="15">
      <c r="A427" s="364">
        <v>419</v>
      </c>
      <c r="B427" s="364" t="s">
        <v>646</v>
      </c>
      <c r="C427" s="456" t="s">
        <v>1990</v>
      </c>
      <c r="D427" s="456" t="s">
        <v>2594</v>
      </c>
      <c r="E427" s="365" t="s">
        <v>2875</v>
      </c>
      <c r="F427" s="364">
        <v>1996</v>
      </c>
      <c r="G427" s="364" t="s">
        <v>2879</v>
      </c>
      <c r="H427" s="494"/>
      <c r="I427" s="365"/>
      <c r="J427" s="494"/>
      <c r="K427" s="497"/>
    </row>
    <row r="428" spans="1:11" s="192" customFormat="1" ht="15">
      <c r="A428" s="364">
        <v>420</v>
      </c>
      <c r="B428" s="364" t="s">
        <v>646</v>
      </c>
      <c r="C428" s="456" t="s">
        <v>1990</v>
      </c>
      <c r="D428" s="456" t="s">
        <v>2214</v>
      </c>
      <c r="E428" s="365" t="s">
        <v>2869</v>
      </c>
      <c r="F428" s="364">
        <v>1997</v>
      </c>
      <c r="G428" s="364" t="s">
        <v>2880</v>
      </c>
      <c r="H428" s="494"/>
      <c r="I428" s="365"/>
      <c r="J428" s="494"/>
      <c r="K428" s="497"/>
    </row>
    <row r="429" spans="1:11" s="192" customFormat="1" ht="15">
      <c r="A429" s="364">
        <v>421</v>
      </c>
      <c r="B429" s="364" t="s">
        <v>646</v>
      </c>
      <c r="C429" s="456" t="s">
        <v>1990</v>
      </c>
      <c r="D429" s="456" t="s">
        <v>2214</v>
      </c>
      <c r="E429" s="365" t="s">
        <v>2869</v>
      </c>
      <c r="F429" s="364">
        <v>1998</v>
      </c>
      <c r="G429" s="364" t="s">
        <v>2881</v>
      </c>
      <c r="H429" s="494"/>
      <c r="I429" s="365"/>
      <c r="J429" s="494"/>
      <c r="K429" s="497"/>
    </row>
    <row r="430" spans="1:11" s="192" customFormat="1" ht="15">
      <c r="A430" s="364">
        <v>422</v>
      </c>
      <c r="B430" s="364" t="s">
        <v>646</v>
      </c>
      <c r="C430" s="456" t="s">
        <v>1990</v>
      </c>
      <c r="D430" s="456" t="s">
        <v>2214</v>
      </c>
      <c r="E430" s="365" t="s">
        <v>2869</v>
      </c>
      <c r="F430" s="364">
        <v>1994</v>
      </c>
      <c r="G430" s="364" t="s">
        <v>2882</v>
      </c>
      <c r="H430" s="494"/>
      <c r="I430" s="365"/>
      <c r="J430" s="494"/>
      <c r="K430" s="497"/>
    </row>
    <row r="431" spans="1:11" s="192" customFormat="1" ht="15">
      <c r="A431" s="364">
        <v>423</v>
      </c>
      <c r="B431" s="364" t="s">
        <v>646</v>
      </c>
      <c r="C431" s="456" t="s">
        <v>1990</v>
      </c>
      <c r="D431" s="456" t="s">
        <v>2214</v>
      </c>
      <c r="E431" s="365" t="s">
        <v>2869</v>
      </c>
      <c r="F431" s="364">
        <v>1996</v>
      </c>
      <c r="G431" s="364" t="s">
        <v>2883</v>
      </c>
      <c r="H431" s="494"/>
      <c r="I431" s="365"/>
      <c r="J431" s="494"/>
      <c r="K431" s="497"/>
    </row>
    <row r="432" spans="1:11" s="192" customFormat="1" ht="15">
      <c r="A432" s="364">
        <v>424</v>
      </c>
      <c r="B432" s="364" t="s">
        <v>646</v>
      </c>
      <c r="C432" s="456" t="s">
        <v>1990</v>
      </c>
      <c r="D432" s="456" t="s">
        <v>2214</v>
      </c>
      <c r="E432" s="365" t="s">
        <v>2869</v>
      </c>
      <c r="F432" s="364">
        <v>1996</v>
      </c>
      <c r="G432" s="364" t="s">
        <v>2884</v>
      </c>
      <c r="H432" s="494"/>
      <c r="I432" s="365"/>
      <c r="J432" s="494"/>
      <c r="K432" s="497"/>
    </row>
    <row r="433" spans="1:11" s="192" customFormat="1" ht="15">
      <c r="A433" s="364">
        <v>425</v>
      </c>
      <c r="B433" s="364" t="s">
        <v>646</v>
      </c>
      <c r="C433" s="456" t="s">
        <v>1990</v>
      </c>
      <c r="D433" s="456" t="s">
        <v>2214</v>
      </c>
      <c r="E433" s="365" t="s">
        <v>2869</v>
      </c>
      <c r="F433" s="364">
        <v>1997</v>
      </c>
      <c r="G433" s="364" t="s">
        <v>2885</v>
      </c>
      <c r="H433" s="494"/>
      <c r="I433" s="365"/>
      <c r="J433" s="494"/>
      <c r="K433" s="497"/>
    </row>
    <row r="434" spans="1:11" s="192" customFormat="1" ht="15">
      <c r="A434" s="364">
        <v>426</v>
      </c>
      <c r="B434" s="364" t="s">
        <v>646</v>
      </c>
      <c r="C434" s="456" t="s">
        <v>1990</v>
      </c>
      <c r="D434" s="456" t="s">
        <v>2214</v>
      </c>
      <c r="E434" s="365" t="s">
        <v>2869</v>
      </c>
      <c r="F434" s="364">
        <v>1998</v>
      </c>
      <c r="G434" s="364" t="s">
        <v>2886</v>
      </c>
      <c r="H434" s="494"/>
      <c r="I434" s="365"/>
      <c r="J434" s="494"/>
      <c r="K434" s="497"/>
    </row>
    <row r="435" spans="1:11" s="192" customFormat="1" ht="15">
      <c r="A435" s="364">
        <v>427</v>
      </c>
      <c r="B435" s="364" t="s">
        <v>646</v>
      </c>
      <c r="C435" s="456" t="s">
        <v>1990</v>
      </c>
      <c r="D435" s="456" t="s">
        <v>2214</v>
      </c>
      <c r="E435" s="365" t="s">
        <v>2869</v>
      </c>
      <c r="F435" s="364">
        <v>1996</v>
      </c>
      <c r="G435" s="364" t="s">
        <v>2887</v>
      </c>
      <c r="H435" s="494"/>
      <c r="I435" s="365"/>
      <c r="J435" s="494"/>
      <c r="K435" s="497"/>
    </row>
    <row r="436" spans="1:11" s="192" customFormat="1" ht="15">
      <c r="A436" s="364">
        <v>428</v>
      </c>
      <c r="B436" s="364" t="s">
        <v>646</v>
      </c>
      <c r="C436" s="456" t="s">
        <v>1990</v>
      </c>
      <c r="D436" s="456" t="s">
        <v>2594</v>
      </c>
      <c r="E436" s="365" t="s">
        <v>2875</v>
      </c>
      <c r="F436" s="364">
        <v>2000</v>
      </c>
      <c r="G436" s="364" t="s">
        <v>2888</v>
      </c>
      <c r="H436" s="494"/>
      <c r="I436" s="365"/>
      <c r="J436" s="494"/>
      <c r="K436" s="497"/>
    </row>
    <row r="437" spans="1:11" s="192" customFormat="1" ht="15">
      <c r="A437" s="364">
        <v>429</v>
      </c>
      <c r="B437" s="364" t="s">
        <v>646</v>
      </c>
      <c r="C437" s="456" t="s">
        <v>1990</v>
      </c>
      <c r="D437" s="456" t="s">
        <v>2214</v>
      </c>
      <c r="E437" s="365" t="s">
        <v>2869</v>
      </c>
      <c r="F437" s="364">
        <v>1994</v>
      </c>
      <c r="G437" s="364" t="s">
        <v>2889</v>
      </c>
      <c r="H437" s="494"/>
      <c r="I437" s="365"/>
      <c r="J437" s="494"/>
      <c r="K437" s="497"/>
    </row>
    <row r="438" spans="1:11" s="192" customFormat="1" ht="15">
      <c r="A438" s="364">
        <v>430</v>
      </c>
      <c r="B438" s="364" t="s">
        <v>646</v>
      </c>
      <c r="C438" s="456" t="s">
        <v>1990</v>
      </c>
      <c r="D438" s="456" t="s">
        <v>2214</v>
      </c>
      <c r="E438" s="365" t="s">
        <v>2869</v>
      </c>
      <c r="F438" s="364">
        <v>1994</v>
      </c>
      <c r="G438" s="364" t="s">
        <v>2890</v>
      </c>
      <c r="H438" s="494"/>
      <c r="I438" s="365"/>
      <c r="J438" s="494"/>
      <c r="K438" s="497"/>
    </row>
    <row r="439" spans="1:11" s="192" customFormat="1" ht="15">
      <c r="A439" s="364">
        <v>431</v>
      </c>
      <c r="B439" s="364" t="s">
        <v>646</v>
      </c>
      <c r="C439" s="456" t="s">
        <v>1990</v>
      </c>
      <c r="D439" s="456" t="s">
        <v>2214</v>
      </c>
      <c r="E439" s="365" t="s">
        <v>2869</v>
      </c>
      <c r="F439" s="364">
        <v>1998</v>
      </c>
      <c r="G439" s="364" t="s">
        <v>2891</v>
      </c>
      <c r="H439" s="494"/>
      <c r="I439" s="365"/>
      <c r="J439" s="494"/>
      <c r="K439" s="497"/>
    </row>
    <row r="440" spans="1:11" s="192" customFormat="1" ht="15">
      <c r="A440" s="364">
        <v>432</v>
      </c>
      <c r="B440" s="364" t="s">
        <v>646</v>
      </c>
      <c r="C440" s="456" t="s">
        <v>1990</v>
      </c>
      <c r="D440" s="456" t="s">
        <v>2214</v>
      </c>
      <c r="E440" s="365" t="s">
        <v>2869</v>
      </c>
      <c r="F440" s="364">
        <v>1990</v>
      </c>
      <c r="G440" s="364" t="s">
        <v>2892</v>
      </c>
      <c r="H440" s="494"/>
      <c r="I440" s="365"/>
      <c r="J440" s="494"/>
      <c r="K440" s="497"/>
    </row>
    <row r="441" spans="1:11" s="192" customFormat="1" ht="15">
      <c r="A441" s="364">
        <v>433</v>
      </c>
      <c r="B441" s="364" t="s">
        <v>646</v>
      </c>
      <c r="C441" s="456" t="s">
        <v>1990</v>
      </c>
      <c r="D441" s="456" t="s">
        <v>2594</v>
      </c>
      <c r="E441" s="365" t="s">
        <v>2875</v>
      </c>
      <c r="F441" s="364">
        <v>2000</v>
      </c>
      <c r="G441" s="364" t="s">
        <v>2893</v>
      </c>
      <c r="H441" s="494"/>
      <c r="I441" s="365"/>
      <c r="J441" s="494"/>
      <c r="K441" s="497"/>
    </row>
    <row r="442" spans="1:11" s="192" customFormat="1" ht="15">
      <c r="A442" s="364">
        <v>434</v>
      </c>
      <c r="B442" s="364" t="s">
        <v>646</v>
      </c>
      <c r="C442" s="456" t="s">
        <v>1990</v>
      </c>
      <c r="D442" s="456" t="s">
        <v>2214</v>
      </c>
      <c r="E442" s="365" t="s">
        <v>2869</v>
      </c>
      <c r="F442" s="364">
        <v>1993</v>
      </c>
      <c r="G442" s="364" t="s">
        <v>2894</v>
      </c>
      <c r="H442" s="494"/>
      <c r="I442" s="365"/>
      <c r="J442" s="494"/>
      <c r="K442" s="497"/>
    </row>
    <row r="443" spans="1:11" s="192" customFormat="1" ht="15">
      <c r="A443" s="364">
        <v>435</v>
      </c>
      <c r="B443" s="364" t="s">
        <v>646</v>
      </c>
      <c r="C443" s="456" t="s">
        <v>1990</v>
      </c>
      <c r="D443" s="456" t="s">
        <v>2214</v>
      </c>
      <c r="E443" s="365" t="s">
        <v>2869</v>
      </c>
      <c r="F443" s="364">
        <v>2001</v>
      </c>
      <c r="G443" s="364" t="s">
        <v>2895</v>
      </c>
      <c r="H443" s="494"/>
      <c r="I443" s="365"/>
      <c r="J443" s="494"/>
      <c r="K443" s="497"/>
    </row>
    <row r="444" spans="1:11" s="192" customFormat="1" ht="15">
      <c r="A444" s="364">
        <v>436</v>
      </c>
      <c r="B444" s="364" t="s">
        <v>646</v>
      </c>
      <c r="C444" s="456" t="s">
        <v>1990</v>
      </c>
      <c r="D444" s="456" t="s">
        <v>2214</v>
      </c>
      <c r="E444" s="365" t="s">
        <v>2869</v>
      </c>
      <c r="F444" s="364">
        <v>1993</v>
      </c>
      <c r="G444" s="364" t="s">
        <v>2896</v>
      </c>
      <c r="H444" s="494"/>
      <c r="I444" s="365"/>
      <c r="J444" s="494"/>
      <c r="K444" s="497"/>
    </row>
    <row r="445" spans="1:11" s="192" customFormat="1" ht="15">
      <c r="A445" s="364">
        <v>437</v>
      </c>
      <c r="B445" s="364" t="s">
        <v>646</v>
      </c>
      <c r="C445" s="456" t="s">
        <v>1990</v>
      </c>
      <c r="D445" s="456" t="s">
        <v>2214</v>
      </c>
      <c r="E445" s="365" t="s">
        <v>2869</v>
      </c>
      <c r="F445" s="364">
        <v>1999</v>
      </c>
      <c r="G445" s="364" t="s">
        <v>2897</v>
      </c>
      <c r="H445" s="495"/>
      <c r="I445" s="365"/>
      <c r="J445" s="495"/>
      <c r="K445" s="498"/>
    </row>
    <row r="446" spans="1:11" s="192" customFormat="1" ht="30">
      <c r="A446" s="364">
        <v>438</v>
      </c>
      <c r="B446" s="364" t="s">
        <v>646</v>
      </c>
      <c r="C446" s="456" t="s">
        <v>1990</v>
      </c>
      <c r="D446" s="456" t="s">
        <v>1979</v>
      </c>
      <c r="E446" s="365" t="s">
        <v>2898</v>
      </c>
      <c r="F446" s="364" t="s">
        <v>1999</v>
      </c>
      <c r="G446" s="364" t="s">
        <v>2899</v>
      </c>
      <c r="H446" s="365">
        <v>187.5</v>
      </c>
      <c r="I446" s="365"/>
      <c r="J446" s="365" t="s">
        <v>2900</v>
      </c>
      <c r="K446" s="423" t="s">
        <v>2901</v>
      </c>
    </row>
    <row r="447" spans="1:11" s="192" customFormat="1" ht="30">
      <c r="A447" s="364">
        <v>439</v>
      </c>
      <c r="B447" s="364" t="s">
        <v>646</v>
      </c>
      <c r="C447" s="456" t="s">
        <v>2751</v>
      </c>
      <c r="D447" s="456" t="s">
        <v>1983</v>
      </c>
      <c r="E447" s="365" t="s">
        <v>2902</v>
      </c>
      <c r="F447" s="364" t="s">
        <v>2261</v>
      </c>
      <c r="G447" s="364" t="s">
        <v>2903</v>
      </c>
      <c r="H447" s="365">
        <v>250</v>
      </c>
      <c r="I447" s="365"/>
      <c r="J447" s="365" t="s">
        <v>2904</v>
      </c>
      <c r="K447" s="423" t="s">
        <v>2905</v>
      </c>
    </row>
    <row r="448" spans="1:11" s="192" customFormat="1" ht="15">
      <c r="A448" s="364">
        <v>440</v>
      </c>
      <c r="B448" s="364" t="s">
        <v>646</v>
      </c>
      <c r="C448" s="456" t="s">
        <v>1990</v>
      </c>
      <c r="D448" s="456" t="s">
        <v>2906</v>
      </c>
      <c r="E448" s="365" t="s">
        <v>2146</v>
      </c>
      <c r="F448" s="364" t="s">
        <v>2142</v>
      </c>
      <c r="G448" s="364" t="s">
        <v>2907</v>
      </c>
      <c r="H448" s="365">
        <v>250</v>
      </c>
      <c r="I448" s="365"/>
      <c r="J448" s="365" t="s">
        <v>2908</v>
      </c>
      <c r="K448" s="423" t="s">
        <v>2909</v>
      </c>
    </row>
    <row r="449" spans="1:11" s="192" customFormat="1" ht="30">
      <c r="A449" s="364">
        <v>441</v>
      </c>
      <c r="B449" s="364" t="s">
        <v>646</v>
      </c>
      <c r="C449" s="456" t="s">
        <v>1990</v>
      </c>
      <c r="D449" s="456" t="s">
        <v>2906</v>
      </c>
      <c r="E449" s="365" t="s">
        <v>2336</v>
      </c>
      <c r="F449" s="364" t="s">
        <v>2004</v>
      </c>
      <c r="G449" s="364" t="s">
        <v>2910</v>
      </c>
      <c r="H449" s="365">
        <v>250</v>
      </c>
      <c r="I449" s="365"/>
      <c r="J449" s="365" t="s">
        <v>2911</v>
      </c>
      <c r="K449" s="423" t="s">
        <v>2912</v>
      </c>
    </row>
    <row r="450" spans="1:11" s="192" customFormat="1" ht="30">
      <c r="A450" s="364">
        <v>442</v>
      </c>
      <c r="B450" s="364" t="s">
        <v>646</v>
      </c>
      <c r="C450" s="456" t="s">
        <v>1990</v>
      </c>
      <c r="D450" s="456" t="s">
        <v>1979</v>
      </c>
      <c r="E450" s="365" t="s">
        <v>2301</v>
      </c>
      <c r="F450" s="364" t="s">
        <v>2010</v>
      </c>
      <c r="G450" s="364" t="s">
        <v>2913</v>
      </c>
      <c r="H450" s="365">
        <v>250</v>
      </c>
      <c r="I450" s="365"/>
      <c r="J450" s="365" t="s">
        <v>2914</v>
      </c>
      <c r="K450" s="423" t="s">
        <v>2915</v>
      </c>
    </row>
    <row r="451" spans="1:11" s="192" customFormat="1" ht="45">
      <c r="A451" s="364">
        <v>443</v>
      </c>
      <c r="B451" s="364" t="s">
        <v>646</v>
      </c>
      <c r="C451" s="456" t="s">
        <v>1990</v>
      </c>
      <c r="D451" s="456" t="s">
        <v>2916</v>
      </c>
      <c r="E451" s="365" t="s">
        <v>2917</v>
      </c>
      <c r="F451" s="364" t="s">
        <v>2772</v>
      </c>
      <c r="G451" s="364" t="s">
        <v>2918</v>
      </c>
      <c r="H451" s="365">
        <v>250</v>
      </c>
      <c r="I451" s="365"/>
      <c r="J451" s="365" t="s">
        <v>2919</v>
      </c>
      <c r="K451" s="423" t="s">
        <v>2920</v>
      </c>
    </row>
    <row r="452" spans="1:11" s="192" customFormat="1" ht="30">
      <c r="A452" s="364">
        <v>444</v>
      </c>
      <c r="B452" s="364" t="s">
        <v>646</v>
      </c>
      <c r="C452" s="456" t="s">
        <v>1990</v>
      </c>
      <c r="D452" s="456" t="s">
        <v>1997</v>
      </c>
      <c r="E452" s="365" t="s">
        <v>2921</v>
      </c>
      <c r="F452" s="364" t="s">
        <v>2922</v>
      </c>
      <c r="G452" s="364" t="s">
        <v>2923</v>
      </c>
      <c r="H452" s="493">
        <v>2800</v>
      </c>
      <c r="I452" s="365"/>
      <c r="J452" s="493">
        <v>416303048</v>
      </c>
      <c r="K452" s="496" t="s">
        <v>2924</v>
      </c>
    </row>
    <row r="453" spans="1:11" s="192" customFormat="1" ht="30">
      <c r="A453" s="364">
        <v>445</v>
      </c>
      <c r="B453" s="364" t="s">
        <v>646</v>
      </c>
      <c r="C453" s="456" t="s">
        <v>1990</v>
      </c>
      <c r="D453" s="456" t="s">
        <v>2925</v>
      </c>
      <c r="E453" s="365" t="s">
        <v>2926</v>
      </c>
      <c r="F453" s="364" t="s">
        <v>2142</v>
      </c>
      <c r="G453" s="364" t="s">
        <v>2927</v>
      </c>
      <c r="H453" s="494"/>
      <c r="I453" s="365"/>
      <c r="J453" s="494"/>
      <c r="K453" s="497"/>
    </row>
    <row r="454" spans="1:11" s="192" customFormat="1" ht="15">
      <c r="A454" s="364">
        <v>446</v>
      </c>
      <c r="B454" s="364" t="s">
        <v>646</v>
      </c>
      <c r="C454" s="456" t="s">
        <v>1990</v>
      </c>
      <c r="D454" s="456" t="s">
        <v>1979</v>
      </c>
      <c r="E454" s="365" t="s">
        <v>2928</v>
      </c>
      <c r="F454" s="364" t="s">
        <v>2004</v>
      </c>
      <c r="G454" s="364" t="s">
        <v>2929</v>
      </c>
      <c r="H454" s="494"/>
      <c r="I454" s="365"/>
      <c r="J454" s="494"/>
      <c r="K454" s="497"/>
    </row>
    <row r="455" spans="1:11" s="192" customFormat="1" ht="30">
      <c r="A455" s="364">
        <v>447</v>
      </c>
      <c r="B455" s="364" t="s">
        <v>646</v>
      </c>
      <c r="C455" s="456" t="s">
        <v>1990</v>
      </c>
      <c r="D455" s="456" t="s">
        <v>1979</v>
      </c>
      <c r="E455" s="365" t="s">
        <v>2196</v>
      </c>
      <c r="F455" s="364" t="s">
        <v>2004</v>
      </c>
      <c r="G455" s="364" t="s">
        <v>2930</v>
      </c>
      <c r="H455" s="494"/>
      <c r="I455" s="365"/>
      <c r="J455" s="494"/>
      <c r="K455" s="497"/>
    </row>
    <row r="456" spans="1:11" s="192" customFormat="1" ht="30">
      <c r="A456" s="364">
        <v>448</v>
      </c>
      <c r="B456" s="364" t="s">
        <v>646</v>
      </c>
      <c r="C456" s="456" t="s">
        <v>1990</v>
      </c>
      <c r="D456" s="456" t="s">
        <v>1979</v>
      </c>
      <c r="E456" s="365" t="s">
        <v>2931</v>
      </c>
      <c r="F456" s="364" t="s">
        <v>2004</v>
      </c>
      <c r="G456" s="364" t="s">
        <v>2932</v>
      </c>
      <c r="H456" s="494"/>
      <c r="I456" s="365"/>
      <c r="J456" s="494"/>
      <c r="K456" s="497"/>
    </row>
    <row r="457" spans="1:11" s="192" customFormat="1" ht="30">
      <c r="A457" s="364">
        <v>449</v>
      </c>
      <c r="B457" s="364" t="s">
        <v>646</v>
      </c>
      <c r="C457" s="456" t="s">
        <v>1990</v>
      </c>
      <c r="D457" s="456" t="s">
        <v>1997</v>
      </c>
      <c r="E457" s="365" t="s">
        <v>2933</v>
      </c>
      <c r="F457" s="364" t="s">
        <v>2261</v>
      </c>
      <c r="G457" s="364" t="s">
        <v>2934</v>
      </c>
      <c r="H457" s="494"/>
      <c r="I457" s="365"/>
      <c r="J457" s="494"/>
      <c r="K457" s="497"/>
    </row>
    <row r="458" spans="1:11" s="192" customFormat="1" ht="30">
      <c r="A458" s="364">
        <v>450</v>
      </c>
      <c r="B458" s="364" t="s">
        <v>646</v>
      </c>
      <c r="C458" s="456" t="s">
        <v>1990</v>
      </c>
      <c r="D458" s="456" t="s">
        <v>1997</v>
      </c>
      <c r="E458" s="365" t="s">
        <v>2559</v>
      </c>
      <c r="F458" s="364" t="s">
        <v>1999</v>
      </c>
      <c r="G458" s="364" t="s">
        <v>2935</v>
      </c>
      <c r="H458" s="494"/>
      <c r="I458" s="365"/>
      <c r="J458" s="494"/>
      <c r="K458" s="497"/>
    </row>
    <row r="459" spans="1:11" s="192" customFormat="1" ht="30">
      <c r="A459" s="364">
        <v>451</v>
      </c>
      <c r="B459" s="364" t="s">
        <v>646</v>
      </c>
      <c r="C459" s="456" t="s">
        <v>1990</v>
      </c>
      <c r="D459" s="456" t="s">
        <v>1979</v>
      </c>
      <c r="E459" s="365" t="s">
        <v>2936</v>
      </c>
      <c r="F459" s="364" t="s">
        <v>2172</v>
      </c>
      <c r="G459" s="364" t="s">
        <v>2937</v>
      </c>
      <c r="H459" s="494"/>
      <c r="I459" s="365"/>
      <c r="J459" s="494"/>
      <c r="K459" s="497"/>
    </row>
    <row r="460" spans="1:11" s="192" customFormat="1" ht="30">
      <c r="A460" s="364">
        <v>452</v>
      </c>
      <c r="B460" s="364" t="s">
        <v>646</v>
      </c>
      <c r="C460" s="456" t="s">
        <v>1990</v>
      </c>
      <c r="D460" s="456" t="s">
        <v>1997</v>
      </c>
      <c r="E460" s="365" t="s">
        <v>2938</v>
      </c>
      <c r="F460" s="364" t="s">
        <v>2433</v>
      </c>
      <c r="G460" s="364" t="s">
        <v>2939</v>
      </c>
      <c r="H460" s="494"/>
      <c r="I460" s="365"/>
      <c r="J460" s="494"/>
      <c r="K460" s="497"/>
    </row>
    <row r="461" spans="1:11" s="192" customFormat="1" ht="30">
      <c r="A461" s="364">
        <v>453</v>
      </c>
      <c r="B461" s="364" t="s">
        <v>646</v>
      </c>
      <c r="C461" s="456" t="s">
        <v>1990</v>
      </c>
      <c r="D461" s="456" t="s">
        <v>1979</v>
      </c>
      <c r="E461" s="365" t="s">
        <v>2931</v>
      </c>
      <c r="F461" s="364" t="s">
        <v>2172</v>
      </c>
      <c r="G461" s="364" t="s">
        <v>2940</v>
      </c>
      <c r="H461" s="494"/>
      <c r="I461" s="365"/>
      <c r="J461" s="494"/>
      <c r="K461" s="497"/>
    </row>
    <row r="462" spans="1:11" s="192" customFormat="1" ht="30">
      <c r="A462" s="364">
        <v>454</v>
      </c>
      <c r="B462" s="364" t="s">
        <v>646</v>
      </c>
      <c r="C462" s="456" t="s">
        <v>1990</v>
      </c>
      <c r="D462" s="456" t="s">
        <v>1997</v>
      </c>
      <c r="E462" s="365" t="s">
        <v>2941</v>
      </c>
      <c r="F462" s="364" t="s">
        <v>2350</v>
      </c>
      <c r="G462" s="364" t="s">
        <v>2942</v>
      </c>
      <c r="H462" s="494"/>
      <c r="I462" s="365"/>
      <c r="J462" s="494"/>
      <c r="K462" s="497"/>
    </row>
    <row r="463" spans="1:11" s="192" customFormat="1" ht="15">
      <c r="A463" s="364">
        <v>455</v>
      </c>
      <c r="B463" s="364" t="s">
        <v>646</v>
      </c>
      <c r="C463" s="456" t="s">
        <v>1990</v>
      </c>
      <c r="D463" s="456" t="s">
        <v>2943</v>
      </c>
      <c r="E463" s="365" t="s">
        <v>2943</v>
      </c>
      <c r="F463" s="364" t="s">
        <v>2271</v>
      </c>
      <c r="G463" s="364" t="s">
        <v>2944</v>
      </c>
      <c r="H463" s="494"/>
      <c r="I463" s="365"/>
      <c r="J463" s="494"/>
      <c r="K463" s="497"/>
    </row>
    <row r="464" spans="1:11" s="192" customFormat="1" ht="30">
      <c r="A464" s="364">
        <v>456</v>
      </c>
      <c r="B464" s="364" t="s">
        <v>646</v>
      </c>
      <c r="C464" s="456" t="s">
        <v>1990</v>
      </c>
      <c r="D464" s="456" t="s">
        <v>1979</v>
      </c>
      <c r="E464" s="365" t="s">
        <v>2945</v>
      </c>
      <c r="F464" s="364" t="s">
        <v>2172</v>
      </c>
      <c r="G464" s="364" t="s">
        <v>2946</v>
      </c>
      <c r="H464" s="494"/>
      <c r="I464" s="365"/>
      <c r="J464" s="494"/>
      <c r="K464" s="497"/>
    </row>
    <row r="465" spans="1:11" s="192" customFormat="1" ht="30">
      <c r="A465" s="364">
        <v>457</v>
      </c>
      <c r="B465" s="364" t="s">
        <v>646</v>
      </c>
      <c r="C465" s="456" t="s">
        <v>1990</v>
      </c>
      <c r="D465" s="456" t="s">
        <v>2140</v>
      </c>
      <c r="E465" s="365" t="s">
        <v>2947</v>
      </c>
      <c r="F465" s="364" t="s">
        <v>2151</v>
      </c>
      <c r="G465" s="364" t="s">
        <v>2948</v>
      </c>
      <c r="H465" s="494"/>
      <c r="I465" s="365"/>
      <c r="J465" s="494"/>
      <c r="K465" s="497"/>
    </row>
    <row r="466" spans="1:11" s="192" customFormat="1" ht="30">
      <c r="A466" s="364">
        <v>458</v>
      </c>
      <c r="B466" s="364" t="s">
        <v>646</v>
      </c>
      <c r="C466" s="456" t="s">
        <v>1990</v>
      </c>
      <c r="D466" s="456" t="s">
        <v>1979</v>
      </c>
      <c r="E466" s="365" t="s">
        <v>2180</v>
      </c>
      <c r="F466" s="364" t="s">
        <v>2192</v>
      </c>
      <c r="G466" s="364" t="s">
        <v>2949</v>
      </c>
      <c r="H466" s="494"/>
      <c r="I466" s="365"/>
      <c r="J466" s="494"/>
      <c r="K466" s="497"/>
    </row>
    <row r="467" spans="1:11" s="192" customFormat="1" ht="30">
      <c r="A467" s="364">
        <v>459</v>
      </c>
      <c r="B467" s="364" t="s">
        <v>646</v>
      </c>
      <c r="C467" s="456" t="s">
        <v>1990</v>
      </c>
      <c r="D467" s="456" t="s">
        <v>1997</v>
      </c>
      <c r="E467" s="365" t="s">
        <v>2950</v>
      </c>
      <c r="F467" s="364" t="s">
        <v>2458</v>
      </c>
      <c r="G467" s="364" t="s">
        <v>2951</v>
      </c>
      <c r="H467" s="494"/>
      <c r="I467" s="365"/>
      <c r="J467" s="494"/>
      <c r="K467" s="497"/>
    </row>
    <row r="468" spans="1:11" s="192" customFormat="1" ht="30">
      <c r="A468" s="364">
        <v>460</v>
      </c>
      <c r="B468" s="364" t="s">
        <v>646</v>
      </c>
      <c r="C468" s="456" t="s">
        <v>1990</v>
      </c>
      <c r="D468" s="456" t="s">
        <v>1997</v>
      </c>
      <c r="E468" s="365" t="s">
        <v>2559</v>
      </c>
      <c r="F468" s="364" t="s">
        <v>2010</v>
      </c>
      <c r="G468" s="364" t="s">
        <v>2952</v>
      </c>
      <c r="H468" s="494"/>
      <c r="I468" s="365"/>
      <c r="J468" s="494"/>
      <c r="K468" s="497"/>
    </row>
    <row r="469" spans="1:11" s="192" customFormat="1" ht="15">
      <c r="A469" s="364">
        <v>461</v>
      </c>
      <c r="B469" s="364" t="s">
        <v>646</v>
      </c>
      <c r="C469" s="456" t="s">
        <v>1990</v>
      </c>
      <c r="D469" s="456" t="s">
        <v>1979</v>
      </c>
      <c r="E469" s="365" t="s">
        <v>2191</v>
      </c>
      <c r="F469" s="364" t="s">
        <v>2022</v>
      </c>
      <c r="G469" s="364" t="s">
        <v>2953</v>
      </c>
      <c r="H469" s="494"/>
      <c r="I469" s="365"/>
      <c r="J469" s="494"/>
      <c r="K469" s="497"/>
    </row>
    <row r="470" spans="1:11" s="192" customFormat="1" ht="30">
      <c r="A470" s="364">
        <v>462</v>
      </c>
      <c r="B470" s="364" t="s">
        <v>646</v>
      </c>
      <c r="C470" s="456" t="s">
        <v>1990</v>
      </c>
      <c r="D470" s="456" t="s">
        <v>1997</v>
      </c>
      <c r="E470" s="365" t="s">
        <v>2505</v>
      </c>
      <c r="F470" s="364" t="s">
        <v>2022</v>
      </c>
      <c r="G470" s="364" t="s">
        <v>2954</v>
      </c>
      <c r="H470" s="494"/>
      <c r="I470" s="365"/>
      <c r="J470" s="494"/>
      <c r="K470" s="497"/>
    </row>
    <row r="471" spans="1:11" s="192" customFormat="1" ht="15">
      <c r="A471" s="364">
        <v>463</v>
      </c>
      <c r="B471" s="364" t="s">
        <v>646</v>
      </c>
      <c r="C471" s="456" t="s">
        <v>1990</v>
      </c>
      <c r="D471" s="456" t="s">
        <v>2364</v>
      </c>
      <c r="E471" s="365" t="s">
        <v>2955</v>
      </c>
      <c r="F471" s="364" t="s">
        <v>2151</v>
      </c>
      <c r="G471" s="364" t="s">
        <v>2956</v>
      </c>
      <c r="H471" s="494"/>
      <c r="I471" s="365"/>
      <c r="J471" s="494"/>
      <c r="K471" s="497"/>
    </row>
    <row r="472" spans="1:11" s="192" customFormat="1" ht="15">
      <c r="A472" s="364">
        <v>464</v>
      </c>
      <c r="B472" s="364" t="s">
        <v>646</v>
      </c>
      <c r="C472" s="456" t="s">
        <v>1990</v>
      </c>
      <c r="D472" s="456" t="s">
        <v>1979</v>
      </c>
      <c r="E472" s="365" t="s">
        <v>2796</v>
      </c>
      <c r="F472" s="364" t="s">
        <v>2957</v>
      </c>
      <c r="G472" s="364" t="s">
        <v>2958</v>
      </c>
      <c r="H472" s="494"/>
      <c r="I472" s="365"/>
      <c r="J472" s="494"/>
      <c r="K472" s="497"/>
    </row>
    <row r="473" spans="1:11" s="192" customFormat="1" ht="30">
      <c r="A473" s="364">
        <v>465</v>
      </c>
      <c r="B473" s="364" t="s">
        <v>646</v>
      </c>
      <c r="C473" s="456" t="s">
        <v>1990</v>
      </c>
      <c r="D473" s="456" t="s">
        <v>1997</v>
      </c>
      <c r="E473" s="365" t="s">
        <v>2950</v>
      </c>
      <c r="F473" s="364" t="s">
        <v>2162</v>
      </c>
      <c r="G473" s="364" t="s">
        <v>2959</v>
      </c>
      <c r="H473" s="494"/>
      <c r="I473" s="365"/>
      <c r="J473" s="494"/>
      <c r="K473" s="497"/>
    </row>
    <row r="474" spans="1:11" s="192" customFormat="1" ht="30">
      <c r="A474" s="364">
        <v>466</v>
      </c>
      <c r="B474" s="364" t="s">
        <v>646</v>
      </c>
      <c r="C474" s="456" t="s">
        <v>1990</v>
      </c>
      <c r="D474" s="456" t="s">
        <v>1997</v>
      </c>
      <c r="E474" s="365" t="s">
        <v>2950</v>
      </c>
      <c r="F474" s="364" t="s">
        <v>2271</v>
      </c>
      <c r="G474" s="364" t="s">
        <v>2960</v>
      </c>
      <c r="H474" s="494"/>
      <c r="I474" s="365"/>
      <c r="J474" s="494"/>
      <c r="K474" s="497"/>
    </row>
    <row r="475" spans="1:11" s="192" customFormat="1" ht="15">
      <c r="A475" s="364">
        <v>467</v>
      </c>
      <c r="B475" s="364" t="s">
        <v>646</v>
      </c>
      <c r="C475" s="456" t="s">
        <v>1990</v>
      </c>
      <c r="D475" s="456" t="s">
        <v>2961</v>
      </c>
      <c r="E475" s="365" t="s">
        <v>2962</v>
      </c>
      <c r="F475" s="364" t="s">
        <v>2142</v>
      </c>
      <c r="G475" s="364" t="s">
        <v>2963</v>
      </c>
      <c r="H475" s="494"/>
      <c r="I475" s="365"/>
      <c r="J475" s="494"/>
      <c r="K475" s="497"/>
    </row>
    <row r="476" spans="1:11" s="192" customFormat="1" ht="30">
      <c r="A476" s="364">
        <v>468</v>
      </c>
      <c r="B476" s="364" t="s">
        <v>646</v>
      </c>
      <c r="C476" s="456" t="s">
        <v>1990</v>
      </c>
      <c r="D476" s="456" t="s">
        <v>1979</v>
      </c>
      <c r="E476" s="365" t="s">
        <v>2171</v>
      </c>
      <c r="F476" s="364" t="s">
        <v>2016</v>
      </c>
      <c r="G476" s="364" t="s">
        <v>2964</v>
      </c>
      <c r="H476" s="494"/>
      <c r="I476" s="365"/>
      <c r="J476" s="494"/>
      <c r="K476" s="497"/>
    </row>
    <row r="477" spans="1:11" s="192" customFormat="1" ht="30">
      <c r="A477" s="364">
        <v>469</v>
      </c>
      <c r="B477" s="364" t="s">
        <v>646</v>
      </c>
      <c r="C477" s="456" t="s">
        <v>1990</v>
      </c>
      <c r="D477" s="456" t="s">
        <v>1979</v>
      </c>
      <c r="E477" s="365" t="s">
        <v>2792</v>
      </c>
      <c r="F477" s="364" t="s">
        <v>2172</v>
      </c>
      <c r="G477" s="364" t="s">
        <v>2965</v>
      </c>
      <c r="H477" s="494"/>
      <c r="I477" s="365"/>
      <c r="J477" s="494"/>
      <c r="K477" s="497"/>
    </row>
    <row r="478" spans="1:11" s="192" customFormat="1" ht="15">
      <c r="A478" s="364">
        <v>470</v>
      </c>
      <c r="B478" s="364" t="s">
        <v>646</v>
      </c>
      <c r="C478" s="456" t="s">
        <v>1990</v>
      </c>
      <c r="D478" s="456" t="s">
        <v>1979</v>
      </c>
      <c r="E478" s="365" t="s">
        <v>2191</v>
      </c>
      <c r="F478" s="364" t="s">
        <v>2142</v>
      </c>
      <c r="G478" s="364" t="s">
        <v>2966</v>
      </c>
      <c r="H478" s="494"/>
      <c r="I478" s="365"/>
      <c r="J478" s="494"/>
      <c r="K478" s="497"/>
    </row>
    <row r="479" spans="1:11" s="192" customFormat="1" ht="30">
      <c r="A479" s="364">
        <v>471</v>
      </c>
      <c r="B479" s="364" t="s">
        <v>646</v>
      </c>
      <c r="C479" s="456" t="s">
        <v>1990</v>
      </c>
      <c r="D479" s="456" t="s">
        <v>1997</v>
      </c>
      <c r="E479" s="365" t="s">
        <v>2967</v>
      </c>
      <c r="F479" s="364" t="s">
        <v>2187</v>
      </c>
      <c r="G479" s="364" t="s">
        <v>2968</v>
      </c>
      <c r="H479" s="494"/>
      <c r="I479" s="365"/>
      <c r="J479" s="494"/>
      <c r="K479" s="497"/>
    </row>
    <row r="480" spans="1:11" s="192" customFormat="1" ht="30">
      <c r="A480" s="364">
        <v>472</v>
      </c>
      <c r="B480" s="364" t="s">
        <v>646</v>
      </c>
      <c r="C480" s="456" t="s">
        <v>1990</v>
      </c>
      <c r="D480" s="456" t="s">
        <v>1997</v>
      </c>
      <c r="E480" s="365" t="s">
        <v>2969</v>
      </c>
      <c r="F480" s="364" t="s">
        <v>2970</v>
      </c>
      <c r="G480" s="364" t="s">
        <v>2971</v>
      </c>
      <c r="H480" s="494"/>
      <c r="I480" s="365"/>
      <c r="J480" s="494"/>
      <c r="K480" s="497"/>
    </row>
    <row r="481" spans="1:11" s="192" customFormat="1" ht="30">
      <c r="A481" s="364">
        <v>473</v>
      </c>
      <c r="B481" s="364" t="s">
        <v>646</v>
      </c>
      <c r="C481" s="456" t="s">
        <v>1990</v>
      </c>
      <c r="D481" s="456" t="s">
        <v>1997</v>
      </c>
      <c r="E481" s="365" t="s">
        <v>2336</v>
      </c>
      <c r="F481" s="364" t="s">
        <v>2004</v>
      </c>
      <c r="G481" s="364" t="s">
        <v>2972</v>
      </c>
      <c r="H481" s="494"/>
      <c r="I481" s="365"/>
      <c r="J481" s="494"/>
      <c r="K481" s="497"/>
    </row>
    <row r="482" spans="1:11" s="192" customFormat="1" ht="30">
      <c r="A482" s="364">
        <v>474</v>
      </c>
      <c r="B482" s="364" t="s">
        <v>646</v>
      </c>
      <c r="C482" s="456" t="s">
        <v>1990</v>
      </c>
      <c r="D482" s="456" t="s">
        <v>1979</v>
      </c>
      <c r="E482" s="365" t="s">
        <v>2973</v>
      </c>
      <c r="F482" s="364" t="s">
        <v>2428</v>
      </c>
      <c r="G482" s="364" t="s">
        <v>2974</v>
      </c>
      <c r="H482" s="494"/>
      <c r="I482" s="365"/>
      <c r="J482" s="494"/>
      <c r="K482" s="497"/>
    </row>
    <row r="483" spans="1:11" s="192" customFormat="1" ht="30">
      <c r="A483" s="364">
        <v>475</v>
      </c>
      <c r="B483" s="364" t="s">
        <v>646</v>
      </c>
      <c r="C483" s="456" t="s">
        <v>1990</v>
      </c>
      <c r="D483" s="456" t="s">
        <v>1997</v>
      </c>
      <c r="E483" s="365" t="s">
        <v>2975</v>
      </c>
      <c r="F483" s="364" t="s">
        <v>2142</v>
      </c>
      <c r="G483" s="364" t="s">
        <v>2976</v>
      </c>
      <c r="H483" s="494"/>
      <c r="I483" s="365"/>
      <c r="J483" s="494"/>
      <c r="K483" s="497"/>
    </row>
    <row r="484" spans="1:11" s="192" customFormat="1" ht="30">
      <c r="A484" s="364">
        <v>476</v>
      </c>
      <c r="B484" s="364" t="s">
        <v>646</v>
      </c>
      <c r="C484" s="456" t="s">
        <v>1990</v>
      </c>
      <c r="D484" s="456" t="s">
        <v>1979</v>
      </c>
      <c r="E484" s="365" t="s">
        <v>2196</v>
      </c>
      <c r="F484" s="364" t="s">
        <v>2151</v>
      </c>
      <c r="G484" s="364" t="s">
        <v>2977</v>
      </c>
      <c r="H484" s="494"/>
      <c r="I484" s="365"/>
      <c r="J484" s="494"/>
      <c r="K484" s="497"/>
    </row>
    <row r="485" spans="1:11" s="192" customFormat="1" ht="30">
      <c r="A485" s="364">
        <v>477</v>
      </c>
      <c r="B485" s="364" t="s">
        <v>646</v>
      </c>
      <c r="C485" s="456" t="s">
        <v>1990</v>
      </c>
      <c r="D485" s="456" t="s">
        <v>1997</v>
      </c>
      <c r="E485" s="365" t="s">
        <v>2146</v>
      </c>
      <c r="F485" s="364" t="s">
        <v>2922</v>
      </c>
      <c r="G485" s="364" t="s">
        <v>2978</v>
      </c>
      <c r="H485" s="494"/>
      <c r="I485" s="365"/>
      <c r="J485" s="494"/>
      <c r="K485" s="497"/>
    </row>
    <row r="486" spans="1:11" s="192" customFormat="1" ht="15">
      <c r="A486" s="364">
        <v>478</v>
      </c>
      <c r="B486" s="364" t="s">
        <v>646</v>
      </c>
      <c r="C486" s="456" t="s">
        <v>1990</v>
      </c>
      <c r="D486" s="456" t="s">
        <v>2245</v>
      </c>
      <c r="E486" s="365" t="s">
        <v>2146</v>
      </c>
      <c r="F486" s="364" t="s">
        <v>2010</v>
      </c>
      <c r="G486" s="364" t="s">
        <v>2979</v>
      </c>
      <c r="H486" s="494"/>
      <c r="I486" s="365"/>
      <c r="J486" s="494"/>
      <c r="K486" s="497"/>
    </row>
    <row r="487" spans="1:11" s="192" customFormat="1" ht="15">
      <c r="A487" s="364">
        <v>479</v>
      </c>
      <c r="B487" s="364" t="s">
        <v>646</v>
      </c>
      <c r="C487" s="456" t="s">
        <v>1990</v>
      </c>
      <c r="D487" s="456" t="s">
        <v>1979</v>
      </c>
      <c r="E487" s="365" t="s">
        <v>2191</v>
      </c>
      <c r="F487" s="364" t="s">
        <v>2172</v>
      </c>
      <c r="G487" s="364" t="s">
        <v>2980</v>
      </c>
      <c r="H487" s="494"/>
      <c r="I487" s="365"/>
      <c r="J487" s="494"/>
      <c r="K487" s="497"/>
    </row>
    <row r="488" spans="1:11" s="192" customFormat="1" ht="30">
      <c r="A488" s="364">
        <v>480</v>
      </c>
      <c r="B488" s="364" t="s">
        <v>646</v>
      </c>
      <c r="C488" s="456" t="s">
        <v>1990</v>
      </c>
      <c r="D488" s="456" t="s">
        <v>1979</v>
      </c>
      <c r="E488" s="365" t="s">
        <v>2180</v>
      </c>
      <c r="F488" s="364" t="s">
        <v>2151</v>
      </c>
      <c r="G488" s="364" t="s">
        <v>2981</v>
      </c>
      <c r="H488" s="494"/>
      <c r="I488" s="365"/>
      <c r="J488" s="494"/>
      <c r="K488" s="497"/>
    </row>
    <row r="489" spans="1:11" s="192" customFormat="1" ht="15">
      <c r="A489" s="364">
        <v>481</v>
      </c>
      <c r="B489" s="364" t="s">
        <v>646</v>
      </c>
      <c r="C489" s="456" t="s">
        <v>1990</v>
      </c>
      <c r="D489" s="456" t="s">
        <v>2982</v>
      </c>
      <c r="E489" s="365" t="s">
        <v>2983</v>
      </c>
      <c r="F489" s="364" t="s">
        <v>2172</v>
      </c>
      <c r="G489" s="364" t="s">
        <v>2984</v>
      </c>
      <c r="H489" s="494"/>
      <c r="I489" s="365"/>
      <c r="J489" s="494"/>
      <c r="K489" s="497"/>
    </row>
    <row r="490" spans="1:11" s="192" customFormat="1" ht="30">
      <c r="A490" s="364">
        <v>482</v>
      </c>
      <c r="B490" s="364" t="s">
        <v>646</v>
      </c>
      <c r="C490" s="456" t="s">
        <v>1990</v>
      </c>
      <c r="D490" s="456" t="s">
        <v>1997</v>
      </c>
      <c r="E490" s="365" t="s">
        <v>2559</v>
      </c>
      <c r="F490" s="364" t="s">
        <v>2010</v>
      </c>
      <c r="G490" s="364" t="s">
        <v>2985</v>
      </c>
      <c r="H490" s="494"/>
      <c r="I490" s="365"/>
      <c r="J490" s="494"/>
      <c r="K490" s="497"/>
    </row>
    <row r="491" spans="1:11" s="192" customFormat="1" ht="15">
      <c r="A491" s="364">
        <v>483</v>
      </c>
      <c r="B491" s="364" t="s">
        <v>646</v>
      </c>
      <c r="C491" s="456" t="s">
        <v>1990</v>
      </c>
      <c r="D491" s="456" t="s">
        <v>1979</v>
      </c>
      <c r="E491" s="365" t="s">
        <v>2191</v>
      </c>
      <c r="F491" s="364" t="s">
        <v>2151</v>
      </c>
      <c r="G491" s="364" t="s">
        <v>2986</v>
      </c>
      <c r="H491" s="494"/>
      <c r="I491" s="365"/>
      <c r="J491" s="494"/>
      <c r="K491" s="497"/>
    </row>
    <row r="492" spans="1:11" s="192" customFormat="1" ht="15">
      <c r="A492" s="364">
        <v>484</v>
      </c>
      <c r="B492" s="364" t="s">
        <v>646</v>
      </c>
      <c r="C492" s="456" t="s">
        <v>1990</v>
      </c>
      <c r="D492" s="456" t="s">
        <v>1979</v>
      </c>
      <c r="E492" s="365" t="s">
        <v>2191</v>
      </c>
      <c r="F492" s="364">
        <v>1999</v>
      </c>
      <c r="G492" s="364" t="s">
        <v>2987</v>
      </c>
      <c r="H492" s="494"/>
      <c r="I492" s="365"/>
      <c r="J492" s="494"/>
      <c r="K492" s="497"/>
    </row>
    <row r="493" spans="1:11" s="192" customFormat="1" ht="30">
      <c r="A493" s="364">
        <v>485</v>
      </c>
      <c r="B493" s="364" t="s">
        <v>646</v>
      </c>
      <c r="C493" s="456" t="s">
        <v>1990</v>
      </c>
      <c r="D493" s="456" t="s">
        <v>1997</v>
      </c>
      <c r="E493" s="365" t="s">
        <v>2988</v>
      </c>
      <c r="F493" s="364">
        <v>1992</v>
      </c>
      <c r="G493" s="364" t="s">
        <v>2989</v>
      </c>
      <c r="H493" s="495"/>
      <c r="I493" s="365"/>
      <c r="J493" s="495"/>
      <c r="K493" s="498"/>
    </row>
    <row r="494" spans="1:11" s="192" customFormat="1" ht="30">
      <c r="A494" s="364">
        <v>486</v>
      </c>
      <c r="B494" s="364" t="s">
        <v>646</v>
      </c>
      <c r="C494" s="456" t="s">
        <v>1990</v>
      </c>
      <c r="D494" s="456" t="s">
        <v>1979</v>
      </c>
      <c r="E494" s="365" t="s">
        <v>2792</v>
      </c>
      <c r="F494" s="364" t="s">
        <v>2004</v>
      </c>
      <c r="G494" s="364" t="s">
        <v>2990</v>
      </c>
      <c r="H494" s="493">
        <v>3900</v>
      </c>
      <c r="I494" s="365"/>
      <c r="J494" s="493" t="s">
        <v>2991</v>
      </c>
      <c r="K494" s="496" t="s">
        <v>2992</v>
      </c>
    </row>
    <row r="495" spans="1:11" s="192" customFormat="1" ht="30">
      <c r="A495" s="364">
        <v>487</v>
      </c>
      <c r="B495" s="364" t="s">
        <v>646</v>
      </c>
      <c r="C495" s="456" t="s">
        <v>1990</v>
      </c>
      <c r="D495" s="456" t="s">
        <v>1979</v>
      </c>
      <c r="E495" s="365" t="s">
        <v>2325</v>
      </c>
      <c r="F495" s="364" t="s">
        <v>2172</v>
      </c>
      <c r="G495" s="364" t="s">
        <v>2993</v>
      </c>
      <c r="H495" s="494"/>
      <c r="I495" s="365"/>
      <c r="J495" s="494"/>
      <c r="K495" s="497"/>
    </row>
    <row r="496" spans="1:11" s="192" customFormat="1" ht="30">
      <c r="A496" s="364">
        <v>488</v>
      </c>
      <c r="B496" s="364" t="s">
        <v>646</v>
      </c>
      <c r="C496" s="456" t="s">
        <v>1990</v>
      </c>
      <c r="D496" s="456" t="s">
        <v>2994</v>
      </c>
      <c r="E496" s="365" t="s">
        <v>2995</v>
      </c>
      <c r="F496" s="364" t="s">
        <v>2167</v>
      </c>
      <c r="G496" s="364" t="s">
        <v>2996</v>
      </c>
      <c r="H496" s="494"/>
      <c r="I496" s="365"/>
      <c r="J496" s="494"/>
      <c r="K496" s="497"/>
    </row>
    <row r="497" spans="1:11" s="192" customFormat="1" ht="30">
      <c r="A497" s="364">
        <v>489</v>
      </c>
      <c r="B497" s="364" t="s">
        <v>646</v>
      </c>
      <c r="C497" s="456" t="s">
        <v>1990</v>
      </c>
      <c r="D497" s="456" t="s">
        <v>1979</v>
      </c>
      <c r="E497" s="365" t="s">
        <v>2997</v>
      </c>
      <c r="F497" s="364" t="s">
        <v>2016</v>
      </c>
      <c r="G497" s="364" t="s">
        <v>2998</v>
      </c>
      <c r="H497" s="494"/>
      <c r="I497" s="365"/>
      <c r="J497" s="494"/>
      <c r="K497" s="497"/>
    </row>
    <row r="498" spans="1:11" s="192" customFormat="1" ht="30">
      <c r="A498" s="364">
        <v>490</v>
      </c>
      <c r="B498" s="364" t="s">
        <v>646</v>
      </c>
      <c r="C498" s="456" t="s">
        <v>1990</v>
      </c>
      <c r="D498" s="456" t="s">
        <v>1979</v>
      </c>
      <c r="E498" s="365" t="s">
        <v>2999</v>
      </c>
      <c r="F498" s="364" t="s">
        <v>2016</v>
      </c>
      <c r="G498" s="364" t="s">
        <v>3000</v>
      </c>
      <c r="H498" s="494"/>
      <c r="I498" s="365"/>
      <c r="J498" s="494"/>
      <c r="K498" s="497"/>
    </row>
    <row r="499" spans="1:11" s="192" customFormat="1" ht="30">
      <c r="A499" s="364">
        <v>491</v>
      </c>
      <c r="B499" s="364" t="s">
        <v>646</v>
      </c>
      <c r="C499" s="456" t="s">
        <v>1990</v>
      </c>
      <c r="D499" s="456" t="s">
        <v>1979</v>
      </c>
      <c r="E499" s="365" t="s">
        <v>2325</v>
      </c>
      <c r="F499" s="364" t="s">
        <v>2016</v>
      </c>
      <c r="G499" s="364" t="s">
        <v>3001</v>
      </c>
      <c r="H499" s="494"/>
      <c r="I499" s="365"/>
      <c r="J499" s="494"/>
      <c r="K499" s="497"/>
    </row>
    <row r="500" spans="1:11" s="192" customFormat="1" ht="30">
      <c r="A500" s="364">
        <v>492</v>
      </c>
      <c r="B500" s="364" t="s">
        <v>646</v>
      </c>
      <c r="C500" s="456" t="s">
        <v>1990</v>
      </c>
      <c r="D500" s="456" t="s">
        <v>1979</v>
      </c>
      <c r="E500" s="365" t="s">
        <v>3002</v>
      </c>
      <c r="F500" s="364" t="s">
        <v>2192</v>
      </c>
      <c r="G500" s="364" t="s">
        <v>3003</v>
      </c>
      <c r="H500" s="494"/>
      <c r="I500" s="365"/>
      <c r="J500" s="494"/>
      <c r="K500" s="497"/>
    </row>
    <row r="501" spans="1:11" s="192" customFormat="1" ht="30">
      <c r="A501" s="364">
        <v>493</v>
      </c>
      <c r="B501" s="364" t="s">
        <v>646</v>
      </c>
      <c r="C501" s="456" t="s">
        <v>1990</v>
      </c>
      <c r="D501" s="456" t="s">
        <v>2994</v>
      </c>
      <c r="E501" s="365" t="s">
        <v>2988</v>
      </c>
      <c r="F501" s="364" t="s">
        <v>2271</v>
      </c>
      <c r="G501" s="364" t="s">
        <v>3004</v>
      </c>
      <c r="H501" s="494"/>
      <c r="I501" s="365"/>
      <c r="J501" s="494"/>
      <c r="K501" s="497"/>
    </row>
    <row r="502" spans="1:11" s="192" customFormat="1" ht="30">
      <c r="A502" s="364">
        <v>494</v>
      </c>
      <c r="B502" s="364" t="s">
        <v>646</v>
      </c>
      <c r="C502" s="456" t="s">
        <v>1990</v>
      </c>
      <c r="D502" s="456" t="s">
        <v>2994</v>
      </c>
      <c r="E502" s="365" t="s">
        <v>2146</v>
      </c>
      <c r="F502" s="364" t="s">
        <v>2151</v>
      </c>
      <c r="G502" s="364" t="s">
        <v>3005</v>
      </c>
      <c r="H502" s="494"/>
      <c r="I502" s="365"/>
      <c r="J502" s="494"/>
      <c r="K502" s="497"/>
    </row>
    <row r="503" spans="1:11" s="192" customFormat="1" ht="30">
      <c r="A503" s="364">
        <v>495</v>
      </c>
      <c r="B503" s="364" t="s">
        <v>646</v>
      </c>
      <c r="C503" s="456" t="s">
        <v>1990</v>
      </c>
      <c r="D503" s="456" t="s">
        <v>2994</v>
      </c>
      <c r="E503" s="365" t="s">
        <v>3006</v>
      </c>
      <c r="F503" s="364" t="s">
        <v>2172</v>
      </c>
      <c r="G503" s="364" t="s">
        <v>3007</v>
      </c>
      <c r="H503" s="494"/>
      <c r="I503" s="365"/>
      <c r="J503" s="494"/>
      <c r="K503" s="497"/>
    </row>
    <row r="504" spans="1:11" s="192" customFormat="1" ht="30">
      <c r="A504" s="364">
        <v>496</v>
      </c>
      <c r="B504" s="364" t="s">
        <v>646</v>
      </c>
      <c r="C504" s="456" t="s">
        <v>1990</v>
      </c>
      <c r="D504" s="456" t="s">
        <v>2994</v>
      </c>
      <c r="E504" s="365" t="s">
        <v>2950</v>
      </c>
      <c r="F504" s="364" t="s">
        <v>2187</v>
      </c>
      <c r="G504" s="364" t="s">
        <v>3008</v>
      </c>
      <c r="H504" s="494"/>
      <c r="I504" s="365"/>
      <c r="J504" s="494"/>
      <c r="K504" s="497"/>
    </row>
    <row r="505" spans="1:11" s="192" customFormat="1" ht="30">
      <c r="A505" s="364">
        <v>497</v>
      </c>
      <c r="B505" s="364" t="s">
        <v>646</v>
      </c>
      <c r="C505" s="456" t="s">
        <v>1990</v>
      </c>
      <c r="D505" s="456" t="s">
        <v>1979</v>
      </c>
      <c r="E505" s="365" t="s">
        <v>2180</v>
      </c>
      <c r="F505" s="364" t="s">
        <v>2151</v>
      </c>
      <c r="G505" s="364" t="s">
        <v>3009</v>
      </c>
      <c r="H505" s="494"/>
      <c r="I505" s="365"/>
      <c r="J505" s="494"/>
      <c r="K505" s="497"/>
    </row>
    <row r="506" spans="1:11" s="192" customFormat="1" ht="30">
      <c r="A506" s="364">
        <v>498</v>
      </c>
      <c r="B506" s="364" t="s">
        <v>646</v>
      </c>
      <c r="C506" s="456" t="s">
        <v>1990</v>
      </c>
      <c r="D506" s="456" t="s">
        <v>1979</v>
      </c>
      <c r="E506" s="365" t="s">
        <v>3002</v>
      </c>
      <c r="F506" s="364" t="s">
        <v>2172</v>
      </c>
      <c r="G506" s="364" t="s">
        <v>3010</v>
      </c>
      <c r="H506" s="494"/>
      <c r="I506" s="365"/>
      <c r="J506" s="494"/>
      <c r="K506" s="497"/>
    </row>
    <row r="507" spans="1:11" s="192" customFormat="1" ht="30">
      <c r="A507" s="364">
        <v>499</v>
      </c>
      <c r="B507" s="364" t="s">
        <v>646</v>
      </c>
      <c r="C507" s="456" t="s">
        <v>1990</v>
      </c>
      <c r="D507" s="456" t="s">
        <v>2994</v>
      </c>
      <c r="E507" s="365" t="s">
        <v>2938</v>
      </c>
      <c r="F507" s="364" t="s">
        <v>2433</v>
      </c>
      <c r="G507" s="364" t="s">
        <v>3011</v>
      </c>
      <c r="H507" s="494"/>
      <c r="I507" s="365"/>
      <c r="J507" s="494"/>
      <c r="K507" s="497"/>
    </row>
    <row r="508" spans="1:11" s="192" customFormat="1" ht="30">
      <c r="A508" s="364">
        <v>500</v>
      </c>
      <c r="B508" s="364" t="s">
        <v>646</v>
      </c>
      <c r="C508" s="456" t="s">
        <v>1990</v>
      </c>
      <c r="D508" s="456" t="s">
        <v>1979</v>
      </c>
      <c r="E508" s="365" t="s">
        <v>2997</v>
      </c>
      <c r="F508" s="364" t="s">
        <v>2004</v>
      </c>
      <c r="G508" s="364" t="s">
        <v>3012</v>
      </c>
      <c r="H508" s="494"/>
      <c r="I508" s="365"/>
      <c r="J508" s="494"/>
      <c r="K508" s="497"/>
    </row>
    <row r="509" spans="1:11" s="192" customFormat="1" ht="30">
      <c r="A509" s="364">
        <v>501</v>
      </c>
      <c r="B509" s="364" t="s">
        <v>646</v>
      </c>
      <c r="C509" s="456" t="s">
        <v>1990</v>
      </c>
      <c r="D509" s="456" t="s">
        <v>2994</v>
      </c>
      <c r="E509" s="365" t="s">
        <v>3013</v>
      </c>
      <c r="F509" s="364" t="s">
        <v>2016</v>
      </c>
      <c r="G509" s="364" t="s">
        <v>3014</v>
      </c>
      <c r="H509" s="494"/>
      <c r="I509" s="365"/>
      <c r="J509" s="494"/>
      <c r="K509" s="497"/>
    </row>
    <row r="510" spans="1:11" s="192" customFormat="1" ht="30">
      <c r="A510" s="364">
        <v>502</v>
      </c>
      <c r="B510" s="364" t="s">
        <v>646</v>
      </c>
      <c r="C510" s="456" t="s">
        <v>1990</v>
      </c>
      <c r="D510" s="456" t="s">
        <v>1979</v>
      </c>
      <c r="E510" s="365" t="s">
        <v>2865</v>
      </c>
      <c r="F510" s="364" t="s">
        <v>2167</v>
      </c>
      <c r="G510" s="364" t="s">
        <v>3015</v>
      </c>
      <c r="H510" s="494"/>
      <c r="I510" s="365"/>
      <c r="J510" s="494"/>
      <c r="K510" s="497"/>
    </row>
    <row r="511" spans="1:11" s="192" customFormat="1" ht="15">
      <c r="A511" s="364">
        <v>503</v>
      </c>
      <c r="B511" s="364" t="s">
        <v>646</v>
      </c>
      <c r="C511" s="456" t="s">
        <v>1990</v>
      </c>
      <c r="D511" s="456" t="s">
        <v>1979</v>
      </c>
      <c r="E511" s="365" t="s">
        <v>2191</v>
      </c>
      <c r="F511" s="364" t="s">
        <v>2016</v>
      </c>
      <c r="G511" s="364" t="s">
        <v>3016</v>
      </c>
      <c r="H511" s="494"/>
      <c r="I511" s="365"/>
      <c r="J511" s="494"/>
      <c r="K511" s="497"/>
    </row>
    <row r="512" spans="1:11" s="192" customFormat="1" ht="15">
      <c r="A512" s="364">
        <v>504</v>
      </c>
      <c r="B512" s="364" t="s">
        <v>646</v>
      </c>
      <c r="C512" s="456" t="s">
        <v>1990</v>
      </c>
      <c r="D512" s="456" t="s">
        <v>1979</v>
      </c>
      <c r="E512" s="365" t="s">
        <v>2191</v>
      </c>
      <c r="F512" s="364" t="s">
        <v>2016</v>
      </c>
      <c r="G512" s="364" t="s">
        <v>3017</v>
      </c>
      <c r="H512" s="494"/>
      <c r="I512" s="365"/>
      <c r="J512" s="494"/>
      <c r="K512" s="497"/>
    </row>
    <row r="513" spans="1:11" s="192" customFormat="1" ht="30">
      <c r="A513" s="364">
        <v>505</v>
      </c>
      <c r="B513" s="364" t="s">
        <v>646</v>
      </c>
      <c r="C513" s="456" t="s">
        <v>1990</v>
      </c>
      <c r="D513" s="456" t="s">
        <v>2994</v>
      </c>
      <c r="E513" s="365" t="s">
        <v>2146</v>
      </c>
      <c r="F513" s="364" t="s">
        <v>2192</v>
      </c>
      <c r="G513" s="364" t="s">
        <v>3018</v>
      </c>
      <c r="H513" s="494"/>
      <c r="I513" s="365"/>
      <c r="J513" s="494"/>
      <c r="K513" s="497"/>
    </row>
    <row r="514" spans="1:11" s="192" customFormat="1" ht="30">
      <c r="A514" s="364">
        <v>506</v>
      </c>
      <c r="B514" s="364" t="s">
        <v>646</v>
      </c>
      <c r="C514" s="456" t="s">
        <v>1990</v>
      </c>
      <c r="D514" s="456" t="s">
        <v>1979</v>
      </c>
      <c r="E514" s="365" t="s">
        <v>2166</v>
      </c>
      <c r="F514" s="364" t="s">
        <v>2187</v>
      </c>
      <c r="G514" s="364" t="s">
        <v>3019</v>
      </c>
      <c r="H514" s="494"/>
      <c r="I514" s="365"/>
      <c r="J514" s="494"/>
      <c r="K514" s="497"/>
    </row>
    <row r="515" spans="1:11" s="192" customFormat="1" ht="30">
      <c r="A515" s="364">
        <v>507</v>
      </c>
      <c r="B515" s="364" t="s">
        <v>646</v>
      </c>
      <c r="C515" s="456" t="s">
        <v>1990</v>
      </c>
      <c r="D515" s="456" t="s">
        <v>1979</v>
      </c>
      <c r="E515" s="365" t="s">
        <v>2171</v>
      </c>
      <c r="F515" s="364" t="s">
        <v>2187</v>
      </c>
      <c r="G515" s="364" t="s">
        <v>3020</v>
      </c>
      <c r="H515" s="494"/>
      <c r="I515" s="365"/>
      <c r="J515" s="494"/>
      <c r="K515" s="497"/>
    </row>
    <row r="516" spans="1:11" s="192" customFormat="1" ht="15">
      <c r="A516" s="364">
        <v>508</v>
      </c>
      <c r="B516" s="364" t="s">
        <v>646</v>
      </c>
      <c r="C516" s="456" t="s">
        <v>1990</v>
      </c>
      <c r="D516" s="456" t="s">
        <v>1979</v>
      </c>
      <c r="E516" s="365" t="s">
        <v>2191</v>
      </c>
      <c r="F516" s="364" t="s">
        <v>2151</v>
      </c>
      <c r="G516" s="364" t="s">
        <v>3021</v>
      </c>
      <c r="H516" s="494"/>
      <c r="I516" s="365"/>
      <c r="J516" s="494"/>
      <c r="K516" s="497"/>
    </row>
    <row r="517" spans="1:11" s="192" customFormat="1" ht="30">
      <c r="A517" s="364">
        <v>509</v>
      </c>
      <c r="B517" s="364" t="s">
        <v>646</v>
      </c>
      <c r="C517" s="456" t="s">
        <v>1990</v>
      </c>
      <c r="D517" s="456" t="s">
        <v>2994</v>
      </c>
      <c r="E517" s="365" t="s">
        <v>2375</v>
      </c>
      <c r="F517" s="364" t="s">
        <v>2192</v>
      </c>
      <c r="G517" s="364" t="s">
        <v>3022</v>
      </c>
      <c r="H517" s="494"/>
      <c r="I517" s="365"/>
      <c r="J517" s="494"/>
      <c r="K517" s="497"/>
    </row>
    <row r="518" spans="1:11" s="192" customFormat="1" ht="30">
      <c r="A518" s="364">
        <v>510</v>
      </c>
      <c r="B518" s="364" t="s">
        <v>646</v>
      </c>
      <c r="C518" s="456" t="s">
        <v>1990</v>
      </c>
      <c r="D518" s="456" t="s">
        <v>2994</v>
      </c>
      <c r="E518" s="365" t="s">
        <v>3023</v>
      </c>
      <c r="F518" s="364" t="s">
        <v>2458</v>
      </c>
      <c r="G518" s="364" t="s">
        <v>3024</v>
      </c>
      <c r="H518" s="494"/>
      <c r="I518" s="365"/>
      <c r="J518" s="494"/>
      <c r="K518" s="497"/>
    </row>
    <row r="519" spans="1:11" s="192" customFormat="1" ht="30">
      <c r="A519" s="364">
        <v>511</v>
      </c>
      <c r="B519" s="364" t="s">
        <v>646</v>
      </c>
      <c r="C519" s="456" t="s">
        <v>1990</v>
      </c>
      <c r="D519" s="456" t="s">
        <v>2994</v>
      </c>
      <c r="E519" s="365" t="s">
        <v>2950</v>
      </c>
      <c r="F519" s="364" t="s">
        <v>2187</v>
      </c>
      <c r="G519" s="364" t="s">
        <v>3025</v>
      </c>
      <c r="H519" s="494"/>
      <c r="I519" s="365"/>
      <c r="J519" s="494"/>
      <c r="K519" s="497"/>
    </row>
    <row r="520" spans="1:11" s="192" customFormat="1" ht="15">
      <c r="A520" s="364">
        <v>512</v>
      </c>
      <c r="B520" s="364" t="s">
        <v>646</v>
      </c>
      <c r="C520" s="456" t="s">
        <v>1990</v>
      </c>
      <c r="D520" s="456" t="s">
        <v>1979</v>
      </c>
      <c r="E520" s="365" t="s">
        <v>2191</v>
      </c>
      <c r="F520" s="364" t="s">
        <v>2016</v>
      </c>
      <c r="G520" s="364" t="s">
        <v>3026</v>
      </c>
      <c r="H520" s="494"/>
      <c r="I520" s="365"/>
      <c r="J520" s="494"/>
      <c r="K520" s="497"/>
    </row>
    <row r="521" spans="1:11" s="192" customFormat="1" ht="15">
      <c r="A521" s="364">
        <v>513</v>
      </c>
      <c r="B521" s="364" t="s">
        <v>646</v>
      </c>
      <c r="C521" s="456" t="s">
        <v>1990</v>
      </c>
      <c r="D521" s="456" t="s">
        <v>1979</v>
      </c>
      <c r="E521" s="365" t="s">
        <v>2191</v>
      </c>
      <c r="F521" s="364" t="s">
        <v>2004</v>
      </c>
      <c r="G521" s="364" t="s">
        <v>3027</v>
      </c>
      <c r="H521" s="494"/>
      <c r="I521" s="365"/>
      <c r="J521" s="494"/>
      <c r="K521" s="497"/>
    </row>
    <row r="522" spans="1:11" s="192" customFormat="1" ht="30">
      <c r="A522" s="364">
        <v>514</v>
      </c>
      <c r="B522" s="364" t="s">
        <v>646</v>
      </c>
      <c r="C522" s="456" t="s">
        <v>1990</v>
      </c>
      <c r="D522" s="456" t="s">
        <v>1979</v>
      </c>
      <c r="E522" s="365" t="s">
        <v>2792</v>
      </c>
      <c r="F522" s="364" t="s">
        <v>2004</v>
      </c>
      <c r="G522" s="364" t="s">
        <v>3028</v>
      </c>
      <c r="H522" s="494"/>
      <c r="I522" s="365"/>
      <c r="J522" s="494"/>
      <c r="K522" s="497"/>
    </row>
    <row r="523" spans="1:11" s="192" customFormat="1" ht="30">
      <c r="A523" s="364">
        <v>515</v>
      </c>
      <c r="B523" s="364" t="s">
        <v>646</v>
      </c>
      <c r="C523" s="456" t="s">
        <v>1990</v>
      </c>
      <c r="D523" s="456" t="s">
        <v>1979</v>
      </c>
      <c r="E523" s="365" t="s">
        <v>3029</v>
      </c>
      <c r="F523" s="364" t="s">
        <v>2172</v>
      </c>
      <c r="G523" s="364" t="s">
        <v>3030</v>
      </c>
      <c r="H523" s="495"/>
      <c r="I523" s="365"/>
      <c r="J523" s="495"/>
      <c r="K523" s="498"/>
    </row>
    <row r="524" spans="1:11" s="192" customFormat="1" ht="30">
      <c r="A524" s="364">
        <v>516</v>
      </c>
      <c r="B524" s="364" t="s">
        <v>646</v>
      </c>
      <c r="C524" s="456" t="s">
        <v>1990</v>
      </c>
      <c r="D524" s="456" t="s">
        <v>1979</v>
      </c>
      <c r="E524" s="365" t="s">
        <v>2191</v>
      </c>
      <c r="F524" s="364" t="s">
        <v>2004</v>
      </c>
      <c r="G524" s="364" t="s">
        <v>3031</v>
      </c>
      <c r="H524" s="365">
        <v>212.5</v>
      </c>
      <c r="I524" s="365"/>
      <c r="J524" s="364" t="s">
        <v>3032</v>
      </c>
      <c r="K524" s="423" t="s">
        <v>3033</v>
      </c>
    </row>
    <row r="525" spans="1:11" s="192" customFormat="1" ht="30">
      <c r="A525" s="364">
        <v>517</v>
      </c>
      <c r="B525" s="364" t="s">
        <v>646</v>
      </c>
      <c r="C525" s="456" t="s">
        <v>1990</v>
      </c>
      <c r="D525" s="456" t="s">
        <v>1979</v>
      </c>
      <c r="E525" s="365" t="s">
        <v>2997</v>
      </c>
      <c r="F525" s="364" t="s">
        <v>2172</v>
      </c>
      <c r="G525" s="364" t="s">
        <v>3034</v>
      </c>
      <c r="H525" s="365">
        <v>212.5</v>
      </c>
      <c r="I525" s="365"/>
      <c r="J525" s="364" t="s">
        <v>3035</v>
      </c>
      <c r="K525" s="423" t="s">
        <v>3036</v>
      </c>
    </row>
    <row r="526" spans="1:11" s="192" customFormat="1" ht="30">
      <c r="A526" s="364">
        <v>518</v>
      </c>
      <c r="B526" s="364" t="s">
        <v>646</v>
      </c>
      <c r="C526" s="456" t="s">
        <v>1990</v>
      </c>
      <c r="D526" s="456" t="s">
        <v>1997</v>
      </c>
      <c r="E526" s="365" t="s">
        <v>3037</v>
      </c>
      <c r="F526" s="364" t="s">
        <v>2004</v>
      </c>
      <c r="G526" s="364" t="s">
        <v>3038</v>
      </c>
      <c r="H526" s="365">
        <v>240</v>
      </c>
      <c r="I526" s="365"/>
      <c r="J526" s="364">
        <v>406075063</v>
      </c>
      <c r="K526" s="423" t="s">
        <v>3039</v>
      </c>
    </row>
    <row r="527" spans="1:11" s="192" customFormat="1" ht="30">
      <c r="A527" s="364">
        <v>519</v>
      </c>
      <c r="B527" s="364" t="s">
        <v>646</v>
      </c>
      <c r="C527" s="456" t="s">
        <v>1990</v>
      </c>
      <c r="D527" s="456" t="s">
        <v>1997</v>
      </c>
      <c r="E527" s="365" t="s">
        <v>3037</v>
      </c>
      <c r="F527" s="364" t="s">
        <v>2016</v>
      </c>
      <c r="G527" s="364" t="s">
        <v>3040</v>
      </c>
      <c r="H527" s="365">
        <v>1080</v>
      </c>
      <c r="I527" s="365"/>
      <c r="J527" s="364">
        <v>406075063</v>
      </c>
      <c r="K527" s="423" t="s">
        <v>3039</v>
      </c>
    </row>
    <row r="528" spans="1:11" s="192" customFormat="1" ht="15">
      <c r="A528" s="364" t="s">
        <v>261</v>
      </c>
      <c r="B528" s="364"/>
      <c r="C528" s="364"/>
      <c r="D528" s="365"/>
      <c r="E528" s="365"/>
      <c r="F528" s="365"/>
      <c r="G528" s="365"/>
      <c r="H528" s="365"/>
      <c r="I528" s="365"/>
      <c r="J528" s="365"/>
      <c r="K528" s="365"/>
    </row>
    <row r="529" spans="1:11">
      <c r="A529" s="369"/>
      <c r="B529" s="369"/>
      <c r="C529" s="369"/>
      <c r="D529" s="369"/>
      <c r="E529" s="369"/>
      <c r="F529" s="369"/>
      <c r="G529" s="369"/>
      <c r="H529" s="369"/>
      <c r="I529" s="369"/>
      <c r="J529" s="369"/>
      <c r="K529" s="369"/>
    </row>
    <row r="530" spans="1:11">
      <c r="A530" s="369"/>
      <c r="B530" s="369"/>
      <c r="C530" s="369"/>
      <c r="D530" s="369"/>
      <c r="E530" s="369"/>
      <c r="F530" s="369"/>
      <c r="G530" s="369"/>
      <c r="H530" s="369"/>
      <c r="I530" s="369"/>
      <c r="J530" s="369"/>
      <c r="K530" s="369"/>
    </row>
    <row r="531" spans="1:11" ht="15">
      <c r="A531" s="370"/>
      <c r="B531" s="370"/>
      <c r="C531" s="370"/>
      <c r="D531" s="369"/>
      <c r="E531" s="369"/>
      <c r="F531" s="369"/>
      <c r="G531" s="369"/>
      <c r="H531" s="369"/>
      <c r="I531" s="369"/>
      <c r="J531" s="369"/>
      <c r="K531" s="369"/>
    </row>
    <row r="532" spans="1:11" ht="15">
      <c r="A532" s="371"/>
      <c r="B532" s="371"/>
      <c r="C532" s="371"/>
      <c r="D532" s="372" t="s">
        <v>96</v>
      </c>
      <c r="E532" s="371"/>
      <c r="F532" s="371"/>
      <c r="G532" s="373"/>
      <c r="H532" s="371"/>
      <c r="I532" s="371"/>
      <c r="J532" s="371"/>
      <c r="K532" s="371"/>
    </row>
    <row r="533" spans="1:11" ht="15">
      <c r="A533" s="371"/>
      <c r="B533" s="371"/>
      <c r="C533" s="371"/>
      <c r="D533" s="371"/>
      <c r="E533" s="374"/>
      <c r="F533" s="371"/>
      <c r="H533" s="374"/>
      <c r="I533" s="374"/>
      <c r="J533" s="375"/>
    </row>
    <row r="534" spans="1:11" ht="15">
      <c r="D534" s="371"/>
      <c r="E534" s="376" t="s">
        <v>251</v>
      </c>
      <c r="F534" s="371"/>
      <c r="H534" s="377" t="s">
        <v>256</v>
      </c>
      <c r="I534" s="377"/>
    </row>
    <row r="535" spans="1:11" ht="15">
      <c r="D535" s="371"/>
      <c r="E535" s="378" t="s">
        <v>127</v>
      </c>
      <c r="F535" s="371"/>
      <c r="H535" s="371" t="s">
        <v>252</v>
      </c>
      <c r="I535" s="371"/>
    </row>
    <row r="536" spans="1:11" ht="15">
      <c r="D536" s="371"/>
      <c r="E536" s="378"/>
    </row>
  </sheetData>
  <mergeCells count="36">
    <mergeCell ref="H452:H493"/>
    <mergeCell ref="J452:J493"/>
    <mergeCell ref="K452:K493"/>
    <mergeCell ref="H494:H523"/>
    <mergeCell ref="J494:J523"/>
    <mergeCell ref="K494:K523"/>
    <mergeCell ref="H404:H410"/>
    <mergeCell ref="J404:J410"/>
    <mergeCell ref="K404:K410"/>
    <mergeCell ref="H421:H445"/>
    <mergeCell ref="J421:J445"/>
    <mergeCell ref="K421:K445"/>
    <mergeCell ref="H375:H386"/>
    <mergeCell ref="J375:J386"/>
    <mergeCell ref="K375:K386"/>
    <mergeCell ref="H387:H396"/>
    <mergeCell ref="J387:J396"/>
    <mergeCell ref="K387:K396"/>
    <mergeCell ref="H208:H240"/>
    <mergeCell ref="J208:J240"/>
    <mergeCell ref="K208:K240"/>
    <mergeCell ref="H357:H374"/>
    <mergeCell ref="J357:J374"/>
    <mergeCell ref="K357:K374"/>
    <mergeCell ref="H178:H197"/>
    <mergeCell ref="J178:J197"/>
    <mergeCell ref="K178:K197"/>
    <mergeCell ref="H198:H207"/>
    <mergeCell ref="J198:J207"/>
    <mergeCell ref="K198:K207"/>
    <mergeCell ref="H28:H157"/>
    <mergeCell ref="J28:J157"/>
    <mergeCell ref="K28:K157"/>
    <mergeCell ref="H158:H167"/>
    <mergeCell ref="J158:J167"/>
    <mergeCell ref="K158:K167"/>
  </mergeCells>
  <dataValidations count="2">
    <dataValidation allowBlank="1" showInputMessage="1" showErrorMessage="1" error="თვე/დღე/წელი" prompt="თვე/დღე/წელი" sqref="I9:I19"/>
    <dataValidation type="list" allowBlank="1" showInputMessage="1" showErrorMessage="1" sqref="B9:B528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view="pageBreakPreview" zoomScale="80" zoomScaleNormal="100" zoomScaleSheetLayoutView="80" workbookViewId="0">
      <selection activeCell="D55" sqref="D55"/>
    </sheetView>
  </sheetViews>
  <sheetFormatPr defaultRowHeight="12.75"/>
  <cols>
    <col min="1" max="1" width="11.7109375" style="177" customWidth="1"/>
    <col min="2" max="2" width="21.5703125" style="177" customWidth="1"/>
    <col min="3" max="3" width="19.140625" style="177" customWidth="1"/>
    <col min="4" max="4" width="23.7109375" style="177" customWidth="1"/>
    <col min="5" max="6" width="16.5703125" style="177" bestFit="1" customWidth="1"/>
    <col min="7" max="7" width="17" style="177" customWidth="1"/>
    <col min="8" max="8" width="19" style="177" customWidth="1"/>
    <col min="9" max="9" width="24.42578125" style="177" customWidth="1"/>
    <col min="10" max="16384" width="9.140625" style="177"/>
  </cols>
  <sheetData>
    <row r="1" spans="1:13" customFormat="1" ht="15">
      <c r="A1" s="134" t="s">
        <v>395</v>
      </c>
      <c r="B1" s="135"/>
      <c r="C1" s="135"/>
      <c r="D1" s="135"/>
      <c r="E1" s="135"/>
      <c r="F1" s="135"/>
      <c r="G1" s="135"/>
      <c r="H1" s="141"/>
      <c r="I1" s="76" t="s">
        <v>97</v>
      </c>
    </row>
    <row r="2" spans="1:13" customFormat="1" ht="15">
      <c r="A2" s="103" t="s">
        <v>128</v>
      </c>
      <c r="B2" s="135"/>
      <c r="C2" s="135"/>
      <c r="D2" s="135"/>
      <c r="E2" s="135"/>
      <c r="F2" s="135"/>
      <c r="G2" s="135"/>
      <c r="H2" s="141"/>
      <c r="I2" s="197" t="str">
        <f>'ფორმა N1'!L2</f>
        <v>12,09,-02,10,2017</v>
      </c>
    </row>
    <row r="3" spans="1:13" customFormat="1" ht="15">
      <c r="A3" s="135"/>
      <c r="B3" s="135"/>
      <c r="C3" s="135"/>
      <c r="D3" s="135"/>
      <c r="E3" s="135"/>
      <c r="F3" s="135"/>
      <c r="G3" s="135"/>
      <c r="H3" s="138"/>
      <c r="I3" s="138"/>
      <c r="M3" s="177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5"/>
      <c r="E4" s="135"/>
      <c r="F4" s="135"/>
      <c r="G4" s="135"/>
      <c r="H4" s="135"/>
      <c r="I4" s="143"/>
    </row>
    <row r="5" spans="1:13" ht="15">
      <c r="A5" s="198" t="str">
        <f>'ფორმა N1'!A5</f>
        <v>მ.პ.გ. ქართული ოცნება - დემოკრატიული საქართველო</v>
      </c>
      <c r="B5" s="78"/>
      <c r="C5" s="78"/>
      <c r="D5" s="200"/>
      <c r="E5" s="200"/>
      <c r="F5" s="200"/>
      <c r="G5" s="200"/>
      <c r="H5" s="200"/>
      <c r="I5" s="199"/>
    </row>
    <row r="6" spans="1:13" customFormat="1" ht="13.5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>
      <c r="A7" s="144" t="s">
        <v>64</v>
      </c>
      <c r="B7" s="133" t="s">
        <v>347</v>
      </c>
      <c r="C7" s="133" t="s">
        <v>348</v>
      </c>
      <c r="D7" s="133" t="s">
        <v>353</v>
      </c>
      <c r="E7" s="133" t="s">
        <v>354</v>
      </c>
      <c r="F7" s="133" t="s">
        <v>349</v>
      </c>
      <c r="G7" s="133" t="s">
        <v>350</v>
      </c>
      <c r="H7" s="133" t="s">
        <v>361</v>
      </c>
      <c r="I7" s="133" t="s">
        <v>351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364">
        <v>1</v>
      </c>
      <c r="B9" s="437" t="s">
        <v>700</v>
      </c>
      <c r="C9" s="423"/>
      <c r="D9" s="496">
        <v>167</v>
      </c>
      <c r="E9" s="423"/>
      <c r="F9" s="438"/>
      <c r="G9" s="438"/>
      <c r="H9" s="496">
        <v>205042130</v>
      </c>
      <c r="I9" s="493" t="s">
        <v>701</v>
      </c>
    </row>
    <row r="10" spans="1:13" customFormat="1" ht="15">
      <c r="A10" s="364">
        <v>2</v>
      </c>
      <c r="B10" s="437" t="s">
        <v>702</v>
      </c>
      <c r="C10" s="423"/>
      <c r="D10" s="497"/>
      <c r="E10" s="423"/>
      <c r="F10" s="438"/>
      <c r="G10" s="438"/>
      <c r="H10" s="497"/>
      <c r="I10" s="494"/>
    </row>
    <row r="11" spans="1:13" customFormat="1" ht="15">
      <c r="A11" s="364">
        <v>3</v>
      </c>
      <c r="B11" s="437" t="s">
        <v>703</v>
      </c>
      <c r="C11" s="423"/>
      <c r="D11" s="497"/>
      <c r="E11" s="423"/>
      <c r="F11" s="438"/>
      <c r="G11" s="438"/>
      <c r="H11" s="497"/>
      <c r="I11" s="494"/>
    </row>
    <row r="12" spans="1:13" customFormat="1" ht="15">
      <c r="A12" s="364">
        <v>4</v>
      </c>
      <c r="B12" s="437" t="s">
        <v>704</v>
      </c>
      <c r="C12" s="423"/>
      <c r="D12" s="498"/>
      <c r="E12" s="423"/>
      <c r="F12" s="438"/>
      <c r="G12" s="438"/>
      <c r="H12" s="498"/>
      <c r="I12" s="495"/>
    </row>
    <row r="13" spans="1:13" customFormat="1" ht="15">
      <c r="A13" s="364">
        <v>5</v>
      </c>
      <c r="B13" s="439" t="s">
        <v>705</v>
      </c>
      <c r="C13" s="423"/>
      <c r="D13" s="496">
        <v>78.5</v>
      </c>
      <c r="E13" s="423"/>
      <c r="F13" s="438"/>
      <c r="G13" s="438"/>
      <c r="H13" s="496">
        <v>205042130</v>
      </c>
      <c r="I13" s="493" t="s">
        <v>701</v>
      </c>
    </row>
    <row r="14" spans="1:13" customFormat="1" ht="15">
      <c r="A14" s="364">
        <v>6</v>
      </c>
      <c r="B14" s="439" t="s">
        <v>706</v>
      </c>
      <c r="C14" s="423"/>
      <c r="D14" s="497"/>
      <c r="E14" s="423"/>
      <c r="F14" s="438"/>
      <c r="G14" s="438"/>
      <c r="H14" s="497"/>
      <c r="I14" s="494"/>
    </row>
    <row r="15" spans="1:13" customFormat="1" ht="15">
      <c r="A15" s="364">
        <v>7</v>
      </c>
      <c r="B15" s="439" t="s">
        <v>707</v>
      </c>
      <c r="C15" s="423"/>
      <c r="D15" s="497"/>
      <c r="E15" s="423"/>
      <c r="F15" s="438"/>
      <c r="G15" s="438"/>
      <c r="H15" s="497"/>
      <c r="I15" s="494"/>
    </row>
    <row r="16" spans="1:13" customFormat="1" ht="38.25">
      <c r="A16" s="364">
        <v>8</v>
      </c>
      <c r="B16" s="440" t="s">
        <v>708</v>
      </c>
      <c r="C16" s="423"/>
      <c r="D16" s="497"/>
      <c r="E16" s="423"/>
      <c r="F16" s="438"/>
      <c r="G16" s="438"/>
      <c r="H16" s="497"/>
      <c r="I16" s="494"/>
    </row>
    <row r="17" spans="1:9" customFormat="1" ht="38.25">
      <c r="A17" s="364">
        <v>9</v>
      </c>
      <c r="B17" s="440" t="s">
        <v>709</v>
      </c>
      <c r="C17" s="423"/>
      <c r="D17" s="497"/>
      <c r="E17" s="423"/>
      <c r="F17" s="438"/>
      <c r="G17" s="438"/>
      <c r="H17" s="497"/>
      <c r="I17" s="494"/>
    </row>
    <row r="18" spans="1:9" customFormat="1" ht="15">
      <c r="A18" s="364">
        <v>10</v>
      </c>
      <c r="B18" s="441" t="s">
        <v>710</v>
      </c>
      <c r="C18" s="423"/>
      <c r="D18" s="498"/>
      <c r="E18" s="423"/>
      <c r="F18" s="438"/>
      <c r="G18" s="438"/>
      <c r="H18" s="498"/>
      <c r="I18" s="495"/>
    </row>
    <row r="19" spans="1:9" customFormat="1" ht="18">
      <c r="A19" s="364">
        <v>11</v>
      </c>
      <c r="B19" s="442" t="s">
        <v>711</v>
      </c>
      <c r="C19" s="365"/>
      <c r="D19" s="493">
        <v>8000</v>
      </c>
      <c r="E19" s="365"/>
      <c r="F19" s="443"/>
      <c r="G19" s="443"/>
      <c r="H19" s="493">
        <v>205177057</v>
      </c>
      <c r="I19" s="493" t="s">
        <v>712</v>
      </c>
    </row>
    <row r="20" spans="1:9" customFormat="1" ht="18">
      <c r="A20" s="364">
        <v>12</v>
      </c>
      <c r="B20" s="442" t="s">
        <v>713</v>
      </c>
      <c r="C20" s="365"/>
      <c r="D20" s="494"/>
      <c r="E20" s="365"/>
      <c r="F20" s="443"/>
      <c r="G20" s="443"/>
      <c r="H20" s="494"/>
      <c r="I20" s="494"/>
    </row>
    <row r="21" spans="1:9" customFormat="1" ht="18">
      <c r="A21" s="364">
        <v>13</v>
      </c>
      <c r="B21" s="442" t="s">
        <v>714</v>
      </c>
      <c r="C21" s="365"/>
      <c r="D21" s="494"/>
      <c r="E21" s="365"/>
      <c r="F21" s="443"/>
      <c r="G21" s="443"/>
      <c r="H21" s="494"/>
      <c r="I21" s="494"/>
    </row>
    <row r="22" spans="1:9" customFormat="1" ht="18">
      <c r="A22" s="364">
        <v>14</v>
      </c>
      <c r="B22" s="442" t="s">
        <v>715</v>
      </c>
      <c r="C22" s="365"/>
      <c r="D22" s="494"/>
      <c r="E22" s="365"/>
      <c r="F22" s="443"/>
      <c r="G22" s="443"/>
      <c r="H22" s="494"/>
      <c r="I22" s="494"/>
    </row>
    <row r="23" spans="1:9" customFormat="1" ht="18">
      <c r="A23" s="364">
        <v>15</v>
      </c>
      <c r="B23" s="442" t="s">
        <v>716</v>
      </c>
      <c r="C23" s="365"/>
      <c r="D23" s="494"/>
      <c r="E23" s="365"/>
      <c r="F23" s="443"/>
      <c r="G23" s="443"/>
      <c r="H23" s="494"/>
      <c r="I23" s="494"/>
    </row>
    <row r="24" spans="1:9" customFormat="1" ht="18">
      <c r="A24" s="364">
        <v>16</v>
      </c>
      <c r="B24" s="442" t="s">
        <v>717</v>
      </c>
      <c r="C24" s="365"/>
      <c r="D24" s="494"/>
      <c r="E24" s="365"/>
      <c r="F24" s="443"/>
      <c r="G24" s="443"/>
      <c r="H24" s="494"/>
      <c r="I24" s="494"/>
    </row>
    <row r="25" spans="1:9" customFormat="1" ht="18">
      <c r="A25" s="364">
        <v>17</v>
      </c>
      <c r="B25" s="442" t="s">
        <v>718</v>
      </c>
      <c r="C25" s="365"/>
      <c r="D25" s="494"/>
      <c r="E25" s="365"/>
      <c r="F25" s="443"/>
      <c r="G25" s="443"/>
      <c r="H25" s="494"/>
      <c r="I25" s="494"/>
    </row>
    <row r="26" spans="1:9" customFormat="1" ht="18">
      <c r="A26" s="364">
        <v>18</v>
      </c>
      <c r="B26" s="442" t="s">
        <v>719</v>
      </c>
      <c r="C26" s="365"/>
      <c r="D26" s="494"/>
      <c r="E26" s="365"/>
      <c r="F26" s="443"/>
      <c r="G26" s="443"/>
      <c r="H26" s="494"/>
      <c r="I26" s="494"/>
    </row>
    <row r="27" spans="1:9" customFormat="1" ht="18">
      <c r="A27" s="364">
        <v>19</v>
      </c>
      <c r="B27" s="442" t="s">
        <v>720</v>
      </c>
      <c r="C27" s="365"/>
      <c r="D27" s="494"/>
      <c r="E27" s="365"/>
      <c r="F27" s="443"/>
      <c r="G27" s="443"/>
      <c r="H27" s="494"/>
      <c r="I27" s="494"/>
    </row>
    <row r="28" spans="1:9" customFormat="1" ht="18">
      <c r="A28" s="364">
        <v>20</v>
      </c>
      <c r="B28" s="442" t="s">
        <v>721</v>
      </c>
      <c r="C28" s="365"/>
      <c r="D28" s="494"/>
      <c r="E28" s="365"/>
      <c r="F28" s="443"/>
      <c r="G28" s="443"/>
      <c r="H28" s="494"/>
      <c r="I28" s="494"/>
    </row>
    <row r="29" spans="1:9" customFormat="1" ht="18">
      <c r="A29" s="364">
        <v>21</v>
      </c>
      <c r="B29" s="442" t="s">
        <v>722</v>
      </c>
      <c r="C29" s="365"/>
      <c r="D29" s="494"/>
      <c r="E29" s="365"/>
      <c r="F29" s="443"/>
      <c r="G29" s="443"/>
      <c r="H29" s="494"/>
      <c r="I29" s="494"/>
    </row>
    <row r="30" spans="1:9" customFormat="1" ht="18">
      <c r="A30" s="364">
        <v>22</v>
      </c>
      <c r="B30" s="442" t="s">
        <v>723</v>
      </c>
      <c r="C30" s="365"/>
      <c r="D30" s="494"/>
      <c r="E30" s="365"/>
      <c r="F30" s="443"/>
      <c r="G30" s="443"/>
      <c r="H30" s="494"/>
      <c r="I30" s="494"/>
    </row>
    <row r="31" spans="1:9" customFormat="1" ht="18">
      <c r="A31" s="364">
        <v>23</v>
      </c>
      <c r="B31" s="442" t="s">
        <v>724</v>
      </c>
      <c r="C31" s="365"/>
      <c r="D31" s="494"/>
      <c r="E31" s="365"/>
      <c r="F31" s="443"/>
      <c r="G31" s="443"/>
      <c r="H31" s="494"/>
      <c r="I31" s="494"/>
    </row>
    <row r="32" spans="1:9" customFormat="1" ht="18">
      <c r="A32" s="364">
        <v>24</v>
      </c>
      <c r="B32" s="442" t="s">
        <v>725</v>
      </c>
      <c r="C32" s="365"/>
      <c r="D32" s="494"/>
      <c r="E32" s="365"/>
      <c r="F32" s="443"/>
      <c r="G32" s="443"/>
      <c r="H32" s="494"/>
      <c r="I32" s="494"/>
    </row>
    <row r="33" spans="1:9" customFormat="1" ht="18">
      <c r="A33" s="364">
        <v>25</v>
      </c>
      <c r="B33" s="442" t="s">
        <v>726</v>
      </c>
      <c r="C33" s="365"/>
      <c r="D33" s="494"/>
      <c r="E33" s="365"/>
      <c r="F33" s="443"/>
      <c r="G33" s="443"/>
      <c r="H33" s="494"/>
      <c r="I33" s="494"/>
    </row>
    <row r="34" spans="1:9" customFormat="1" ht="18">
      <c r="A34" s="364">
        <v>26</v>
      </c>
      <c r="B34" s="442" t="s">
        <v>727</v>
      </c>
      <c r="C34" s="365"/>
      <c r="D34" s="494"/>
      <c r="E34" s="365"/>
      <c r="F34" s="443"/>
      <c r="G34" s="443"/>
      <c r="H34" s="494"/>
      <c r="I34" s="494"/>
    </row>
    <row r="35" spans="1:9" customFormat="1" ht="18">
      <c r="A35" s="364">
        <v>27</v>
      </c>
      <c r="B35" s="442" t="s">
        <v>728</v>
      </c>
      <c r="C35" s="365"/>
      <c r="D35" s="494"/>
      <c r="E35" s="365"/>
      <c r="F35" s="443"/>
      <c r="G35" s="443"/>
      <c r="H35" s="494"/>
      <c r="I35" s="494"/>
    </row>
    <row r="36" spans="1:9" customFormat="1" ht="18">
      <c r="A36" s="364">
        <v>28</v>
      </c>
      <c r="B36" s="442" t="s">
        <v>729</v>
      </c>
      <c r="C36" s="365"/>
      <c r="D36" s="494"/>
      <c r="E36" s="365"/>
      <c r="F36" s="443"/>
      <c r="G36" s="443"/>
      <c r="H36" s="494"/>
      <c r="I36" s="494"/>
    </row>
    <row r="37" spans="1:9" customFormat="1" ht="18">
      <c r="A37" s="364">
        <v>29</v>
      </c>
      <c r="B37" s="442" t="s">
        <v>730</v>
      </c>
      <c r="C37" s="365"/>
      <c r="D37" s="494"/>
      <c r="E37" s="365"/>
      <c r="F37" s="443"/>
      <c r="G37" s="443"/>
      <c r="H37" s="494"/>
      <c r="I37" s="494"/>
    </row>
    <row r="38" spans="1:9" customFormat="1" ht="18">
      <c r="A38" s="364">
        <v>30</v>
      </c>
      <c r="B38" s="442" t="s">
        <v>731</v>
      </c>
      <c r="C38" s="365"/>
      <c r="D38" s="494"/>
      <c r="E38" s="365"/>
      <c r="F38" s="443"/>
      <c r="G38" s="443"/>
      <c r="H38" s="494"/>
      <c r="I38" s="494"/>
    </row>
    <row r="39" spans="1:9" customFormat="1" ht="18">
      <c r="A39" s="364">
        <v>31</v>
      </c>
      <c r="B39" s="442" t="s">
        <v>732</v>
      </c>
      <c r="C39" s="365"/>
      <c r="D39" s="494"/>
      <c r="E39" s="365"/>
      <c r="F39" s="443"/>
      <c r="G39" s="443"/>
      <c r="H39" s="494"/>
      <c r="I39" s="494"/>
    </row>
    <row r="40" spans="1:9" customFormat="1" ht="18">
      <c r="A40" s="364">
        <v>32</v>
      </c>
      <c r="B40" s="442" t="s">
        <v>733</v>
      </c>
      <c r="C40" s="365"/>
      <c r="D40" s="494"/>
      <c r="E40" s="365"/>
      <c r="F40" s="443"/>
      <c r="G40" s="443"/>
      <c r="H40" s="494"/>
      <c r="I40" s="494"/>
    </row>
    <row r="41" spans="1:9" customFormat="1" ht="18">
      <c r="A41" s="364">
        <v>33</v>
      </c>
      <c r="B41" s="442" t="s">
        <v>734</v>
      </c>
      <c r="C41" s="365"/>
      <c r="D41" s="494"/>
      <c r="E41" s="365"/>
      <c r="F41" s="443"/>
      <c r="G41" s="443"/>
      <c r="H41" s="494"/>
      <c r="I41" s="494"/>
    </row>
    <row r="42" spans="1:9" customFormat="1" ht="18">
      <c r="A42" s="364">
        <v>34</v>
      </c>
      <c r="B42" s="442" t="s">
        <v>735</v>
      </c>
      <c r="C42" s="365"/>
      <c r="D42" s="494"/>
      <c r="E42" s="365"/>
      <c r="F42" s="443"/>
      <c r="G42" s="443"/>
      <c r="H42" s="494"/>
      <c r="I42" s="494"/>
    </row>
    <row r="43" spans="1:9" customFormat="1" ht="18">
      <c r="A43" s="364">
        <v>35</v>
      </c>
      <c r="B43" s="442" t="s">
        <v>736</v>
      </c>
      <c r="C43" s="365"/>
      <c r="D43" s="494"/>
      <c r="E43" s="365"/>
      <c r="F43" s="443"/>
      <c r="G43" s="443"/>
      <c r="H43" s="494"/>
      <c r="I43" s="494"/>
    </row>
    <row r="44" spans="1:9" customFormat="1" ht="18">
      <c r="A44" s="364">
        <v>36</v>
      </c>
      <c r="B44" s="442" t="s">
        <v>737</v>
      </c>
      <c r="C44" s="365"/>
      <c r="D44" s="494"/>
      <c r="E44" s="365"/>
      <c r="F44" s="443"/>
      <c r="G44" s="443"/>
      <c r="H44" s="494"/>
      <c r="I44" s="494"/>
    </row>
    <row r="45" spans="1:9" customFormat="1" ht="18">
      <c r="A45" s="364">
        <v>37</v>
      </c>
      <c r="B45" s="442" t="s">
        <v>738</v>
      </c>
      <c r="C45" s="365"/>
      <c r="D45" s="494"/>
      <c r="E45" s="365"/>
      <c r="F45" s="443"/>
      <c r="G45" s="443"/>
      <c r="H45" s="494"/>
      <c r="I45" s="494"/>
    </row>
    <row r="46" spans="1:9" customFormat="1" ht="18">
      <c r="A46" s="364">
        <v>38</v>
      </c>
      <c r="B46" s="442" t="s">
        <v>739</v>
      </c>
      <c r="C46" s="365"/>
      <c r="D46" s="494"/>
      <c r="E46" s="365"/>
      <c r="F46" s="443"/>
      <c r="G46" s="443"/>
      <c r="H46" s="494"/>
      <c r="I46" s="494"/>
    </row>
    <row r="47" spans="1:9" customFormat="1" ht="18">
      <c r="A47" s="364">
        <v>39</v>
      </c>
      <c r="B47" s="442" t="s">
        <v>740</v>
      </c>
      <c r="C47" s="365"/>
      <c r="D47" s="494"/>
      <c r="E47" s="365"/>
      <c r="F47" s="443"/>
      <c r="G47" s="443"/>
      <c r="H47" s="494"/>
      <c r="I47" s="494"/>
    </row>
    <row r="48" spans="1:9" customFormat="1" ht="18">
      <c r="A48" s="364">
        <v>40</v>
      </c>
      <c r="B48" s="442" t="s">
        <v>741</v>
      </c>
      <c r="C48" s="365"/>
      <c r="D48" s="494"/>
      <c r="E48" s="365"/>
      <c r="F48" s="443"/>
      <c r="G48" s="443"/>
      <c r="H48" s="494"/>
      <c r="I48" s="494"/>
    </row>
    <row r="49" spans="1:9" customFormat="1" ht="18">
      <c r="A49" s="364">
        <v>41</v>
      </c>
      <c r="B49" s="442" t="s">
        <v>742</v>
      </c>
      <c r="C49" s="365"/>
      <c r="D49" s="494"/>
      <c r="E49" s="365"/>
      <c r="F49" s="443"/>
      <c r="G49" s="443"/>
      <c r="H49" s="494"/>
      <c r="I49" s="494"/>
    </row>
    <row r="50" spans="1:9" customFormat="1" ht="18">
      <c r="A50" s="364">
        <v>42</v>
      </c>
      <c r="B50" s="442" t="s">
        <v>743</v>
      </c>
      <c r="C50" s="365"/>
      <c r="D50" s="494"/>
      <c r="E50" s="365"/>
      <c r="F50" s="443"/>
      <c r="G50" s="443"/>
      <c r="H50" s="494"/>
      <c r="I50" s="494"/>
    </row>
    <row r="51" spans="1:9" customFormat="1" ht="18">
      <c r="A51" s="364">
        <v>43</v>
      </c>
      <c r="B51" s="442" t="s">
        <v>744</v>
      </c>
      <c r="C51" s="365"/>
      <c r="D51" s="494"/>
      <c r="E51" s="365"/>
      <c r="F51" s="443"/>
      <c r="G51" s="443"/>
      <c r="H51" s="494"/>
      <c r="I51" s="494"/>
    </row>
    <row r="52" spans="1:9" customFormat="1" ht="18">
      <c r="A52" s="364">
        <v>44</v>
      </c>
      <c r="B52" s="442" t="s">
        <v>745</v>
      </c>
      <c r="C52" s="365"/>
      <c r="D52" s="494"/>
      <c r="E52" s="365"/>
      <c r="F52" s="443"/>
      <c r="G52" s="443"/>
      <c r="H52" s="494"/>
      <c r="I52" s="494"/>
    </row>
    <row r="53" spans="1:9" customFormat="1" ht="15">
      <c r="A53" s="65">
        <v>45</v>
      </c>
      <c r="B53" s="26"/>
      <c r="C53" s="26"/>
      <c r="D53" s="26"/>
      <c r="E53" s="26"/>
      <c r="F53" s="196"/>
      <c r="G53" s="196"/>
      <c r="H53" s="196"/>
      <c r="I53" s="26"/>
    </row>
    <row r="54" spans="1:9" customFormat="1" ht="15">
      <c r="A54" s="65">
        <v>46</v>
      </c>
      <c r="B54" s="26"/>
      <c r="C54" s="26"/>
      <c r="D54" s="26"/>
      <c r="E54" s="26"/>
      <c r="F54" s="196"/>
      <c r="G54" s="196"/>
      <c r="H54" s="196"/>
      <c r="I54" s="26"/>
    </row>
    <row r="55" spans="1:9" customFormat="1" ht="15">
      <c r="A55" s="65">
        <v>47</v>
      </c>
      <c r="B55" s="26"/>
      <c r="C55" s="26"/>
      <c r="D55" s="26"/>
      <c r="E55" s="26"/>
      <c r="F55" s="196"/>
      <c r="G55" s="196"/>
      <c r="H55" s="196"/>
      <c r="I55" s="26"/>
    </row>
    <row r="56" spans="1:9" customFormat="1" ht="15">
      <c r="A56" s="65">
        <v>48</v>
      </c>
      <c r="B56" s="26"/>
      <c r="C56" s="26"/>
      <c r="D56" s="26"/>
      <c r="E56" s="26"/>
      <c r="F56" s="196"/>
      <c r="G56" s="196"/>
      <c r="H56" s="196"/>
      <c r="I56" s="26"/>
    </row>
    <row r="57" spans="1:9" customFormat="1" ht="15">
      <c r="A57" s="65">
        <v>49</v>
      </c>
      <c r="B57" s="26"/>
      <c r="C57" s="26"/>
      <c r="D57" s="26"/>
      <c r="E57" s="26"/>
      <c r="F57" s="196"/>
      <c r="G57" s="196"/>
      <c r="H57" s="196"/>
      <c r="I57" s="26"/>
    </row>
    <row r="58" spans="1:9" customFormat="1" ht="15">
      <c r="A58" s="65">
        <v>50</v>
      </c>
      <c r="B58" s="26"/>
      <c r="C58" s="26"/>
      <c r="D58" s="26"/>
      <c r="E58" s="26"/>
      <c r="F58" s="196"/>
      <c r="G58" s="196"/>
      <c r="H58" s="196"/>
      <c r="I58" s="26"/>
    </row>
    <row r="59" spans="1:9" customFormat="1" ht="15">
      <c r="A59" s="65" t="s">
        <v>261</v>
      </c>
      <c r="B59" s="26"/>
      <c r="C59" s="26"/>
      <c r="D59" s="26"/>
      <c r="E59" s="26"/>
      <c r="F59" s="196"/>
      <c r="G59" s="196"/>
      <c r="H59" s="196"/>
      <c r="I59" s="26"/>
    </row>
    <row r="60" spans="1:9">
      <c r="A60" s="202"/>
      <c r="B60" s="202"/>
      <c r="C60" s="202"/>
      <c r="D60" s="202"/>
      <c r="E60" s="202"/>
      <c r="F60" s="202"/>
      <c r="G60" s="202"/>
      <c r="H60" s="202"/>
      <c r="I60" s="202"/>
    </row>
    <row r="61" spans="1:9">
      <c r="A61" s="202"/>
      <c r="B61" s="202"/>
      <c r="C61" s="202"/>
      <c r="D61" s="202"/>
      <c r="E61" s="202"/>
      <c r="F61" s="202"/>
      <c r="G61" s="202"/>
      <c r="H61" s="202"/>
      <c r="I61" s="202"/>
    </row>
    <row r="62" spans="1:9" ht="15">
      <c r="A62" s="203"/>
      <c r="B62" s="202"/>
      <c r="C62" s="202"/>
      <c r="D62" s="202"/>
      <c r="E62" s="202"/>
      <c r="F62" s="202"/>
      <c r="G62" s="202"/>
      <c r="H62" s="202"/>
      <c r="I62" s="202"/>
    </row>
    <row r="63" spans="1:9" ht="15">
      <c r="A63" s="176"/>
      <c r="B63" s="178" t="s">
        <v>96</v>
      </c>
      <c r="C63" s="176"/>
      <c r="D63" s="176"/>
      <c r="E63" s="179"/>
      <c r="F63" s="176"/>
      <c r="G63" s="176"/>
      <c r="H63" s="176"/>
      <c r="I63" s="176"/>
    </row>
    <row r="64" spans="1:9" ht="15">
      <c r="A64" s="176"/>
      <c r="B64" s="176"/>
      <c r="C64" s="180"/>
      <c r="D64" s="176"/>
      <c r="F64" s="180"/>
      <c r="G64" s="207"/>
    </row>
    <row r="65" spans="2:6" ht="15">
      <c r="B65" s="176"/>
      <c r="C65" s="182" t="s">
        <v>251</v>
      </c>
      <c r="D65" s="176"/>
      <c r="F65" s="183" t="s">
        <v>256</v>
      </c>
    </row>
    <row r="66" spans="2:6" ht="15">
      <c r="B66" s="176"/>
      <c r="C66" s="184" t="s">
        <v>127</v>
      </c>
      <c r="D66" s="176"/>
      <c r="F66" s="176" t="s">
        <v>252</v>
      </c>
    </row>
    <row r="67" spans="2:6" ht="15">
      <c r="B67" s="176"/>
      <c r="C67" s="184"/>
    </row>
  </sheetData>
  <mergeCells count="9">
    <mergeCell ref="D19:D52"/>
    <mergeCell ref="H19:H52"/>
    <mergeCell ref="I19:I52"/>
    <mergeCell ref="D9:D12"/>
    <mergeCell ref="H9:H12"/>
    <mergeCell ref="I9:I12"/>
    <mergeCell ref="D13:D18"/>
    <mergeCell ref="H13:H18"/>
    <mergeCell ref="I13:I18"/>
  </mergeCells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4"/>
  <sheetViews>
    <sheetView view="pageBreakPreview" zoomScale="80" zoomScaleNormal="100" zoomScaleSheetLayoutView="80" workbookViewId="0">
      <selection activeCell="I1" sqref="I1"/>
    </sheetView>
  </sheetViews>
  <sheetFormatPr defaultRowHeight="15"/>
  <cols>
    <col min="1" max="1" width="10" style="176" customWidth="1"/>
    <col min="2" max="2" width="20.28515625" style="176" customWidth="1"/>
    <col min="3" max="3" width="30" style="176" customWidth="1"/>
    <col min="4" max="4" width="29" style="176" customWidth="1"/>
    <col min="5" max="5" width="22.5703125" style="176" customWidth="1"/>
    <col min="6" max="6" width="20" style="176" customWidth="1"/>
    <col min="7" max="7" width="29.28515625" style="176" customWidth="1"/>
    <col min="8" max="8" width="27.140625" style="176" customWidth="1"/>
    <col min="9" max="9" width="26.42578125" style="176" customWidth="1"/>
    <col min="10" max="10" width="0.5703125" style="176" customWidth="1"/>
    <col min="11" max="16384" width="9.140625" style="176"/>
  </cols>
  <sheetData>
    <row r="1" spans="1:10">
      <c r="A1" s="72" t="s">
        <v>362</v>
      </c>
      <c r="B1" s="74"/>
      <c r="C1" s="74"/>
      <c r="D1" s="74"/>
      <c r="E1" s="74"/>
      <c r="F1" s="74"/>
      <c r="G1" s="74"/>
      <c r="H1" s="74"/>
      <c r="I1" s="155" t="s">
        <v>186</v>
      </c>
      <c r="J1" s="156"/>
    </row>
    <row r="2" spans="1:10">
      <c r="A2" s="74" t="s">
        <v>128</v>
      </c>
      <c r="B2" s="74"/>
      <c r="C2" s="74"/>
      <c r="D2" s="74"/>
      <c r="E2" s="74"/>
      <c r="F2" s="74"/>
      <c r="G2" s="74"/>
      <c r="H2" s="74"/>
      <c r="I2" s="157" t="str">
        <f>'ფორმა N1'!L2</f>
        <v>12,09,-02,10,2017</v>
      </c>
      <c r="J2" s="156"/>
    </row>
    <row r="3" spans="1:10">
      <c r="A3" s="74"/>
      <c r="B3" s="74"/>
      <c r="C3" s="74"/>
      <c r="D3" s="74"/>
      <c r="E3" s="74"/>
      <c r="F3" s="74"/>
      <c r="G3" s="74"/>
      <c r="H3" s="74"/>
      <c r="I3" s="100"/>
      <c r="J3" s="156"/>
    </row>
    <row r="4" spans="1:10">
      <c r="A4" s="75" t="str">
        <f>'[3]ფორმა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>
      <c r="A5" s="198" t="str">
        <f>'ფორმა N1'!A5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8"/>
      <c r="H5" s="198"/>
      <c r="I5" s="198"/>
      <c r="J5" s="183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>
      <c r="A8" s="158" t="s">
        <v>64</v>
      </c>
      <c r="B8" s="339" t="s">
        <v>344</v>
      </c>
      <c r="C8" s="340" t="s">
        <v>381</v>
      </c>
      <c r="D8" s="340" t="s">
        <v>382</v>
      </c>
      <c r="E8" s="340" t="s">
        <v>345</v>
      </c>
      <c r="F8" s="340" t="s">
        <v>358</v>
      </c>
      <c r="G8" s="340" t="s">
        <v>359</v>
      </c>
      <c r="H8" s="340" t="s">
        <v>383</v>
      </c>
      <c r="I8" s="159" t="s">
        <v>360</v>
      </c>
      <c r="J8" s="103"/>
    </row>
    <row r="9" spans="1:10" ht="30">
      <c r="A9" s="161">
        <v>1</v>
      </c>
      <c r="B9" s="458" t="s">
        <v>3041</v>
      </c>
      <c r="C9" s="459" t="s">
        <v>3042</v>
      </c>
      <c r="D9" s="460">
        <v>205283637</v>
      </c>
      <c r="E9" s="461" t="s">
        <v>3043</v>
      </c>
      <c r="F9" s="461">
        <v>79246.5</v>
      </c>
      <c r="G9" s="461">
        <v>79246.5</v>
      </c>
      <c r="H9" s="461">
        <v>0</v>
      </c>
      <c r="I9" s="461">
        <v>79246.5</v>
      </c>
      <c r="J9" s="103"/>
    </row>
    <row r="10" spans="1:10" ht="30">
      <c r="A10" s="161">
        <v>2</v>
      </c>
      <c r="B10" s="458" t="s">
        <v>3044</v>
      </c>
      <c r="C10" s="459" t="s">
        <v>3045</v>
      </c>
      <c r="D10" s="460"/>
      <c r="E10" s="461" t="s">
        <v>3046</v>
      </c>
      <c r="F10" s="461">
        <v>41437.199999999997</v>
      </c>
      <c r="G10" s="461">
        <v>41437.199999999997</v>
      </c>
      <c r="H10" s="461">
        <v>0</v>
      </c>
      <c r="I10" s="461">
        <v>41437.199999999997</v>
      </c>
      <c r="J10" s="103"/>
    </row>
    <row r="11" spans="1:10" ht="60">
      <c r="A11" s="161">
        <v>3</v>
      </c>
      <c r="B11" s="458" t="s">
        <v>3047</v>
      </c>
      <c r="C11" s="459" t="s">
        <v>3048</v>
      </c>
      <c r="D11" s="460">
        <v>205282905</v>
      </c>
      <c r="E11" s="461" t="s">
        <v>3049</v>
      </c>
      <c r="F11" s="461">
        <v>145890</v>
      </c>
      <c r="G11" s="461">
        <v>145890</v>
      </c>
      <c r="H11" s="461">
        <v>0</v>
      </c>
      <c r="I11" s="461">
        <v>145890</v>
      </c>
      <c r="J11" s="103"/>
    </row>
    <row r="12" spans="1:10">
      <c r="A12" s="161">
        <v>4</v>
      </c>
      <c r="B12" s="458" t="s">
        <v>3050</v>
      </c>
      <c r="C12" s="459" t="s">
        <v>3051</v>
      </c>
      <c r="D12" s="460">
        <v>60001104537</v>
      </c>
      <c r="E12" s="461" t="s">
        <v>3052</v>
      </c>
      <c r="F12" s="461">
        <v>162.5</v>
      </c>
      <c r="G12" s="461">
        <v>162.5</v>
      </c>
      <c r="H12" s="461">
        <v>0</v>
      </c>
      <c r="I12" s="461">
        <v>162.5</v>
      </c>
      <c r="J12" s="103"/>
    </row>
    <row r="13" spans="1:10">
      <c r="A13" s="161">
        <v>5</v>
      </c>
      <c r="B13" s="458" t="s">
        <v>3053</v>
      </c>
      <c r="C13" s="459" t="s">
        <v>3054</v>
      </c>
      <c r="D13" s="460">
        <v>16001002430</v>
      </c>
      <c r="E13" s="461" t="s">
        <v>3052</v>
      </c>
      <c r="F13" s="461">
        <v>100</v>
      </c>
      <c r="G13" s="461">
        <v>100</v>
      </c>
      <c r="H13" s="461">
        <v>0</v>
      </c>
      <c r="I13" s="461">
        <v>100</v>
      </c>
      <c r="J13" s="103"/>
    </row>
    <row r="14" spans="1:10">
      <c r="A14" s="161">
        <v>6</v>
      </c>
      <c r="B14" s="458" t="s">
        <v>3053</v>
      </c>
      <c r="C14" s="459" t="s">
        <v>3055</v>
      </c>
      <c r="D14" s="460">
        <v>16201033680</v>
      </c>
      <c r="E14" s="461" t="s">
        <v>3052</v>
      </c>
      <c r="F14" s="461">
        <v>100</v>
      </c>
      <c r="G14" s="461">
        <v>100</v>
      </c>
      <c r="H14" s="461">
        <v>0</v>
      </c>
      <c r="I14" s="461">
        <v>100</v>
      </c>
      <c r="J14" s="103"/>
    </row>
    <row r="15" spans="1:10">
      <c r="A15" s="161">
        <v>7</v>
      </c>
      <c r="B15" s="458" t="s">
        <v>3050</v>
      </c>
      <c r="C15" s="459" t="s">
        <v>3056</v>
      </c>
      <c r="D15" s="460">
        <v>61006053900</v>
      </c>
      <c r="E15" s="461" t="s">
        <v>3052</v>
      </c>
      <c r="F15" s="461">
        <v>162.5</v>
      </c>
      <c r="G15" s="461">
        <v>162.5</v>
      </c>
      <c r="H15" s="461">
        <v>0</v>
      </c>
      <c r="I15" s="461">
        <v>162.5</v>
      </c>
      <c r="J15" s="103"/>
    </row>
    <row r="16" spans="1:10">
      <c r="A16" s="161">
        <v>8</v>
      </c>
      <c r="B16" s="458" t="s">
        <v>3053</v>
      </c>
      <c r="C16" s="459" t="s">
        <v>3057</v>
      </c>
      <c r="D16" s="460">
        <v>61008001136</v>
      </c>
      <c r="E16" s="461" t="s">
        <v>3052</v>
      </c>
      <c r="F16" s="461">
        <v>125</v>
      </c>
      <c r="G16" s="461">
        <v>125</v>
      </c>
      <c r="H16" s="461">
        <v>0</v>
      </c>
      <c r="I16" s="461">
        <v>125</v>
      </c>
      <c r="J16" s="103"/>
    </row>
    <row r="17" spans="1:10">
      <c r="A17" s="161">
        <v>9</v>
      </c>
      <c r="B17" s="458" t="s">
        <v>3050</v>
      </c>
      <c r="C17" s="459" t="s">
        <v>3058</v>
      </c>
      <c r="D17" s="460">
        <v>61006068519</v>
      </c>
      <c r="E17" s="461" t="s">
        <v>3052</v>
      </c>
      <c r="F17" s="461">
        <v>162.5</v>
      </c>
      <c r="G17" s="461">
        <v>162.5</v>
      </c>
      <c r="H17" s="461">
        <v>0</v>
      </c>
      <c r="I17" s="461">
        <v>162.5</v>
      </c>
      <c r="J17" s="103"/>
    </row>
    <row r="18" spans="1:10">
      <c r="A18" s="161">
        <v>10</v>
      </c>
      <c r="B18" s="458" t="s">
        <v>3053</v>
      </c>
      <c r="C18" s="459" t="s">
        <v>3059</v>
      </c>
      <c r="D18" s="460">
        <v>61008001937</v>
      </c>
      <c r="E18" s="461" t="s">
        <v>3052</v>
      </c>
      <c r="F18" s="461">
        <v>162.5</v>
      </c>
      <c r="G18" s="461">
        <v>162.5</v>
      </c>
      <c r="H18" s="461">
        <v>0</v>
      </c>
      <c r="I18" s="461">
        <v>162.5</v>
      </c>
      <c r="J18" s="103"/>
    </row>
    <row r="19" spans="1:10">
      <c r="A19" s="161">
        <v>11</v>
      </c>
      <c r="B19" s="458" t="s">
        <v>3050</v>
      </c>
      <c r="C19" s="459" t="s">
        <v>3060</v>
      </c>
      <c r="D19" s="460">
        <v>61006047190</v>
      </c>
      <c r="E19" s="461" t="s">
        <v>3052</v>
      </c>
      <c r="F19" s="461">
        <v>162.5</v>
      </c>
      <c r="G19" s="461">
        <v>162.5</v>
      </c>
      <c r="H19" s="461">
        <v>0</v>
      </c>
      <c r="I19" s="461">
        <v>162.5</v>
      </c>
      <c r="J19" s="103"/>
    </row>
    <row r="20" spans="1:10">
      <c r="A20" s="161">
        <v>12</v>
      </c>
      <c r="B20" s="458" t="s">
        <v>3053</v>
      </c>
      <c r="C20" s="459" t="s">
        <v>3061</v>
      </c>
      <c r="D20" s="460">
        <v>61006053166</v>
      </c>
      <c r="E20" s="461" t="s">
        <v>3052</v>
      </c>
      <c r="F20" s="461">
        <v>162.5</v>
      </c>
      <c r="G20" s="461">
        <v>162.5</v>
      </c>
      <c r="H20" s="461">
        <v>0</v>
      </c>
      <c r="I20" s="461">
        <v>162.5</v>
      </c>
      <c r="J20" s="103"/>
    </row>
    <row r="21" spans="1:10">
      <c r="A21" s="161">
        <v>13</v>
      </c>
      <c r="B21" s="458" t="s">
        <v>3050</v>
      </c>
      <c r="C21" s="459" t="s">
        <v>3062</v>
      </c>
      <c r="D21" s="460" t="s">
        <v>3063</v>
      </c>
      <c r="E21" s="461" t="s">
        <v>3052</v>
      </c>
      <c r="F21" s="461">
        <v>125</v>
      </c>
      <c r="G21" s="461">
        <v>125</v>
      </c>
      <c r="H21" s="461">
        <v>0</v>
      </c>
      <c r="I21" s="461">
        <v>125</v>
      </c>
      <c r="J21" s="103"/>
    </row>
    <row r="22" spans="1:10">
      <c r="A22" s="161">
        <v>14</v>
      </c>
      <c r="B22" s="458" t="s">
        <v>3050</v>
      </c>
      <c r="C22" s="459" t="s">
        <v>3064</v>
      </c>
      <c r="D22" s="460" t="s">
        <v>3065</v>
      </c>
      <c r="E22" s="461" t="s">
        <v>3052</v>
      </c>
      <c r="F22" s="461">
        <v>162.5</v>
      </c>
      <c r="G22" s="461">
        <v>162.5</v>
      </c>
      <c r="H22" s="461">
        <v>0</v>
      </c>
      <c r="I22" s="461">
        <v>162.5</v>
      </c>
      <c r="J22" s="103"/>
    </row>
    <row r="23" spans="1:10">
      <c r="A23" s="161">
        <v>15</v>
      </c>
      <c r="B23" s="458" t="s">
        <v>3050</v>
      </c>
      <c r="C23" s="459" t="s">
        <v>3066</v>
      </c>
      <c r="D23" s="460" t="s">
        <v>3067</v>
      </c>
      <c r="E23" s="461" t="s">
        <v>3052</v>
      </c>
      <c r="F23" s="461">
        <v>162.5</v>
      </c>
      <c r="G23" s="461">
        <v>162.5</v>
      </c>
      <c r="H23" s="461">
        <v>0</v>
      </c>
      <c r="I23" s="461">
        <v>162.5</v>
      </c>
      <c r="J23" s="103"/>
    </row>
    <row r="24" spans="1:10">
      <c r="A24" s="161">
        <v>16</v>
      </c>
      <c r="B24" s="458" t="s">
        <v>3053</v>
      </c>
      <c r="C24" s="459" t="s">
        <v>3068</v>
      </c>
      <c r="D24" s="460" t="s">
        <v>3069</v>
      </c>
      <c r="E24" s="461" t="s">
        <v>3052</v>
      </c>
      <c r="F24" s="461">
        <v>100</v>
      </c>
      <c r="G24" s="461">
        <v>100</v>
      </c>
      <c r="H24" s="461">
        <v>0</v>
      </c>
      <c r="I24" s="461">
        <v>100</v>
      </c>
      <c r="J24" s="103"/>
    </row>
    <row r="25" spans="1:10">
      <c r="A25" s="161">
        <v>17</v>
      </c>
      <c r="B25" s="458" t="s">
        <v>3053</v>
      </c>
      <c r="C25" s="459" t="s">
        <v>3070</v>
      </c>
      <c r="D25" s="460" t="s">
        <v>3071</v>
      </c>
      <c r="E25" s="461" t="s">
        <v>3052</v>
      </c>
      <c r="F25" s="461">
        <v>162.5</v>
      </c>
      <c r="G25" s="461">
        <v>162.5</v>
      </c>
      <c r="H25" s="461">
        <v>0</v>
      </c>
      <c r="I25" s="461">
        <v>162.5</v>
      </c>
      <c r="J25" s="103"/>
    </row>
    <row r="26" spans="1:10">
      <c r="A26" s="161">
        <v>18</v>
      </c>
      <c r="B26" s="458" t="s">
        <v>3072</v>
      </c>
      <c r="C26" s="459" t="s">
        <v>3073</v>
      </c>
      <c r="D26" s="460" t="s">
        <v>3074</v>
      </c>
      <c r="E26" s="461" t="s">
        <v>3052</v>
      </c>
      <c r="F26" s="461">
        <v>100</v>
      </c>
      <c r="G26" s="461">
        <v>100</v>
      </c>
      <c r="H26" s="461">
        <v>0</v>
      </c>
      <c r="I26" s="461">
        <v>100</v>
      </c>
      <c r="J26" s="103"/>
    </row>
    <row r="27" spans="1:10">
      <c r="A27" s="161">
        <v>19</v>
      </c>
      <c r="B27" s="458" t="s">
        <v>3075</v>
      </c>
      <c r="C27" s="459" t="s">
        <v>3076</v>
      </c>
      <c r="D27" s="460" t="s">
        <v>3077</v>
      </c>
      <c r="E27" s="461" t="s">
        <v>3052</v>
      </c>
      <c r="F27" s="461">
        <v>100</v>
      </c>
      <c r="G27" s="461">
        <v>100</v>
      </c>
      <c r="H27" s="461">
        <v>0</v>
      </c>
      <c r="I27" s="461">
        <v>100</v>
      </c>
      <c r="J27" s="103"/>
    </row>
    <row r="28" spans="1:10">
      <c r="A28" s="161">
        <v>20</v>
      </c>
      <c r="B28" s="458" t="s">
        <v>3053</v>
      </c>
      <c r="C28" s="459" t="s">
        <v>3078</v>
      </c>
      <c r="D28" s="460" t="s">
        <v>3079</v>
      </c>
      <c r="E28" s="461" t="s">
        <v>3052</v>
      </c>
      <c r="F28" s="461">
        <v>162.5</v>
      </c>
      <c r="G28" s="461">
        <v>162.5</v>
      </c>
      <c r="H28" s="461">
        <v>0</v>
      </c>
      <c r="I28" s="461">
        <v>162.5</v>
      </c>
      <c r="J28" s="103"/>
    </row>
    <row r="29" spans="1:10">
      <c r="A29" s="161">
        <v>21</v>
      </c>
      <c r="B29" s="458" t="s">
        <v>3053</v>
      </c>
      <c r="C29" s="459" t="s">
        <v>3080</v>
      </c>
      <c r="D29" s="460" t="s">
        <v>3081</v>
      </c>
      <c r="E29" s="461" t="s">
        <v>3052</v>
      </c>
      <c r="F29" s="461">
        <v>125</v>
      </c>
      <c r="G29" s="461">
        <v>125</v>
      </c>
      <c r="H29" s="461">
        <v>0</v>
      </c>
      <c r="I29" s="461">
        <v>125</v>
      </c>
      <c r="J29" s="103"/>
    </row>
    <row r="30" spans="1:10">
      <c r="A30" s="161">
        <v>22</v>
      </c>
      <c r="B30" s="458" t="s">
        <v>3053</v>
      </c>
      <c r="C30" s="459" t="s">
        <v>3082</v>
      </c>
      <c r="D30" s="460" t="s">
        <v>3083</v>
      </c>
      <c r="E30" s="461" t="s">
        <v>3052</v>
      </c>
      <c r="F30" s="461">
        <v>162.5</v>
      </c>
      <c r="G30" s="461">
        <v>162.5</v>
      </c>
      <c r="H30" s="461">
        <v>0</v>
      </c>
      <c r="I30" s="461">
        <v>162.5</v>
      </c>
      <c r="J30" s="103"/>
    </row>
    <row r="31" spans="1:10">
      <c r="A31" s="161">
        <v>23</v>
      </c>
      <c r="B31" s="458" t="s">
        <v>3050</v>
      </c>
      <c r="C31" s="459" t="s">
        <v>3084</v>
      </c>
      <c r="D31" s="460" t="s">
        <v>3085</v>
      </c>
      <c r="E31" s="461" t="s">
        <v>3052</v>
      </c>
      <c r="F31" s="461">
        <v>162.5</v>
      </c>
      <c r="G31" s="461">
        <v>162.5</v>
      </c>
      <c r="H31" s="461">
        <v>0</v>
      </c>
      <c r="I31" s="461">
        <v>162.5</v>
      </c>
      <c r="J31" s="103"/>
    </row>
    <row r="32" spans="1:10">
      <c r="A32" s="161">
        <v>24</v>
      </c>
      <c r="B32" s="458" t="s">
        <v>3050</v>
      </c>
      <c r="C32" s="459" t="s">
        <v>3086</v>
      </c>
      <c r="D32" s="460" t="s">
        <v>3087</v>
      </c>
      <c r="E32" s="461" t="s">
        <v>3052</v>
      </c>
      <c r="F32" s="461">
        <v>162.5</v>
      </c>
      <c r="G32" s="461">
        <v>162.5</v>
      </c>
      <c r="H32" s="461">
        <v>0</v>
      </c>
      <c r="I32" s="461">
        <v>162.5</v>
      </c>
      <c r="J32" s="103"/>
    </row>
    <row r="33" spans="1:10">
      <c r="A33" s="161">
        <v>25</v>
      </c>
      <c r="B33" s="458" t="s">
        <v>3053</v>
      </c>
      <c r="C33" s="459" t="s">
        <v>3088</v>
      </c>
      <c r="D33" s="460" t="s">
        <v>3089</v>
      </c>
      <c r="E33" s="461" t="s">
        <v>3052</v>
      </c>
      <c r="F33" s="461">
        <v>162.5</v>
      </c>
      <c r="G33" s="461">
        <v>162.5</v>
      </c>
      <c r="H33" s="461">
        <v>0</v>
      </c>
      <c r="I33" s="461">
        <v>162.5</v>
      </c>
      <c r="J33" s="103"/>
    </row>
    <row r="34" spans="1:10">
      <c r="A34" s="161">
        <v>26</v>
      </c>
      <c r="B34" s="458" t="s">
        <v>3053</v>
      </c>
      <c r="C34" s="459" t="s">
        <v>3090</v>
      </c>
      <c r="D34" s="460" t="s">
        <v>3091</v>
      </c>
      <c r="E34" s="461" t="s">
        <v>3052</v>
      </c>
      <c r="F34" s="461">
        <v>125</v>
      </c>
      <c r="G34" s="461">
        <v>125</v>
      </c>
      <c r="H34" s="461">
        <v>0</v>
      </c>
      <c r="I34" s="461">
        <v>125</v>
      </c>
      <c r="J34" s="103"/>
    </row>
    <row r="35" spans="1:10">
      <c r="A35" s="161">
        <v>27</v>
      </c>
      <c r="B35" s="458" t="s">
        <v>3050</v>
      </c>
      <c r="C35" s="459" t="s">
        <v>3092</v>
      </c>
      <c r="D35" s="460" t="s">
        <v>3093</v>
      </c>
      <c r="E35" s="461" t="s">
        <v>3052</v>
      </c>
      <c r="F35" s="461">
        <v>125</v>
      </c>
      <c r="G35" s="461">
        <v>125</v>
      </c>
      <c r="H35" s="461">
        <v>0</v>
      </c>
      <c r="I35" s="461">
        <v>125</v>
      </c>
      <c r="J35" s="103"/>
    </row>
    <row r="36" spans="1:10">
      <c r="A36" s="161">
        <v>28</v>
      </c>
      <c r="B36" s="458" t="s">
        <v>3053</v>
      </c>
      <c r="C36" s="459" t="s">
        <v>3094</v>
      </c>
      <c r="D36" s="460" t="s">
        <v>3095</v>
      </c>
      <c r="E36" s="461" t="s">
        <v>3052</v>
      </c>
      <c r="F36" s="461">
        <v>125</v>
      </c>
      <c r="G36" s="461">
        <v>125</v>
      </c>
      <c r="H36" s="461">
        <v>0</v>
      </c>
      <c r="I36" s="461">
        <v>125</v>
      </c>
      <c r="J36" s="103"/>
    </row>
    <row r="37" spans="1:10">
      <c r="A37" s="161">
        <v>29</v>
      </c>
      <c r="B37" s="458" t="s">
        <v>3050</v>
      </c>
      <c r="C37" s="459" t="s">
        <v>3096</v>
      </c>
      <c r="D37" s="460" t="s">
        <v>3097</v>
      </c>
      <c r="E37" s="461" t="s">
        <v>3052</v>
      </c>
      <c r="F37" s="461">
        <v>125</v>
      </c>
      <c r="G37" s="461">
        <v>125</v>
      </c>
      <c r="H37" s="461">
        <v>0</v>
      </c>
      <c r="I37" s="461">
        <v>125</v>
      </c>
      <c r="J37" s="103"/>
    </row>
    <row r="38" spans="1:10">
      <c r="A38" s="161">
        <v>30</v>
      </c>
      <c r="B38" s="458" t="s">
        <v>3098</v>
      </c>
      <c r="C38" s="459" t="s">
        <v>3099</v>
      </c>
      <c r="D38" s="460" t="s">
        <v>3100</v>
      </c>
      <c r="E38" s="461" t="s">
        <v>3052</v>
      </c>
      <c r="F38" s="461">
        <v>125</v>
      </c>
      <c r="G38" s="461">
        <v>125</v>
      </c>
      <c r="H38" s="461">
        <v>0</v>
      </c>
      <c r="I38" s="461">
        <v>125</v>
      </c>
      <c r="J38" s="103"/>
    </row>
    <row r="39" spans="1:10">
      <c r="A39" s="161">
        <v>31</v>
      </c>
      <c r="B39" s="458" t="s">
        <v>3101</v>
      </c>
      <c r="C39" s="459" t="s">
        <v>3102</v>
      </c>
      <c r="D39" s="460" t="s">
        <v>3103</v>
      </c>
      <c r="E39" s="461" t="s">
        <v>3052</v>
      </c>
      <c r="F39" s="461">
        <v>100</v>
      </c>
      <c r="G39" s="461">
        <v>100</v>
      </c>
      <c r="H39" s="461">
        <v>0</v>
      </c>
      <c r="I39" s="461">
        <v>100</v>
      </c>
      <c r="J39" s="103"/>
    </row>
    <row r="40" spans="1:10">
      <c r="A40" s="161">
        <v>32</v>
      </c>
      <c r="B40" s="458" t="s">
        <v>3101</v>
      </c>
      <c r="C40" s="459" t="s">
        <v>3104</v>
      </c>
      <c r="D40" s="460" t="s">
        <v>3105</v>
      </c>
      <c r="E40" s="461" t="s">
        <v>3052</v>
      </c>
      <c r="F40" s="461">
        <v>125</v>
      </c>
      <c r="G40" s="461">
        <v>125</v>
      </c>
      <c r="H40" s="461">
        <v>0</v>
      </c>
      <c r="I40" s="461">
        <v>125</v>
      </c>
      <c r="J40" s="103"/>
    </row>
    <row r="41" spans="1:10">
      <c r="A41" s="161">
        <v>33</v>
      </c>
      <c r="B41" s="458" t="s">
        <v>3101</v>
      </c>
      <c r="C41" s="459" t="s">
        <v>3106</v>
      </c>
      <c r="D41" s="460" t="s">
        <v>3107</v>
      </c>
      <c r="E41" s="461" t="s">
        <v>3052</v>
      </c>
      <c r="F41" s="461">
        <v>162.5</v>
      </c>
      <c r="G41" s="461">
        <v>162.5</v>
      </c>
      <c r="H41" s="461">
        <v>0</v>
      </c>
      <c r="I41" s="461">
        <v>162.5</v>
      </c>
      <c r="J41" s="103"/>
    </row>
    <row r="42" spans="1:10">
      <c r="A42" s="161">
        <v>34</v>
      </c>
      <c r="B42" s="458" t="s">
        <v>3101</v>
      </c>
      <c r="C42" s="459" t="s">
        <v>3108</v>
      </c>
      <c r="D42" s="460" t="s">
        <v>3109</v>
      </c>
      <c r="E42" s="461" t="s">
        <v>3052</v>
      </c>
      <c r="F42" s="461">
        <v>162.5</v>
      </c>
      <c r="G42" s="461">
        <v>162.5</v>
      </c>
      <c r="H42" s="461">
        <v>0</v>
      </c>
      <c r="I42" s="461">
        <v>162.5</v>
      </c>
      <c r="J42" s="103"/>
    </row>
    <row r="43" spans="1:10">
      <c r="A43" s="161">
        <v>35</v>
      </c>
      <c r="B43" s="458" t="s">
        <v>3101</v>
      </c>
      <c r="C43" s="459" t="s">
        <v>3110</v>
      </c>
      <c r="D43" s="460" t="s">
        <v>3111</v>
      </c>
      <c r="E43" s="461" t="s">
        <v>3052</v>
      </c>
      <c r="F43" s="461">
        <v>162.5</v>
      </c>
      <c r="G43" s="461">
        <v>162.5</v>
      </c>
      <c r="H43" s="461">
        <v>0</v>
      </c>
      <c r="I43" s="461">
        <v>162.5</v>
      </c>
      <c r="J43" s="103"/>
    </row>
    <row r="44" spans="1:10">
      <c r="A44" s="161">
        <v>36</v>
      </c>
      <c r="B44" s="458" t="s">
        <v>3101</v>
      </c>
      <c r="C44" s="459" t="s">
        <v>3112</v>
      </c>
      <c r="D44" s="460" t="s">
        <v>3113</v>
      </c>
      <c r="E44" s="461" t="s">
        <v>3052</v>
      </c>
      <c r="F44" s="461">
        <v>162.5</v>
      </c>
      <c r="G44" s="461">
        <v>162.5</v>
      </c>
      <c r="H44" s="461">
        <v>0</v>
      </c>
      <c r="I44" s="461">
        <v>162.5</v>
      </c>
      <c r="J44" s="103"/>
    </row>
    <row r="45" spans="1:10">
      <c r="A45" s="161">
        <v>37</v>
      </c>
      <c r="B45" s="458" t="s">
        <v>3101</v>
      </c>
      <c r="C45" s="459" t="s">
        <v>3114</v>
      </c>
      <c r="D45" s="460" t="s">
        <v>3115</v>
      </c>
      <c r="E45" s="461" t="s">
        <v>3052</v>
      </c>
      <c r="F45" s="461">
        <v>125</v>
      </c>
      <c r="G45" s="461">
        <v>125</v>
      </c>
      <c r="H45" s="461">
        <v>0</v>
      </c>
      <c r="I45" s="461">
        <v>125</v>
      </c>
      <c r="J45" s="103"/>
    </row>
    <row r="46" spans="1:10">
      <c r="A46" s="161">
        <v>38</v>
      </c>
      <c r="B46" s="458" t="s">
        <v>3116</v>
      </c>
      <c r="C46" s="459" t="s">
        <v>3117</v>
      </c>
      <c r="D46" s="460" t="s">
        <v>3118</v>
      </c>
      <c r="E46" s="461" t="s">
        <v>3119</v>
      </c>
      <c r="F46" s="461">
        <v>250</v>
      </c>
      <c r="G46" s="461">
        <v>250</v>
      </c>
      <c r="H46" s="461">
        <v>0</v>
      </c>
      <c r="I46" s="461">
        <v>250</v>
      </c>
      <c r="J46" s="103"/>
    </row>
    <row r="47" spans="1:10">
      <c r="A47" s="161">
        <v>39</v>
      </c>
      <c r="B47" s="458" t="s">
        <v>3116</v>
      </c>
      <c r="C47" s="459" t="s">
        <v>3120</v>
      </c>
      <c r="D47" s="460" t="s">
        <v>3121</v>
      </c>
      <c r="E47" s="461" t="s">
        <v>3119</v>
      </c>
      <c r="F47" s="461">
        <v>375</v>
      </c>
      <c r="G47" s="461">
        <v>375</v>
      </c>
      <c r="H47" s="461">
        <v>0</v>
      </c>
      <c r="I47" s="461">
        <v>375</v>
      </c>
      <c r="J47" s="103"/>
    </row>
    <row r="48" spans="1:10">
      <c r="A48" s="161">
        <v>40</v>
      </c>
      <c r="B48" s="458" t="s">
        <v>3122</v>
      </c>
      <c r="C48" s="459" t="s">
        <v>3123</v>
      </c>
      <c r="D48" s="460" t="s">
        <v>3124</v>
      </c>
      <c r="E48" s="461" t="s">
        <v>3119</v>
      </c>
      <c r="F48" s="461">
        <v>3125</v>
      </c>
      <c r="G48" s="461">
        <v>3125</v>
      </c>
      <c r="H48" s="461">
        <v>0</v>
      </c>
      <c r="I48" s="461">
        <v>3125</v>
      </c>
      <c r="J48" s="103"/>
    </row>
    <row r="49" spans="1:10">
      <c r="A49" s="161">
        <v>41</v>
      </c>
      <c r="B49" s="458" t="s">
        <v>3122</v>
      </c>
      <c r="C49" s="459" t="s">
        <v>3125</v>
      </c>
      <c r="D49" s="460" t="s">
        <v>3126</v>
      </c>
      <c r="E49" s="461" t="s">
        <v>3119</v>
      </c>
      <c r="F49" s="461">
        <v>500</v>
      </c>
      <c r="G49" s="461">
        <v>500</v>
      </c>
      <c r="H49" s="461">
        <v>0</v>
      </c>
      <c r="I49" s="461">
        <v>500</v>
      </c>
      <c r="J49" s="103"/>
    </row>
    <row r="50" spans="1:10">
      <c r="A50" s="161">
        <v>42</v>
      </c>
      <c r="B50" s="458" t="s">
        <v>3122</v>
      </c>
      <c r="C50" s="459" t="s">
        <v>3127</v>
      </c>
      <c r="D50" s="460" t="s">
        <v>3128</v>
      </c>
      <c r="E50" s="461" t="s">
        <v>3119</v>
      </c>
      <c r="F50" s="461">
        <v>520.83000000000004</v>
      </c>
      <c r="G50" s="461">
        <v>520.83000000000004</v>
      </c>
      <c r="H50" s="461">
        <v>0</v>
      </c>
      <c r="I50" s="461">
        <v>520.83000000000004</v>
      </c>
      <c r="J50" s="103"/>
    </row>
    <row r="51" spans="1:10">
      <c r="A51" s="161">
        <v>43</v>
      </c>
      <c r="B51" s="458" t="s">
        <v>3122</v>
      </c>
      <c r="C51" s="459" t="s">
        <v>3129</v>
      </c>
      <c r="D51" s="460" t="s">
        <v>3130</v>
      </c>
      <c r="E51" s="461" t="s">
        <v>3119</v>
      </c>
      <c r="F51" s="461">
        <v>1375</v>
      </c>
      <c r="G51" s="461">
        <v>1375</v>
      </c>
      <c r="H51" s="461">
        <v>0</v>
      </c>
      <c r="I51" s="461">
        <v>1375</v>
      </c>
      <c r="J51" s="103"/>
    </row>
    <row r="52" spans="1:10">
      <c r="A52" s="161">
        <v>44</v>
      </c>
      <c r="B52" s="458" t="s">
        <v>3122</v>
      </c>
      <c r="C52" s="459" t="s">
        <v>3131</v>
      </c>
      <c r="D52" s="460" t="s">
        <v>3132</v>
      </c>
      <c r="E52" s="461" t="s">
        <v>3119</v>
      </c>
      <c r="F52" s="461">
        <v>1375</v>
      </c>
      <c r="G52" s="461">
        <v>1375</v>
      </c>
      <c r="H52" s="461">
        <v>0</v>
      </c>
      <c r="I52" s="461">
        <v>1375</v>
      </c>
      <c r="J52" s="103"/>
    </row>
    <row r="53" spans="1:10">
      <c r="A53" s="161">
        <v>45</v>
      </c>
      <c r="B53" s="458" t="s">
        <v>3133</v>
      </c>
      <c r="C53" s="459" t="s">
        <v>3134</v>
      </c>
      <c r="D53" s="460">
        <v>404897215</v>
      </c>
      <c r="E53" s="461" t="s">
        <v>3135</v>
      </c>
      <c r="F53" s="461">
        <v>110</v>
      </c>
      <c r="G53" s="461">
        <v>110</v>
      </c>
      <c r="H53" s="461">
        <v>0</v>
      </c>
      <c r="I53" s="461">
        <v>110</v>
      </c>
      <c r="J53" s="103"/>
    </row>
    <row r="54" spans="1:10">
      <c r="A54" s="161">
        <v>46</v>
      </c>
      <c r="B54" s="458" t="s">
        <v>3136</v>
      </c>
      <c r="C54" s="459" t="s">
        <v>3137</v>
      </c>
      <c r="D54" s="460"/>
      <c r="E54" s="461" t="s">
        <v>3138</v>
      </c>
      <c r="F54" s="461">
        <v>544069.96</v>
      </c>
      <c r="G54" s="461">
        <v>544069.96</v>
      </c>
      <c r="H54" s="461">
        <v>0</v>
      </c>
      <c r="I54" s="461">
        <v>544069.96</v>
      </c>
      <c r="J54" s="103"/>
    </row>
    <row r="55" spans="1:10">
      <c r="A55" s="161">
        <v>47</v>
      </c>
      <c r="B55" s="458" t="s">
        <v>3122</v>
      </c>
      <c r="C55" s="459" t="s">
        <v>3139</v>
      </c>
      <c r="D55" s="460" t="s">
        <v>3140</v>
      </c>
      <c r="E55" s="461" t="s">
        <v>3141</v>
      </c>
      <c r="F55" s="461">
        <v>0.3</v>
      </c>
      <c r="G55" s="461">
        <v>0.3</v>
      </c>
      <c r="H55" s="461">
        <v>0</v>
      </c>
      <c r="I55" s="461">
        <v>0.3</v>
      </c>
      <c r="J55" s="103"/>
    </row>
    <row r="56" spans="1:10">
      <c r="A56" s="161">
        <v>48</v>
      </c>
      <c r="B56" s="458" t="s">
        <v>3142</v>
      </c>
      <c r="C56" s="459" t="s">
        <v>3143</v>
      </c>
      <c r="D56" s="460" t="s">
        <v>3144</v>
      </c>
      <c r="E56" s="461" t="s">
        <v>3141</v>
      </c>
      <c r="F56" s="461">
        <v>1412.48</v>
      </c>
      <c r="G56" s="461">
        <v>1412.48</v>
      </c>
      <c r="H56" s="461">
        <v>0</v>
      </c>
      <c r="I56" s="461">
        <v>1412.48</v>
      </c>
      <c r="J56" s="103"/>
    </row>
    <row r="57" spans="1:10">
      <c r="A57" s="161">
        <v>49</v>
      </c>
      <c r="B57" s="458" t="s">
        <v>3145</v>
      </c>
      <c r="C57" s="459" t="s">
        <v>3146</v>
      </c>
      <c r="D57" s="460" t="s">
        <v>3147</v>
      </c>
      <c r="E57" s="461" t="s">
        <v>3141</v>
      </c>
      <c r="F57" s="461">
        <v>541.53</v>
      </c>
      <c r="G57" s="461">
        <v>541.53</v>
      </c>
      <c r="H57" s="461">
        <v>0</v>
      </c>
      <c r="I57" s="461">
        <v>541.53</v>
      </c>
      <c r="J57" s="103"/>
    </row>
    <row r="58" spans="1:10">
      <c r="A58" s="161">
        <v>50</v>
      </c>
      <c r="B58" s="458" t="s">
        <v>3148</v>
      </c>
      <c r="C58" s="459" t="s">
        <v>3149</v>
      </c>
      <c r="D58" s="460" t="s">
        <v>3150</v>
      </c>
      <c r="E58" s="461" t="s">
        <v>3141</v>
      </c>
      <c r="F58" s="461">
        <v>887.5</v>
      </c>
      <c r="G58" s="461">
        <v>887.5</v>
      </c>
      <c r="H58" s="461">
        <v>0</v>
      </c>
      <c r="I58" s="461">
        <v>887.5</v>
      </c>
      <c r="J58" s="103"/>
    </row>
    <row r="59" spans="1:10">
      <c r="A59" s="161">
        <v>51</v>
      </c>
      <c r="B59" s="458" t="s">
        <v>3151</v>
      </c>
      <c r="C59" s="459" t="s">
        <v>3152</v>
      </c>
      <c r="D59" s="460"/>
      <c r="E59" s="461" t="s">
        <v>3153</v>
      </c>
      <c r="F59" s="461">
        <v>373676.21</v>
      </c>
      <c r="G59" s="461">
        <v>373676.21</v>
      </c>
      <c r="H59" s="461">
        <v>0</v>
      </c>
      <c r="I59" s="461">
        <v>373676.21</v>
      </c>
      <c r="J59" s="103"/>
    </row>
    <row r="60" spans="1:10" ht="30">
      <c r="A60" s="161">
        <v>52</v>
      </c>
      <c r="B60" s="458" t="s">
        <v>3154</v>
      </c>
      <c r="C60" s="459" t="s">
        <v>3155</v>
      </c>
      <c r="D60" s="460" t="s">
        <v>3156</v>
      </c>
      <c r="E60" s="461" t="s">
        <v>3157</v>
      </c>
      <c r="F60" s="461">
        <v>19950</v>
      </c>
      <c r="G60" s="461">
        <v>19950</v>
      </c>
      <c r="H60" s="461">
        <v>0</v>
      </c>
      <c r="I60" s="461">
        <v>19950</v>
      </c>
      <c r="J60" s="103"/>
    </row>
    <row r="61" spans="1:10" ht="30">
      <c r="A61" s="161">
        <v>53</v>
      </c>
      <c r="B61" s="458" t="s">
        <v>3158</v>
      </c>
      <c r="C61" s="459" t="s">
        <v>3159</v>
      </c>
      <c r="D61" s="460" t="s">
        <v>3160</v>
      </c>
      <c r="E61" s="461" t="s">
        <v>3161</v>
      </c>
      <c r="F61" s="461">
        <v>625</v>
      </c>
      <c r="G61" s="461">
        <v>625</v>
      </c>
      <c r="H61" s="461">
        <v>0</v>
      </c>
      <c r="I61" s="461">
        <v>625</v>
      </c>
      <c r="J61" s="103"/>
    </row>
    <row r="62" spans="1:10" ht="30">
      <c r="A62" s="161">
        <v>54</v>
      </c>
      <c r="B62" s="458" t="s">
        <v>3162</v>
      </c>
      <c r="C62" s="459" t="s">
        <v>3163</v>
      </c>
      <c r="D62" s="460" t="s">
        <v>3164</v>
      </c>
      <c r="E62" s="461" t="s">
        <v>3161</v>
      </c>
      <c r="F62" s="461">
        <v>187.5</v>
      </c>
      <c r="G62" s="461">
        <v>187.5</v>
      </c>
      <c r="H62" s="461">
        <v>0</v>
      </c>
      <c r="I62" s="461">
        <v>187.5</v>
      </c>
      <c r="J62" s="103"/>
    </row>
    <row r="63" spans="1:10">
      <c r="A63" s="161">
        <v>55</v>
      </c>
      <c r="B63" s="458" t="s">
        <v>3148</v>
      </c>
      <c r="C63" s="459" t="s">
        <v>3165</v>
      </c>
      <c r="D63" s="460" t="s">
        <v>3166</v>
      </c>
      <c r="E63" s="461" t="s">
        <v>3141</v>
      </c>
      <c r="F63" s="461">
        <v>846.78</v>
      </c>
      <c r="G63" s="461">
        <v>846.78</v>
      </c>
      <c r="H63" s="461">
        <v>0</v>
      </c>
      <c r="I63" s="461">
        <v>846.78</v>
      </c>
      <c r="J63" s="103"/>
    </row>
    <row r="64" spans="1:10">
      <c r="A64" s="161">
        <v>56</v>
      </c>
      <c r="B64" s="458" t="s">
        <v>3148</v>
      </c>
      <c r="C64" s="459" t="s">
        <v>3167</v>
      </c>
      <c r="D64" s="460" t="s">
        <v>3168</v>
      </c>
      <c r="E64" s="461" t="s">
        <v>3141</v>
      </c>
      <c r="F64" s="461">
        <v>2916.65</v>
      </c>
      <c r="G64" s="461">
        <v>2916.65</v>
      </c>
      <c r="H64" s="461">
        <v>0</v>
      </c>
      <c r="I64" s="461">
        <v>2916.65</v>
      </c>
      <c r="J64" s="103"/>
    </row>
    <row r="65" spans="1:10">
      <c r="A65" s="161">
        <v>57</v>
      </c>
      <c r="B65" s="458" t="s">
        <v>3148</v>
      </c>
      <c r="C65" s="459" t="s">
        <v>3169</v>
      </c>
      <c r="D65" s="460" t="s">
        <v>3170</v>
      </c>
      <c r="E65" s="461" t="s">
        <v>3141</v>
      </c>
      <c r="F65" s="461">
        <v>500</v>
      </c>
      <c r="G65" s="461">
        <v>500</v>
      </c>
      <c r="H65" s="461">
        <v>0</v>
      </c>
      <c r="I65" s="461">
        <v>500</v>
      </c>
      <c r="J65" s="103"/>
    </row>
    <row r="66" spans="1:10">
      <c r="A66" s="161">
        <v>58</v>
      </c>
      <c r="B66" s="458" t="s">
        <v>3148</v>
      </c>
      <c r="C66" s="459" t="s">
        <v>3171</v>
      </c>
      <c r="D66" s="460" t="s">
        <v>3172</v>
      </c>
      <c r="E66" s="461" t="s">
        <v>3141</v>
      </c>
      <c r="F66" s="461">
        <v>625</v>
      </c>
      <c r="G66" s="461">
        <v>625</v>
      </c>
      <c r="H66" s="461">
        <v>0</v>
      </c>
      <c r="I66" s="461">
        <v>625</v>
      </c>
      <c r="J66" s="103"/>
    </row>
    <row r="67" spans="1:10">
      <c r="A67" s="161">
        <v>59</v>
      </c>
      <c r="B67" s="458" t="s">
        <v>3173</v>
      </c>
      <c r="C67" s="459" t="s">
        <v>3174</v>
      </c>
      <c r="D67" s="460"/>
      <c r="E67" s="461" t="s">
        <v>3175</v>
      </c>
      <c r="F67" s="461">
        <v>52478.12</v>
      </c>
      <c r="G67" s="461">
        <v>52478.12</v>
      </c>
      <c r="H67" s="461">
        <v>0</v>
      </c>
      <c r="I67" s="461">
        <v>52478.12</v>
      </c>
      <c r="J67" s="103"/>
    </row>
    <row r="68" spans="1:10">
      <c r="A68" s="161">
        <v>60</v>
      </c>
      <c r="B68" s="458" t="s">
        <v>3176</v>
      </c>
      <c r="C68" s="459" t="s">
        <v>3177</v>
      </c>
      <c r="D68" s="460" t="s">
        <v>3178</v>
      </c>
      <c r="E68" s="461" t="s">
        <v>3141</v>
      </c>
      <c r="F68" s="461">
        <v>747.33</v>
      </c>
      <c r="G68" s="461">
        <v>747.33</v>
      </c>
      <c r="H68" s="461">
        <v>0</v>
      </c>
      <c r="I68" s="461">
        <v>747.33</v>
      </c>
      <c r="J68" s="103"/>
    </row>
    <row r="69" spans="1:10">
      <c r="A69" s="161">
        <v>61</v>
      </c>
      <c r="B69" s="458" t="s">
        <v>3179</v>
      </c>
      <c r="C69" s="459" t="s">
        <v>3180</v>
      </c>
      <c r="D69" s="460" t="s">
        <v>3181</v>
      </c>
      <c r="E69" s="461" t="s">
        <v>3182</v>
      </c>
      <c r="F69" s="461">
        <v>65</v>
      </c>
      <c r="G69" s="461">
        <v>65</v>
      </c>
      <c r="H69" s="461">
        <v>0</v>
      </c>
      <c r="I69" s="461">
        <v>65</v>
      </c>
      <c r="J69" s="103"/>
    </row>
    <row r="70" spans="1:10" ht="45">
      <c r="A70" s="161">
        <v>62</v>
      </c>
      <c r="B70" s="458" t="s">
        <v>3183</v>
      </c>
      <c r="C70" s="459" t="s">
        <v>3184</v>
      </c>
      <c r="D70" s="460" t="s">
        <v>3185</v>
      </c>
      <c r="E70" s="461" t="s">
        <v>3186</v>
      </c>
      <c r="F70" s="461">
        <v>94857.5</v>
      </c>
      <c r="G70" s="461">
        <v>94857.5</v>
      </c>
      <c r="H70" s="461">
        <v>0</v>
      </c>
      <c r="I70" s="461">
        <v>94857.5</v>
      </c>
      <c r="J70" s="103"/>
    </row>
    <row r="71" spans="1:10">
      <c r="A71" s="161">
        <v>63</v>
      </c>
      <c r="B71" s="458" t="s">
        <v>3187</v>
      </c>
      <c r="C71" s="459" t="s">
        <v>3188</v>
      </c>
      <c r="D71" s="460">
        <v>45001015655</v>
      </c>
      <c r="E71" s="461" t="s">
        <v>3189</v>
      </c>
      <c r="F71" s="461">
        <v>104.18</v>
      </c>
      <c r="G71" s="461">
        <v>104.18</v>
      </c>
      <c r="H71" s="461">
        <v>0</v>
      </c>
      <c r="I71" s="461">
        <v>104.18</v>
      </c>
      <c r="J71" s="103"/>
    </row>
    <row r="72" spans="1:10">
      <c r="A72" s="161">
        <v>64</v>
      </c>
      <c r="B72" s="458" t="s">
        <v>3190</v>
      </c>
      <c r="C72" s="459" t="s">
        <v>3191</v>
      </c>
      <c r="D72" s="460" t="s">
        <v>3192</v>
      </c>
      <c r="E72" s="461" t="s">
        <v>3189</v>
      </c>
      <c r="F72" s="461">
        <v>0.35</v>
      </c>
      <c r="G72" s="461">
        <v>0.35</v>
      </c>
      <c r="H72" s="461">
        <v>0</v>
      </c>
      <c r="I72" s="461">
        <v>0.35</v>
      </c>
      <c r="J72" s="103"/>
    </row>
    <row r="73" spans="1:10">
      <c r="A73" s="161">
        <v>65</v>
      </c>
      <c r="B73" s="458" t="s">
        <v>3193</v>
      </c>
      <c r="C73" s="459" t="s">
        <v>3194</v>
      </c>
      <c r="D73" s="460" t="s">
        <v>3195</v>
      </c>
      <c r="E73" s="461" t="s">
        <v>3189</v>
      </c>
      <c r="F73" s="461">
        <v>500</v>
      </c>
      <c r="G73" s="461">
        <v>500</v>
      </c>
      <c r="H73" s="461">
        <v>0</v>
      </c>
      <c r="I73" s="461">
        <v>500</v>
      </c>
      <c r="J73" s="103"/>
    </row>
    <row r="74" spans="1:10">
      <c r="A74" s="161">
        <v>66</v>
      </c>
      <c r="B74" s="458" t="s">
        <v>3193</v>
      </c>
      <c r="C74" s="459" t="s">
        <v>3196</v>
      </c>
      <c r="D74" s="460" t="s">
        <v>3197</v>
      </c>
      <c r="E74" s="461" t="s">
        <v>3189</v>
      </c>
      <c r="F74" s="461">
        <v>625</v>
      </c>
      <c r="G74" s="461">
        <v>625</v>
      </c>
      <c r="H74" s="461">
        <v>0</v>
      </c>
      <c r="I74" s="461">
        <v>625</v>
      </c>
      <c r="J74" s="103"/>
    </row>
    <row r="75" spans="1:10">
      <c r="A75" s="161">
        <v>67</v>
      </c>
      <c r="B75" s="458" t="s">
        <v>3193</v>
      </c>
      <c r="C75" s="459" t="s">
        <v>3198</v>
      </c>
      <c r="D75" s="460" t="s">
        <v>3199</v>
      </c>
      <c r="E75" s="461" t="s">
        <v>3189</v>
      </c>
      <c r="F75" s="461">
        <v>226.43</v>
      </c>
      <c r="G75" s="461">
        <v>226.43</v>
      </c>
      <c r="H75" s="461">
        <v>0</v>
      </c>
      <c r="I75" s="461">
        <v>226.43</v>
      </c>
      <c r="J75" s="103"/>
    </row>
    <row r="76" spans="1:10">
      <c r="A76" s="161">
        <v>68</v>
      </c>
      <c r="B76" s="458" t="s">
        <v>3193</v>
      </c>
      <c r="C76" s="459" t="s">
        <v>3200</v>
      </c>
      <c r="D76" s="460" t="s">
        <v>3201</v>
      </c>
      <c r="E76" s="461" t="s">
        <v>3189</v>
      </c>
      <c r="F76" s="461">
        <v>563</v>
      </c>
      <c r="G76" s="461">
        <v>563</v>
      </c>
      <c r="H76" s="461">
        <v>0</v>
      </c>
      <c r="I76" s="461">
        <v>563</v>
      </c>
      <c r="J76" s="103"/>
    </row>
    <row r="77" spans="1:10">
      <c r="A77" s="161">
        <v>69</v>
      </c>
      <c r="B77" s="458" t="s">
        <v>3193</v>
      </c>
      <c r="C77" s="459" t="s">
        <v>3202</v>
      </c>
      <c r="D77" s="460" t="s">
        <v>3203</v>
      </c>
      <c r="E77" s="461" t="s">
        <v>3189</v>
      </c>
      <c r="F77" s="461">
        <v>500</v>
      </c>
      <c r="G77" s="461">
        <v>500</v>
      </c>
      <c r="H77" s="461">
        <v>0</v>
      </c>
      <c r="I77" s="461">
        <v>500</v>
      </c>
      <c r="J77" s="103"/>
    </row>
    <row r="78" spans="1:10">
      <c r="A78" s="161">
        <v>70</v>
      </c>
      <c r="B78" s="458" t="s">
        <v>3204</v>
      </c>
      <c r="C78" s="459" t="s">
        <v>601</v>
      </c>
      <c r="D78" s="460" t="s">
        <v>3205</v>
      </c>
      <c r="E78" s="461" t="s">
        <v>3189</v>
      </c>
      <c r="F78" s="461">
        <v>1200</v>
      </c>
      <c r="G78" s="461">
        <v>1200</v>
      </c>
      <c r="H78" s="461">
        <v>0</v>
      </c>
      <c r="I78" s="461">
        <v>1200</v>
      </c>
      <c r="J78" s="103"/>
    </row>
    <row r="79" spans="1:10">
      <c r="A79" s="161">
        <v>71</v>
      </c>
      <c r="B79" s="458" t="s">
        <v>3193</v>
      </c>
      <c r="C79" s="459" t="s">
        <v>3206</v>
      </c>
      <c r="D79" s="460" t="s">
        <v>3207</v>
      </c>
      <c r="E79" s="461" t="s">
        <v>3189</v>
      </c>
      <c r="F79" s="461">
        <v>1600</v>
      </c>
      <c r="G79" s="461">
        <v>1600</v>
      </c>
      <c r="H79" s="461">
        <v>0</v>
      </c>
      <c r="I79" s="461">
        <v>1600</v>
      </c>
      <c r="J79" s="103"/>
    </row>
    <row r="80" spans="1:10">
      <c r="A80" s="161">
        <v>72</v>
      </c>
      <c r="B80" s="458" t="s">
        <v>3193</v>
      </c>
      <c r="C80" s="459" t="s">
        <v>3208</v>
      </c>
      <c r="D80" s="460">
        <v>61002014645</v>
      </c>
      <c r="E80" s="461" t="s">
        <v>3189</v>
      </c>
      <c r="F80" s="461">
        <v>522.54</v>
      </c>
      <c r="G80" s="461">
        <v>522.54</v>
      </c>
      <c r="H80" s="461">
        <v>0</v>
      </c>
      <c r="I80" s="461">
        <v>522.54</v>
      </c>
      <c r="J80" s="103"/>
    </row>
    <row r="81" spans="1:10">
      <c r="A81" s="161">
        <v>73</v>
      </c>
      <c r="B81" s="458" t="s">
        <v>3193</v>
      </c>
      <c r="C81" s="459" t="s">
        <v>3209</v>
      </c>
      <c r="D81" s="460" t="s">
        <v>3210</v>
      </c>
      <c r="E81" s="461" t="s">
        <v>3189</v>
      </c>
      <c r="F81" s="461">
        <v>873</v>
      </c>
      <c r="G81" s="461">
        <v>873</v>
      </c>
      <c r="H81" s="461">
        <v>0</v>
      </c>
      <c r="I81" s="461">
        <v>873</v>
      </c>
      <c r="J81" s="103"/>
    </row>
    <row r="82" spans="1:10">
      <c r="A82" s="161">
        <v>74</v>
      </c>
      <c r="B82" s="458" t="s">
        <v>3193</v>
      </c>
      <c r="C82" s="459" t="s">
        <v>3211</v>
      </c>
      <c r="D82" s="460" t="s">
        <v>3212</v>
      </c>
      <c r="E82" s="461" t="s">
        <v>3189</v>
      </c>
      <c r="F82" s="461">
        <v>870.9</v>
      </c>
      <c r="G82" s="461">
        <v>870.9</v>
      </c>
      <c r="H82" s="461">
        <v>0</v>
      </c>
      <c r="I82" s="461">
        <v>870.9</v>
      </c>
      <c r="J82" s="103"/>
    </row>
    <row r="83" spans="1:10">
      <c r="A83" s="161">
        <v>75</v>
      </c>
      <c r="B83" s="458" t="s">
        <v>3193</v>
      </c>
      <c r="C83" s="459" t="s">
        <v>3213</v>
      </c>
      <c r="D83" s="460" t="s">
        <v>3214</v>
      </c>
      <c r="E83" s="461" t="s">
        <v>3189</v>
      </c>
      <c r="F83" s="461">
        <v>500</v>
      </c>
      <c r="G83" s="461">
        <v>500</v>
      </c>
      <c r="H83" s="461">
        <v>0</v>
      </c>
      <c r="I83" s="461">
        <v>500</v>
      </c>
      <c r="J83" s="103"/>
    </row>
    <row r="84" spans="1:10">
      <c r="A84" s="161">
        <v>76</v>
      </c>
      <c r="B84" s="458" t="s">
        <v>3193</v>
      </c>
      <c r="C84" s="459" t="s">
        <v>3215</v>
      </c>
      <c r="D84" s="460" t="s">
        <v>3216</v>
      </c>
      <c r="E84" s="461" t="s">
        <v>3189</v>
      </c>
      <c r="F84" s="461">
        <v>200</v>
      </c>
      <c r="G84" s="461">
        <v>200</v>
      </c>
      <c r="H84" s="461">
        <v>0</v>
      </c>
      <c r="I84" s="461">
        <v>200</v>
      </c>
      <c r="J84" s="103"/>
    </row>
    <row r="85" spans="1:10" ht="45">
      <c r="A85" s="161">
        <v>77</v>
      </c>
      <c r="B85" s="458" t="s">
        <v>3217</v>
      </c>
      <c r="C85" s="459" t="s">
        <v>3218</v>
      </c>
      <c r="D85" s="460" t="s">
        <v>3219</v>
      </c>
      <c r="E85" s="461" t="s">
        <v>3220</v>
      </c>
      <c r="F85" s="461">
        <v>180</v>
      </c>
      <c r="G85" s="461">
        <v>180</v>
      </c>
      <c r="H85" s="461">
        <v>0</v>
      </c>
      <c r="I85" s="461">
        <v>180</v>
      </c>
      <c r="J85" s="103"/>
    </row>
    <row r="86" spans="1:10">
      <c r="A86" s="161">
        <v>78</v>
      </c>
      <c r="B86" s="458" t="s">
        <v>3221</v>
      </c>
      <c r="C86" s="459" t="s">
        <v>599</v>
      </c>
      <c r="D86" s="460" t="s">
        <v>3222</v>
      </c>
      <c r="E86" s="461" t="s">
        <v>3141</v>
      </c>
      <c r="F86" s="461">
        <v>3200</v>
      </c>
      <c r="G86" s="461">
        <v>3200</v>
      </c>
      <c r="H86" s="461">
        <v>0</v>
      </c>
      <c r="I86" s="461">
        <v>3200</v>
      </c>
      <c r="J86" s="103"/>
    </row>
    <row r="87" spans="1:10" ht="30">
      <c r="A87" s="161">
        <v>79</v>
      </c>
      <c r="B87" s="458" t="s">
        <v>3223</v>
      </c>
      <c r="C87" s="459" t="s">
        <v>3224</v>
      </c>
      <c r="D87" s="460" t="s">
        <v>3225</v>
      </c>
      <c r="E87" s="461" t="s">
        <v>3226</v>
      </c>
      <c r="F87" s="461">
        <v>49595.67</v>
      </c>
      <c r="G87" s="461">
        <v>49595.67</v>
      </c>
      <c r="H87" s="461">
        <v>0</v>
      </c>
      <c r="I87" s="461">
        <v>49595.67</v>
      </c>
      <c r="J87" s="103"/>
    </row>
    <row r="88" spans="1:10" ht="45">
      <c r="A88" s="161">
        <v>80</v>
      </c>
      <c r="B88" s="458" t="s">
        <v>3227</v>
      </c>
      <c r="C88" s="459" t="s">
        <v>3228</v>
      </c>
      <c r="D88" s="460" t="s">
        <v>3229</v>
      </c>
      <c r="E88" s="461" t="s">
        <v>3230</v>
      </c>
      <c r="F88" s="461">
        <v>22913.46</v>
      </c>
      <c r="G88" s="461">
        <v>22913.46</v>
      </c>
      <c r="H88" s="461">
        <v>0</v>
      </c>
      <c r="I88" s="461">
        <v>22913.46</v>
      </c>
      <c r="J88" s="103"/>
    </row>
    <row r="89" spans="1:10" ht="60">
      <c r="A89" s="161">
        <v>81</v>
      </c>
      <c r="B89" s="458" t="s">
        <v>3231</v>
      </c>
      <c r="C89" s="459" t="s">
        <v>3232</v>
      </c>
      <c r="D89" s="460" t="s">
        <v>3233</v>
      </c>
      <c r="E89" s="461" t="s">
        <v>3234</v>
      </c>
      <c r="F89" s="461">
        <v>254800</v>
      </c>
      <c r="G89" s="461">
        <v>254800</v>
      </c>
      <c r="H89" s="461">
        <v>0</v>
      </c>
      <c r="I89" s="461">
        <v>254800</v>
      </c>
      <c r="J89" s="103"/>
    </row>
    <row r="90" spans="1:10" ht="30">
      <c r="A90" s="161">
        <v>82</v>
      </c>
      <c r="B90" s="458" t="s">
        <v>3231</v>
      </c>
      <c r="C90" s="459" t="s">
        <v>3235</v>
      </c>
      <c r="D90" s="460" t="s">
        <v>3236</v>
      </c>
      <c r="E90" s="461" t="s">
        <v>3237</v>
      </c>
      <c r="F90" s="461">
        <v>84923.28</v>
      </c>
      <c r="G90" s="461">
        <v>84923.28</v>
      </c>
      <c r="H90" s="461">
        <v>0</v>
      </c>
      <c r="I90" s="461">
        <v>84923.28</v>
      </c>
      <c r="J90" s="103"/>
    </row>
    <row r="91" spans="1:10" ht="45">
      <c r="A91" s="161">
        <v>83</v>
      </c>
      <c r="B91" s="458" t="s">
        <v>3238</v>
      </c>
      <c r="C91" s="459" t="s">
        <v>3239</v>
      </c>
      <c r="D91" s="460" t="s">
        <v>3240</v>
      </c>
      <c r="E91" s="461" t="s">
        <v>3241</v>
      </c>
      <c r="F91" s="461">
        <v>7338.58</v>
      </c>
      <c r="G91" s="461">
        <v>7338.58</v>
      </c>
      <c r="H91" s="461">
        <v>0</v>
      </c>
      <c r="I91" s="461">
        <v>7338.58</v>
      </c>
      <c r="J91" s="103"/>
    </row>
    <row r="92" spans="1:10">
      <c r="A92" s="161">
        <v>84</v>
      </c>
      <c r="B92" s="458" t="s">
        <v>3242</v>
      </c>
      <c r="C92" s="459" t="s">
        <v>3243</v>
      </c>
      <c r="D92" s="460" t="s">
        <v>3244</v>
      </c>
      <c r="E92" s="461" t="s">
        <v>3141</v>
      </c>
      <c r="F92" s="461">
        <v>129.03</v>
      </c>
      <c r="G92" s="461">
        <v>129.03</v>
      </c>
      <c r="H92" s="461">
        <v>0</v>
      </c>
      <c r="I92" s="461">
        <v>129.03</v>
      </c>
      <c r="J92" s="103"/>
    </row>
    <row r="93" spans="1:10">
      <c r="A93" s="161">
        <v>85</v>
      </c>
      <c r="B93" s="458" t="s">
        <v>3242</v>
      </c>
      <c r="C93" s="459" t="s">
        <v>3245</v>
      </c>
      <c r="D93" s="460" t="s">
        <v>3246</v>
      </c>
      <c r="E93" s="461" t="s">
        <v>3141</v>
      </c>
      <c r="F93" s="461">
        <v>201.61</v>
      </c>
      <c r="G93" s="461">
        <v>201.61</v>
      </c>
      <c r="H93" s="461">
        <v>0</v>
      </c>
      <c r="I93" s="461">
        <v>201.61</v>
      </c>
      <c r="J93" s="103"/>
    </row>
    <row r="94" spans="1:10">
      <c r="A94" s="161">
        <v>86</v>
      </c>
      <c r="B94" s="458" t="s">
        <v>3242</v>
      </c>
      <c r="C94" s="459" t="s">
        <v>3247</v>
      </c>
      <c r="D94" s="460" t="s">
        <v>3248</v>
      </c>
      <c r="E94" s="461" t="s">
        <v>3141</v>
      </c>
      <c r="F94" s="461">
        <v>161.29</v>
      </c>
      <c r="G94" s="461">
        <v>161.29</v>
      </c>
      <c r="H94" s="461">
        <v>0</v>
      </c>
      <c r="I94" s="461">
        <v>161.29</v>
      </c>
      <c r="J94" s="103"/>
    </row>
    <row r="95" spans="1:10" ht="45">
      <c r="A95" s="161">
        <v>87</v>
      </c>
      <c r="B95" s="458" t="s">
        <v>3249</v>
      </c>
      <c r="C95" s="459" t="s">
        <v>3250</v>
      </c>
      <c r="D95" s="460" t="s">
        <v>3251</v>
      </c>
      <c r="E95" s="461" t="s">
        <v>3252</v>
      </c>
      <c r="F95" s="461">
        <v>495.6</v>
      </c>
      <c r="G95" s="461">
        <v>495.6</v>
      </c>
      <c r="H95" s="461">
        <v>0</v>
      </c>
      <c r="I95" s="461">
        <v>495.6</v>
      </c>
      <c r="J95" s="103"/>
    </row>
    <row r="96" spans="1:10" ht="30">
      <c r="A96" s="161">
        <v>88</v>
      </c>
      <c r="B96" s="458" t="s">
        <v>3253</v>
      </c>
      <c r="C96" s="459" t="s">
        <v>3254</v>
      </c>
      <c r="D96" s="460" t="s">
        <v>2715</v>
      </c>
      <c r="E96" s="461" t="s">
        <v>3255</v>
      </c>
      <c r="F96" s="461">
        <v>75</v>
      </c>
      <c r="G96" s="461">
        <v>75</v>
      </c>
      <c r="H96" s="461">
        <v>0</v>
      </c>
      <c r="I96" s="461">
        <v>75</v>
      </c>
      <c r="J96" s="103"/>
    </row>
    <row r="97" spans="1:10" ht="30">
      <c r="A97" s="161">
        <v>89</v>
      </c>
      <c r="B97" s="458" t="s">
        <v>3253</v>
      </c>
      <c r="C97" s="459" t="s">
        <v>2759</v>
      </c>
      <c r="D97" s="460" t="s">
        <v>2758</v>
      </c>
      <c r="E97" s="461" t="s">
        <v>3255</v>
      </c>
      <c r="F97" s="461">
        <v>1350</v>
      </c>
      <c r="G97" s="461">
        <v>1350</v>
      </c>
      <c r="H97" s="461">
        <v>0</v>
      </c>
      <c r="I97" s="461">
        <v>1350</v>
      </c>
      <c r="J97" s="103"/>
    </row>
    <row r="98" spans="1:10" ht="30">
      <c r="A98" s="161">
        <v>90</v>
      </c>
      <c r="B98" s="458" t="s">
        <v>3249</v>
      </c>
      <c r="C98" s="459" t="s">
        <v>2924</v>
      </c>
      <c r="D98" s="460">
        <v>416303048</v>
      </c>
      <c r="E98" s="461" t="s">
        <v>3255</v>
      </c>
      <c r="F98" s="461">
        <v>2800</v>
      </c>
      <c r="G98" s="461">
        <v>2800</v>
      </c>
      <c r="H98" s="461">
        <v>0</v>
      </c>
      <c r="I98" s="461">
        <v>2800</v>
      </c>
      <c r="J98" s="103"/>
    </row>
    <row r="99" spans="1:10" ht="45">
      <c r="A99" s="161">
        <v>91</v>
      </c>
      <c r="B99" s="458" t="s">
        <v>3231</v>
      </c>
      <c r="C99" s="459" t="s">
        <v>3256</v>
      </c>
      <c r="D99" s="460" t="s">
        <v>3257</v>
      </c>
      <c r="E99" s="461" t="s">
        <v>3258</v>
      </c>
      <c r="F99" s="461">
        <v>9950</v>
      </c>
      <c r="G99" s="461">
        <v>9950</v>
      </c>
      <c r="H99" s="461">
        <v>0</v>
      </c>
      <c r="I99" s="461">
        <v>9950</v>
      </c>
      <c r="J99" s="103"/>
    </row>
    <row r="100" spans="1:10" ht="30">
      <c r="A100" s="161">
        <v>92</v>
      </c>
      <c r="B100" s="458" t="s">
        <v>3249</v>
      </c>
      <c r="C100" s="459" t="s">
        <v>2992</v>
      </c>
      <c r="D100" s="460">
        <v>434160070</v>
      </c>
      <c r="E100" s="461" t="s">
        <v>3255</v>
      </c>
      <c r="F100" s="461">
        <v>3900</v>
      </c>
      <c r="G100" s="461">
        <v>3900</v>
      </c>
      <c r="H100" s="461">
        <v>0</v>
      </c>
      <c r="I100" s="461">
        <v>3900</v>
      </c>
      <c r="J100" s="103"/>
    </row>
    <row r="101" spans="1:10" ht="30">
      <c r="A101" s="161">
        <v>93</v>
      </c>
      <c r="B101" s="458" t="s">
        <v>3253</v>
      </c>
      <c r="C101" s="459" t="s">
        <v>3259</v>
      </c>
      <c r="D101" s="460" t="s">
        <v>2790</v>
      </c>
      <c r="E101" s="461" t="s">
        <v>3255</v>
      </c>
      <c r="F101" s="461">
        <v>126.5</v>
      </c>
      <c r="G101" s="461">
        <v>126.5</v>
      </c>
      <c r="H101" s="461">
        <v>0</v>
      </c>
      <c r="I101" s="461">
        <v>126.5</v>
      </c>
      <c r="J101" s="103"/>
    </row>
    <row r="102" spans="1:10" ht="30">
      <c r="A102" s="161">
        <v>94</v>
      </c>
      <c r="B102" s="458" t="s">
        <v>3253</v>
      </c>
      <c r="C102" s="459" t="s">
        <v>3260</v>
      </c>
      <c r="D102" s="460" t="s">
        <v>2721</v>
      </c>
      <c r="E102" s="461" t="s">
        <v>3255</v>
      </c>
      <c r="F102" s="461">
        <v>75</v>
      </c>
      <c r="G102" s="461">
        <v>75</v>
      </c>
      <c r="H102" s="461">
        <v>0</v>
      </c>
      <c r="I102" s="461">
        <v>75</v>
      </c>
      <c r="J102" s="103"/>
    </row>
    <row r="103" spans="1:10" ht="30">
      <c r="A103" s="161">
        <v>95</v>
      </c>
      <c r="B103" s="458" t="s">
        <v>3249</v>
      </c>
      <c r="C103" s="459" t="s">
        <v>3261</v>
      </c>
      <c r="D103" s="460">
        <v>15001002930</v>
      </c>
      <c r="E103" s="461" t="s">
        <v>3255</v>
      </c>
      <c r="F103" s="461">
        <v>250</v>
      </c>
      <c r="G103" s="461">
        <v>250</v>
      </c>
      <c r="H103" s="461">
        <v>0</v>
      </c>
      <c r="I103" s="461">
        <v>250</v>
      </c>
      <c r="J103" s="103"/>
    </row>
    <row r="104" spans="1:10" ht="30">
      <c r="A104" s="161">
        <v>96</v>
      </c>
      <c r="B104" s="458" t="s">
        <v>3249</v>
      </c>
      <c r="C104" s="459" t="s">
        <v>3262</v>
      </c>
      <c r="D104" s="460">
        <v>61009009694</v>
      </c>
      <c r="E104" s="461" t="s">
        <v>3255</v>
      </c>
      <c r="F104" s="461">
        <v>187.5</v>
      </c>
      <c r="G104" s="461">
        <v>187.5</v>
      </c>
      <c r="H104" s="461">
        <v>0</v>
      </c>
      <c r="I104" s="461">
        <v>187.5</v>
      </c>
      <c r="J104" s="103"/>
    </row>
    <row r="105" spans="1:10" ht="30">
      <c r="A105" s="161">
        <v>97</v>
      </c>
      <c r="B105" s="458" t="s">
        <v>3249</v>
      </c>
      <c r="C105" s="459" t="s">
        <v>3263</v>
      </c>
      <c r="D105" s="460">
        <v>216394391</v>
      </c>
      <c r="E105" s="461" t="s">
        <v>3255</v>
      </c>
      <c r="F105" s="461">
        <v>1500</v>
      </c>
      <c r="G105" s="461">
        <v>1500</v>
      </c>
      <c r="H105" s="461">
        <v>0</v>
      </c>
      <c r="I105" s="461">
        <v>1500</v>
      </c>
      <c r="J105" s="103"/>
    </row>
    <row r="106" spans="1:10" ht="30">
      <c r="A106" s="161">
        <v>98</v>
      </c>
      <c r="B106" s="462" t="s">
        <v>3253</v>
      </c>
      <c r="C106" s="459" t="s">
        <v>2736</v>
      </c>
      <c r="D106" s="460" t="s">
        <v>2735</v>
      </c>
      <c r="E106" s="461" t="s">
        <v>3255</v>
      </c>
      <c r="F106" s="461">
        <v>1160</v>
      </c>
      <c r="G106" s="461">
        <v>1160</v>
      </c>
      <c r="H106" s="461">
        <v>0</v>
      </c>
      <c r="I106" s="461">
        <v>1160</v>
      </c>
      <c r="J106" s="103"/>
    </row>
    <row r="107" spans="1:10" ht="30">
      <c r="A107" s="161">
        <v>99</v>
      </c>
      <c r="B107" s="458" t="s">
        <v>3264</v>
      </c>
      <c r="C107" s="459" t="s">
        <v>3265</v>
      </c>
      <c r="D107" s="460" t="s">
        <v>3266</v>
      </c>
      <c r="E107" s="461" t="s">
        <v>3267</v>
      </c>
      <c r="F107" s="461">
        <v>400</v>
      </c>
      <c r="G107" s="461">
        <v>400</v>
      </c>
      <c r="H107" s="461">
        <v>0</v>
      </c>
      <c r="I107" s="461">
        <v>400</v>
      </c>
      <c r="J107" s="103"/>
    </row>
    <row r="108" spans="1:10" ht="30">
      <c r="A108" s="161">
        <v>100</v>
      </c>
      <c r="B108" s="458" t="s">
        <v>3268</v>
      </c>
      <c r="C108" s="459" t="s">
        <v>3269</v>
      </c>
      <c r="D108" s="460" t="s">
        <v>2564</v>
      </c>
      <c r="E108" s="461" t="s">
        <v>3255</v>
      </c>
      <c r="F108" s="461">
        <v>112.5</v>
      </c>
      <c r="G108" s="461">
        <v>112.5</v>
      </c>
      <c r="H108" s="461">
        <v>0</v>
      </c>
      <c r="I108" s="461">
        <v>112.5</v>
      </c>
      <c r="J108" s="103"/>
    </row>
    <row r="109" spans="1:10" ht="30">
      <c r="A109" s="161">
        <v>101</v>
      </c>
      <c r="B109" s="458" t="s">
        <v>3249</v>
      </c>
      <c r="C109" s="459" t="s">
        <v>3270</v>
      </c>
      <c r="D109" s="460">
        <v>15001009038</v>
      </c>
      <c r="E109" s="461" t="s">
        <v>3255</v>
      </c>
      <c r="F109" s="461">
        <v>250</v>
      </c>
      <c r="G109" s="461">
        <v>250</v>
      </c>
      <c r="H109" s="461">
        <v>0</v>
      </c>
      <c r="I109" s="461">
        <v>250</v>
      </c>
      <c r="J109" s="103"/>
    </row>
    <row r="110" spans="1:10" ht="30">
      <c r="A110" s="161">
        <v>102</v>
      </c>
      <c r="B110" s="458" t="s">
        <v>3249</v>
      </c>
      <c r="C110" s="459" t="s">
        <v>3271</v>
      </c>
      <c r="D110" s="460">
        <v>425358409</v>
      </c>
      <c r="E110" s="461" t="s">
        <v>3255</v>
      </c>
      <c r="F110" s="461">
        <v>787.5</v>
      </c>
      <c r="G110" s="461">
        <v>787.5</v>
      </c>
      <c r="H110" s="461">
        <v>0</v>
      </c>
      <c r="I110" s="461">
        <v>787.5</v>
      </c>
      <c r="J110" s="103"/>
    </row>
    <row r="111" spans="1:10" ht="30">
      <c r="A111" s="161">
        <v>103</v>
      </c>
      <c r="B111" s="462" t="s">
        <v>3253</v>
      </c>
      <c r="C111" s="459" t="s">
        <v>3272</v>
      </c>
      <c r="D111" s="460" t="s">
        <v>2802</v>
      </c>
      <c r="E111" s="461" t="s">
        <v>3255</v>
      </c>
      <c r="F111" s="461">
        <v>126.5</v>
      </c>
      <c r="G111" s="461">
        <v>126.5</v>
      </c>
      <c r="H111" s="461">
        <v>0</v>
      </c>
      <c r="I111" s="461">
        <v>126.5</v>
      </c>
      <c r="J111" s="103"/>
    </row>
    <row r="112" spans="1:10" ht="30">
      <c r="A112" s="161">
        <v>104</v>
      </c>
      <c r="B112" s="462" t="s">
        <v>3253</v>
      </c>
      <c r="C112" s="459" t="s">
        <v>3273</v>
      </c>
      <c r="D112" s="460" t="s">
        <v>2728</v>
      </c>
      <c r="E112" s="461" t="s">
        <v>3255</v>
      </c>
      <c r="F112" s="461">
        <v>75</v>
      </c>
      <c r="G112" s="461">
        <v>75</v>
      </c>
      <c r="H112" s="461">
        <v>0</v>
      </c>
      <c r="I112" s="461">
        <v>75</v>
      </c>
      <c r="J112" s="103"/>
    </row>
    <row r="113" spans="1:10" ht="30">
      <c r="A113" s="161">
        <v>105</v>
      </c>
      <c r="B113" s="462" t="s">
        <v>3249</v>
      </c>
      <c r="C113" s="459" t="s">
        <v>3274</v>
      </c>
      <c r="D113" s="460">
        <v>61009001689</v>
      </c>
      <c r="E113" s="461" t="s">
        <v>3255</v>
      </c>
      <c r="F113" s="461">
        <v>250</v>
      </c>
      <c r="G113" s="461">
        <v>250</v>
      </c>
      <c r="H113" s="461">
        <v>0</v>
      </c>
      <c r="I113" s="461">
        <v>250</v>
      </c>
      <c r="J113" s="103"/>
    </row>
    <row r="114" spans="1:10" ht="30">
      <c r="A114" s="161">
        <v>106</v>
      </c>
      <c r="B114" s="462" t="s">
        <v>3249</v>
      </c>
      <c r="C114" s="459" t="s">
        <v>3275</v>
      </c>
      <c r="D114" s="460" t="s">
        <v>3276</v>
      </c>
      <c r="E114" s="461" t="s">
        <v>3277</v>
      </c>
      <c r="F114" s="461">
        <v>5000</v>
      </c>
      <c r="G114" s="461">
        <v>5000</v>
      </c>
      <c r="H114" s="461">
        <v>0</v>
      </c>
      <c r="I114" s="461">
        <v>5000</v>
      </c>
      <c r="J114" s="103"/>
    </row>
    <row r="115" spans="1:10" ht="30">
      <c r="A115" s="161">
        <v>107</v>
      </c>
      <c r="B115" s="462">
        <v>43048</v>
      </c>
      <c r="C115" s="459" t="s">
        <v>3039</v>
      </c>
      <c r="D115" s="460" t="s">
        <v>3278</v>
      </c>
      <c r="E115" s="461" t="s">
        <v>3255</v>
      </c>
      <c r="F115" s="461">
        <v>1320</v>
      </c>
      <c r="G115" s="461">
        <v>1320</v>
      </c>
      <c r="H115" s="461">
        <v>0</v>
      </c>
      <c r="I115" s="461">
        <v>1320</v>
      </c>
      <c r="J115" s="103"/>
    </row>
    <row r="116" spans="1:10" ht="30">
      <c r="A116" s="161">
        <v>108</v>
      </c>
      <c r="B116" s="462">
        <v>43017</v>
      </c>
      <c r="C116" s="459" t="s">
        <v>3279</v>
      </c>
      <c r="D116" s="460" t="s">
        <v>3280</v>
      </c>
      <c r="E116" s="461" t="s">
        <v>3255</v>
      </c>
      <c r="F116" s="461">
        <v>87.5</v>
      </c>
      <c r="G116" s="461">
        <v>87.5</v>
      </c>
      <c r="H116" s="461">
        <v>0</v>
      </c>
      <c r="I116" s="461">
        <v>87.5</v>
      </c>
      <c r="J116" s="103"/>
    </row>
    <row r="117" spans="1:10" ht="30">
      <c r="A117" s="161">
        <v>109</v>
      </c>
      <c r="B117" s="458" t="s">
        <v>3223</v>
      </c>
      <c r="C117" s="459" t="s">
        <v>3281</v>
      </c>
      <c r="D117" s="460" t="s">
        <v>1910</v>
      </c>
      <c r="E117" s="461" t="s">
        <v>1931</v>
      </c>
      <c r="F117" s="461">
        <v>29121.52</v>
      </c>
      <c r="G117" s="461">
        <v>29121.52</v>
      </c>
      <c r="H117" s="461">
        <v>0</v>
      </c>
      <c r="I117" s="461">
        <v>29121.52</v>
      </c>
      <c r="J117" s="103"/>
    </row>
    <row r="118" spans="1:10" ht="45">
      <c r="A118" s="161">
        <v>110</v>
      </c>
      <c r="B118" s="458" t="s">
        <v>3268</v>
      </c>
      <c r="C118" s="459" t="s">
        <v>3282</v>
      </c>
      <c r="D118" s="460" t="s">
        <v>3283</v>
      </c>
      <c r="E118" s="461" t="s">
        <v>3284</v>
      </c>
      <c r="F118" s="461">
        <v>100</v>
      </c>
      <c r="G118" s="461">
        <v>100</v>
      </c>
      <c r="H118" s="461">
        <v>0</v>
      </c>
      <c r="I118" s="461">
        <v>100</v>
      </c>
      <c r="J118" s="103"/>
    </row>
    <row r="119" spans="1:10" ht="30">
      <c r="A119" s="161">
        <v>111</v>
      </c>
      <c r="B119" s="462">
        <v>43078</v>
      </c>
      <c r="C119" s="459" t="s">
        <v>3285</v>
      </c>
      <c r="D119" s="460" t="s">
        <v>3286</v>
      </c>
      <c r="E119" s="461" t="s">
        <v>3284</v>
      </c>
      <c r="F119" s="461">
        <v>165</v>
      </c>
      <c r="G119" s="461">
        <v>165</v>
      </c>
      <c r="H119" s="461">
        <v>0</v>
      </c>
      <c r="I119" s="461">
        <v>165</v>
      </c>
      <c r="J119" s="103"/>
    </row>
    <row r="120" spans="1:10" ht="30">
      <c r="A120" s="161">
        <v>112</v>
      </c>
      <c r="B120" s="458" t="s">
        <v>3253</v>
      </c>
      <c r="C120" s="459" t="s">
        <v>3287</v>
      </c>
      <c r="D120" s="460" t="s">
        <v>2808</v>
      </c>
      <c r="E120" s="461" t="s">
        <v>3255</v>
      </c>
      <c r="F120" s="461">
        <v>126.5</v>
      </c>
      <c r="G120" s="461">
        <v>126.5</v>
      </c>
      <c r="H120" s="461">
        <v>0</v>
      </c>
      <c r="I120" s="461">
        <v>126.5</v>
      </c>
      <c r="J120" s="103"/>
    </row>
    <row r="121" spans="1:10" ht="30">
      <c r="A121" s="161">
        <v>113</v>
      </c>
      <c r="B121" s="458" t="s">
        <v>3253</v>
      </c>
      <c r="C121" s="459" t="s">
        <v>3288</v>
      </c>
      <c r="D121" s="460" t="s">
        <v>3289</v>
      </c>
      <c r="E121" s="461" t="s">
        <v>3255</v>
      </c>
      <c r="F121" s="461">
        <v>1425</v>
      </c>
      <c r="G121" s="461">
        <v>1425</v>
      </c>
      <c r="H121" s="461">
        <v>0</v>
      </c>
      <c r="I121" s="461">
        <v>1425</v>
      </c>
      <c r="J121" s="103"/>
    </row>
    <row r="122" spans="1:10" ht="30">
      <c r="A122" s="161">
        <v>114</v>
      </c>
      <c r="B122" s="458" t="s">
        <v>3253</v>
      </c>
      <c r="C122" s="459" t="s">
        <v>3290</v>
      </c>
      <c r="D122" s="460" t="s">
        <v>2731</v>
      </c>
      <c r="E122" s="461" t="s">
        <v>3255</v>
      </c>
      <c r="F122" s="461">
        <v>75</v>
      </c>
      <c r="G122" s="461">
        <v>75</v>
      </c>
      <c r="H122" s="461">
        <v>0</v>
      </c>
      <c r="I122" s="461">
        <v>75</v>
      </c>
      <c r="J122" s="103"/>
    </row>
    <row r="123" spans="1:10" ht="30">
      <c r="A123" s="161">
        <v>115</v>
      </c>
      <c r="B123" s="458" t="s">
        <v>3253</v>
      </c>
      <c r="C123" s="459" t="s">
        <v>3291</v>
      </c>
      <c r="D123" s="460" t="s">
        <v>2718</v>
      </c>
      <c r="E123" s="461" t="s">
        <v>3255</v>
      </c>
      <c r="F123" s="461">
        <v>75</v>
      </c>
      <c r="G123" s="461">
        <v>75</v>
      </c>
      <c r="H123" s="461">
        <v>0</v>
      </c>
      <c r="I123" s="461">
        <v>75</v>
      </c>
      <c r="J123" s="103"/>
    </row>
    <row r="124" spans="1:10" ht="30">
      <c r="A124" s="161">
        <v>116</v>
      </c>
      <c r="B124" s="458" t="s">
        <v>3253</v>
      </c>
      <c r="C124" s="459" t="s">
        <v>3292</v>
      </c>
      <c r="D124" s="460" t="s">
        <v>2724</v>
      </c>
      <c r="E124" s="461" t="s">
        <v>3255</v>
      </c>
      <c r="F124" s="461">
        <v>75</v>
      </c>
      <c r="G124" s="461">
        <v>75</v>
      </c>
      <c r="H124" s="461">
        <v>0</v>
      </c>
      <c r="I124" s="461">
        <v>75</v>
      </c>
      <c r="J124" s="103"/>
    </row>
    <row r="125" spans="1:10" ht="30">
      <c r="A125" s="161">
        <v>117</v>
      </c>
      <c r="B125" s="458" t="s">
        <v>3249</v>
      </c>
      <c r="C125" s="459" t="s">
        <v>3293</v>
      </c>
      <c r="D125" s="460">
        <v>243126158</v>
      </c>
      <c r="E125" s="461" t="s">
        <v>3255</v>
      </c>
      <c r="F125" s="461">
        <v>250</v>
      </c>
      <c r="G125" s="461">
        <v>250</v>
      </c>
      <c r="H125" s="461">
        <v>0</v>
      </c>
      <c r="I125" s="461">
        <v>250</v>
      </c>
      <c r="J125" s="103"/>
    </row>
    <row r="126" spans="1:10" ht="30">
      <c r="A126" s="161">
        <v>118</v>
      </c>
      <c r="B126" s="458" t="s">
        <v>3249</v>
      </c>
      <c r="C126" s="459" t="s">
        <v>3294</v>
      </c>
      <c r="D126" s="460">
        <v>62004014684</v>
      </c>
      <c r="E126" s="461" t="s">
        <v>3255</v>
      </c>
      <c r="F126" s="461">
        <v>250</v>
      </c>
      <c r="G126" s="461">
        <v>250</v>
      </c>
      <c r="H126" s="461">
        <v>0</v>
      </c>
      <c r="I126" s="461">
        <v>250</v>
      </c>
      <c r="J126" s="103"/>
    </row>
    <row r="127" spans="1:10" ht="30">
      <c r="A127" s="161">
        <v>119</v>
      </c>
      <c r="B127" s="458" t="s">
        <v>3249</v>
      </c>
      <c r="C127" s="459" t="s">
        <v>3295</v>
      </c>
      <c r="D127" s="460">
        <v>52001021130</v>
      </c>
      <c r="E127" s="461" t="s">
        <v>3255</v>
      </c>
      <c r="F127" s="461">
        <v>250</v>
      </c>
      <c r="G127" s="461">
        <v>250</v>
      </c>
      <c r="H127" s="461">
        <v>0</v>
      </c>
      <c r="I127" s="461">
        <v>250</v>
      </c>
      <c r="J127" s="103"/>
    </row>
    <row r="128" spans="1:10" ht="30">
      <c r="A128" s="161">
        <v>120</v>
      </c>
      <c r="B128" s="458" t="s">
        <v>3249</v>
      </c>
      <c r="C128" s="459" t="s">
        <v>3296</v>
      </c>
      <c r="D128" s="460">
        <v>22001011506</v>
      </c>
      <c r="E128" s="461" t="s">
        <v>3255</v>
      </c>
      <c r="F128" s="461">
        <v>212.5</v>
      </c>
      <c r="G128" s="461">
        <v>212.5</v>
      </c>
      <c r="H128" s="461">
        <v>0</v>
      </c>
      <c r="I128" s="461">
        <v>212.5</v>
      </c>
      <c r="J128" s="103"/>
    </row>
    <row r="129" spans="1:10" ht="30">
      <c r="A129" s="161">
        <v>121</v>
      </c>
      <c r="B129" s="458" t="s">
        <v>3249</v>
      </c>
      <c r="C129" s="459" t="s">
        <v>3297</v>
      </c>
      <c r="D129" s="460">
        <v>22001017210</v>
      </c>
      <c r="E129" s="461" t="s">
        <v>3255</v>
      </c>
      <c r="F129" s="461">
        <v>212.5</v>
      </c>
      <c r="G129" s="461">
        <v>212.5</v>
      </c>
      <c r="H129" s="461">
        <v>0</v>
      </c>
      <c r="I129" s="461">
        <v>212.5</v>
      </c>
      <c r="J129" s="103"/>
    </row>
    <row r="130" spans="1:10" ht="30">
      <c r="A130" s="161">
        <v>122</v>
      </c>
      <c r="B130" s="458" t="s">
        <v>3249</v>
      </c>
      <c r="C130" s="459" t="s">
        <v>3298</v>
      </c>
      <c r="D130" s="460">
        <v>15001003135</v>
      </c>
      <c r="E130" s="461" t="s">
        <v>3255</v>
      </c>
      <c r="F130" s="461">
        <v>250</v>
      </c>
      <c r="G130" s="461">
        <v>250</v>
      </c>
      <c r="H130" s="461">
        <v>0</v>
      </c>
      <c r="I130" s="461">
        <v>250</v>
      </c>
      <c r="J130" s="103"/>
    </row>
    <row r="131" spans="1:10" ht="30">
      <c r="A131" s="161">
        <v>123</v>
      </c>
      <c r="B131" s="458" t="s">
        <v>3249</v>
      </c>
      <c r="C131" s="459" t="s">
        <v>3299</v>
      </c>
      <c r="D131" s="460">
        <v>15001011763</v>
      </c>
      <c r="E131" s="461" t="s">
        <v>3255</v>
      </c>
      <c r="F131" s="461">
        <v>250</v>
      </c>
      <c r="G131" s="461">
        <v>250</v>
      </c>
      <c r="H131" s="461">
        <v>0</v>
      </c>
      <c r="I131" s="461">
        <v>250</v>
      </c>
      <c r="J131" s="103"/>
    </row>
    <row r="132" spans="1:10" ht="30">
      <c r="A132" s="161">
        <v>124</v>
      </c>
      <c r="B132" s="458" t="s">
        <v>3249</v>
      </c>
      <c r="C132" s="459" t="s">
        <v>3300</v>
      </c>
      <c r="D132" s="460">
        <v>15001008874</v>
      </c>
      <c r="E132" s="461" t="s">
        <v>3255</v>
      </c>
      <c r="F132" s="461">
        <v>250</v>
      </c>
      <c r="G132" s="461">
        <v>250</v>
      </c>
      <c r="H132" s="461">
        <v>0</v>
      </c>
      <c r="I132" s="461">
        <v>250</v>
      </c>
      <c r="J132" s="103"/>
    </row>
    <row r="133" spans="1:10" ht="30">
      <c r="A133" s="161">
        <v>125</v>
      </c>
      <c r="B133" s="458" t="s">
        <v>3249</v>
      </c>
      <c r="C133" s="459" t="s">
        <v>3301</v>
      </c>
      <c r="D133" s="460">
        <v>15001002045</v>
      </c>
      <c r="E133" s="461" t="s">
        <v>3255</v>
      </c>
      <c r="F133" s="461">
        <v>250</v>
      </c>
      <c r="G133" s="461">
        <v>250</v>
      </c>
      <c r="H133" s="461">
        <v>0</v>
      </c>
      <c r="I133" s="461">
        <v>250</v>
      </c>
      <c r="J133" s="103"/>
    </row>
    <row r="134" spans="1:10" ht="60">
      <c r="A134" s="161">
        <v>126</v>
      </c>
      <c r="B134" s="458" t="s">
        <v>3249</v>
      </c>
      <c r="C134" s="459" t="s">
        <v>3302</v>
      </c>
      <c r="D134" s="460" t="s">
        <v>3303</v>
      </c>
      <c r="E134" s="461" t="s">
        <v>3141</v>
      </c>
      <c r="F134" s="461">
        <v>40</v>
      </c>
      <c r="G134" s="461">
        <v>40</v>
      </c>
      <c r="H134" s="461">
        <v>0</v>
      </c>
      <c r="I134" s="461">
        <v>40</v>
      </c>
      <c r="J134" s="103"/>
    </row>
    <row r="135" spans="1:10">
      <c r="A135" s="161">
        <v>127</v>
      </c>
      <c r="B135" s="462">
        <v>42776</v>
      </c>
      <c r="C135" s="459" t="s">
        <v>3304</v>
      </c>
      <c r="D135" s="460" t="s">
        <v>3305</v>
      </c>
      <c r="E135" s="461" t="s">
        <v>3141</v>
      </c>
      <c r="F135" s="461">
        <v>150</v>
      </c>
      <c r="G135" s="461">
        <v>150</v>
      </c>
      <c r="H135" s="461">
        <v>0</v>
      </c>
      <c r="I135" s="461">
        <v>150</v>
      </c>
      <c r="J135" s="103"/>
    </row>
    <row r="136" spans="1:10" ht="30">
      <c r="A136" s="161">
        <v>128</v>
      </c>
      <c r="B136" s="458" t="s">
        <v>3253</v>
      </c>
      <c r="C136" s="459" t="s">
        <v>3306</v>
      </c>
      <c r="D136" s="460" t="s">
        <v>3307</v>
      </c>
      <c r="E136" s="461" t="s">
        <v>3308</v>
      </c>
      <c r="F136" s="461">
        <v>6250</v>
      </c>
      <c r="G136" s="461">
        <v>6250</v>
      </c>
      <c r="H136" s="461">
        <v>0</v>
      </c>
      <c r="I136" s="461">
        <v>6250</v>
      </c>
      <c r="J136" s="103"/>
    </row>
    <row r="137" spans="1:10" ht="30">
      <c r="A137" s="161">
        <v>129</v>
      </c>
      <c r="B137" s="458" t="s">
        <v>3249</v>
      </c>
      <c r="C137" s="459" t="s">
        <v>3309</v>
      </c>
      <c r="D137" s="460" t="s">
        <v>2839</v>
      </c>
      <c r="E137" s="461" t="s">
        <v>3255</v>
      </c>
      <c r="F137" s="461">
        <v>250</v>
      </c>
      <c r="G137" s="461">
        <v>250</v>
      </c>
      <c r="H137" s="461">
        <v>0</v>
      </c>
      <c r="I137" s="461">
        <v>250</v>
      </c>
      <c r="J137" s="103"/>
    </row>
    <row r="138" spans="1:10" ht="30">
      <c r="A138" s="161">
        <v>130</v>
      </c>
      <c r="B138" s="458" t="s">
        <v>3253</v>
      </c>
      <c r="C138" s="459" t="s">
        <v>3310</v>
      </c>
      <c r="D138" s="460" t="s">
        <v>3311</v>
      </c>
      <c r="E138" s="461" t="s">
        <v>3308</v>
      </c>
      <c r="F138" s="461">
        <v>6250</v>
      </c>
      <c r="G138" s="461">
        <v>6250</v>
      </c>
      <c r="H138" s="461">
        <v>0</v>
      </c>
      <c r="I138" s="461">
        <v>6250</v>
      </c>
      <c r="J138" s="103"/>
    </row>
    <row r="139" spans="1:10" ht="30">
      <c r="A139" s="161">
        <v>131</v>
      </c>
      <c r="B139" s="458" t="s">
        <v>3253</v>
      </c>
      <c r="C139" s="459" t="s">
        <v>3312</v>
      </c>
      <c r="D139" s="460" t="s">
        <v>3313</v>
      </c>
      <c r="E139" s="461" t="s">
        <v>3308</v>
      </c>
      <c r="F139" s="461">
        <v>6250</v>
      </c>
      <c r="G139" s="461">
        <v>6250</v>
      </c>
      <c r="H139" s="461">
        <v>0</v>
      </c>
      <c r="I139" s="461">
        <v>6250</v>
      </c>
      <c r="J139" s="103"/>
    </row>
    <row r="140" spans="1:10" ht="30">
      <c r="A140" s="161">
        <v>132</v>
      </c>
      <c r="B140" s="458" t="s">
        <v>3249</v>
      </c>
      <c r="C140" s="459" t="s">
        <v>3314</v>
      </c>
      <c r="D140" s="460" t="s">
        <v>2908</v>
      </c>
      <c r="E140" s="461" t="s">
        <v>3255</v>
      </c>
      <c r="F140" s="461">
        <v>250</v>
      </c>
      <c r="G140" s="461">
        <v>250</v>
      </c>
      <c r="H140" s="461">
        <v>0</v>
      </c>
      <c r="I140" s="461">
        <v>250</v>
      </c>
      <c r="J140" s="103"/>
    </row>
    <row r="141" spans="1:10" ht="30">
      <c r="A141" s="161">
        <v>133</v>
      </c>
      <c r="B141" s="458" t="s">
        <v>3253</v>
      </c>
      <c r="C141" s="459" t="s">
        <v>3315</v>
      </c>
      <c r="D141" s="460" t="s">
        <v>2798</v>
      </c>
      <c r="E141" s="461" t="s">
        <v>3255</v>
      </c>
      <c r="F141" s="461">
        <v>126.5</v>
      </c>
      <c r="G141" s="461">
        <v>126.5</v>
      </c>
      <c r="H141" s="461">
        <v>0</v>
      </c>
      <c r="I141" s="461">
        <v>126.5</v>
      </c>
      <c r="J141" s="103"/>
    </row>
    <row r="142" spans="1:10" ht="30">
      <c r="A142" s="161">
        <v>134</v>
      </c>
      <c r="B142" s="458" t="s">
        <v>3249</v>
      </c>
      <c r="C142" s="459" t="s">
        <v>3316</v>
      </c>
      <c r="D142" s="460" t="s">
        <v>2851</v>
      </c>
      <c r="E142" s="461" t="s">
        <v>3255</v>
      </c>
      <c r="F142" s="461">
        <v>250</v>
      </c>
      <c r="G142" s="461">
        <v>250</v>
      </c>
      <c r="H142" s="461">
        <v>0</v>
      </c>
      <c r="I142" s="461">
        <v>250</v>
      </c>
      <c r="J142" s="103"/>
    </row>
    <row r="143" spans="1:10" ht="30">
      <c r="A143" s="161">
        <v>135</v>
      </c>
      <c r="B143" s="458" t="s">
        <v>3253</v>
      </c>
      <c r="C143" s="459" t="s">
        <v>3317</v>
      </c>
      <c r="D143" s="460" t="s">
        <v>2794</v>
      </c>
      <c r="E143" s="461" t="s">
        <v>3255</v>
      </c>
      <c r="F143" s="461">
        <v>126.5</v>
      </c>
      <c r="G143" s="461">
        <v>126.5</v>
      </c>
      <c r="H143" s="461">
        <v>0</v>
      </c>
      <c r="I143" s="461">
        <v>126.5</v>
      </c>
      <c r="J143" s="103"/>
    </row>
    <row r="144" spans="1:10" ht="30">
      <c r="A144" s="161">
        <v>136</v>
      </c>
      <c r="B144" s="458" t="s">
        <v>3318</v>
      </c>
      <c r="C144" s="459" t="s">
        <v>3319</v>
      </c>
      <c r="D144" s="460" t="s">
        <v>3320</v>
      </c>
      <c r="E144" s="461" t="s">
        <v>3321</v>
      </c>
      <c r="F144" s="461">
        <v>1350</v>
      </c>
      <c r="G144" s="461">
        <v>1350</v>
      </c>
      <c r="H144" s="461">
        <v>0</v>
      </c>
      <c r="I144" s="461">
        <v>1350</v>
      </c>
      <c r="J144" s="103"/>
    </row>
    <row r="145" spans="1:10" ht="30">
      <c r="A145" s="161">
        <v>137</v>
      </c>
      <c r="B145" s="458" t="s">
        <v>3253</v>
      </c>
      <c r="C145" s="459" t="s">
        <v>3322</v>
      </c>
      <c r="D145" s="460" t="s">
        <v>3323</v>
      </c>
      <c r="E145" s="461" t="s">
        <v>3308</v>
      </c>
      <c r="F145" s="461">
        <v>6250</v>
      </c>
      <c r="G145" s="461">
        <v>6250</v>
      </c>
      <c r="H145" s="461">
        <v>0</v>
      </c>
      <c r="I145" s="461">
        <v>6250</v>
      </c>
      <c r="J145" s="103"/>
    </row>
    <row r="146" spans="1:10" ht="30">
      <c r="A146" s="161">
        <v>138</v>
      </c>
      <c r="B146" s="458" t="s">
        <v>3253</v>
      </c>
      <c r="C146" s="459" t="s">
        <v>3324</v>
      </c>
      <c r="D146" s="460" t="s">
        <v>3325</v>
      </c>
      <c r="E146" s="461" t="s">
        <v>3308</v>
      </c>
      <c r="F146" s="461">
        <v>6250</v>
      </c>
      <c r="G146" s="461">
        <v>6250</v>
      </c>
      <c r="H146" s="461">
        <v>0</v>
      </c>
      <c r="I146" s="461">
        <v>6250</v>
      </c>
      <c r="J146" s="103"/>
    </row>
    <row r="147" spans="1:10" ht="30">
      <c r="A147" s="161">
        <v>139</v>
      </c>
      <c r="B147" s="458" t="s">
        <v>3253</v>
      </c>
      <c r="C147" s="459" t="s">
        <v>3326</v>
      </c>
      <c r="D147" s="460" t="s">
        <v>3327</v>
      </c>
      <c r="E147" s="461" t="s">
        <v>3308</v>
      </c>
      <c r="F147" s="461">
        <v>6250</v>
      </c>
      <c r="G147" s="461">
        <v>6250</v>
      </c>
      <c r="H147" s="461">
        <v>0</v>
      </c>
      <c r="I147" s="461">
        <v>6250</v>
      </c>
      <c r="J147" s="103"/>
    </row>
    <row r="148" spans="1:10" ht="30">
      <c r="A148" s="161">
        <v>140</v>
      </c>
      <c r="B148" s="458" t="s">
        <v>3253</v>
      </c>
      <c r="C148" s="459" t="s">
        <v>3328</v>
      </c>
      <c r="D148" s="460" t="s">
        <v>3329</v>
      </c>
      <c r="E148" s="461" t="s">
        <v>3308</v>
      </c>
      <c r="F148" s="461">
        <v>6250</v>
      </c>
      <c r="G148" s="461">
        <v>6250</v>
      </c>
      <c r="H148" s="461">
        <v>0</v>
      </c>
      <c r="I148" s="461">
        <v>6250</v>
      </c>
      <c r="J148" s="103"/>
    </row>
    <row r="149" spans="1:10">
      <c r="A149" s="161">
        <v>141</v>
      </c>
      <c r="B149" s="458" t="s">
        <v>3253</v>
      </c>
      <c r="C149" s="459" t="s">
        <v>3330</v>
      </c>
      <c r="D149" s="460" t="s">
        <v>3331</v>
      </c>
      <c r="E149" s="461" t="s">
        <v>3332</v>
      </c>
      <c r="F149" s="461">
        <v>6250</v>
      </c>
      <c r="G149" s="461">
        <v>6250</v>
      </c>
      <c r="H149" s="461">
        <v>0</v>
      </c>
      <c r="I149" s="461">
        <v>6250</v>
      </c>
      <c r="J149" s="103"/>
    </row>
    <row r="150" spans="1:10" ht="30">
      <c r="A150" s="161">
        <v>142</v>
      </c>
      <c r="B150" s="462">
        <v>42744</v>
      </c>
      <c r="C150" s="459" t="s">
        <v>3333</v>
      </c>
      <c r="D150" s="460" t="s">
        <v>3334</v>
      </c>
      <c r="E150" s="461" t="s">
        <v>3335</v>
      </c>
      <c r="F150" s="461">
        <v>10834.249999999998</v>
      </c>
      <c r="G150" s="461">
        <v>10834.249999999998</v>
      </c>
      <c r="H150" s="461">
        <v>0</v>
      </c>
      <c r="I150" s="461">
        <v>10834.249999999998</v>
      </c>
      <c r="J150" s="103"/>
    </row>
    <row r="151" spans="1:10" ht="45">
      <c r="A151" s="161">
        <v>143</v>
      </c>
      <c r="B151" s="462">
        <v>42744</v>
      </c>
      <c r="C151" s="459" t="s">
        <v>3336</v>
      </c>
      <c r="D151" s="460" t="s">
        <v>3337</v>
      </c>
      <c r="E151" s="461" t="s">
        <v>3338</v>
      </c>
      <c r="F151" s="461">
        <v>3095.5</v>
      </c>
      <c r="G151" s="461">
        <v>3095.5</v>
      </c>
      <c r="H151" s="461">
        <v>0</v>
      </c>
      <c r="I151" s="461">
        <v>3095.5</v>
      </c>
      <c r="J151" s="103"/>
    </row>
    <row r="152" spans="1:10" ht="60">
      <c r="A152" s="161">
        <v>144</v>
      </c>
      <c r="B152" s="462">
        <v>42744</v>
      </c>
      <c r="C152" s="459" t="s">
        <v>3339</v>
      </c>
      <c r="D152" s="460" t="s">
        <v>3340</v>
      </c>
      <c r="E152" s="461" t="s">
        <v>3341</v>
      </c>
      <c r="F152" s="461">
        <v>3095.5</v>
      </c>
      <c r="G152" s="461">
        <v>3095.5</v>
      </c>
      <c r="H152" s="461">
        <v>0</v>
      </c>
      <c r="I152" s="461">
        <v>3095.5</v>
      </c>
      <c r="J152" s="103"/>
    </row>
    <row r="153" spans="1:10" ht="60">
      <c r="A153" s="161">
        <v>145</v>
      </c>
      <c r="B153" s="462">
        <v>42744</v>
      </c>
      <c r="C153" s="459" t="s">
        <v>3342</v>
      </c>
      <c r="D153" s="460" t="s">
        <v>3343</v>
      </c>
      <c r="E153" s="461" t="s">
        <v>3344</v>
      </c>
      <c r="F153" s="461">
        <v>1547.75</v>
      </c>
      <c r="G153" s="461">
        <v>1547.75</v>
      </c>
      <c r="H153" s="461">
        <v>0</v>
      </c>
      <c r="I153" s="461">
        <v>1547.75</v>
      </c>
      <c r="J153" s="103"/>
    </row>
    <row r="154" spans="1:10" ht="30">
      <c r="A154" s="161">
        <v>146</v>
      </c>
      <c r="B154" s="458" t="s">
        <v>3253</v>
      </c>
      <c r="C154" s="459" t="s">
        <v>3345</v>
      </c>
      <c r="D154" s="460" t="s">
        <v>2805</v>
      </c>
      <c r="E154" s="461" t="s">
        <v>3255</v>
      </c>
      <c r="F154" s="461">
        <v>126.5</v>
      </c>
      <c r="G154" s="461">
        <v>126.5</v>
      </c>
      <c r="H154" s="461">
        <v>0</v>
      </c>
      <c r="I154" s="461">
        <v>126.5</v>
      </c>
      <c r="J154" s="103"/>
    </row>
    <row r="155" spans="1:10" ht="30">
      <c r="A155" s="161">
        <v>147</v>
      </c>
      <c r="B155" s="458" t="s">
        <v>3253</v>
      </c>
      <c r="C155" s="459" t="s">
        <v>3346</v>
      </c>
      <c r="D155" s="460" t="s">
        <v>2812</v>
      </c>
      <c r="E155" s="461" t="s">
        <v>3255</v>
      </c>
      <c r="F155" s="461">
        <v>126.5</v>
      </c>
      <c r="G155" s="461">
        <v>126.5</v>
      </c>
      <c r="H155" s="461">
        <v>0</v>
      </c>
      <c r="I155" s="461">
        <v>126.5</v>
      </c>
      <c r="J155" s="103"/>
    </row>
    <row r="156" spans="1:10" ht="30">
      <c r="A156" s="161">
        <v>148</v>
      </c>
      <c r="B156" s="458" t="s">
        <v>3249</v>
      </c>
      <c r="C156" s="459" t="s">
        <v>3347</v>
      </c>
      <c r="D156" s="460">
        <v>65022000065</v>
      </c>
      <c r="E156" s="461" t="s">
        <v>3255</v>
      </c>
      <c r="F156" s="461">
        <v>250</v>
      </c>
      <c r="G156" s="461">
        <v>250</v>
      </c>
      <c r="H156" s="461">
        <v>0</v>
      </c>
      <c r="I156" s="461">
        <v>250</v>
      </c>
      <c r="J156" s="103"/>
    </row>
    <row r="157" spans="1:10" ht="30">
      <c r="A157" s="161">
        <v>149</v>
      </c>
      <c r="B157" s="458" t="s">
        <v>3249</v>
      </c>
      <c r="C157" s="459" t="s">
        <v>3348</v>
      </c>
      <c r="D157" s="460">
        <v>15001013174</v>
      </c>
      <c r="E157" s="461" t="s">
        <v>3255</v>
      </c>
      <c r="F157" s="461">
        <v>250</v>
      </c>
      <c r="G157" s="461">
        <v>250</v>
      </c>
      <c r="H157" s="461">
        <v>0</v>
      </c>
      <c r="I157" s="461">
        <v>250</v>
      </c>
      <c r="J157" s="103"/>
    </row>
    <row r="158" spans="1:10" ht="30">
      <c r="A158" s="161">
        <v>150</v>
      </c>
      <c r="B158" s="458" t="s">
        <v>3349</v>
      </c>
      <c r="C158" s="459" t="s">
        <v>3350</v>
      </c>
      <c r="D158" s="460" t="s">
        <v>3351</v>
      </c>
      <c r="E158" s="461" t="s">
        <v>3352</v>
      </c>
      <c r="F158" s="461">
        <v>125</v>
      </c>
      <c r="G158" s="461">
        <v>125</v>
      </c>
      <c r="H158" s="461">
        <v>0</v>
      </c>
      <c r="I158" s="461">
        <v>125</v>
      </c>
      <c r="J158" s="103"/>
    </row>
    <row r="159" spans="1:10" ht="30">
      <c r="A159" s="161">
        <v>151</v>
      </c>
      <c r="B159" s="462">
        <v>42776</v>
      </c>
      <c r="C159" s="459" t="s">
        <v>3353</v>
      </c>
      <c r="D159" s="460" t="s">
        <v>3354</v>
      </c>
      <c r="E159" s="461" t="s">
        <v>3355</v>
      </c>
      <c r="F159" s="461">
        <v>100</v>
      </c>
      <c r="G159" s="461">
        <v>100</v>
      </c>
      <c r="H159" s="461">
        <v>0</v>
      </c>
      <c r="I159" s="461">
        <v>100</v>
      </c>
      <c r="J159" s="103"/>
    </row>
    <row r="160" spans="1:10">
      <c r="A160" s="161">
        <v>152</v>
      </c>
      <c r="B160" s="458" t="s">
        <v>3356</v>
      </c>
      <c r="C160" s="459" t="s">
        <v>3357</v>
      </c>
      <c r="D160" s="460" t="s">
        <v>3358</v>
      </c>
      <c r="E160" s="461" t="s">
        <v>3141</v>
      </c>
      <c r="F160" s="461">
        <v>2893.54</v>
      </c>
      <c r="G160" s="461">
        <v>2893.54</v>
      </c>
      <c r="H160" s="461">
        <v>0</v>
      </c>
      <c r="I160" s="461">
        <v>2893.54</v>
      </c>
      <c r="J160" s="103"/>
    </row>
    <row r="161" spans="1:12">
      <c r="A161" s="161" t="s">
        <v>261</v>
      </c>
      <c r="B161" s="189"/>
      <c r="C161" s="169"/>
      <c r="D161" s="169"/>
      <c r="E161" s="168"/>
      <c r="F161" s="168"/>
      <c r="G161" s="237"/>
      <c r="H161" s="246" t="s">
        <v>374</v>
      </c>
      <c r="I161" s="345">
        <f>SUM(I9:I160)</f>
        <v>1943698.8700000003</v>
      </c>
      <c r="J161" s="103"/>
    </row>
    <row r="163" spans="1:12">
      <c r="A163" s="176" t="s">
        <v>396</v>
      </c>
    </row>
    <row r="165" spans="1:12">
      <c r="B165" s="178" t="s">
        <v>96</v>
      </c>
      <c r="F165" s="179"/>
    </row>
    <row r="166" spans="1:12">
      <c r="F166" s="177"/>
      <c r="I166" s="177"/>
      <c r="J166" s="177"/>
      <c r="K166" s="177"/>
      <c r="L166" s="177"/>
    </row>
    <row r="167" spans="1:12">
      <c r="C167" s="180"/>
      <c r="F167" s="180"/>
      <c r="G167" s="180"/>
      <c r="H167" s="183"/>
      <c r="I167" s="181"/>
      <c r="J167" s="177"/>
      <c r="K167" s="177"/>
      <c r="L167" s="177"/>
    </row>
    <row r="168" spans="1:12">
      <c r="A168" s="177"/>
      <c r="C168" s="182" t="s">
        <v>251</v>
      </c>
      <c r="F168" s="183" t="s">
        <v>256</v>
      </c>
      <c r="G168" s="182"/>
      <c r="H168" s="182"/>
      <c r="I168" s="181"/>
      <c r="J168" s="177"/>
      <c r="K168" s="177"/>
      <c r="L168" s="177"/>
    </row>
    <row r="169" spans="1:12">
      <c r="A169" s="177"/>
      <c r="C169" s="184" t="s">
        <v>127</v>
      </c>
      <c r="F169" s="176" t="s">
        <v>252</v>
      </c>
      <c r="I169" s="177"/>
      <c r="J169" s="177"/>
      <c r="K169" s="177"/>
      <c r="L169" s="177"/>
    </row>
    <row r="170" spans="1:12" s="177" customFormat="1">
      <c r="B170" s="176"/>
      <c r="C170" s="184"/>
      <c r="G170" s="184"/>
      <c r="H170" s="184"/>
    </row>
    <row r="171" spans="1:12" s="177" customFormat="1" ht="12.75"/>
    <row r="172" spans="1:12" s="177" customFormat="1" ht="12.75"/>
    <row r="173" spans="1:12" s="177" customFormat="1" ht="12.75"/>
    <row r="174" spans="1:12" s="17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61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topLeftCell="A13" zoomScaleNormal="100" zoomScaleSheetLayoutView="100" workbookViewId="0">
      <selection activeCell="E13" sqref="E13"/>
    </sheetView>
  </sheetViews>
  <sheetFormatPr defaultRowHeight="12.75"/>
  <cols>
    <col min="1" max="1" width="7.28515625" style="192" customWidth="1"/>
    <col min="2" max="2" width="57.28515625" style="192" customWidth="1"/>
    <col min="3" max="3" width="24.140625" style="192" customWidth="1"/>
    <col min="4" max="16384" width="9.140625" style="192"/>
  </cols>
  <sheetData>
    <row r="1" spans="1:3" s="6" customFormat="1" ht="18.75" customHeight="1">
      <c r="A1" s="499" t="s">
        <v>457</v>
      </c>
      <c r="B1" s="499"/>
      <c r="C1" s="350" t="s">
        <v>97</v>
      </c>
    </row>
    <row r="2" spans="1:3" s="6" customFormat="1" ht="15">
      <c r="A2" s="499"/>
      <c r="B2" s="499"/>
      <c r="C2" s="402" t="str">
        <f>'ფორმა N1'!L2</f>
        <v>12,09,-02,10,2017</v>
      </c>
    </row>
    <row r="3" spans="1:3" s="6" customFormat="1" ht="15">
      <c r="A3" s="383" t="s">
        <v>128</v>
      </c>
      <c r="B3" s="348"/>
      <c r="C3" s="349"/>
    </row>
    <row r="4" spans="1:3" s="6" customFormat="1" ht="15">
      <c r="A4" s="112"/>
      <c r="B4" s="348"/>
      <c r="C4" s="349"/>
    </row>
    <row r="5" spans="1:3" s="21" customFormat="1" ht="15">
      <c r="A5" s="500" t="s">
        <v>257</v>
      </c>
      <c r="B5" s="500"/>
      <c r="C5" s="112"/>
    </row>
    <row r="6" spans="1:3" s="21" customFormat="1" ht="15">
      <c r="A6" s="501" t="str">
        <f>'ფორმა N1'!A5</f>
        <v>მ.პ.გ. ქართული ოცნება - დემოკრატიული საქართველო</v>
      </c>
      <c r="B6" s="501"/>
      <c r="C6" s="112"/>
    </row>
    <row r="7" spans="1:3">
      <c r="A7" s="384"/>
      <c r="B7" s="384"/>
      <c r="C7" s="384"/>
    </row>
    <row r="8" spans="1:3">
      <c r="A8" s="384"/>
      <c r="B8" s="384"/>
      <c r="C8" s="384"/>
    </row>
    <row r="9" spans="1:3" ht="30" customHeight="1">
      <c r="A9" s="385" t="s">
        <v>64</v>
      </c>
      <c r="B9" s="385" t="s">
        <v>11</v>
      </c>
      <c r="C9" s="386" t="s">
        <v>9</v>
      </c>
    </row>
    <row r="10" spans="1:3" ht="15">
      <c r="A10" s="387">
        <v>1</v>
      </c>
      <c r="B10" s="388" t="s">
        <v>57</v>
      </c>
      <c r="C10" s="405">
        <f>'ფორმა N4'!D11+'ფორმა N5'!D9</f>
        <v>5180060.3099999996</v>
      </c>
    </row>
    <row r="11" spans="1:3" ht="15">
      <c r="A11" s="390">
        <v>1.1000000000000001</v>
      </c>
      <c r="B11" s="388" t="s">
        <v>458</v>
      </c>
      <c r="C11" s="406">
        <f>'ფორმა N4'!D39+'ფორმა N5'!D37</f>
        <v>4048998.66</v>
      </c>
    </row>
    <row r="12" spans="1:3" ht="15">
      <c r="A12" s="391" t="s">
        <v>30</v>
      </c>
      <c r="B12" s="388" t="s">
        <v>459</v>
      </c>
      <c r="C12" s="406">
        <f>'ფორმა N4'!D40+'ფორმა N5'!D38</f>
        <v>1339137</v>
      </c>
    </row>
    <row r="13" spans="1:3" ht="15">
      <c r="A13" s="390">
        <v>1.2</v>
      </c>
      <c r="B13" s="388" t="s">
        <v>58</v>
      </c>
      <c r="C13" s="406">
        <f>'ფორმა N4'!D12+'ფორმა N5'!D10</f>
        <v>45875</v>
      </c>
    </row>
    <row r="14" spans="1:3" ht="15">
      <c r="A14" s="390">
        <v>1.3</v>
      </c>
      <c r="B14" s="388" t="s">
        <v>460</v>
      </c>
      <c r="C14" s="406">
        <f>'ფორმა N4'!D17+'ფორმა N5'!D15</f>
        <v>3565.56</v>
      </c>
    </row>
    <row r="15" spans="1:3" ht="15">
      <c r="A15" s="502"/>
      <c r="B15" s="502"/>
      <c r="C15" s="502"/>
    </row>
    <row r="16" spans="1:3" ht="30" customHeight="1">
      <c r="A16" s="385" t="s">
        <v>64</v>
      </c>
      <c r="B16" s="385" t="s">
        <v>232</v>
      </c>
      <c r="C16" s="386" t="s">
        <v>67</v>
      </c>
    </row>
    <row r="17" spans="1:4" ht="15">
      <c r="A17" s="387">
        <v>2</v>
      </c>
      <c r="B17" s="388" t="s">
        <v>461</v>
      </c>
      <c r="C17" s="389">
        <f>'ფორმა N2'!D9+'ფორმა N2'!C26+'ფორმა N3'!D9+'ფორმა N3'!C26</f>
        <v>2499008.19</v>
      </c>
    </row>
    <row r="18" spans="1:4" ht="15">
      <c r="A18" s="392">
        <v>2.1</v>
      </c>
      <c r="B18" s="388" t="s">
        <v>462</v>
      </c>
      <c r="C18" s="388">
        <f>'ფორმა N2'!D17+'ფორმა N3'!D17</f>
        <v>173420</v>
      </c>
    </row>
    <row r="19" spans="1:4" ht="15">
      <c r="A19" s="392">
        <v>2.2000000000000002</v>
      </c>
      <c r="B19" s="388" t="s">
        <v>463</v>
      </c>
      <c r="C19" s="388">
        <f>'ფორმა N2'!D18+'ფორმა N3'!D18</f>
        <v>0</v>
      </c>
    </row>
    <row r="20" spans="1:4" ht="15">
      <c r="A20" s="392">
        <v>2.2999999999999998</v>
      </c>
      <c r="B20" s="388" t="s">
        <v>464</v>
      </c>
      <c r="C20" s="393">
        <f>SUM(C21:C25)</f>
        <v>2324395</v>
      </c>
    </row>
    <row r="21" spans="1:4" ht="15">
      <c r="A21" s="391" t="s">
        <v>465</v>
      </c>
      <c r="B21" s="394" t="s">
        <v>466</v>
      </c>
      <c r="C21" s="388">
        <f>'ფორმა N2'!D13+'ფორმა N3'!D13</f>
        <v>1484365</v>
      </c>
    </row>
    <row r="22" spans="1:4" ht="15">
      <c r="A22" s="391" t="s">
        <v>467</v>
      </c>
      <c r="B22" s="394" t="s">
        <v>468</v>
      </c>
      <c r="C22" s="388">
        <f>'ფორმა N2'!C27+'ფორმა N3'!C27</f>
        <v>1250</v>
      </c>
    </row>
    <row r="23" spans="1:4" ht="15">
      <c r="A23" s="391" t="s">
        <v>469</v>
      </c>
      <c r="B23" s="394" t="s">
        <v>470</v>
      </c>
      <c r="C23" s="388">
        <f>'ფორმა N2'!D14+'ფორმა N3'!D14</f>
        <v>836800</v>
      </c>
    </row>
    <row r="24" spans="1:4" ht="15">
      <c r="A24" s="391" t="s">
        <v>471</v>
      </c>
      <c r="B24" s="394" t="s">
        <v>472</v>
      </c>
      <c r="C24" s="388">
        <f>'ფორმა N2'!C31+'ფორმა N3'!C31</f>
        <v>1960</v>
      </c>
    </row>
    <row r="25" spans="1:4" ht="15">
      <c r="A25" s="391" t="s">
        <v>473</v>
      </c>
      <c r="B25" s="394" t="s">
        <v>474</v>
      </c>
      <c r="C25" s="388">
        <f>'ფორმა N2'!D11+'ფორმა N3'!D11</f>
        <v>20</v>
      </c>
    </row>
    <row r="26" spans="1:4" ht="15">
      <c r="A26" s="395"/>
      <c r="B26" s="396"/>
      <c r="C26" s="397"/>
    </row>
    <row r="27" spans="1:4" ht="15">
      <c r="A27" s="395"/>
      <c r="B27" s="396"/>
      <c r="C27" s="397"/>
    </row>
    <row r="28" spans="1:4" ht="15">
      <c r="A28" s="21"/>
      <c r="B28" s="21"/>
      <c r="C28" s="21"/>
      <c r="D28" s="398"/>
    </row>
    <row r="29" spans="1:4" ht="15">
      <c r="A29" s="190" t="s">
        <v>96</v>
      </c>
      <c r="B29" s="21"/>
      <c r="C29" s="21"/>
      <c r="D29" s="398"/>
    </row>
    <row r="30" spans="1:4" ht="15">
      <c r="A30" s="21"/>
      <c r="B30" s="21"/>
      <c r="C30" s="21"/>
      <c r="D30" s="398"/>
    </row>
    <row r="31" spans="1:4" ht="15">
      <c r="A31" s="21"/>
      <c r="B31" s="21"/>
      <c r="C31" s="21"/>
      <c r="D31" s="399"/>
    </row>
    <row r="32" spans="1:4" ht="15">
      <c r="B32" s="190" t="s">
        <v>254</v>
      </c>
      <c r="C32" s="21"/>
      <c r="D32" s="399"/>
    </row>
    <row r="33" spans="2:4" ht="15">
      <c r="B33" s="21" t="s">
        <v>253</v>
      </c>
      <c r="C33" s="21"/>
      <c r="D33" s="399"/>
    </row>
    <row r="34" spans="2:4">
      <c r="B34" s="400" t="s">
        <v>127</v>
      </c>
      <c r="D34" s="401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14" sqref="D1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2" t="s">
        <v>284</v>
      </c>
      <c r="B1" s="74"/>
      <c r="C1" s="472" t="s">
        <v>97</v>
      </c>
      <c r="D1" s="472"/>
      <c r="E1" s="106"/>
    </row>
    <row r="2" spans="1:7">
      <c r="A2" s="74" t="s">
        <v>128</v>
      </c>
      <c r="B2" s="74"/>
      <c r="C2" s="471" t="str">
        <f>'ფორმა N1'!L2</f>
        <v>12,09,-02,10,2017</v>
      </c>
      <c r="D2" s="471"/>
      <c r="E2" s="106"/>
    </row>
    <row r="3" spans="1:7">
      <c r="A3" s="72"/>
      <c r="B3" s="74"/>
      <c r="C3" s="73"/>
      <c r="D3" s="73"/>
      <c r="E3" s="106"/>
    </row>
    <row r="4" spans="1:7">
      <c r="A4" s="75" t="s">
        <v>257</v>
      </c>
      <c r="B4" s="100"/>
      <c r="C4" s="101"/>
      <c r="D4" s="74"/>
      <c r="E4" s="106"/>
    </row>
    <row r="5" spans="1:7">
      <c r="A5" s="344" t="str">
        <f>'ფორმა N1'!A5</f>
        <v>მ.პ.გ. ქართული ოცნება - დემოკრატიული საქართველო</v>
      </c>
      <c r="B5" s="12"/>
      <c r="C5" s="12"/>
      <c r="E5" s="106"/>
    </row>
    <row r="6" spans="1:7">
      <c r="A6" s="102"/>
      <c r="B6" s="102"/>
      <c r="C6" s="102"/>
      <c r="D6" s="103"/>
      <c r="E6" s="106"/>
    </row>
    <row r="7" spans="1:7">
      <c r="A7" s="74"/>
      <c r="B7" s="74"/>
      <c r="C7" s="74"/>
      <c r="D7" s="74"/>
      <c r="E7" s="106"/>
    </row>
    <row r="8" spans="1:7" s="6" customFormat="1" ht="39" customHeight="1">
      <c r="A8" s="104" t="s">
        <v>64</v>
      </c>
      <c r="B8" s="77" t="s">
        <v>232</v>
      </c>
      <c r="C8" s="77" t="s">
        <v>66</v>
      </c>
      <c r="D8" s="77" t="s">
        <v>67</v>
      </c>
      <c r="E8" s="106"/>
    </row>
    <row r="9" spans="1:7" s="7" customFormat="1" ht="16.5" customHeight="1">
      <c r="A9" s="215">
        <v>1</v>
      </c>
      <c r="B9" s="215" t="s">
        <v>65</v>
      </c>
      <c r="C9" s="83">
        <f>SUM(C10,C26)</f>
        <v>0</v>
      </c>
      <c r="D9" s="83">
        <f>SUM(D10,D26)</f>
        <v>0</v>
      </c>
      <c r="E9" s="106"/>
    </row>
    <row r="10" spans="1:7" s="7" customFormat="1" ht="16.5" customHeight="1">
      <c r="A10" s="85">
        <v>1.1000000000000001</v>
      </c>
      <c r="B10" s="85" t="s">
        <v>69</v>
      </c>
      <c r="C10" s="83">
        <f>SUM(C11,C12,C16,C19,C25,C26)</f>
        <v>0</v>
      </c>
      <c r="D10" s="83">
        <f>SUM(D11,D12,D16,D19,D24,D25)</f>
        <v>0</v>
      </c>
      <c r="E10" s="106"/>
    </row>
    <row r="11" spans="1:7" s="9" customFormat="1" ht="16.5" customHeight="1">
      <c r="A11" s="86" t="s">
        <v>30</v>
      </c>
      <c r="B11" s="86" t="s">
        <v>68</v>
      </c>
      <c r="C11" s="8"/>
      <c r="D11" s="8"/>
      <c r="E11" s="106"/>
    </row>
    <row r="12" spans="1:7" s="10" customFormat="1" ht="16.5" customHeigh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>
      <c r="A13" s="95" t="s">
        <v>70</v>
      </c>
      <c r="B13" s="95" t="s">
        <v>293</v>
      </c>
      <c r="C13" s="8"/>
      <c r="D13" s="8"/>
      <c r="E13" s="106"/>
    </row>
    <row r="14" spans="1:7" s="3" customFormat="1" ht="16.5" customHeight="1">
      <c r="A14" s="95" t="s">
        <v>437</v>
      </c>
      <c r="B14" s="95" t="s">
        <v>436</v>
      </c>
      <c r="C14" s="8"/>
      <c r="D14" s="8"/>
      <c r="E14" s="106"/>
    </row>
    <row r="15" spans="1:7" s="3" customFormat="1" ht="16.5" customHeight="1">
      <c r="A15" s="95" t="s">
        <v>438</v>
      </c>
      <c r="B15" s="95" t="s">
        <v>86</v>
      </c>
      <c r="C15" s="8"/>
      <c r="D15" s="8"/>
      <c r="E15" s="106"/>
    </row>
    <row r="16" spans="1:7" s="3" customFormat="1" ht="16.5" customHeight="1">
      <c r="A16" s="86" t="s">
        <v>71</v>
      </c>
      <c r="B16" s="86" t="s">
        <v>72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>
      <c r="A17" s="95" t="s">
        <v>73</v>
      </c>
      <c r="B17" s="95" t="s">
        <v>75</v>
      </c>
      <c r="C17" s="8"/>
      <c r="D17" s="8"/>
      <c r="E17" s="106"/>
    </row>
    <row r="18" spans="1:5" s="3" customFormat="1" ht="30">
      <c r="A18" s="95" t="s">
        <v>74</v>
      </c>
      <c r="B18" s="95" t="s">
        <v>98</v>
      </c>
      <c r="C18" s="8"/>
      <c r="D18" s="8"/>
      <c r="E18" s="106"/>
    </row>
    <row r="19" spans="1:5" s="3" customFormat="1" ht="16.5" customHeigh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>
      <c r="A20" s="95" t="s">
        <v>77</v>
      </c>
      <c r="B20" s="95" t="s">
        <v>78</v>
      </c>
      <c r="C20" s="8"/>
      <c r="D20" s="8"/>
      <c r="E20" s="106"/>
    </row>
    <row r="21" spans="1:5" s="3" customFormat="1" ht="30">
      <c r="A21" s="95" t="s">
        <v>81</v>
      </c>
      <c r="B21" s="95" t="s">
        <v>79</v>
      </c>
      <c r="C21" s="8"/>
      <c r="D21" s="8"/>
      <c r="E21" s="106"/>
    </row>
    <row r="22" spans="1:5" s="3" customFormat="1" ht="16.5" customHeight="1">
      <c r="A22" s="95" t="s">
        <v>82</v>
      </c>
      <c r="B22" s="95" t="s">
        <v>80</v>
      </c>
      <c r="C22" s="8"/>
      <c r="D22" s="8"/>
      <c r="E22" s="106"/>
    </row>
    <row r="23" spans="1:5" s="3" customFormat="1" ht="16.5" customHeight="1">
      <c r="A23" s="95" t="s">
        <v>83</v>
      </c>
      <c r="B23" s="95" t="s">
        <v>384</v>
      </c>
      <c r="C23" s="8"/>
      <c r="D23" s="8"/>
      <c r="E23" s="106"/>
    </row>
    <row r="24" spans="1:5" s="3" customFormat="1" ht="16.5" customHeight="1">
      <c r="A24" s="86" t="s">
        <v>84</v>
      </c>
      <c r="B24" s="86" t="s">
        <v>385</v>
      </c>
      <c r="C24" s="238"/>
      <c r="D24" s="8"/>
      <c r="E24" s="106"/>
    </row>
    <row r="25" spans="1:5" s="3" customFormat="1">
      <c r="A25" s="86" t="s">
        <v>234</v>
      </c>
      <c r="B25" s="86" t="s">
        <v>391</v>
      </c>
      <c r="C25" s="8"/>
      <c r="D25" s="8"/>
      <c r="E25" s="106"/>
    </row>
    <row r="26" spans="1:5" ht="16.5" customHeight="1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06"/>
    </row>
    <row r="27" spans="1:5" ht="16.5" customHeight="1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06"/>
    </row>
    <row r="28" spans="1:5">
      <c r="A28" s="223" t="s">
        <v>87</v>
      </c>
      <c r="B28" s="223" t="s">
        <v>291</v>
      </c>
      <c r="C28" s="8"/>
      <c r="D28" s="8"/>
      <c r="E28" s="106"/>
    </row>
    <row r="29" spans="1:5">
      <c r="A29" s="223" t="s">
        <v>88</v>
      </c>
      <c r="B29" s="223" t="s">
        <v>294</v>
      </c>
      <c r="C29" s="8"/>
      <c r="D29" s="8"/>
      <c r="E29" s="106"/>
    </row>
    <row r="30" spans="1:5">
      <c r="A30" s="223" t="s">
        <v>393</v>
      </c>
      <c r="B30" s="223" t="s">
        <v>292</v>
      </c>
      <c r="C30" s="8"/>
      <c r="D30" s="8"/>
      <c r="E30" s="106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06"/>
    </row>
    <row r="32" spans="1:5">
      <c r="A32" s="223" t="s">
        <v>12</v>
      </c>
      <c r="B32" s="223" t="s">
        <v>439</v>
      </c>
      <c r="C32" s="8"/>
      <c r="D32" s="8"/>
      <c r="E32" s="106"/>
    </row>
    <row r="33" spans="1:9">
      <c r="A33" s="223" t="s">
        <v>13</v>
      </c>
      <c r="B33" s="223" t="s">
        <v>440</v>
      </c>
      <c r="C33" s="8"/>
      <c r="D33" s="8"/>
      <c r="E33" s="106"/>
    </row>
    <row r="34" spans="1:9">
      <c r="A34" s="223" t="s">
        <v>264</v>
      </c>
      <c r="B34" s="223" t="s">
        <v>441</v>
      </c>
      <c r="C34" s="8"/>
      <c r="D34" s="8"/>
      <c r="E34" s="106"/>
    </row>
    <row r="35" spans="1:9">
      <c r="A35" s="86" t="s">
        <v>34</v>
      </c>
      <c r="B35" s="236" t="s">
        <v>390</v>
      </c>
      <c r="C35" s="8"/>
      <c r="D35" s="8"/>
      <c r="E35" s="106"/>
    </row>
    <row r="36" spans="1:9">
      <c r="D36" s="27"/>
      <c r="E36" s="107"/>
      <c r="F36" s="27"/>
    </row>
    <row r="37" spans="1:9">
      <c r="A37" s="1"/>
      <c r="D37" s="27"/>
      <c r="E37" s="107"/>
      <c r="F37" s="27"/>
    </row>
    <row r="38" spans="1:9">
      <c r="D38" s="27"/>
      <c r="E38" s="107"/>
      <c r="F38" s="27"/>
    </row>
    <row r="39" spans="1:9">
      <c r="D39" s="27"/>
      <c r="E39" s="107"/>
      <c r="F39" s="27"/>
    </row>
    <row r="40" spans="1:9">
      <c r="A40" s="67" t="s">
        <v>96</v>
      </c>
      <c r="D40" s="27"/>
      <c r="E40" s="107"/>
      <c r="F40" s="27"/>
    </row>
    <row r="41" spans="1:9">
      <c r="D41" s="27"/>
      <c r="E41" s="108"/>
      <c r="F41" s="108"/>
      <c r="G41"/>
      <c r="H41"/>
      <c r="I41"/>
    </row>
    <row r="42" spans="1:9">
      <c r="D42" s="109"/>
      <c r="E42" s="108"/>
      <c r="F42" s="108"/>
      <c r="G42"/>
      <c r="H42"/>
      <c r="I42"/>
    </row>
    <row r="43" spans="1:9">
      <c r="A43"/>
      <c r="B43" s="67" t="s">
        <v>254</v>
      </c>
      <c r="D43" s="109"/>
      <c r="E43" s="108"/>
      <c r="F43" s="108"/>
      <c r="G43"/>
      <c r="H43"/>
      <c r="I43"/>
    </row>
    <row r="44" spans="1:9">
      <c r="A44"/>
      <c r="B44" s="2" t="s">
        <v>253</v>
      </c>
      <c r="D44" s="109"/>
      <c r="E44" s="108"/>
      <c r="F44" s="108"/>
      <c r="G44"/>
      <c r="H44"/>
      <c r="I44"/>
    </row>
    <row r="45" spans="1:9" customFormat="1" ht="12.75">
      <c r="B45" s="64" t="s">
        <v>127</v>
      </c>
      <c r="D45" s="108"/>
      <c r="E45" s="108"/>
      <c r="F45" s="108"/>
    </row>
    <row r="46" spans="1:9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2">
        <v>40907</v>
      </c>
      <c r="C2" t="s">
        <v>188</v>
      </c>
      <c r="E2" t="s">
        <v>219</v>
      </c>
      <c r="G2" s="63" t="s">
        <v>224</v>
      </c>
    </row>
    <row r="3" spans="1:7" ht="15">
      <c r="A3" s="62">
        <v>40908</v>
      </c>
      <c r="C3" t="s">
        <v>189</v>
      </c>
      <c r="E3" t="s">
        <v>220</v>
      </c>
      <c r="G3" s="63" t="s">
        <v>225</v>
      </c>
    </row>
    <row r="4" spans="1:7" ht="15">
      <c r="A4" s="62">
        <v>40909</v>
      </c>
      <c r="C4" t="s">
        <v>190</v>
      </c>
      <c r="E4" t="s">
        <v>221</v>
      </c>
      <c r="G4" s="63" t="s">
        <v>226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7" zoomScale="80" zoomScaleNormal="100" zoomScaleSheetLayoutView="80" workbookViewId="0">
      <selection activeCell="I28" sqref="I28"/>
    </sheetView>
  </sheetViews>
  <sheetFormatPr defaultRowHeight="15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2" t="s">
        <v>255</v>
      </c>
      <c r="B1" s="228"/>
      <c r="C1" s="472" t="s">
        <v>97</v>
      </c>
      <c r="D1" s="472"/>
      <c r="E1" s="111"/>
    </row>
    <row r="2" spans="1:12" s="6" customFormat="1">
      <c r="A2" s="74" t="s">
        <v>128</v>
      </c>
      <c r="B2" s="228"/>
      <c r="C2" s="473" t="str">
        <f>'ფორმა N1'!L2</f>
        <v>12,09,-02,10,2017</v>
      </c>
      <c r="D2" s="473"/>
      <c r="E2" s="111"/>
    </row>
    <row r="3" spans="1:12" s="6" customFormat="1">
      <c r="A3" s="74"/>
      <c r="B3" s="228"/>
      <c r="C3" s="73"/>
      <c r="D3" s="73"/>
      <c r="E3" s="111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229"/>
      <c r="C4" s="74"/>
      <c r="D4" s="74"/>
      <c r="E4" s="106"/>
      <c r="L4" s="6"/>
    </row>
    <row r="5" spans="1:12" s="2" customFormat="1">
      <c r="A5" s="117" t="str">
        <f>'ფორმა N1'!A5</f>
        <v>მ.პ.გ. ქართული ოცნება - დემოკრატიული საქართველო</v>
      </c>
      <c r="B5" s="230"/>
      <c r="C5" s="59"/>
      <c r="D5" s="59"/>
      <c r="E5" s="106"/>
    </row>
    <row r="6" spans="1:12" s="2" customFormat="1">
      <c r="A6" s="75"/>
      <c r="B6" s="229"/>
      <c r="C6" s="74"/>
      <c r="D6" s="74"/>
      <c r="E6" s="106"/>
    </row>
    <row r="7" spans="1:12" s="6" customFormat="1" ht="18">
      <c r="A7" s="98"/>
      <c r="B7" s="110"/>
      <c r="C7" s="76"/>
      <c r="D7" s="76"/>
      <c r="E7" s="111"/>
    </row>
    <row r="8" spans="1:12" s="6" customFormat="1" ht="30">
      <c r="A8" s="104" t="s">
        <v>64</v>
      </c>
      <c r="B8" s="77" t="s">
        <v>232</v>
      </c>
      <c r="C8" s="77" t="s">
        <v>66</v>
      </c>
      <c r="D8" s="77" t="s">
        <v>67</v>
      </c>
      <c r="E8" s="111"/>
      <c r="F8" s="20"/>
    </row>
    <row r="9" spans="1:12" s="7" customFormat="1">
      <c r="A9" s="215">
        <v>1</v>
      </c>
      <c r="B9" s="215" t="s">
        <v>65</v>
      </c>
      <c r="C9" s="83">
        <f>SUM(C10,C26)</f>
        <v>2498478.37</v>
      </c>
      <c r="D9" s="83">
        <f>SUM(D10,D26)</f>
        <v>2495134.8199999998</v>
      </c>
      <c r="E9" s="111"/>
    </row>
    <row r="10" spans="1:12" s="7" customFormat="1">
      <c r="A10" s="85">
        <v>1.1000000000000001</v>
      </c>
      <c r="B10" s="85" t="s">
        <v>69</v>
      </c>
      <c r="C10" s="83">
        <f>SUM(C11,C12,C16,C19,C25)</f>
        <v>2494605</v>
      </c>
      <c r="D10" s="83">
        <f>SUM(D11,D12,D16,D19,D24,D25)</f>
        <v>2494705</v>
      </c>
      <c r="E10" s="111"/>
    </row>
    <row r="11" spans="1:12" s="9" customFormat="1" ht="18">
      <c r="A11" s="86" t="s">
        <v>30</v>
      </c>
      <c r="B11" s="86" t="s">
        <v>68</v>
      </c>
      <c r="C11" s="8">
        <v>20</v>
      </c>
      <c r="D11" s="8">
        <v>20</v>
      </c>
      <c r="E11" s="111"/>
    </row>
    <row r="12" spans="1:12" s="10" customFormat="1">
      <c r="A12" s="86" t="s">
        <v>31</v>
      </c>
      <c r="B12" s="86" t="s">
        <v>290</v>
      </c>
      <c r="C12" s="105">
        <f>SUM(C13:C15)</f>
        <v>2321165</v>
      </c>
      <c r="D12" s="105">
        <f>SUM(D13:D15)</f>
        <v>2321165</v>
      </c>
      <c r="E12" s="111"/>
    </row>
    <row r="13" spans="1:12" s="3" customFormat="1">
      <c r="A13" s="95" t="s">
        <v>70</v>
      </c>
      <c r="B13" s="95" t="s">
        <v>293</v>
      </c>
      <c r="C13" s="8">
        <v>1484365</v>
      </c>
      <c r="D13" s="8">
        <v>1484365</v>
      </c>
      <c r="E13" s="111"/>
    </row>
    <row r="14" spans="1:12" s="3" customFormat="1">
      <c r="A14" s="95" t="s">
        <v>437</v>
      </c>
      <c r="B14" s="95" t="s">
        <v>436</v>
      </c>
      <c r="C14" s="8">
        <v>836800</v>
      </c>
      <c r="D14" s="8">
        <v>836800</v>
      </c>
      <c r="E14" s="111"/>
    </row>
    <row r="15" spans="1:12" s="3" customFormat="1">
      <c r="A15" s="95" t="s">
        <v>438</v>
      </c>
      <c r="B15" s="95" t="s">
        <v>86</v>
      </c>
      <c r="C15" s="8"/>
      <c r="D15" s="8"/>
      <c r="E15" s="111"/>
    </row>
    <row r="16" spans="1:12" s="3" customFormat="1">
      <c r="A16" s="86" t="s">
        <v>71</v>
      </c>
      <c r="B16" s="86" t="s">
        <v>72</v>
      </c>
      <c r="C16" s="105">
        <f>SUM(C17:C18)</f>
        <v>173420</v>
      </c>
      <c r="D16" s="105">
        <f>SUM(D17:D18)</f>
        <v>173420</v>
      </c>
      <c r="E16" s="111"/>
    </row>
    <row r="17" spans="1:5" s="3" customFormat="1">
      <c r="A17" s="95" t="s">
        <v>73</v>
      </c>
      <c r="B17" s="95" t="s">
        <v>75</v>
      </c>
      <c r="C17" s="8">
        <v>173420</v>
      </c>
      <c r="D17" s="8">
        <v>173420</v>
      </c>
      <c r="E17" s="111"/>
    </row>
    <row r="18" spans="1:5" s="3" customFormat="1" ht="30">
      <c r="A18" s="95" t="s">
        <v>74</v>
      </c>
      <c r="B18" s="95" t="s">
        <v>98</v>
      </c>
      <c r="C18" s="8"/>
      <c r="D18" s="8"/>
      <c r="E18" s="111"/>
    </row>
    <row r="19" spans="1:5" s="3" customForma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11"/>
    </row>
    <row r="20" spans="1:5" s="3" customFormat="1">
      <c r="A20" s="95" t="s">
        <v>77</v>
      </c>
      <c r="B20" s="95" t="s">
        <v>78</v>
      </c>
      <c r="C20" s="8"/>
      <c r="D20" s="8"/>
      <c r="E20" s="111"/>
    </row>
    <row r="21" spans="1:5" s="3" customFormat="1" ht="30">
      <c r="A21" s="95" t="s">
        <v>81</v>
      </c>
      <c r="B21" s="95" t="s">
        <v>79</v>
      </c>
      <c r="C21" s="8"/>
      <c r="D21" s="8"/>
      <c r="E21" s="111"/>
    </row>
    <row r="22" spans="1:5" s="3" customFormat="1">
      <c r="A22" s="95" t="s">
        <v>82</v>
      </c>
      <c r="B22" s="95" t="s">
        <v>80</v>
      </c>
      <c r="C22" s="8"/>
      <c r="D22" s="8"/>
      <c r="E22" s="111"/>
    </row>
    <row r="23" spans="1:5" s="3" customFormat="1">
      <c r="A23" s="95" t="s">
        <v>83</v>
      </c>
      <c r="B23" s="95" t="s">
        <v>384</v>
      </c>
      <c r="C23" s="8"/>
      <c r="D23" s="8"/>
      <c r="E23" s="111"/>
    </row>
    <row r="24" spans="1:5" s="3" customFormat="1">
      <c r="A24" s="86" t="s">
        <v>84</v>
      </c>
      <c r="B24" s="86" t="s">
        <v>385</v>
      </c>
      <c r="C24" s="238"/>
      <c r="D24" s="8"/>
      <c r="E24" s="111"/>
    </row>
    <row r="25" spans="1:5" s="3" customFormat="1">
      <c r="A25" s="86" t="s">
        <v>234</v>
      </c>
      <c r="B25" s="86" t="s">
        <v>391</v>
      </c>
      <c r="C25" s="8"/>
      <c r="D25" s="8">
        <v>100</v>
      </c>
      <c r="E25" s="111"/>
    </row>
    <row r="26" spans="1:5">
      <c r="A26" s="85">
        <v>1.2</v>
      </c>
      <c r="B26" s="85" t="s">
        <v>85</v>
      </c>
      <c r="C26" s="83">
        <f>SUM(C27,C31,C35)</f>
        <v>3873.37</v>
      </c>
      <c r="D26" s="83">
        <f>SUM(D27,D35)</f>
        <v>429.82</v>
      </c>
      <c r="E26" s="111"/>
    </row>
    <row r="27" spans="1:5">
      <c r="A27" s="86" t="s">
        <v>32</v>
      </c>
      <c r="B27" s="86" t="s">
        <v>293</v>
      </c>
      <c r="C27" s="105">
        <f>SUM(C28:C30)</f>
        <v>1250</v>
      </c>
      <c r="D27" s="105">
        <f>SUM(D28:D30)</f>
        <v>0</v>
      </c>
      <c r="E27" s="111"/>
    </row>
    <row r="28" spans="1:5">
      <c r="A28" s="223" t="s">
        <v>87</v>
      </c>
      <c r="B28" s="223" t="s">
        <v>291</v>
      </c>
      <c r="C28" s="8">
        <v>1250</v>
      </c>
      <c r="D28" s="8"/>
      <c r="E28" s="111"/>
    </row>
    <row r="29" spans="1:5">
      <c r="A29" s="223" t="s">
        <v>88</v>
      </c>
      <c r="B29" s="223" t="s">
        <v>294</v>
      </c>
      <c r="C29" s="8"/>
      <c r="D29" s="8"/>
      <c r="E29" s="111"/>
    </row>
    <row r="30" spans="1:5">
      <c r="A30" s="223" t="s">
        <v>393</v>
      </c>
      <c r="B30" s="223" t="s">
        <v>292</v>
      </c>
      <c r="C30" s="8"/>
      <c r="D30" s="8"/>
      <c r="E30" s="111"/>
    </row>
    <row r="31" spans="1:5">
      <c r="A31" s="86" t="s">
        <v>33</v>
      </c>
      <c r="B31" s="86" t="s">
        <v>436</v>
      </c>
      <c r="C31" s="105">
        <f>SUM(C32:C34)</f>
        <v>1960</v>
      </c>
      <c r="D31" s="105">
        <f>SUM(D32:D34)</f>
        <v>0</v>
      </c>
      <c r="E31" s="111"/>
    </row>
    <row r="32" spans="1:5">
      <c r="A32" s="223" t="s">
        <v>12</v>
      </c>
      <c r="B32" s="223" t="s">
        <v>439</v>
      </c>
      <c r="C32" s="8">
        <v>1960</v>
      </c>
      <c r="D32" s="8"/>
      <c r="E32" s="111"/>
    </row>
    <row r="33" spans="1:9">
      <c r="A33" s="223" t="s">
        <v>13</v>
      </c>
      <c r="B33" s="223" t="s">
        <v>440</v>
      </c>
      <c r="C33" s="8"/>
      <c r="D33" s="8"/>
      <c r="E33" s="111"/>
    </row>
    <row r="34" spans="1:9">
      <c r="A34" s="223" t="s">
        <v>264</v>
      </c>
      <c r="B34" s="223" t="s">
        <v>441</v>
      </c>
      <c r="C34" s="8"/>
      <c r="D34" s="8"/>
      <c r="E34" s="111"/>
    </row>
    <row r="35" spans="1:9" s="23" customFormat="1">
      <c r="A35" s="86" t="s">
        <v>34</v>
      </c>
      <c r="B35" s="236" t="s">
        <v>390</v>
      </c>
      <c r="C35" s="8">
        <f>429.82+44.4+189.15</f>
        <v>663.37</v>
      </c>
      <c r="D35" s="8">
        <v>429.82</v>
      </c>
    </row>
    <row r="36" spans="1:9" s="2" customFormat="1">
      <c r="A36" s="1"/>
      <c r="B36" s="231"/>
      <c r="E36" s="5"/>
    </row>
    <row r="37" spans="1:9" s="2" customFormat="1">
      <c r="B37" s="231"/>
      <c r="E37" s="5"/>
    </row>
    <row r="38" spans="1:9">
      <c r="A38" s="1"/>
    </row>
    <row r="39" spans="1:9">
      <c r="A39" s="2"/>
    </row>
    <row r="40" spans="1:9" s="2" customFormat="1">
      <c r="A40" s="67" t="s">
        <v>96</v>
      </c>
      <c r="B40" s="231"/>
      <c r="E40" s="5"/>
    </row>
    <row r="41" spans="1:9" s="2" customFormat="1">
      <c r="B41" s="231"/>
      <c r="E41"/>
      <c r="F41"/>
      <c r="G41"/>
      <c r="H41"/>
      <c r="I41"/>
    </row>
    <row r="42" spans="1:9" s="2" customFormat="1">
      <c r="B42" s="231"/>
      <c r="D42" s="12"/>
      <c r="E42"/>
      <c r="F42"/>
      <c r="G42"/>
      <c r="H42"/>
      <c r="I42"/>
    </row>
    <row r="43" spans="1:9" s="2" customFormat="1">
      <c r="A43"/>
      <c r="B43" s="233" t="s">
        <v>388</v>
      </c>
      <c r="D43" s="12"/>
      <c r="E43"/>
      <c r="F43"/>
      <c r="G43"/>
      <c r="H43"/>
      <c r="I43"/>
    </row>
    <row r="44" spans="1:9" s="2" customFormat="1">
      <c r="A44"/>
      <c r="B44" s="231" t="s">
        <v>253</v>
      </c>
      <c r="D44" s="12"/>
      <c r="E44"/>
      <c r="F44"/>
      <c r="G44"/>
      <c r="H44"/>
      <c r="I44"/>
    </row>
    <row r="45" spans="1:9" customFormat="1" ht="12.75">
      <c r="B45" s="234" t="s">
        <v>127</v>
      </c>
    </row>
    <row r="46" spans="1:9" customFormat="1" ht="12.75">
      <c r="B46" s="2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J12" sqref="J1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453</v>
      </c>
      <c r="B1" s="212"/>
      <c r="C1" s="472" t="s">
        <v>97</v>
      </c>
      <c r="D1" s="472"/>
      <c r="E1" s="89"/>
    </row>
    <row r="2" spans="1:5" s="6" customFormat="1">
      <c r="A2" s="380" t="s">
        <v>454</v>
      </c>
      <c r="B2" s="212"/>
      <c r="C2" s="471" t="str">
        <f>'ფორმა N1'!L2</f>
        <v>12,09,-02,10,2017</v>
      </c>
      <c r="D2" s="471"/>
      <c r="E2" s="89"/>
    </row>
    <row r="3" spans="1:5" s="6" customFormat="1">
      <c r="A3" s="380" t="s">
        <v>452</v>
      </c>
      <c r="B3" s="212"/>
      <c r="C3" s="213"/>
      <c r="D3" s="213"/>
      <c r="E3" s="89"/>
    </row>
    <row r="4" spans="1:5" s="6" customFormat="1">
      <c r="A4" s="74" t="s">
        <v>128</v>
      </c>
      <c r="B4" s="212"/>
      <c r="C4" s="213"/>
      <c r="D4" s="213"/>
      <c r="E4" s="89"/>
    </row>
    <row r="5" spans="1:5" s="6" customFormat="1">
      <c r="A5" s="74"/>
      <c r="B5" s="212"/>
      <c r="C5" s="213"/>
      <c r="D5" s="213"/>
      <c r="E5" s="89"/>
    </row>
    <row r="6" spans="1:5">
      <c r="A6" s="75" t="str">
        <f>'[2]ფორმა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>
      <c r="A7" s="214" t="str">
        <f>'ფორმა N1'!A5</f>
        <v>მ.პ.გ. ქართული ოცნება - დემოკრატიული საქართველო</v>
      </c>
      <c r="B7" s="78"/>
      <c r="C7" s="79"/>
      <c r="D7" s="79"/>
      <c r="E7" s="90"/>
    </row>
    <row r="8" spans="1:5">
      <c r="A8" s="75"/>
      <c r="B8" s="75"/>
      <c r="C8" s="74"/>
      <c r="D8" s="74"/>
      <c r="E8" s="90"/>
    </row>
    <row r="9" spans="1:5" s="6" customFormat="1">
      <c r="A9" s="212"/>
      <c r="B9" s="212"/>
      <c r="C9" s="76"/>
      <c r="D9" s="76"/>
      <c r="E9" s="89"/>
    </row>
    <row r="10" spans="1:5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>
      <c r="A11" s="215">
        <v>1</v>
      </c>
      <c r="B11" s="215" t="s">
        <v>57</v>
      </c>
      <c r="C11" s="80">
        <f>SUM(C12,C16,C56,C59,C60,C61,C79)</f>
        <v>0</v>
      </c>
      <c r="D11" s="80">
        <f>SUM(D12,D16,D56,D59,D60,D61,D67,D75,D76)</f>
        <v>0</v>
      </c>
      <c r="E11" s="216"/>
    </row>
    <row r="12" spans="1:5" s="9" customFormat="1" ht="18">
      <c r="A12" s="85">
        <v>1.1000000000000001</v>
      </c>
      <c r="B12" s="85" t="s">
        <v>58</v>
      </c>
      <c r="C12" s="81">
        <f>SUM(C13:C14)</f>
        <v>0</v>
      </c>
      <c r="D12" s="81">
        <f>SUM(D13:D14)</f>
        <v>0</v>
      </c>
      <c r="E12" s="91"/>
    </row>
    <row r="13" spans="1:5" s="10" customFormat="1">
      <c r="A13" s="86" t="s">
        <v>30</v>
      </c>
      <c r="B13" s="86" t="s">
        <v>59</v>
      </c>
      <c r="C13" s="4"/>
      <c r="D13" s="4"/>
      <c r="E13" s="92"/>
    </row>
    <row r="14" spans="1:5" s="3" customFormat="1">
      <c r="A14" s="86" t="s">
        <v>31</v>
      </c>
      <c r="B14" s="86" t="s">
        <v>0</v>
      </c>
      <c r="C14" s="4"/>
      <c r="D14" s="4"/>
      <c r="E14" s="93"/>
    </row>
    <row r="15" spans="1:5" s="3" customFormat="1">
      <c r="A15" s="381" t="s">
        <v>455</v>
      </c>
      <c r="B15" s="382" t="s">
        <v>456</v>
      </c>
      <c r="C15" s="4"/>
      <c r="D15" s="4"/>
      <c r="E15" s="93"/>
    </row>
    <row r="16" spans="1:5" s="7" customFormat="1">
      <c r="A16" s="85">
        <v>1.2</v>
      </c>
      <c r="B16" s="85" t="s">
        <v>60</v>
      </c>
      <c r="C16" s="82">
        <f>SUM(C17,C20,C32,C33,C34,C35,C38,C39,C46:C50,C54,C55)</f>
        <v>0</v>
      </c>
      <c r="D16" s="82">
        <f>SUM(D17,D20,D32,D33,D34,D35,D38,D39,D46:D50,D54,D55)</f>
        <v>0</v>
      </c>
      <c r="E16" s="216"/>
    </row>
    <row r="17" spans="1:6" s="3" customFormat="1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</row>
    <row r="18" spans="1:6" s="3" customFormat="1">
      <c r="A18" s="95" t="s">
        <v>87</v>
      </c>
      <c r="B18" s="95" t="s">
        <v>61</v>
      </c>
      <c r="C18" s="4"/>
      <c r="D18" s="217"/>
      <c r="E18" s="93"/>
    </row>
    <row r="19" spans="1:6" s="3" customFormat="1">
      <c r="A19" s="95" t="s">
        <v>88</v>
      </c>
      <c r="B19" s="95" t="s">
        <v>62</v>
      </c>
      <c r="C19" s="4"/>
      <c r="D19" s="217"/>
      <c r="E19" s="93"/>
    </row>
    <row r="20" spans="1:6" s="3" customFormat="1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18"/>
      <c r="F20" s="219"/>
    </row>
    <row r="21" spans="1:6" s="222" customFormat="1" ht="30">
      <c r="A21" s="95" t="s">
        <v>12</v>
      </c>
      <c r="B21" s="95" t="s">
        <v>233</v>
      </c>
      <c r="C21" s="220"/>
      <c r="D21" s="38"/>
      <c r="E21" s="221"/>
    </row>
    <row r="22" spans="1:6" s="222" customFormat="1">
      <c r="A22" s="95" t="s">
        <v>13</v>
      </c>
      <c r="B22" s="95" t="s">
        <v>14</v>
      </c>
      <c r="C22" s="220"/>
      <c r="D22" s="39"/>
      <c r="E22" s="221"/>
    </row>
    <row r="23" spans="1:6" s="222" customFormat="1" ht="30">
      <c r="A23" s="95" t="s">
        <v>264</v>
      </c>
      <c r="B23" s="95" t="s">
        <v>22</v>
      </c>
      <c r="C23" s="220"/>
      <c r="D23" s="40"/>
      <c r="E23" s="221"/>
    </row>
    <row r="24" spans="1:6" s="222" customFormat="1" ht="16.5" customHeight="1">
      <c r="A24" s="95" t="s">
        <v>265</v>
      </c>
      <c r="B24" s="95" t="s">
        <v>15</v>
      </c>
      <c r="C24" s="220"/>
      <c r="D24" s="40"/>
      <c r="E24" s="221"/>
    </row>
    <row r="25" spans="1:6" s="222" customFormat="1" ht="16.5" customHeight="1">
      <c r="A25" s="95" t="s">
        <v>266</v>
      </c>
      <c r="B25" s="95" t="s">
        <v>16</v>
      </c>
      <c r="C25" s="220"/>
      <c r="D25" s="40"/>
      <c r="E25" s="221"/>
    </row>
    <row r="26" spans="1:6" s="222" customFormat="1" ht="16.5" customHeight="1">
      <c r="A26" s="95" t="s">
        <v>267</v>
      </c>
      <c r="B26" s="95" t="s">
        <v>17</v>
      </c>
      <c r="C26" s="81">
        <f>SUM(C27:C30)</f>
        <v>0</v>
      </c>
      <c r="D26" s="81">
        <f>SUM(D27:D30)</f>
        <v>0</v>
      </c>
      <c r="E26" s="221"/>
    </row>
    <row r="27" spans="1:6" s="222" customFormat="1" ht="16.5" customHeight="1">
      <c r="A27" s="223" t="s">
        <v>268</v>
      </c>
      <c r="B27" s="223" t="s">
        <v>18</v>
      </c>
      <c r="C27" s="220"/>
      <c r="D27" s="40"/>
      <c r="E27" s="221"/>
    </row>
    <row r="28" spans="1:6" s="222" customFormat="1" ht="16.5" customHeight="1">
      <c r="A28" s="223" t="s">
        <v>269</v>
      </c>
      <c r="B28" s="223" t="s">
        <v>19</v>
      </c>
      <c r="C28" s="220"/>
      <c r="D28" s="40"/>
      <c r="E28" s="221"/>
    </row>
    <row r="29" spans="1:6" s="222" customFormat="1" ht="16.5" customHeight="1">
      <c r="A29" s="223" t="s">
        <v>270</v>
      </c>
      <c r="B29" s="223" t="s">
        <v>20</v>
      </c>
      <c r="C29" s="220"/>
      <c r="D29" s="40"/>
      <c r="E29" s="221"/>
    </row>
    <row r="30" spans="1:6" s="222" customFormat="1" ht="16.5" customHeight="1">
      <c r="A30" s="223" t="s">
        <v>271</v>
      </c>
      <c r="B30" s="223" t="s">
        <v>23</v>
      </c>
      <c r="C30" s="220"/>
      <c r="D30" s="41"/>
      <c r="E30" s="221"/>
    </row>
    <row r="31" spans="1:6" s="222" customFormat="1" ht="16.5" customHeight="1">
      <c r="A31" s="95" t="s">
        <v>272</v>
      </c>
      <c r="B31" s="95" t="s">
        <v>21</v>
      </c>
      <c r="C31" s="220"/>
      <c r="D31" s="41"/>
      <c r="E31" s="221"/>
    </row>
    <row r="32" spans="1:6" s="3" customFormat="1" ht="16.5" customHeight="1">
      <c r="A32" s="86" t="s">
        <v>34</v>
      </c>
      <c r="B32" s="86" t="s">
        <v>3</v>
      </c>
      <c r="C32" s="4"/>
      <c r="D32" s="217"/>
      <c r="E32" s="218"/>
    </row>
    <row r="33" spans="1:5" s="3" customFormat="1" ht="16.5" customHeight="1">
      <c r="A33" s="86" t="s">
        <v>35</v>
      </c>
      <c r="B33" s="86" t="s">
        <v>4</v>
      </c>
      <c r="C33" s="4"/>
      <c r="D33" s="217"/>
      <c r="E33" s="93"/>
    </row>
    <row r="34" spans="1:5" s="3" customFormat="1" ht="16.5" customHeight="1">
      <c r="A34" s="86" t="s">
        <v>36</v>
      </c>
      <c r="B34" s="86" t="s">
        <v>5</v>
      </c>
      <c r="C34" s="4"/>
      <c r="D34" s="217"/>
      <c r="E34" s="93"/>
    </row>
    <row r="35" spans="1:5" s="3" customFormat="1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</row>
    <row r="36" spans="1:5" s="3" customFormat="1" ht="16.5" customHeight="1">
      <c r="A36" s="95" t="s">
        <v>273</v>
      </c>
      <c r="B36" s="95" t="s">
        <v>56</v>
      </c>
      <c r="C36" s="4"/>
      <c r="D36" s="217"/>
      <c r="E36" s="93"/>
    </row>
    <row r="37" spans="1:5" s="3" customFormat="1" ht="16.5" customHeight="1">
      <c r="A37" s="95" t="s">
        <v>274</v>
      </c>
      <c r="B37" s="95" t="s">
        <v>55</v>
      </c>
      <c r="C37" s="4"/>
      <c r="D37" s="217"/>
      <c r="E37" s="93"/>
    </row>
    <row r="38" spans="1:5" s="3" customFormat="1" ht="16.5" customHeight="1">
      <c r="A38" s="86" t="s">
        <v>38</v>
      </c>
      <c r="B38" s="86" t="s">
        <v>49</v>
      </c>
      <c r="C38" s="4"/>
      <c r="D38" s="217"/>
      <c r="E38" s="93"/>
    </row>
    <row r="39" spans="1:5" s="3" customFormat="1" ht="16.5" customHeight="1">
      <c r="A39" s="86" t="s">
        <v>39</v>
      </c>
      <c r="B39" s="86" t="s">
        <v>363</v>
      </c>
      <c r="C39" s="81">
        <f>SUM(C40:C45)</f>
        <v>0</v>
      </c>
      <c r="D39" s="81">
        <f>SUM(D40:D45)</f>
        <v>0</v>
      </c>
      <c r="E39" s="93"/>
    </row>
    <row r="40" spans="1:5" s="3" customFormat="1" ht="16.5" customHeight="1">
      <c r="A40" s="17" t="s">
        <v>323</v>
      </c>
      <c r="B40" s="17" t="s">
        <v>327</v>
      </c>
      <c r="C40" s="4"/>
      <c r="D40" s="217"/>
      <c r="E40" s="93"/>
    </row>
    <row r="41" spans="1:5" s="3" customFormat="1" ht="16.5" customHeight="1">
      <c r="A41" s="17" t="s">
        <v>324</v>
      </c>
      <c r="B41" s="17" t="s">
        <v>328</v>
      </c>
      <c r="C41" s="4"/>
      <c r="D41" s="217"/>
      <c r="E41" s="93"/>
    </row>
    <row r="42" spans="1:5" s="3" customFormat="1" ht="16.5" customHeight="1">
      <c r="A42" s="17" t="s">
        <v>325</v>
      </c>
      <c r="B42" s="17" t="s">
        <v>331</v>
      </c>
      <c r="C42" s="4"/>
      <c r="D42" s="217"/>
      <c r="E42" s="93"/>
    </row>
    <row r="43" spans="1:5" s="3" customFormat="1" ht="16.5" customHeight="1">
      <c r="A43" s="17" t="s">
        <v>330</v>
      </c>
      <c r="B43" s="17" t="s">
        <v>332</v>
      </c>
      <c r="C43" s="4"/>
      <c r="D43" s="217"/>
      <c r="E43" s="93"/>
    </row>
    <row r="44" spans="1:5" s="3" customFormat="1" ht="16.5" customHeight="1">
      <c r="A44" s="17" t="s">
        <v>333</v>
      </c>
      <c r="B44" s="17" t="s">
        <v>429</v>
      </c>
      <c r="C44" s="4"/>
      <c r="D44" s="217"/>
      <c r="E44" s="93"/>
    </row>
    <row r="45" spans="1:5" s="3" customFormat="1" ht="16.5" customHeight="1">
      <c r="A45" s="17" t="s">
        <v>430</v>
      </c>
      <c r="B45" s="17" t="s">
        <v>329</v>
      </c>
      <c r="C45" s="4"/>
      <c r="D45" s="217"/>
      <c r="E45" s="93"/>
    </row>
    <row r="46" spans="1:5" s="3" customFormat="1" ht="30">
      <c r="A46" s="86" t="s">
        <v>40</v>
      </c>
      <c r="B46" s="86" t="s">
        <v>28</v>
      </c>
      <c r="C46" s="4"/>
      <c r="D46" s="217"/>
      <c r="E46" s="93"/>
    </row>
    <row r="47" spans="1:5" s="3" customFormat="1" ht="16.5" customHeight="1">
      <c r="A47" s="86" t="s">
        <v>41</v>
      </c>
      <c r="B47" s="86" t="s">
        <v>24</v>
      </c>
      <c r="C47" s="4"/>
      <c r="D47" s="217"/>
      <c r="E47" s="93"/>
    </row>
    <row r="48" spans="1:5" s="3" customFormat="1" ht="16.5" customHeight="1">
      <c r="A48" s="86" t="s">
        <v>42</v>
      </c>
      <c r="B48" s="86" t="s">
        <v>25</v>
      </c>
      <c r="C48" s="4"/>
      <c r="D48" s="217"/>
      <c r="E48" s="93"/>
    </row>
    <row r="49" spans="1:6" s="3" customFormat="1" ht="16.5" customHeight="1">
      <c r="A49" s="86" t="s">
        <v>43</v>
      </c>
      <c r="B49" s="86" t="s">
        <v>26</v>
      </c>
      <c r="C49" s="4"/>
      <c r="D49" s="217"/>
      <c r="E49" s="93"/>
    </row>
    <row r="50" spans="1:6" s="3" customFormat="1" ht="16.5" customHeight="1">
      <c r="A50" s="86" t="s">
        <v>44</v>
      </c>
      <c r="B50" s="86" t="s">
        <v>364</v>
      </c>
      <c r="C50" s="81">
        <f>SUM(C51:C53)</f>
        <v>0</v>
      </c>
      <c r="D50" s="81">
        <f>SUM(D51:D53)</f>
        <v>0</v>
      </c>
      <c r="E50" s="93"/>
    </row>
    <row r="51" spans="1:6" s="3" customFormat="1" ht="16.5" customHeight="1">
      <c r="A51" s="95" t="s">
        <v>338</v>
      </c>
      <c r="B51" s="95" t="s">
        <v>341</v>
      </c>
      <c r="C51" s="4"/>
      <c r="D51" s="217"/>
      <c r="E51" s="93"/>
    </row>
    <row r="52" spans="1:6" s="3" customFormat="1" ht="16.5" customHeight="1">
      <c r="A52" s="95" t="s">
        <v>339</v>
      </c>
      <c r="B52" s="95" t="s">
        <v>340</v>
      </c>
      <c r="C52" s="4"/>
      <c r="D52" s="217"/>
      <c r="E52" s="93"/>
    </row>
    <row r="53" spans="1:6" s="3" customFormat="1" ht="16.5" customHeight="1">
      <c r="A53" s="95" t="s">
        <v>342</v>
      </c>
      <c r="B53" s="95" t="s">
        <v>343</v>
      </c>
      <c r="C53" s="4"/>
      <c r="D53" s="217"/>
      <c r="E53" s="93"/>
    </row>
    <row r="54" spans="1:6" s="3" customFormat="1">
      <c r="A54" s="86" t="s">
        <v>45</v>
      </c>
      <c r="B54" s="86" t="s">
        <v>29</v>
      </c>
      <c r="C54" s="4"/>
      <c r="D54" s="217"/>
      <c r="E54" s="93"/>
    </row>
    <row r="55" spans="1:6" s="3" customFormat="1" ht="16.5" customHeight="1">
      <c r="A55" s="86" t="s">
        <v>46</v>
      </c>
      <c r="B55" s="86" t="s">
        <v>6</v>
      </c>
      <c r="C55" s="4"/>
      <c r="D55" s="217"/>
      <c r="E55" s="218"/>
      <c r="F55" s="219"/>
    </row>
    <row r="56" spans="1:6" s="3" customFormat="1" ht="30">
      <c r="A56" s="85">
        <v>1.3</v>
      </c>
      <c r="B56" s="85" t="s">
        <v>368</v>
      </c>
      <c r="C56" s="82">
        <f>SUM(C57:C58)</f>
        <v>0</v>
      </c>
      <c r="D56" s="82">
        <f>SUM(D57:D58)</f>
        <v>0</v>
      </c>
      <c r="E56" s="218"/>
      <c r="F56" s="219"/>
    </row>
    <row r="57" spans="1:6" s="3" customFormat="1" ht="30">
      <c r="A57" s="86" t="s">
        <v>50</v>
      </c>
      <c r="B57" s="86" t="s">
        <v>48</v>
      </c>
      <c r="C57" s="4"/>
      <c r="D57" s="217"/>
      <c r="E57" s="218"/>
      <c r="F57" s="219"/>
    </row>
    <row r="58" spans="1:6" s="3" customFormat="1" ht="16.5" customHeight="1">
      <c r="A58" s="86" t="s">
        <v>51</v>
      </c>
      <c r="B58" s="86" t="s">
        <v>47</v>
      </c>
      <c r="C58" s="4"/>
      <c r="D58" s="217"/>
      <c r="E58" s="218"/>
      <c r="F58" s="219"/>
    </row>
    <row r="59" spans="1:6" s="3" customFormat="1">
      <c r="A59" s="85">
        <v>1.4</v>
      </c>
      <c r="B59" s="85" t="s">
        <v>370</v>
      </c>
      <c r="C59" s="4"/>
      <c r="D59" s="217"/>
      <c r="E59" s="218"/>
      <c r="F59" s="219"/>
    </row>
    <row r="60" spans="1:6" s="222" customFormat="1">
      <c r="A60" s="85">
        <v>1.5</v>
      </c>
      <c r="B60" s="85" t="s">
        <v>7</v>
      </c>
      <c r="C60" s="220"/>
      <c r="D60" s="40"/>
      <c r="E60" s="221"/>
    </row>
    <row r="61" spans="1:6" s="222" customFormat="1">
      <c r="A61" s="85">
        <v>1.6</v>
      </c>
      <c r="B61" s="45" t="s">
        <v>8</v>
      </c>
      <c r="C61" s="83">
        <f>SUM(C62:C66)</f>
        <v>0</v>
      </c>
      <c r="D61" s="84">
        <f>SUM(D62:D66)</f>
        <v>0</v>
      </c>
      <c r="E61" s="221"/>
    </row>
    <row r="62" spans="1:6" s="222" customFormat="1">
      <c r="A62" s="86" t="s">
        <v>280</v>
      </c>
      <c r="B62" s="46" t="s">
        <v>52</v>
      </c>
      <c r="C62" s="220"/>
      <c r="D62" s="40"/>
      <c r="E62" s="221"/>
    </row>
    <row r="63" spans="1:6" s="222" customFormat="1" ht="30">
      <c r="A63" s="86" t="s">
        <v>281</v>
      </c>
      <c r="B63" s="46" t="s">
        <v>54</v>
      </c>
      <c r="C63" s="220"/>
      <c r="D63" s="40"/>
      <c r="E63" s="221"/>
    </row>
    <row r="64" spans="1:6" s="222" customFormat="1">
      <c r="A64" s="86" t="s">
        <v>282</v>
      </c>
      <c r="B64" s="46" t="s">
        <v>53</v>
      </c>
      <c r="C64" s="40"/>
      <c r="D64" s="40"/>
      <c r="E64" s="221"/>
    </row>
    <row r="65" spans="1:5" s="222" customFormat="1">
      <c r="A65" s="86" t="s">
        <v>283</v>
      </c>
      <c r="B65" s="46" t="s">
        <v>27</v>
      </c>
      <c r="C65" s="220"/>
      <c r="D65" s="40"/>
      <c r="E65" s="221"/>
    </row>
    <row r="66" spans="1:5" s="222" customFormat="1">
      <c r="A66" s="86" t="s">
        <v>309</v>
      </c>
      <c r="B66" s="46" t="s">
        <v>310</v>
      </c>
      <c r="C66" s="220"/>
      <c r="D66" s="40"/>
      <c r="E66" s="221"/>
    </row>
    <row r="67" spans="1:5">
      <c r="A67" s="215">
        <v>2</v>
      </c>
      <c r="B67" s="215" t="s">
        <v>365</v>
      </c>
      <c r="C67" s="224"/>
      <c r="D67" s="83">
        <f>SUM(D68:D74)</f>
        <v>0</v>
      </c>
      <c r="E67" s="94"/>
    </row>
    <row r="68" spans="1:5">
      <c r="A68" s="96">
        <v>2.1</v>
      </c>
      <c r="B68" s="225" t="s">
        <v>89</v>
      </c>
      <c r="C68" s="226"/>
      <c r="D68" s="22"/>
      <c r="E68" s="94"/>
    </row>
    <row r="69" spans="1:5">
      <c r="A69" s="96">
        <v>2.2000000000000002</v>
      </c>
      <c r="B69" s="225" t="s">
        <v>366</v>
      </c>
      <c r="C69" s="226"/>
      <c r="D69" s="22"/>
      <c r="E69" s="94"/>
    </row>
    <row r="70" spans="1:5">
      <c r="A70" s="96">
        <v>2.2999999999999998</v>
      </c>
      <c r="B70" s="225" t="s">
        <v>93</v>
      </c>
      <c r="C70" s="226"/>
      <c r="D70" s="22"/>
      <c r="E70" s="94"/>
    </row>
    <row r="71" spans="1:5">
      <c r="A71" s="96">
        <v>2.4</v>
      </c>
      <c r="B71" s="225" t="s">
        <v>92</v>
      </c>
      <c r="C71" s="226"/>
      <c r="D71" s="22"/>
      <c r="E71" s="94"/>
    </row>
    <row r="72" spans="1:5">
      <c r="A72" s="96">
        <v>2.5</v>
      </c>
      <c r="B72" s="225" t="s">
        <v>367</v>
      </c>
      <c r="C72" s="226"/>
      <c r="D72" s="22"/>
      <c r="E72" s="94"/>
    </row>
    <row r="73" spans="1:5">
      <c r="A73" s="96">
        <v>2.6</v>
      </c>
      <c r="B73" s="225" t="s">
        <v>90</v>
      </c>
      <c r="C73" s="226"/>
      <c r="D73" s="22"/>
      <c r="E73" s="94"/>
    </row>
    <row r="74" spans="1:5">
      <c r="A74" s="96">
        <v>2.7</v>
      </c>
      <c r="B74" s="225" t="s">
        <v>91</v>
      </c>
      <c r="C74" s="227"/>
      <c r="D74" s="22"/>
      <c r="E74" s="94"/>
    </row>
    <row r="75" spans="1:5">
      <c r="A75" s="215">
        <v>3</v>
      </c>
      <c r="B75" s="215" t="s">
        <v>389</v>
      </c>
      <c r="C75" s="83"/>
      <c r="D75" s="22"/>
      <c r="E75" s="94"/>
    </row>
    <row r="76" spans="1:5">
      <c r="A76" s="215">
        <v>4</v>
      </c>
      <c r="B76" s="215" t="s">
        <v>235</v>
      </c>
      <c r="C76" s="83"/>
      <c r="D76" s="83">
        <f>SUM(D77:D78)</f>
        <v>0</v>
      </c>
      <c r="E76" s="94"/>
    </row>
    <row r="77" spans="1:5">
      <c r="A77" s="96">
        <v>4.0999999999999996</v>
      </c>
      <c r="B77" s="96" t="s">
        <v>236</v>
      </c>
      <c r="C77" s="226"/>
      <c r="D77" s="8"/>
      <c r="E77" s="94"/>
    </row>
    <row r="78" spans="1:5">
      <c r="A78" s="96">
        <v>4.2</v>
      </c>
      <c r="B78" s="96" t="s">
        <v>237</v>
      </c>
      <c r="C78" s="227"/>
      <c r="D78" s="8"/>
      <c r="E78" s="94"/>
    </row>
    <row r="79" spans="1:5">
      <c r="A79" s="215">
        <v>5</v>
      </c>
      <c r="B79" s="215" t="s">
        <v>262</v>
      </c>
      <c r="C79" s="240"/>
      <c r="D79" s="227"/>
      <c r="E79" s="94"/>
    </row>
    <row r="80" spans="1:5">
      <c r="B80" s="44"/>
    </row>
    <row r="81" spans="1:9">
      <c r="A81" s="474" t="s">
        <v>431</v>
      </c>
      <c r="B81" s="474"/>
      <c r="C81" s="474"/>
      <c r="D81" s="474"/>
      <c r="E81" s="5"/>
    </row>
    <row r="82" spans="1:9">
      <c r="B82" s="44"/>
    </row>
    <row r="83" spans="1:9" s="23" customFormat="1" ht="12.75"/>
    <row r="84" spans="1:9">
      <c r="A84" s="67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40" zoomScale="80" zoomScaleSheetLayoutView="80" workbookViewId="0">
      <selection activeCell="K56" sqref="K56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2" t="s">
        <v>285</v>
      </c>
      <c r="B1" s="112"/>
      <c r="C1" s="472" t="s">
        <v>97</v>
      </c>
      <c r="D1" s="472"/>
      <c r="E1" s="145"/>
    </row>
    <row r="2" spans="1:12">
      <c r="A2" s="74" t="s">
        <v>128</v>
      </c>
      <c r="B2" s="112"/>
      <c r="C2" s="471" t="str">
        <f>'ფორმა N1'!L2</f>
        <v>12,09,-02,10,2017</v>
      </c>
      <c r="D2" s="471"/>
      <c r="E2" s="145"/>
    </row>
    <row r="3" spans="1:12">
      <c r="A3" s="74"/>
      <c r="B3" s="112"/>
      <c r="C3" s="324"/>
      <c r="D3" s="324"/>
      <c r="E3" s="145"/>
    </row>
    <row r="4" spans="1:12" s="2" customFormat="1">
      <c r="A4" s="75" t="s">
        <v>257</v>
      </c>
      <c r="B4" s="75"/>
      <c r="C4" s="74"/>
      <c r="D4" s="74"/>
      <c r="E4" s="106"/>
      <c r="L4" s="21"/>
    </row>
    <row r="5" spans="1:12" s="2" customFormat="1">
      <c r="A5" s="117" t="str">
        <f>'ფორმა N1'!A5</f>
        <v>მ.პ.გ. ქართული ოცნება - დემოკრატიული საქართველო</v>
      </c>
      <c r="B5" s="109"/>
      <c r="C5" s="59"/>
      <c r="D5" s="59"/>
      <c r="E5" s="106"/>
    </row>
    <row r="6" spans="1:12" s="2" customFormat="1">
      <c r="A6" s="75"/>
      <c r="B6" s="75"/>
      <c r="C6" s="74"/>
      <c r="D6" s="74"/>
      <c r="E6" s="106"/>
    </row>
    <row r="7" spans="1:12" s="6" customFormat="1">
      <c r="A7" s="323"/>
      <c r="B7" s="323"/>
      <c r="C7" s="76"/>
      <c r="D7" s="76"/>
      <c r="E7" s="146"/>
    </row>
    <row r="8" spans="1:12" s="6" customFormat="1" ht="30">
      <c r="A8" s="104" t="s">
        <v>64</v>
      </c>
      <c r="B8" s="77" t="s">
        <v>11</v>
      </c>
      <c r="C8" s="77" t="s">
        <v>10</v>
      </c>
      <c r="D8" s="77" t="s">
        <v>9</v>
      </c>
      <c r="E8" s="146"/>
    </row>
    <row r="9" spans="1:12" s="9" customFormat="1" ht="18">
      <c r="A9" s="13">
        <v>1</v>
      </c>
      <c r="B9" s="13" t="s">
        <v>57</v>
      </c>
      <c r="C9" s="80">
        <f>SUM(C10,C14,C54,C57,C58,C59,C76)</f>
        <v>4352557.58</v>
      </c>
      <c r="D9" s="80">
        <f>SUM(D10,D14,D54,D57,D58,D59,D65,D72,D73)</f>
        <v>5180060.3099999996</v>
      </c>
      <c r="E9" s="147"/>
    </row>
    <row r="10" spans="1:12" s="9" customFormat="1" ht="18">
      <c r="A10" s="14">
        <v>1.1000000000000001</v>
      </c>
      <c r="B10" s="14" t="s">
        <v>58</v>
      </c>
      <c r="C10" s="82">
        <f>SUM(C11:C12)</f>
        <v>45875</v>
      </c>
      <c r="D10" s="82">
        <f>SUM(D11:D12)</f>
        <v>45875</v>
      </c>
      <c r="E10" s="147"/>
    </row>
    <row r="11" spans="1:12" s="9" customFormat="1" ht="16.5" customHeight="1">
      <c r="A11" s="16" t="s">
        <v>30</v>
      </c>
      <c r="B11" s="16" t="s">
        <v>59</v>
      </c>
      <c r="C11" s="33">
        <v>45875</v>
      </c>
      <c r="D11" s="34">
        <v>45875</v>
      </c>
      <c r="E11" s="147"/>
    </row>
    <row r="12" spans="1:12" ht="16.5" customHeight="1">
      <c r="A12" s="16" t="s">
        <v>31</v>
      </c>
      <c r="B12" s="16" t="s">
        <v>0</v>
      </c>
      <c r="C12" s="33"/>
      <c r="D12" s="34"/>
      <c r="E12" s="145"/>
    </row>
    <row r="13" spans="1:12" ht="16.5" customHeight="1">
      <c r="A13" s="381" t="s">
        <v>455</v>
      </c>
      <c r="B13" s="382" t="s">
        <v>456</v>
      </c>
      <c r="C13" s="33"/>
      <c r="D13" s="34"/>
      <c r="E13" s="145"/>
    </row>
    <row r="14" spans="1:12">
      <c r="A14" s="14">
        <v>1.2</v>
      </c>
      <c r="B14" s="14" t="s">
        <v>60</v>
      </c>
      <c r="C14" s="82">
        <f>SUM(C15,C18,C30:C33,C36,C37,C44,C45,C46,C47,C48,C52,C53)</f>
        <v>3889601.47</v>
      </c>
      <c r="D14" s="82">
        <f>SUM(D15,D18,D30:D33,D36,D37,D44,D45,D46,D47,D48,D52,D53)</f>
        <v>4899859.4099999992</v>
      </c>
      <c r="E14" s="145"/>
    </row>
    <row r="15" spans="1:12">
      <c r="A15" s="16" t="s">
        <v>32</v>
      </c>
      <c r="B15" s="16" t="s">
        <v>1</v>
      </c>
      <c r="C15" s="81">
        <f>SUM(C16:C17)</f>
        <v>3565.56</v>
      </c>
      <c r="D15" s="81">
        <f>SUM(D16:D17)</f>
        <v>3565.56</v>
      </c>
      <c r="E15" s="145"/>
    </row>
    <row r="16" spans="1:12" ht="17.25" customHeight="1">
      <c r="A16" s="17" t="s">
        <v>87</v>
      </c>
      <c r="B16" s="17" t="s">
        <v>61</v>
      </c>
      <c r="C16" s="35"/>
      <c r="D16" s="36"/>
      <c r="E16" s="145"/>
    </row>
    <row r="17" spans="1:8" ht="17.25" customHeight="1">
      <c r="A17" s="17" t="s">
        <v>88</v>
      </c>
      <c r="B17" s="17" t="s">
        <v>62</v>
      </c>
      <c r="C17" s="35">
        <v>3565.56</v>
      </c>
      <c r="D17" s="36">
        <f>1782.78*2</f>
        <v>3565.56</v>
      </c>
      <c r="E17" s="145"/>
    </row>
    <row r="18" spans="1:8">
      <c r="A18" s="16" t="s">
        <v>33</v>
      </c>
      <c r="B18" s="16" t="s">
        <v>2</v>
      </c>
      <c r="C18" s="81">
        <f>SUM(C19:C24,C29)</f>
        <v>74031.520000000004</v>
      </c>
      <c r="D18" s="81">
        <f>SUM(D19:D24,D29)</f>
        <v>90121.319999999992</v>
      </c>
      <c r="E18" s="145"/>
    </row>
    <row r="19" spans="1:8" ht="30">
      <c r="A19" s="17" t="s">
        <v>12</v>
      </c>
      <c r="B19" s="17" t="s">
        <v>233</v>
      </c>
      <c r="C19" s="37">
        <f>11370+3810+8160</f>
        <v>23340</v>
      </c>
      <c r="D19" s="453">
        <f>29125.4+10800</f>
        <v>39925.4</v>
      </c>
      <c r="E19" s="145"/>
    </row>
    <row r="20" spans="1:8">
      <c r="A20" s="17" t="s">
        <v>13</v>
      </c>
      <c r="B20" s="17" t="s">
        <v>14</v>
      </c>
      <c r="C20" s="37"/>
      <c r="D20" s="453"/>
      <c r="E20" s="145"/>
    </row>
    <row r="21" spans="1:8" ht="30">
      <c r="A21" s="17" t="s">
        <v>264</v>
      </c>
      <c r="B21" s="17" t="s">
        <v>22</v>
      </c>
      <c r="C21" s="37"/>
      <c r="D21" s="453"/>
      <c r="E21" s="145"/>
    </row>
    <row r="22" spans="1:8">
      <c r="A22" s="17" t="s">
        <v>265</v>
      </c>
      <c r="B22" s="17" t="s">
        <v>15</v>
      </c>
      <c r="C22" s="37">
        <v>20042.29</v>
      </c>
      <c r="D22" s="453">
        <v>19546.689999999999</v>
      </c>
      <c r="E22" s="145"/>
    </row>
    <row r="23" spans="1:8">
      <c r="A23" s="17" t="s">
        <v>266</v>
      </c>
      <c r="B23" s="17" t="s">
        <v>16</v>
      </c>
      <c r="C23" s="37"/>
      <c r="D23" s="40"/>
      <c r="E23" s="145"/>
    </row>
    <row r="24" spans="1:8">
      <c r="A24" s="17" t="s">
        <v>267</v>
      </c>
      <c r="B24" s="17" t="s">
        <v>17</v>
      </c>
      <c r="C24" s="115">
        <f>SUM(C25:C28)</f>
        <v>30649.23</v>
      </c>
      <c r="D24" s="115">
        <f>SUM(D25:D28)</f>
        <v>30649.23</v>
      </c>
      <c r="E24" s="145"/>
    </row>
    <row r="25" spans="1:8" ht="16.5" customHeight="1">
      <c r="A25" s="18" t="s">
        <v>268</v>
      </c>
      <c r="B25" s="18" t="s">
        <v>18</v>
      </c>
      <c r="C25" s="455">
        <v>28914.7</v>
      </c>
      <c r="D25" s="454">
        <v>28914.7</v>
      </c>
      <c r="E25" s="145"/>
    </row>
    <row r="26" spans="1:8" ht="16.5" customHeight="1">
      <c r="A26" s="18" t="s">
        <v>269</v>
      </c>
      <c r="B26" s="18" t="s">
        <v>19</v>
      </c>
      <c r="C26" s="455">
        <v>1627.4</v>
      </c>
      <c r="D26" s="454">
        <v>1627.4</v>
      </c>
      <c r="E26" s="145"/>
    </row>
    <row r="27" spans="1:8" ht="16.5" customHeight="1">
      <c r="A27" s="18" t="s">
        <v>270</v>
      </c>
      <c r="B27" s="18" t="s">
        <v>20</v>
      </c>
      <c r="C27" s="455">
        <v>70.849999999999994</v>
      </c>
      <c r="D27" s="454">
        <v>70.849999999999994</v>
      </c>
      <c r="E27" s="145"/>
    </row>
    <row r="28" spans="1:8" ht="16.5" customHeight="1">
      <c r="A28" s="18" t="s">
        <v>271</v>
      </c>
      <c r="B28" s="18" t="s">
        <v>23</v>
      </c>
      <c r="C28" s="455">
        <v>36.28</v>
      </c>
      <c r="D28" s="454">
        <v>36.28</v>
      </c>
      <c r="E28" s="145"/>
    </row>
    <row r="29" spans="1:8">
      <c r="A29" s="17" t="s">
        <v>272</v>
      </c>
      <c r="B29" s="17" t="s">
        <v>21</v>
      </c>
      <c r="C29" s="37"/>
      <c r="D29" s="41"/>
      <c r="E29" s="145"/>
    </row>
    <row r="30" spans="1:8">
      <c r="A30" s="16" t="s">
        <v>34</v>
      </c>
      <c r="B30" s="16" t="s">
        <v>3</v>
      </c>
      <c r="C30" s="33">
        <v>2375.1999999999998</v>
      </c>
      <c r="D30" s="34">
        <v>3825.2</v>
      </c>
      <c r="E30" s="145"/>
      <c r="H30" s="452"/>
    </row>
    <row r="31" spans="1:8">
      <c r="A31" s="16" t="s">
        <v>35</v>
      </c>
      <c r="B31" s="16" t="s">
        <v>4</v>
      </c>
      <c r="C31" s="33"/>
      <c r="D31" s="34"/>
      <c r="E31" s="145"/>
    </row>
    <row r="32" spans="1:8">
      <c r="A32" s="16" t="s">
        <v>36</v>
      </c>
      <c r="B32" s="16" t="s">
        <v>5</v>
      </c>
      <c r="C32" s="33"/>
      <c r="D32" s="34"/>
      <c r="E32" s="145"/>
    </row>
    <row r="33" spans="1:8">
      <c r="A33" s="16" t="s">
        <v>37</v>
      </c>
      <c r="B33" s="16" t="s">
        <v>63</v>
      </c>
      <c r="C33" s="81">
        <f>SUM(C34:C35)</f>
        <v>6669.83</v>
      </c>
      <c r="D33" s="81">
        <f>SUM(D34:D35)</f>
        <v>2204.25</v>
      </c>
      <c r="E33" s="145"/>
    </row>
    <row r="34" spans="1:8">
      <c r="A34" s="17" t="s">
        <v>273</v>
      </c>
      <c r="B34" s="17" t="s">
        <v>56</v>
      </c>
      <c r="C34" s="33">
        <v>4465.58</v>
      </c>
      <c r="D34" s="34"/>
      <c r="E34" s="145"/>
    </row>
    <row r="35" spans="1:8">
      <c r="A35" s="17" t="s">
        <v>274</v>
      </c>
      <c r="B35" s="17" t="s">
        <v>55</v>
      </c>
      <c r="C35" s="33">
        <v>2204.25</v>
      </c>
      <c r="D35" s="34">
        <v>2204.25</v>
      </c>
      <c r="E35" s="145"/>
    </row>
    <row r="36" spans="1:8">
      <c r="A36" s="16" t="s">
        <v>38</v>
      </c>
      <c r="B36" s="16" t="s">
        <v>49</v>
      </c>
      <c r="C36" s="33">
        <v>2442.7600000000002</v>
      </c>
      <c r="D36" s="34">
        <f>2435.37+7.39</f>
        <v>2442.7599999999998</v>
      </c>
      <c r="E36" s="145"/>
    </row>
    <row r="37" spans="1:8">
      <c r="A37" s="16" t="s">
        <v>39</v>
      </c>
      <c r="B37" s="16" t="s">
        <v>326</v>
      </c>
      <c r="C37" s="81">
        <f>SUM(C38:C43)</f>
        <v>2691835.42</v>
      </c>
      <c r="D37" s="81">
        <f>SUM(D38:D43)</f>
        <v>4048998.66</v>
      </c>
      <c r="E37" s="145"/>
    </row>
    <row r="38" spans="1:8">
      <c r="A38" s="17" t="s">
        <v>323</v>
      </c>
      <c r="B38" s="17" t="s">
        <v>327</v>
      </c>
      <c r="C38" s="33">
        <v>69163.33</v>
      </c>
      <c r="D38" s="33">
        <v>1339137</v>
      </c>
      <c r="E38" s="145"/>
    </row>
    <row r="39" spans="1:8">
      <c r="A39" s="17" t="s">
        <v>324</v>
      </c>
      <c r="B39" s="17" t="s">
        <v>328</v>
      </c>
      <c r="C39" s="33"/>
      <c r="D39" s="33">
        <v>5110</v>
      </c>
      <c r="E39" s="145"/>
    </row>
    <row r="40" spans="1:8">
      <c r="A40" s="17" t="s">
        <v>325</v>
      </c>
      <c r="B40" s="17" t="s">
        <v>331</v>
      </c>
      <c r="C40" s="33">
        <v>154422.39999999999</v>
      </c>
      <c r="D40" s="34">
        <v>65354.5</v>
      </c>
      <c r="E40" s="145"/>
    </row>
    <row r="41" spans="1:8">
      <c r="A41" s="17" t="s">
        <v>330</v>
      </c>
      <c r="B41" s="17" t="s">
        <v>332</v>
      </c>
      <c r="C41" s="33"/>
      <c r="D41" s="34"/>
      <c r="E41" s="145"/>
    </row>
    <row r="42" spans="1:8">
      <c r="A42" s="17" t="s">
        <v>333</v>
      </c>
      <c r="B42" s="17" t="s">
        <v>429</v>
      </c>
      <c r="C42" s="33">
        <v>1562193.52</v>
      </c>
      <c r="D42" s="34">
        <v>1733978</v>
      </c>
      <c r="E42" s="145"/>
    </row>
    <row r="43" spans="1:8">
      <c r="A43" s="17" t="s">
        <v>430</v>
      </c>
      <c r="B43" s="17" t="s">
        <v>329</v>
      </c>
      <c r="C43" s="33">
        <f>904783.81+1272.36</f>
        <v>906056.17</v>
      </c>
      <c r="D43" s="34">
        <f>538286.7+173328.1+192532+1272.36</f>
        <v>905419.15999999992</v>
      </c>
      <c r="E43" s="145"/>
    </row>
    <row r="44" spans="1:8" ht="30">
      <c r="A44" s="16" t="s">
        <v>40</v>
      </c>
      <c r="B44" s="16" t="s">
        <v>28</v>
      </c>
      <c r="C44" s="33"/>
      <c r="D44" s="34"/>
      <c r="E44" s="145"/>
    </row>
    <row r="45" spans="1:8">
      <c r="A45" s="16" t="s">
        <v>41</v>
      </c>
      <c r="B45" s="16" t="s">
        <v>24</v>
      </c>
      <c r="C45" s="33">
        <v>7390</v>
      </c>
      <c r="D45" s="34">
        <v>6040</v>
      </c>
      <c r="E45" s="145"/>
      <c r="H45" s="452"/>
    </row>
    <row r="46" spans="1:8">
      <c r="A46" s="16" t="s">
        <v>42</v>
      </c>
      <c r="B46" s="16" t="s">
        <v>25</v>
      </c>
      <c r="C46" s="33"/>
      <c r="D46" s="34"/>
      <c r="E46" s="145"/>
    </row>
    <row r="47" spans="1:8">
      <c r="A47" s="16" t="s">
        <v>43</v>
      </c>
      <c r="B47" s="16" t="s">
        <v>26</v>
      </c>
      <c r="C47" s="33">
        <v>468</v>
      </c>
      <c r="D47" s="34">
        <v>618</v>
      </c>
      <c r="E47" s="145"/>
    </row>
    <row r="48" spans="1:8">
      <c r="A48" s="16" t="s">
        <v>44</v>
      </c>
      <c r="B48" s="16" t="s">
        <v>279</v>
      </c>
      <c r="C48" s="81">
        <f>SUM(C49:C51)</f>
        <v>242348.45</v>
      </c>
      <c r="D48" s="81">
        <f>SUM(D49:D51)</f>
        <v>209768.56</v>
      </c>
      <c r="E48" s="145"/>
    </row>
    <row r="49" spans="1:5">
      <c r="A49" s="95" t="s">
        <v>338</v>
      </c>
      <c r="B49" s="95" t="s">
        <v>341</v>
      </c>
      <c r="C49" s="33">
        <v>180466.95</v>
      </c>
      <c r="D49" s="34">
        <v>164833.1</v>
      </c>
      <c r="E49" s="145"/>
    </row>
    <row r="50" spans="1:5">
      <c r="A50" s="95" t="s">
        <v>339</v>
      </c>
      <c r="B50" s="95" t="s">
        <v>340</v>
      </c>
      <c r="C50" s="33">
        <f>3050+50586</f>
        <v>53636</v>
      </c>
      <c r="D50" s="34">
        <v>36935.5</v>
      </c>
      <c r="E50" s="145"/>
    </row>
    <row r="51" spans="1:5">
      <c r="A51" s="95" t="s">
        <v>342</v>
      </c>
      <c r="B51" s="95" t="s">
        <v>343</v>
      </c>
      <c r="C51" s="33">
        <v>8245.5</v>
      </c>
      <c r="D51" s="34">
        <v>7999.96</v>
      </c>
      <c r="E51" s="145"/>
    </row>
    <row r="52" spans="1:5" ht="26.25" customHeight="1">
      <c r="A52" s="16" t="s">
        <v>45</v>
      </c>
      <c r="B52" s="16" t="s">
        <v>29</v>
      </c>
      <c r="C52" s="33"/>
      <c r="D52" s="34"/>
      <c r="E52" s="145"/>
    </row>
    <row r="53" spans="1:5">
      <c r="A53" s="16" t="s">
        <v>46</v>
      </c>
      <c r="B53" s="16" t="s">
        <v>6</v>
      </c>
      <c r="C53" s="33">
        <f>163073+78573.64+52157.96+512606.7+52063.43</f>
        <v>858474.7300000001</v>
      </c>
      <c r="D53" s="34">
        <v>532275.1</v>
      </c>
      <c r="E53" s="145"/>
    </row>
    <row r="54" spans="1:5" ht="30">
      <c r="A54" s="14">
        <v>1.3</v>
      </c>
      <c r="B54" s="85" t="s">
        <v>368</v>
      </c>
      <c r="C54" s="82">
        <f>SUM(C55:C56)</f>
        <v>417071.11</v>
      </c>
      <c r="D54" s="82">
        <f>SUM(D55:D56)</f>
        <v>234315.9</v>
      </c>
      <c r="E54" s="145"/>
    </row>
    <row r="55" spans="1:5" ht="30">
      <c r="A55" s="16" t="s">
        <v>50</v>
      </c>
      <c r="B55" s="16" t="s">
        <v>48</v>
      </c>
      <c r="C55" s="33">
        <v>417071.11</v>
      </c>
      <c r="D55" s="34">
        <v>234315.9</v>
      </c>
      <c r="E55" s="145"/>
    </row>
    <row r="56" spans="1:5">
      <c r="A56" s="16" t="s">
        <v>51</v>
      </c>
      <c r="B56" s="16" t="s">
        <v>47</v>
      </c>
      <c r="C56" s="33"/>
      <c r="D56" s="34"/>
      <c r="E56" s="145"/>
    </row>
    <row r="57" spans="1:5">
      <c r="A57" s="14">
        <v>1.4</v>
      </c>
      <c r="B57" s="14" t="s">
        <v>370</v>
      </c>
      <c r="C57" s="33"/>
      <c r="D57" s="34"/>
      <c r="E57" s="145"/>
    </row>
    <row r="58" spans="1:5">
      <c r="A58" s="14">
        <v>1.5</v>
      </c>
      <c r="B58" s="14" t="s">
        <v>7</v>
      </c>
      <c r="C58" s="37"/>
      <c r="D58" s="40"/>
      <c r="E58" s="145"/>
    </row>
    <row r="59" spans="1:5">
      <c r="A59" s="14">
        <v>1.6</v>
      </c>
      <c r="B59" s="45" t="s">
        <v>8</v>
      </c>
      <c r="C59" s="82">
        <f>SUM(C60:C64)</f>
        <v>10</v>
      </c>
      <c r="D59" s="82">
        <f>SUM(D60:D64)</f>
        <v>10</v>
      </c>
      <c r="E59" s="145"/>
    </row>
    <row r="60" spans="1:5">
      <c r="A60" s="16" t="s">
        <v>280</v>
      </c>
      <c r="B60" s="46" t="s">
        <v>52</v>
      </c>
      <c r="C60" s="37"/>
      <c r="D60" s="40"/>
      <c r="E60" s="145"/>
    </row>
    <row r="61" spans="1:5" ht="30">
      <c r="A61" s="16" t="s">
        <v>281</v>
      </c>
      <c r="B61" s="46" t="s">
        <v>54</v>
      </c>
      <c r="C61" s="37"/>
      <c r="D61" s="40"/>
      <c r="E61" s="145"/>
    </row>
    <row r="62" spans="1:5">
      <c r="A62" s="16" t="s">
        <v>282</v>
      </c>
      <c r="B62" s="46" t="s">
        <v>53</v>
      </c>
      <c r="C62" s="40"/>
      <c r="D62" s="40"/>
      <c r="E62" s="145"/>
    </row>
    <row r="63" spans="1:5">
      <c r="A63" s="16" t="s">
        <v>283</v>
      </c>
      <c r="B63" s="46" t="s">
        <v>647</v>
      </c>
      <c r="C63" s="37">
        <v>10</v>
      </c>
      <c r="D63" s="40">
        <v>10</v>
      </c>
      <c r="E63" s="145"/>
    </row>
    <row r="64" spans="1:5">
      <c r="A64" s="16" t="s">
        <v>309</v>
      </c>
      <c r="B64" s="194" t="s">
        <v>310</v>
      </c>
      <c r="C64" s="37"/>
      <c r="D64" s="195"/>
      <c r="E64" s="145"/>
    </row>
    <row r="65" spans="1:5">
      <c r="A65" s="13">
        <v>2</v>
      </c>
      <c r="B65" s="47" t="s">
        <v>95</v>
      </c>
      <c r="C65" s="243"/>
      <c r="D65" s="116">
        <f>SUM(D66:D71)</f>
        <v>0</v>
      </c>
      <c r="E65" s="145"/>
    </row>
    <row r="66" spans="1:5">
      <c r="A66" s="15">
        <v>2.1</v>
      </c>
      <c r="B66" s="48" t="s">
        <v>89</v>
      </c>
      <c r="C66" s="243"/>
      <c r="D66" s="42"/>
      <c r="E66" s="145"/>
    </row>
    <row r="67" spans="1:5">
      <c r="A67" s="15">
        <v>2.2000000000000002</v>
      </c>
      <c r="B67" s="48" t="s">
        <v>93</v>
      </c>
      <c r="C67" s="245"/>
      <c r="D67" s="43"/>
      <c r="E67" s="145"/>
    </row>
    <row r="68" spans="1:5">
      <c r="A68" s="15">
        <v>2.2999999999999998</v>
      </c>
      <c r="B68" s="48" t="s">
        <v>92</v>
      </c>
      <c r="C68" s="245"/>
      <c r="D68" s="43"/>
      <c r="E68" s="145"/>
    </row>
    <row r="69" spans="1:5">
      <c r="A69" s="15">
        <v>2.4</v>
      </c>
      <c r="B69" s="48" t="s">
        <v>94</v>
      </c>
      <c r="C69" s="245"/>
      <c r="D69" s="43"/>
      <c r="E69" s="145"/>
    </row>
    <row r="70" spans="1:5">
      <c r="A70" s="15">
        <v>2.5</v>
      </c>
      <c r="B70" s="48" t="s">
        <v>90</v>
      </c>
      <c r="C70" s="245"/>
      <c r="D70" s="43"/>
      <c r="E70" s="145"/>
    </row>
    <row r="71" spans="1:5">
      <c r="A71" s="15">
        <v>2.6</v>
      </c>
      <c r="B71" s="48" t="s">
        <v>91</v>
      </c>
      <c r="C71" s="245"/>
      <c r="D71" s="43"/>
      <c r="E71" s="145"/>
    </row>
    <row r="72" spans="1:5" s="2" customFormat="1">
      <c r="A72" s="13">
        <v>3</v>
      </c>
      <c r="B72" s="241" t="s">
        <v>389</v>
      </c>
      <c r="C72" s="244"/>
      <c r="D72" s="242"/>
      <c r="E72" s="103"/>
    </row>
    <row r="73" spans="1:5" s="2" customFormat="1">
      <c r="A73" s="13">
        <v>4</v>
      </c>
      <c r="B73" s="13" t="s">
        <v>235</v>
      </c>
      <c r="C73" s="244">
        <f>SUM(C74:C75)</f>
        <v>0</v>
      </c>
      <c r="D73" s="83">
        <f>SUM(D74:D75)</f>
        <v>0</v>
      </c>
      <c r="E73" s="103"/>
    </row>
    <row r="74" spans="1:5" s="2" customFormat="1">
      <c r="A74" s="15">
        <v>4.0999999999999996</v>
      </c>
      <c r="B74" s="15" t="s">
        <v>236</v>
      </c>
      <c r="C74" s="8"/>
      <c r="D74" s="8"/>
      <c r="E74" s="103"/>
    </row>
    <row r="75" spans="1:5" s="2" customFormat="1">
      <c r="A75" s="15">
        <v>4.2</v>
      </c>
      <c r="B75" s="15" t="s">
        <v>237</v>
      </c>
      <c r="C75" s="8"/>
      <c r="D75" s="8"/>
      <c r="E75" s="103"/>
    </row>
    <row r="76" spans="1:5" s="2" customFormat="1">
      <c r="A76" s="13">
        <v>5</v>
      </c>
      <c r="B76" s="239" t="s">
        <v>262</v>
      </c>
      <c r="C76" s="8"/>
      <c r="D76" s="83"/>
      <c r="E76" s="103"/>
    </row>
    <row r="77" spans="1:5" s="2" customFormat="1">
      <c r="A77" s="333"/>
      <c r="B77" s="333"/>
      <c r="C77" s="12"/>
      <c r="D77" s="12"/>
      <c r="E77" s="103"/>
    </row>
    <row r="78" spans="1:5" s="2" customFormat="1">
      <c r="A78" s="474" t="s">
        <v>431</v>
      </c>
      <c r="B78" s="474"/>
      <c r="C78" s="474"/>
      <c r="D78" s="474"/>
      <c r="E78" s="103"/>
    </row>
    <row r="79" spans="1:5" s="2" customFormat="1">
      <c r="A79" s="333"/>
      <c r="B79" s="333"/>
      <c r="C79" s="12"/>
      <c r="D79" s="12"/>
      <c r="E79" s="103"/>
    </row>
    <row r="80" spans="1:5" s="23" customFormat="1" ht="12.75"/>
    <row r="81" spans="1:9" s="2" customFormat="1">
      <c r="A81" s="67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4" t="s">
        <v>432</v>
      </c>
      <c r="D84" s="12"/>
      <c r="E84"/>
      <c r="F84"/>
      <c r="G84"/>
      <c r="H84"/>
      <c r="I84"/>
    </row>
    <row r="85" spans="1:9" s="2" customFormat="1">
      <c r="A85"/>
      <c r="B85" s="475" t="s">
        <v>433</v>
      </c>
      <c r="C85" s="475"/>
      <c r="D85" s="475"/>
      <c r="E85"/>
      <c r="F85"/>
      <c r="G85"/>
      <c r="H85"/>
      <c r="I85"/>
    </row>
    <row r="86" spans="1:9" customFormat="1" ht="12.75">
      <c r="B86" s="64" t="s">
        <v>434</v>
      </c>
    </row>
    <row r="87" spans="1:9" s="2" customFormat="1">
      <c r="A87" s="11"/>
      <c r="B87" s="475" t="s">
        <v>435</v>
      </c>
      <c r="C87" s="475"/>
      <c r="D87" s="475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18" sqref="C18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307</v>
      </c>
      <c r="B1" s="75"/>
      <c r="C1" s="472" t="s">
        <v>97</v>
      </c>
      <c r="D1" s="472"/>
      <c r="E1" s="89"/>
    </row>
    <row r="2" spans="1:5" s="6" customFormat="1">
      <c r="A2" s="72" t="s">
        <v>301</v>
      </c>
      <c r="B2" s="75"/>
      <c r="C2" s="476" t="str">
        <f>'ფორმა N1'!L2</f>
        <v>12,09,-02,10,2017</v>
      </c>
      <c r="D2" s="476"/>
      <c r="E2" s="89"/>
    </row>
    <row r="3" spans="1:5" s="6" customFormat="1">
      <c r="A3" s="74" t="s">
        <v>128</v>
      </c>
      <c r="B3" s="72"/>
      <c r="C3" s="154"/>
      <c r="D3" s="154"/>
      <c r="E3" s="89"/>
    </row>
    <row r="4" spans="1:5" s="6" customFormat="1">
      <c r="A4" s="75" t="s">
        <v>257</v>
      </c>
      <c r="B4" s="74"/>
      <c r="C4" s="154"/>
      <c r="D4" s="154"/>
      <c r="E4" s="89"/>
    </row>
    <row r="5" spans="1:5">
      <c r="A5" s="75" t="str">
        <f>'ფორმა N2'!A5</f>
        <v>მ.პ.გ. ქართული ოცნება - დემოკრატიული საქართველო</v>
      </c>
      <c r="B5" s="75"/>
      <c r="C5" s="74"/>
      <c r="D5" s="74"/>
      <c r="E5" s="90"/>
    </row>
    <row r="6" spans="1:5">
      <c r="A6" s="75"/>
      <c r="B6" s="75"/>
      <c r="C6" s="74"/>
      <c r="D6" s="74"/>
      <c r="E6" s="90"/>
    </row>
    <row r="7" spans="1:5">
      <c r="A7" s="75"/>
      <c r="B7" s="75"/>
      <c r="C7" s="74"/>
      <c r="D7" s="74"/>
      <c r="E7" s="90"/>
    </row>
    <row r="8" spans="1:5" s="6" customFormat="1">
      <c r="A8" s="153"/>
      <c r="B8" s="153"/>
      <c r="C8" s="76"/>
      <c r="D8" s="76"/>
      <c r="E8" s="89"/>
    </row>
    <row r="9" spans="1:5" s="6" customFormat="1" ht="30">
      <c r="A9" s="87" t="s">
        <v>64</v>
      </c>
      <c r="B9" s="87" t="s">
        <v>306</v>
      </c>
      <c r="C9" s="77" t="s">
        <v>10</v>
      </c>
      <c r="D9" s="77" t="s">
        <v>9</v>
      </c>
      <c r="E9" s="89"/>
    </row>
    <row r="10" spans="1:5" s="9" customFormat="1" ht="18">
      <c r="A10" s="96" t="s">
        <v>302</v>
      </c>
      <c r="B10" s="96"/>
      <c r="C10" s="4"/>
      <c r="D10" s="4"/>
      <c r="E10" s="91"/>
    </row>
    <row r="11" spans="1:5" s="10" customFormat="1">
      <c r="A11" s="96" t="s">
        <v>303</v>
      </c>
      <c r="B11" s="96"/>
      <c r="C11" s="4"/>
      <c r="D11" s="4"/>
      <c r="E11" s="92"/>
    </row>
    <row r="12" spans="1:5" s="10" customFormat="1">
      <c r="A12" s="85" t="s">
        <v>261</v>
      </c>
      <c r="B12" s="85"/>
      <c r="C12" s="4"/>
      <c r="D12" s="4"/>
      <c r="E12" s="92"/>
    </row>
    <row r="13" spans="1:5" s="10" customFormat="1">
      <c r="A13" s="85" t="s">
        <v>261</v>
      </c>
      <c r="B13" s="85"/>
      <c r="C13" s="4"/>
      <c r="D13" s="4"/>
      <c r="E13" s="92"/>
    </row>
    <row r="14" spans="1:5" s="10" customFormat="1">
      <c r="A14" s="85" t="s">
        <v>261</v>
      </c>
      <c r="B14" s="85"/>
      <c r="C14" s="4"/>
      <c r="D14" s="4"/>
      <c r="E14" s="92"/>
    </row>
    <row r="15" spans="1:5" s="10" customFormat="1">
      <c r="A15" s="85" t="s">
        <v>261</v>
      </c>
      <c r="B15" s="85"/>
      <c r="C15" s="4"/>
      <c r="D15" s="4"/>
      <c r="E15" s="92"/>
    </row>
    <row r="16" spans="1:5" s="10" customFormat="1">
      <c r="A16" s="85" t="s">
        <v>261</v>
      </c>
      <c r="B16" s="85"/>
      <c r="C16" s="4"/>
      <c r="D16" s="4"/>
      <c r="E16" s="92"/>
    </row>
    <row r="17" spans="1:5" s="10" customFormat="1" ht="17.25" customHeight="1">
      <c r="A17" s="96" t="s">
        <v>304</v>
      </c>
      <c r="B17" s="85" t="s">
        <v>648</v>
      </c>
      <c r="C17" s="4">
        <f>163073+78573.64+512606.7+52063.43</f>
        <v>806316.77000000014</v>
      </c>
      <c r="D17" s="4">
        <v>532275.1</v>
      </c>
      <c r="E17" s="92"/>
    </row>
    <row r="18" spans="1:5" s="10" customFormat="1" ht="18" customHeight="1">
      <c r="A18" s="96" t="s">
        <v>305</v>
      </c>
      <c r="B18" s="85" t="s">
        <v>1966</v>
      </c>
      <c r="C18" s="4">
        <v>52157.96</v>
      </c>
      <c r="D18" s="4"/>
      <c r="E18" s="92"/>
    </row>
    <row r="19" spans="1:5" s="10" customFormat="1">
      <c r="A19" s="85" t="s">
        <v>261</v>
      </c>
      <c r="B19" s="85"/>
      <c r="C19" s="4"/>
      <c r="D19" s="4"/>
      <c r="E19" s="92"/>
    </row>
    <row r="20" spans="1:5" s="10" customFormat="1">
      <c r="A20" s="85" t="s">
        <v>261</v>
      </c>
      <c r="B20" s="85"/>
      <c r="C20" s="4"/>
      <c r="D20" s="4"/>
      <c r="E20" s="92"/>
    </row>
    <row r="21" spans="1:5" s="10" customFormat="1">
      <c r="A21" s="85" t="s">
        <v>261</v>
      </c>
      <c r="B21" s="85"/>
      <c r="C21" s="4"/>
      <c r="D21" s="4"/>
      <c r="E21" s="92"/>
    </row>
    <row r="22" spans="1:5" s="10" customFormat="1">
      <c r="A22" s="85" t="s">
        <v>261</v>
      </c>
      <c r="B22" s="85"/>
      <c r="C22" s="4"/>
      <c r="D22" s="4"/>
      <c r="E22" s="92"/>
    </row>
    <row r="23" spans="1:5" s="10" customFormat="1">
      <c r="A23" s="85" t="s">
        <v>261</v>
      </c>
      <c r="B23" s="85"/>
      <c r="C23" s="4"/>
      <c r="D23" s="4"/>
      <c r="E23" s="92"/>
    </row>
    <row r="24" spans="1:5" s="3" customFormat="1">
      <c r="A24" s="86"/>
      <c r="B24" s="86"/>
      <c r="C24" s="4"/>
      <c r="D24" s="4"/>
      <c r="E24" s="93"/>
    </row>
    <row r="25" spans="1:5">
      <c r="A25" s="97"/>
      <c r="B25" s="97" t="s">
        <v>308</v>
      </c>
      <c r="C25" s="84">
        <f>SUM(C10:C24)</f>
        <v>858474.7300000001</v>
      </c>
      <c r="D25" s="84">
        <f>SUM(D10:D24)</f>
        <v>532275.1</v>
      </c>
      <c r="E25" s="94"/>
    </row>
    <row r="26" spans="1:5">
      <c r="A26" s="44"/>
      <c r="B26" s="44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3" t="s">
        <v>373</v>
      </c>
    </row>
    <row r="30" spans="1:5">
      <c r="A30" s="193"/>
    </row>
    <row r="31" spans="1:5">
      <c r="A31" s="193" t="s">
        <v>321</v>
      </c>
    </row>
    <row r="32" spans="1:5" s="23" customFormat="1" ht="12.75"/>
    <row r="33" spans="1:9">
      <c r="A33" s="6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view="pageBreakPreview" topLeftCell="A20" zoomScale="80" zoomScaleSheetLayoutView="80" workbookViewId="0">
      <selection activeCell="M24" sqref="M24"/>
    </sheetView>
  </sheetViews>
  <sheetFormatPr defaultRowHeight="12.75"/>
  <cols>
    <col min="1" max="1" width="5.42578125" style="177" customWidth="1"/>
    <col min="2" max="2" width="20.85546875" style="177" customWidth="1"/>
    <col min="3" max="3" width="26" style="177" customWidth="1"/>
    <col min="4" max="4" width="17" style="177" customWidth="1"/>
    <col min="5" max="5" width="18.140625" style="177" customWidth="1"/>
    <col min="6" max="6" width="14.7109375" style="177" customWidth="1"/>
    <col min="7" max="7" width="15.5703125" style="177" customWidth="1"/>
    <col min="8" max="8" width="14.7109375" style="177" customWidth="1"/>
    <col min="9" max="9" width="29.7109375" style="177" customWidth="1"/>
    <col min="10" max="10" width="0" style="177" hidden="1" customWidth="1"/>
    <col min="11" max="16384" width="9.140625" style="177"/>
  </cols>
  <sheetData>
    <row r="1" spans="1:10" ht="15">
      <c r="A1" s="72" t="s">
        <v>406</v>
      </c>
      <c r="B1" s="72"/>
      <c r="C1" s="75"/>
      <c r="D1" s="75"/>
      <c r="E1" s="75"/>
      <c r="F1" s="75"/>
      <c r="G1" s="250"/>
      <c r="H1" s="250"/>
      <c r="I1" s="472" t="s">
        <v>97</v>
      </c>
      <c r="J1" s="472"/>
    </row>
    <row r="2" spans="1:10" ht="15">
      <c r="A2" s="74" t="s">
        <v>128</v>
      </c>
      <c r="B2" s="72"/>
      <c r="C2" s="75"/>
      <c r="D2" s="75"/>
      <c r="E2" s="75"/>
      <c r="F2" s="75"/>
      <c r="G2" s="250"/>
      <c r="H2" s="250"/>
      <c r="I2" s="476" t="str">
        <f>'ფორმა N1'!L2</f>
        <v>12,09,-02,10,2017</v>
      </c>
      <c r="J2" s="476"/>
    </row>
    <row r="3" spans="1:10" ht="15">
      <c r="A3" s="74"/>
      <c r="B3" s="74"/>
      <c r="C3" s="72"/>
      <c r="D3" s="72"/>
      <c r="E3" s="72"/>
      <c r="F3" s="72"/>
      <c r="G3" s="250"/>
      <c r="H3" s="250"/>
      <c r="I3" s="250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10" ht="15">
      <c r="A5" s="78" t="str">
        <f>'ფორმა N1'!A5</f>
        <v>მ.პ.გ. ქართული ოცნება - დემოკრატიული საქართველო</v>
      </c>
      <c r="B5" s="78"/>
      <c r="C5" s="78"/>
      <c r="D5" s="78"/>
      <c r="E5" s="78"/>
      <c r="F5" s="78"/>
      <c r="G5" s="79"/>
      <c r="H5" s="79"/>
      <c r="I5" s="79"/>
    </row>
    <row r="6" spans="1:10" ht="15">
      <c r="A6" s="75"/>
      <c r="B6" s="75"/>
      <c r="C6" s="75"/>
      <c r="D6" s="75"/>
      <c r="E6" s="75"/>
      <c r="F6" s="75"/>
      <c r="G6" s="74"/>
      <c r="H6" s="74"/>
      <c r="I6" s="74"/>
    </row>
    <row r="7" spans="1:10" ht="15">
      <c r="A7" s="249"/>
      <c r="B7" s="249"/>
      <c r="C7" s="249"/>
      <c r="D7" s="249"/>
      <c r="E7" s="249"/>
      <c r="F7" s="249"/>
      <c r="G7" s="76"/>
      <c r="H7" s="76"/>
      <c r="I7" s="76"/>
    </row>
    <row r="8" spans="1:10" ht="45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317</v>
      </c>
      <c r="F8" s="88" t="s">
        <v>320</v>
      </c>
      <c r="G8" s="77" t="s">
        <v>10</v>
      </c>
      <c r="H8" s="77" t="s">
        <v>9</v>
      </c>
      <c r="I8" s="77" t="s">
        <v>357</v>
      </c>
      <c r="J8" s="206" t="s">
        <v>319</v>
      </c>
    </row>
    <row r="9" spans="1:10" ht="15">
      <c r="A9" s="96">
        <v>1</v>
      </c>
      <c r="B9" s="429" t="s">
        <v>649</v>
      </c>
      <c r="C9" s="429" t="s">
        <v>650</v>
      </c>
      <c r="D9" s="430" t="s">
        <v>651</v>
      </c>
      <c r="E9" s="96" t="s">
        <v>652</v>
      </c>
      <c r="F9" s="96" t="s">
        <v>319</v>
      </c>
      <c r="G9" s="431">
        <v>2500</v>
      </c>
      <c r="H9" s="431">
        <v>2500</v>
      </c>
      <c r="I9" s="431">
        <v>500</v>
      </c>
      <c r="J9" s="206" t="s">
        <v>0</v>
      </c>
    </row>
    <row r="10" spans="1:10" ht="15">
      <c r="A10" s="96">
        <v>2</v>
      </c>
      <c r="B10" s="429" t="s">
        <v>653</v>
      </c>
      <c r="C10" s="429" t="s">
        <v>654</v>
      </c>
      <c r="D10" s="430" t="s">
        <v>655</v>
      </c>
      <c r="E10" s="96" t="s">
        <v>656</v>
      </c>
      <c r="F10" s="96" t="s">
        <v>319</v>
      </c>
      <c r="G10" s="431">
        <v>1250</v>
      </c>
      <c r="H10" s="431">
        <v>1250</v>
      </c>
      <c r="I10" s="431">
        <v>250</v>
      </c>
    </row>
    <row r="11" spans="1:10" ht="45">
      <c r="A11" s="96">
        <v>3</v>
      </c>
      <c r="B11" s="429" t="s">
        <v>657</v>
      </c>
      <c r="C11" s="429" t="s">
        <v>658</v>
      </c>
      <c r="D11" s="430" t="s">
        <v>659</v>
      </c>
      <c r="E11" s="96" t="s">
        <v>660</v>
      </c>
      <c r="F11" s="96" t="s">
        <v>319</v>
      </c>
      <c r="G11" s="431">
        <v>1250</v>
      </c>
      <c r="H11" s="431">
        <v>1250</v>
      </c>
      <c r="I11" s="431">
        <v>250</v>
      </c>
    </row>
    <row r="12" spans="1:10" ht="45">
      <c r="A12" s="96">
        <v>4</v>
      </c>
      <c r="B12" s="96" t="s">
        <v>661</v>
      </c>
      <c r="C12" s="96" t="s">
        <v>662</v>
      </c>
      <c r="D12" s="430" t="s">
        <v>948</v>
      </c>
      <c r="E12" s="96" t="s">
        <v>947</v>
      </c>
      <c r="F12" s="96" t="s">
        <v>319</v>
      </c>
      <c r="G12" s="432">
        <v>3750</v>
      </c>
      <c r="H12" s="432">
        <v>3750</v>
      </c>
      <c r="I12" s="432">
        <v>750</v>
      </c>
    </row>
    <row r="13" spans="1:10" ht="15">
      <c r="A13" s="96">
        <v>5</v>
      </c>
      <c r="B13" s="96" t="s">
        <v>663</v>
      </c>
      <c r="C13" s="96" t="s">
        <v>664</v>
      </c>
      <c r="D13" s="96" t="s">
        <v>953</v>
      </c>
      <c r="E13" s="447" t="s">
        <v>950</v>
      </c>
      <c r="F13" s="96" t="s">
        <v>319</v>
      </c>
      <c r="G13" s="432">
        <v>3125</v>
      </c>
      <c r="H13" s="432">
        <v>3125</v>
      </c>
      <c r="I13" s="432">
        <v>625</v>
      </c>
    </row>
    <row r="14" spans="1:10" ht="30">
      <c r="A14" s="96">
        <v>6</v>
      </c>
      <c r="B14" s="96" t="s">
        <v>665</v>
      </c>
      <c r="C14" s="96" t="s">
        <v>666</v>
      </c>
      <c r="D14" s="96" t="s">
        <v>954</v>
      </c>
      <c r="E14" s="96" t="s">
        <v>955</v>
      </c>
      <c r="F14" s="96" t="s">
        <v>319</v>
      </c>
      <c r="G14" s="432">
        <v>1875</v>
      </c>
      <c r="H14" s="432">
        <v>1875</v>
      </c>
      <c r="I14" s="432">
        <v>375</v>
      </c>
    </row>
    <row r="15" spans="1:10" ht="15">
      <c r="A15" s="96">
        <v>7</v>
      </c>
      <c r="B15" s="96" t="s">
        <v>667</v>
      </c>
      <c r="C15" s="96" t="s">
        <v>668</v>
      </c>
      <c r="D15" s="430" t="s">
        <v>956</v>
      </c>
      <c r="E15" s="447" t="s">
        <v>950</v>
      </c>
      <c r="F15" s="96" t="s">
        <v>319</v>
      </c>
      <c r="G15" s="432">
        <v>1875</v>
      </c>
      <c r="H15" s="432">
        <v>1875</v>
      </c>
      <c r="I15" s="432">
        <v>375</v>
      </c>
    </row>
    <row r="16" spans="1:10" ht="15">
      <c r="A16" s="96">
        <v>8</v>
      </c>
      <c r="B16" s="96" t="s">
        <v>669</v>
      </c>
      <c r="C16" s="96" t="s">
        <v>670</v>
      </c>
      <c r="D16" s="96" t="s">
        <v>949</v>
      </c>
      <c r="E16" s="448" t="s">
        <v>950</v>
      </c>
      <c r="F16" s="96" t="s">
        <v>319</v>
      </c>
      <c r="G16" s="432">
        <v>3750</v>
      </c>
      <c r="H16" s="432">
        <v>3750</v>
      </c>
      <c r="I16" s="432">
        <v>750</v>
      </c>
    </row>
    <row r="17" spans="1:9" ht="45">
      <c r="A17" s="96">
        <v>9</v>
      </c>
      <c r="B17" s="96" t="s">
        <v>671</v>
      </c>
      <c r="C17" s="96" t="s">
        <v>672</v>
      </c>
      <c r="D17" s="96" t="s">
        <v>951</v>
      </c>
      <c r="E17" s="96" t="s">
        <v>952</v>
      </c>
      <c r="F17" s="96" t="s">
        <v>319</v>
      </c>
      <c r="G17" s="432">
        <v>1875</v>
      </c>
      <c r="H17" s="432">
        <v>1875</v>
      </c>
      <c r="I17" s="432">
        <v>375</v>
      </c>
    </row>
    <row r="18" spans="1:9" ht="30">
      <c r="A18" s="96">
        <v>10</v>
      </c>
      <c r="B18" s="96" t="s">
        <v>673</v>
      </c>
      <c r="C18" s="96" t="s">
        <v>674</v>
      </c>
      <c r="D18" s="430" t="s">
        <v>958</v>
      </c>
      <c r="E18" s="96" t="s">
        <v>969</v>
      </c>
      <c r="F18" s="96" t="s">
        <v>319</v>
      </c>
      <c r="G18" s="432">
        <v>1875</v>
      </c>
      <c r="H18" s="432">
        <v>1875</v>
      </c>
      <c r="I18" s="432">
        <v>375</v>
      </c>
    </row>
    <row r="19" spans="1:9" ht="30">
      <c r="A19" s="96">
        <v>11</v>
      </c>
      <c r="B19" s="96" t="s">
        <v>675</v>
      </c>
      <c r="C19" s="96" t="s">
        <v>676</v>
      </c>
      <c r="D19" s="430" t="s">
        <v>960</v>
      </c>
      <c r="E19" s="96" t="s">
        <v>955</v>
      </c>
      <c r="F19" s="96" t="s">
        <v>319</v>
      </c>
      <c r="G19" s="432">
        <v>1875</v>
      </c>
      <c r="H19" s="432">
        <v>1875</v>
      </c>
      <c r="I19" s="432">
        <v>375</v>
      </c>
    </row>
    <row r="20" spans="1:9" ht="60">
      <c r="A20" s="96">
        <v>12</v>
      </c>
      <c r="B20" s="96" t="s">
        <v>677</v>
      </c>
      <c r="C20" s="96" t="s">
        <v>678</v>
      </c>
      <c r="D20" s="430" t="s">
        <v>959</v>
      </c>
      <c r="E20" s="96" t="s">
        <v>970</v>
      </c>
      <c r="F20" s="96" t="s">
        <v>319</v>
      </c>
      <c r="G20" s="432">
        <v>1875</v>
      </c>
      <c r="H20" s="432">
        <v>1875</v>
      </c>
      <c r="I20" s="432">
        <v>375</v>
      </c>
    </row>
    <row r="21" spans="1:9" ht="45">
      <c r="A21" s="96">
        <v>13</v>
      </c>
      <c r="B21" s="96" t="s">
        <v>679</v>
      </c>
      <c r="C21" s="96" t="s">
        <v>680</v>
      </c>
      <c r="D21" s="430" t="s">
        <v>968</v>
      </c>
      <c r="E21" s="96" t="s">
        <v>967</v>
      </c>
      <c r="F21" s="96" t="s">
        <v>319</v>
      </c>
      <c r="G21" s="432">
        <v>3125</v>
      </c>
      <c r="H21" s="432">
        <v>3125</v>
      </c>
      <c r="I21" s="432">
        <v>625</v>
      </c>
    </row>
    <row r="22" spans="1:9" ht="30">
      <c r="A22" s="96">
        <v>14</v>
      </c>
      <c r="B22" s="96" t="s">
        <v>681</v>
      </c>
      <c r="C22" s="96" t="s">
        <v>682</v>
      </c>
      <c r="D22" s="430" t="s">
        <v>961</v>
      </c>
      <c r="E22" s="96" t="s">
        <v>955</v>
      </c>
      <c r="F22" s="96" t="s">
        <v>319</v>
      </c>
      <c r="G22" s="432">
        <v>1875</v>
      </c>
      <c r="H22" s="432">
        <v>1875</v>
      </c>
      <c r="I22" s="432">
        <v>375</v>
      </c>
    </row>
    <row r="23" spans="1:9" ht="15">
      <c r="A23" s="96">
        <v>15</v>
      </c>
      <c r="B23" s="96" t="s">
        <v>683</v>
      </c>
      <c r="C23" s="96" t="s">
        <v>684</v>
      </c>
      <c r="D23" s="430" t="s">
        <v>962</v>
      </c>
      <c r="E23" s="96" t="s">
        <v>963</v>
      </c>
      <c r="F23" s="96" t="s">
        <v>319</v>
      </c>
      <c r="G23" s="432">
        <v>875</v>
      </c>
      <c r="H23" s="432">
        <v>875</v>
      </c>
      <c r="I23" s="432">
        <v>175</v>
      </c>
    </row>
    <row r="24" spans="1:9" ht="60">
      <c r="A24" s="96">
        <v>16</v>
      </c>
      <c r="B24" s="96" t="s">
        <v>685</v>
      </c>
      <c r="C24" s="96" t="s">
        <v>686</v>
      </c>
      <c r="D24" s="430" t="s">
        <v>964</v>
      </c>
      <c r="E24" s="96" t="s">
        <v>1951</v>
      </c>
      <c r="F24" s="96" t="s">
        <v>319</v>
      </c>
      <c r="G24" s="432">
        <v>3125</v>
      </c>
      <c r="H24" s="432">
        <v>3125</v>
      </c>
      <c r="I24" s="432">
        <v>625</v>
      </c>
    </row>
    <row r="25" spans="1:9" ht="60">
      <c r="A25" s="96">
        <v>17</v>
      </c>
      <c r="B25" s="96" t="s">
        <v>687</v>
      </c>
      <c r="C25" s="96" t="s">
        <v>688</v>
      </c>
      <c r="D25" s="430" t="s">
        <v>965</v>
      </c>
      <c r="E25" s="96" t="s">
        <v>1952</v>
      </c>
      <c r="F25" s="96" t="s">
        <v>319</v>
      </c>
      <c r="G25" s="432">
        <v>1875</v>
      </c>
      <c r="H25" s="432">
        <v>1875</v>
      </c>
      <c r="I25" s="432">
        <v>375</v>
      </c>
    </row>
    <row r="26" spans="1:9" ht="60">
      <c r="A26" s="96">
        <v>18</v>
      </c>
      <c r="B26" s="96" t="s">
        <v>689</v>
      </c>
      <c r="C26" s="96" t="s">
        <v>690</v>
      </c>
      <c r="D26" s="430" t="s">
        <v>966</v>
      </c>
      <c r="E26" s="96" t="s">
        <v>1952</v>
      </c>
      <c r="F26" s="96" t="s">
        <v>319</v>
      </c>
      <c r="G26" s="432">
        <v>1875</v>
      </c>
      <c r="H26" s="432">
        <v>1875</v>
      </c>
      <c r="I26" s="432">
        <v>375</v>
      </c>
    </row>
    <row r="27" spans="1:9" ht="30">
      <c r="A27" s="96">
        <v>19</v>
      </c>
      <c r="B27" s="96" t="s">
        <v>687</v>
      </c>
      <c r="C27" s="96" t="s">
        <v>691</v>
      </c>
      <c r="D27" s="430" t="s">
        <v>957</v>
      </c>
      <c r="E27" s="96" t="s">
        <v>971</v>
      </c>
      <c r="F27" s="96" t="s">
        <v>319</v>
      </c>
      <c r="G27" s="432">
        <v>6250</v>
      </c>
      <c r="H27" s="432">
        <v>6250</v>
      </c>
      <c r="I27" s="432">
        <v>1250</v>
      </c>
    </row>
    <row r="28" spans="1:9" ht="15">
      <c r="A28" s="85" t="s">
        <v>259</v>
      </c>
      <c r="B28" s="85"/>
      <c r="C28" s="85"/>
      <c r="D28" s="85"/>
      <c r="E28" s="85"/>
      <c r="F28" s="96"/>
      <c r="G28" s="4"/>
      <c r="H28" s="4"/>
      <c r="I28" s="4"/>
    </row>
    <row r="29" spans="1:9" ht="15">
      <c r="A29" s="85"/>
      <c r="B29" s="97"/>
      <c r="C29" s="97"/>
      <c r="D29" s="97"/>
      <c r="E29" s="97"/>
      <c r="F29" s="85" t="s">
        <v>394</v>
      </c>
      <c r="G29" s="84">
        <f>SUM(G9:G28)</f>
        <v>45875</v>
      </c>
      <c r="H29" s="84">
        <f>SUM(H9:H28)</f>
        <v>45875</v>
      </c>
      <c r="I29" s="84">
        <f>SUM(I9:I28)</f>
        <v>9175</v>
      </c>
    </row>
    <row r="30" spans="1:9" ht="15">
      <c r="A30" s="204"/>
      <c r="B30" s="204"/>
      <c r="C30" s="204"/>
      <c r="D30" s="204"/>
      <c r="E30" s="204"/>
      <c r="F30" s="204"/>
      <c r="G30" s="204"/>
      <c r="H30" s="176"/>
      <c r="I30" s="176"/>
    </row>
    <row r="31" spans="1:9" ht="15">
      <c r="A31" s="205" t="s">
        <v>407</v>
      </c>
      <c r="B31" s="205"/>
      <c r="C31" s="204"/>
      <c r="D31" s="204"/>
      <c r="E31" s="204"/>
      <c r="F31" s="204"/>
      <c r="G31" s="204"/>
      <c r="H31" s="176"/>
      <c r="I31" s="176"/>
    </row>
    <row r="32" spans="1:9" ht="15">
      <c r="A32" s="205"/>
      <c r="B32" s="205"/>
      <c r="C32" s="204"/>
      <c r="D32" s="204"/>
      <c r="E32" s="204"/>
      <c r="F32" s="204"/>
      <c r="G32" s="204"/>
      <c r="H32" s="176"/>
      <c r="I32" s="176"/>
    </row>
    <row r="33" spans="1:9" ht="15">
      <c r="A33" s="205"/>
      <c r="B33" s="205"/>
      <c r="C33" s="176"/>
      <c r="D33" s="176"/>
      <c r="E33" s="176"/>
      <c r="F33" s="176"/>
      <c r="G33" s="176"/>
      <c r="H33" s="176"/>
      <c r="I33" s="176"/>
    </row>
    <row r="34" spans="1:9" ht="15">
      <c r="A34" s="205"/>
      <c r="B34" s="205"/>
      <c r="C34" s="176"/>
      <c r="D34" s="176"/>
      <c r="E34" s="176"/>
      <c r="F34" s="176"/>
      <c r="G34" s="176"/>
      <c r="H34" s="176"/>
      <c r="I34" s="176"/>
    </row>
    <row r="35" spans="1:9">
      <c r="A35" s="202"/>
      <c r="B35" s="202"/>
      <c r="C35" s="202"/>
      <c r="D35" s="202"/>
      <c r="E35" s="202"/>
      <c r="F35" s="202"/>
      <c r="G35" s="202"/>
      <c r="H35" s="202"/>
      <c r="I35" s="202"/>
    </row>
    <row r="36" spans="1:9" ht="15">
      <c r="A36" s="182" t="s">
        <v>96</v>
      </c>
      <c r="B36" s="182"/>
      <c r="C36" s="176"/>
      <c r="D36" s="176"/>
      <c r="E36" s="176"/>
      <c r="F36" s="176"/>
      <c r="G36" s="176"/>
      <c r="H36" s="176"/>
      <c r="I36" s="176"/>
    </row>
    <row r="37" spans="1:9" ht="15">
      <c r="A37" s="176"/>
      <c r="B37" s="176"/>
      <c r="C37" s="176"/>
      <c r="D37" s="176"/>
      <c r="E37" s="176"/>
      <c r="F37" s="176"/>
      <c r="G37" s="176"/>
      <c r="H37" s="176"/>
      <c r="I37" s="176"/>
    </row>
    <row r="38" spans="1:9" ht="15">
      <c r="A38" s="176"/>
      <c r="B38" s="176"/>
      <c r="C38" s="176"/>
      <c r="D38" s="176"/>
      <c r="E38" s="180"/>
      <c r="F38" s="180"/>
      <c r="G38" s="180"/>
      <c r="H38" s="176"/>
      <c r="I38" s="176"/>
    </row>
    <row r="39" spans="1:9" ht="15">
      <c r="A39" s="182"/>
      <c r="B39" s="182"/>
      <c r="C39" s="182" t="s">
        <v>356</v>
      </c>
      <c r="D39" s="182"/>
      <c r="E39" s="182"/>
      <c r="F39" s="182"/>
      <c r="G39" s="182"/>
      <c r="H39" s="176"/>
      <c r="I39" s="176"/>
    </row>
    <row r="40" spans="1:9" ht="15">
      <c r="A40" s="176"/>
      <c r="B40" s="176"/>
      <c r="C40" s="176" t="s">
        <v>355</v>
      </c>
      <c r="D40" s="176"/>
      <c r="E40" s="176"/>
      <c r="F40" s="176"/>
      <c r="G40" s="176"/>
      <c r="H40" s="176"/>
      <c r="I40" s="176"/>
    </row>
    <row r="41" spans="1:9">
      <c r="A41" s="184"/>
      <c r="B41" s="184"/>
      <c r="C41" s="184" t="s">
        <v>127</v>
      </c>
      <c r="D41" s="184"/>
      <c r="E41" s="184"/>
      <c r="F41" s="184"/>
      <c r="G41" s="18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view="pageBreakPreview" topLeftCell="A7" zoomScale="80" zoomScaleSheetLayoutView="80" workbookViewId="0">
      <selection activeCell="B14" sqref="B1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408</v>
      </c>
      <c r="B1" s="75"/>
      <c r="C1" s="75"/>
      <c r="D1" s="75"/>
      <c r="E1" s="75"/>
      <c r="F1" s="75"/>
      <c r="G1" s="472" t="s">
        <v>97</v>
      </c>
      <c r="H1" s="472"/>
      <c r="I1" s="338"/>
    </row>
    <row r="2" spans="1:9" ht="15">
      <c r="A2" s="74" t="s">
        <v>128</v>
      </c>
      <c r="B2" s="75"/>
      <c r="C2" s="75"/>
      <c r="D2" s="75"/>
      <c r="E2" s="75"/>
      <c r="F2" s="75"/>
      <c r="G2" s="476" t="str">
        <f>'ფორმა N1'!L2</f>
        <v>12,09,-02,10,2017</v>
      </c>
      <c r="H2" s="476"/>
      <c r="I2" s="74"/>
    </row>
    <row r="3" spans="1:9" ht="15">
      <c r="A3" s="74"/>
      <c r="B3" s="74"/>
      <c r="C3" s="74"/>
      <c r="D3" s="74"/>
      <c r="E3" s="74"/>
      <c r="F3" s="74"/>
      <c r="G3" s="250"/>
      <c r="H3" s="250"/>
      <c r="I3" s="338"/>
    </row>
    <row r="4" spans="1:9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78" t="str">
        <f>'ფორმა N1'!A5</f>
        <v>მ.პ.გ. ქართული ოცნება - დემოკრატიული საქართველო</v>
      </c>
      <c r="B5" s="78"/>
      <c r="C5" s="78"/>
      <c r="D5" s="78"/>
      <c r="E5" s="78"/>
      <c r="F5" s="78"/>
      <c r="G5" s="79"/>
      <c r="H5" s="79"/>
      <c r="I5" s="79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249"/>
      <c r="B7" s="249"/>
      <c r="C7" s="249"/>
      <c r="D7" s="249"/>
      <c r="E7" s="249"/>
      <c r="F7" s="249"/>
      <c r="G7" s="76"/>
      <c r="H7" s="76"/>
      <c r="I7" s="338"/>
    </row>
    <row r="8" spans="1:9" ht="45">
      <c r="A8" s="334" t="s">
        <v>64</v>
      </c>
      <c r="B8" s="77" t="s">
        <v>312</v>
      </c>
      <c r="C8" s="88" t="s">
        <v>313</v>
      </c>
      <c r="D8" s="88" t="s">
        <v>215</v>
      </c>
      <c r="E8" s="88" t="s">
        <v>316</v>
      </c>
      <c r="F8" s="88" t="s">
        <v>315</v>
      </c>
      <c r="G8" s="88" t="s">
        <v>352</v>
      </c>
      <c r="H8" s="77" t="s">
        <v>10</v>
      </c>
      <c r="I8" s="77" t="s">
        <v>9</v>
      </c>
    </row>
    <row r="9" spans="1:9" ht="45">
      <c r="A9" s="335">
        <v>1</v>
      </c>
      <c r="B9" s="435" t="s">
        <v>692</v>
      </c>
      <c r="C9" s="96" t="s">
        <v>693</v>
      </c>
      <c r="D9" s="430" t="s">
        <v>694</v>
      </c>
      <c r="E9" s="96" t="s">
        <v>695</v>
      </c>
      <c r="F9" s="96" t="s">
        <v>696</v>
      </c>
      <c r="G9" s="436">
        <v>17</v>
      </c>
      <c r="H9" s="4">
        <v>1782.78</v>
      </c>
      <c r="I9" s="4">
        <v>1782.78</v>
      </c>
    </row>
    <row r="10" spans="1:9" ht="45">
      <c r="A10" s="335">
        <v>2</v>
      </c>
      <c r="B10" s="435" t="s">
        <v>697</v>
      </c>
      <c r="C10" s="96" t="s">
        <v>698</v>
      </c>
      <c r="D10" s="430" t="s">
        <v>699</v>
      </c>
      <c r="E10" s="96" t="s">
        <v>695</v>
      </c>
      <c r="F10" s="96" t="s">
        <v>696</v>
      </c>
      <c r="G10" s="436">
        <v>17</v>
      </c>
      <c r="H10" s="4">
        <v>1782.78</v>
      </c>
      <c r="I10" s="4">
        <v>1782.78</v>
      </c>
    </row>
    <row r="11" spans="1:9" ht="15">
      <c r="A11" s="335"/>
      <c r="B11" s="336"/>
      <c r="C11" s="85"/>
      <c r="D11" s="85"/>
      <c r="E11" s="85"/>
      <c r="F11" s="85"/>
      <c r="G11" s="85"/>
      <c r="H11" s="4"/>
      <c r="I11" s="4"/>
    </row>
    <row r="12" spans="1:9" ht="15">
      <c r="A12" s="335"/>
      <c r="B12" s="336"/>
      <c r="C12" s="85"/>
      <c r="D12" s="85"/>
      <c r="E12" s="85"/>
      <c r="F12" s="85"/>
      <c r="G12" s="85"/>
      <c r="H12" s="4"/>
      <c r="I12" s="4"/>
    </row>
    <row r="13" spans="1:9" ht="15">
      <c r="A13" s="335"/>
      <c r="B13" s="336"/>
      <c r="C13" s="85"/>
      <c r="D13" s="85"/>
      <c r="E13" s="85"/>
      <c r="F13" s="85"/>
      <c r="G13" s="85"/>
      <c r="H13" s="4"/>
      <c r="I13" s="4"/>
    </row>
    <row r="14" spans="1:9" ht="15">
      <c r="A14" s="335"/>
      <c r="B14" s="336"/>
      <c r="C14" s="85"/>
      <c r="D14" s="85"/>
      <c r="E14" s="85"/>
      <c r="F14" s="85"/>
      <c r="G14" s="85"/>
      <c r="H14" s="4"/>
      <c r="I14" s="4"/>
    </row>
    <row r="15" spans="1:9" ht="15">
      <c r="A15" s="335"/>
      <c r="B15" s="336"/>
      <c r="C15" s="85"/>
      <c r="D15" s="85"/>
      <c r="E15" s="85"/>
      <c r="F15" s="85"/>
      <c r="G15" s="85"/>
      <c r="H15" s="4"/>
      <c r="I15" s="4"/>
    </row>
    <row r="16" spans="1:9" ht="15">
      <c r="A16" s="335"/>
      <c r="B16" s="336"/>
      <c r="C16" s="85"/>
      <c r="D16" s="85"/>
      <c r="E16" s="85"/>
      <c r="F16" s="85"/>
      <c r="G16" s="85"/>
      <c r="H16" s="4"/>
      <c r="I16" s="4"/>
    </row>
    <row r="17" spans="1:9" ht="15">
      <c r="A17" s="335"/>
      <c r="B17" s="336"/>
      <c r="C17" s="85"/>
      <c r="D17" s="85"/>
      <c r="E17" s="85"/>
      <c r="F17" s="85"/>
      <c r="G17" s="85"/>
      <c r="H17" s="4"/>
      <c r="I17" s="4"/>
    </row>
    <row r="18" spans="1:9" ht="15">
      <c r="A18" s="335"/>
      <c r="B18" s="336"/>
      <c r="C18" s="85"/>
      <c r="D18" s="85"/>
      <c r="E18" s="85"/>
      <c r="F18" s="85"/>
      <c r="G18" s="85"/>
      <c r="H18" s="4"/>
      <c r="I18" s="4"/>
    </row>
    <row r="19" spans="1:9" ht="15">
      <c r="A19" s="335"/>
      <c r="B19" s="336"/>
      <c r="C19" s="85"/>
      <c r="D19" s="85"/>
      <c r="E19" s="85"/>
      <c r="F19" s="85"/>
      <c r="G19" s="85"/>
      <c r="H19" s="4"/>
      <c r="I19" s="4"/>
    </row>
    <row r="20" spans="1:9" ht="15">
      <c r="A20" s="335"/>
      <c r="B20" s="336"/>
      <c r="C20" s="85"/>
      <c r="D20" s="85"/>
      <c r="E20" s="85"/>
      <c r="F20" s="85"/>
      <c r="G20" s="85"/>
      <c r="H20" s="4"/>
      <c r="I20" s="4"/>
    </row>
    <row r="21" spans="1:9" ht="15">
      <c r="A21" s="335"/>
      <c r="B21" s="337"/>
      <c r="C21" s="97"/>
      <c r="D21" s="97"/>
      <c r="E21" s="97"/>
      <c r="F21" s="97"/>
      <c r="G21" s="97" t="s">
        <v>311</v>
      </c>
      <c r="H21" s="84">
        <f>SUM(H9:H20)</f>
        <v>3565.56</v>
      </c>
      <c r="I21" s="84">
        <f>SUM(I9:I20)</f>
        <v>3565.56</v>
      </c>
    </row>
    <row r="22" spans="1:9" ht="15">
      <c r="A22" s="44"/>
      <c r="B22" s="44"/>
      <c r="C22" s="44"/>
      <c r="D22" s="44"/>
      <c r="E22" s="44"/>
      <c r="F22" s="44"/>
      <c r="G22" s="2"/>
      <c r="H22" s="2"/>
    </row>
    <row r="23" spans="1:9" ht="15">
      <c r="A23" s="193" t="s">
        <v>409</v>
      </c>
      <c r="B23" s="44"/>
      <c r="C23" s="44"/>
      <c r="D23" s="44"/>
      <c r="E23" s="44"/>
      <c r="F23" s="44"/>
      <c r="G23" s="2"/>
      <c r="H23" s="2"/>
    </row>
    <row r="24" spans="1:9" ht="15">
      <c r="A24" s="193"/>
      <c r="B24" s="44"/>
      <c r="C24" s="44"/>
      <c r="D24" s="44"/>
      <c r="E24" s="44"/>
      <c r="F24" s="44"/>
      <c r="G24" s="2"/>
      <c r="H24" s="2"/>
    </row>
    <row r="25" spans="1:9" ht="15">
      <c r="A25" s="193"/>
      <c r="B25" s="2"/>
      <c r="C25" s="2"/>
      <c r="D25" s="2"/>
      <c r="E25" s="2"/>
      <c r="F25" s="2"/>
      <c r="G25" s="2"/>
      <c r="H25" s="2"/>
    </row>
    <row r="26" spans="1:9" ht="15">
      <c r="A26" s="193"/>
      <c r="B26" s="2"/>
      <c r="C26" s="2"/>
      <c r="D26" s="2"/>
      <c r="E26" s="2"/>
      <c r="F26" s="2"/>
      <c r="G26" s="2"/>
      <c r="H26" s="2"/>
    </row>
    <row r="27" spans="1:9">
      <c r="A27" s="23"/>
      <c r="B27" s="23"/>
      <c r="C27" s="23"/>
      <c r="D27" s="23"/>
      <c r="E27" s="23"/>
      <c r="F27" s="23"/>
      <c r="G27" s="23"/>
      <c r="H27" s="23"/>
    </row>
    <row r="28" spans="1:9" ht="15">
      <c r="A28" s="67" t="s">
        <v>96</v>
      </c>
      <c r="B28" s="2"/>
      <c r="C28" s="2"/>
      <c r="D28" s="2"/>
      <c r="E28" s="2"/>
      <c r="F28" s="2"/>
      <c r="G28" s="2"/>
      <c r="H28" s="2"/>
    </row>
    <row r="29" spans="1:9" ht="15">
      <c r="A29" s="2"/>
      <c r="B29" s="2"/>
      <c r="C29" s="2"/>
      <c r="D29" s="2"/>
      <c r="E29" s="2"/>
      <c r="F29" s="2"/>
      <c r="G29" s="2"/>
      <c r="H29" s="2"/>
    </row>
    <row r="30" spans="1:9" ht="15">
      <c r="A30" s="2"/>
      <c r="B30" s="2"/>
      <c r="C30" s="2"/>
      <c r="D30" s="2"/>
      <c r="E30" s="2"/>
      <c r="F30" s="2"/>
      <c r="G30" s="2"/>
      <c r="H30" s="12"/>
    </row>
    <row r="31" spans="1:9" ht="15">
      <c r="A31" s="67"/>
      <c r="B31" s="67" t="s">
        <v>254</v>
      </c>
      <c r="C31" s="67"/>
      <c r="D31" s="67"/>
      <c r="E31" s="67"/>
      <c r="F31" s="67"/>
      <c r="G31" s="2"/>
      <c r="H31" s="12"/>
    </row>
    <row r="32" spans="1:9" ht="15">
      <c r="A32" s="2"/>
      <c r="B32" s="2" t="s">
        <v>253</v>
      </c>
      <c r="C32" s="2"/>
      <c r="D32" s="2"/>
      <c r="E32" s="2"/>
      <c r="F32" s="2"/>
      <c r="G32" s="2"/>
      <c r="H32" s="12"/>
    </row>
    <row r="33" spans="1:6">
      <c r="A33" s="64"/>
      <c r="B33" s="64" t="s">
        <v>127</v>
      </c>
      <c r="C33" s="64"/>
      <c r="D33" s="64"/>
      <c r="E33" s="64"/>
      <c r="F33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view="pageBreakPreview" zoomScale="80" zoomScaleSheetLayoutView="80" workbookViewId="0">
      <selection activeCell="I13" sqref="I13"/>
    </sheetView>
  </sheetViews>
  <sheetFormatPr defaultRowHeight="12.75"/>
  <cols>
    <col min="1" max="1" width="5.42578125" style="177" customWidth="1"/>
    <col min="2" max="2" width="13.140625" style="177" customWidth="1"/>
    <col min="3" max="3" width="15.140625" style="177" customWidth="1"/>
    <col min="4" max="4" width="18" style="177" customWidth="1"/>
    <col min="5" max="5" width="20.5703125" style="177" customWidth="1"/>
    <col min="6" max="6" width="21.28515625" style="177" customWidth="1"/>
    <col min="7" max="7" width="15.140625" style="177" customWidth="1"/>
    <col min="8" max="8" width="15.5703125" style="177" customWidth="1"/>
    <col min="9" max="9" width="13.42578125" style="177" customWidth="1"/>
    <col min="10" max="10" width="0" style="177" hidden="1" customWidth="1"/>
    <col min="11" max="16384" width="9.140625" style="177"/>
  </cols>
  <sheetData>
    <row r="1" spans="1:10" ht="15">
      <c r="A1" s="72" t="s">
        <v>410</v>
      </c>
      <c r="B1" s="72"/>
      <c r="C1" s="75"/>
      <c r="D1" s="75"/>
      <c r="E1" s="75"/>
      <c r="F1" s="75"/>
      <c r="G1" s="472" t="s">
        <v>97</v>
      </c>
      <c r="H1" s="472"/>
    </row>
    <row r="2" spans="1:10" ht="15">
      <c r="A2" s="74" t="s">
        <v>128</v>
      </c>
      <c r="B2" s="72"/>
      <c r="C2" s="75"/>
      <c r="D2" s="75"/>
      <c r="E2" s="75"/>
      <c r="F2" s="75"/>
      <c r="G2" s="476" t="str">
        <f>'ფორმა N1'!L2</f>
        <v>12,09,-02,10,2017</v>
      </c>
      <c r="H2" s="476"/>
    </row>
    <row r="3" spans="1:10" ht="15">
      <c r="A3" s="74"/>
      <c r="B3" s="74"/>
      <c r="C3" s="74"/>
      <c r="D3" s="74"/>
      <c r="E3" s="74"/>
      <c r="F3" s="74"/>
      <c r="G3" s="250"/>
      <c r="H3" s="250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</row>
    <row r="5" spans="1:10" ht="15">
      <c r="A5" s="78" t="str">
        <f>'ფორმა N1'!A5</f>
        <v>მ.პ.გ. ქართული ოცნება - დემოკრატიული საქართველო</v>
      </c>
      <c r="B5" s="78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49"/>
      <c r="B7" s="249"/>
      <c r="C7" s="249"/>
      <c r="D7" s="249"/>
      <c r="E7" s="249"/>
      <c r="F7" s="249"/>
      <c r="G7" s="76"/>
      <c r="H7" s="76"/>
    </row>
    <row r="8" spans="1:10" ht="30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320</v>
      </c>
      <c r="F8" s="88" t="s">
        <v>314</v>
      </c>
      <c r="G8" s="77" t="s">
        <v>10</v>
      </c>
      <c r="H8" s="77" t="s">
        <v>9</v>
      </c>
      <c r="J8" s="206" t="s">
        <v>319</v>
      </c>
    </row>
    <row r="9" spans="1:10" ht="15">
      <c r="A9" s="96"/>
      <c r="B9" s="96"/>
      <c r="C9" s="96"/>
      <c r="D9" s="96"/>
      <c r="E9" s="96"/>
      <c r="F9" s="96"/>
      <c r="G9" s="4"/>
      <c r="H9" s="4"/>
      <c r="J9" s="206" t="s">
        <v>0</v>
      </c>
    </row>
    <row r="10" spans="1:10" ht="15">
      <c r="A10" s="96"/>
      <c r="B10" s="96"/>
      <c r="C10" s="96"/>
      <c r="D10" s="96"/>
      <c r="E10" s="96"/>
      <c r="F10" s="96"/>
      <c r="G10" s="4"/>
      <c r="H10" s="4"/>
    </row>
    <row r="11" spans="1:10" ht="15">
      <c r="A11" s="85"/>
      <c r="B11" s="85"/>
      <c r="C11" s="85"/>
      <c r="D11" s="85"/>
      <c r="E11" s="85"/>
      <c r="F11" s="85"/>
      <c r="G11" s="4"/>
      <c r="H11" s="4"/>
    </row>
    <row r="12" spans="1:10" ht="15">
      <c r="A12" s="85"/>
      <c r="B12" s="85"/>
      <c r="C12" s="85"/>
      <c r="D12" s="85"/>
      <c r="E12" s="85"/>
      <c r="F12" s="85"/>
      <c r="G12" s="4"/>
      <c r="H12" s="4"/>
    </row>
    <row r="13" spans="1:10" ht="15">
      <c r="A13" s="85"/>
      <c r="B13" s="85"/>
      <c r="C13" s="85"/>
      <c r="D13" s="85"/>
      <c r="E13" s="85"/>
      <c r="F13" s="85"/>
      <c r="G13" s="4"/>
      <c r="H13" s="4"/>
    </row>
    <row r="14" spans="1:10" ht="15">
      <c r="A14" s="85"/>
      <c r="B14" s="85"/>
      <c r="C14" s="85"/>
      <c r="D14" s="85"/>
      <c r="E14" s="85"/>
      <c r="F14" s="85"/>
      <c r="G14" s="4"/>
      <c r="H14" s="4"/>
    </row>
    <row r="15" spans="1:10" ht="15">
      <c r="A15" s="85"/>
      <c r="B15" s="85"/>
      <c r="C15" s="85"/>
      <c r="D15" s="85"/>
      <c r="E15" s="85"/>
      <c r="F15" s="85"/>
      <c r="G15" s="4"/>
      <c r="H15" s="4"/>
    </row>
    <row r="16" spans="1:10" ht="15">
      <c r="A16" s="85"/>
      <c r="B16" s="85"/>
      <c r="C16" s="85"/>
      <c r="D16" s="85"/>
      <c r="E16" s="85"/>
      <c r="F16" s="85"/>
      <c r="G16" s="4"/>
      <c r="H16" s="4"/>
    </row>
    <row r="17" spans="1:9" ht="15">
      <c r="A17" s="85"/>
      <c r="B17" s="85"/>
      <c r="C17" s="85"/>
      <c r="D17" s="85"/>
      <c r="E17" s="85"/>
      <c r="F17" s="85"/>
      <c r="G17" s="4"/>
      <c r="H17" s="4"/>
    </row>
    <row r="18" spans="1:9" ht="15">
      <c r="A18" s="85"/>
      <c r="B18" s="97"/>
      <c r="C18" s="97"/>
      <c r="D18" s="97"/>
      <c r="E18" s="97"/>
      <c r="F18" s="97" t="s">
        <v>318</v>
      </c>
      <c r="G18" s="84">
        <f>SUM(G9:G17)</f>
        <v>0</v>
      </c>
      <c r="H18" s="84">
        <f>SUM(H9:H17)</f>
        <v>0</v>
      </c>
    </row>
    <row r="19" spans="1:9" ht="15">
      <c r="A19" s="204"/>
      <c r="B19" s="204"/>
      <c r="C19" s="204"/>
      <c r="D19" s="204"/>
      <c r="E19" s="204"/>
      <c r="F19" s="204"/>
      <c r="G19" s="204"/>
      <c r="H19" s="176"/>
      <c r="I19" s="176"/>
    </row>
    <row r="20" spans="1:9" ht="15">
      <c r="A20" s="205" t="s">
        <v>411</v>
      </c>
      <c r="B20" s="205"/>
      <c r="C20" s="204"/>
      <c r="D20" s="204"/>
      <c r="E20" s="204"/>
      <c r="F20" s="204"/>
      <c r="G20" s="204"/>
      <c r="H20" s="176"/>
      <c r="I20" s="176"/>
    </row>
    <row r="21" spans="1:9" ht="15">
      <c r="A21" s="205"/>
      <c r="B21" s="205"/>
      <c r="C21" s="204"/>
      <c r="D21" s="204"/>
      <c r="E21" s="204"/>
      <c r="F21" s="204"/>
      <c r="G21" s="204"/>
      <c r="H21" s="176"/>
      <c r="I21" s="176"/>
    </row>
    <row r="22" spans="1:9" ht="15">
      <c r="A22" s="205"/>
      <c r="B22" s="205"/>
      <c r="C22" s="176"/>
      <c r="D22" s="176"/>
      <c r="E22" s="176"/>
      <c r="F22" s="176"/>
      <c r="G22" s="176"/>
      <c r="H22" s="176"/>
      <c r="I22" s="176"/>
    </row>
    <row r="23" spans="1:9" ht="15">
      <c r="A23" s="205"/>
      <c r="B23" s="205"/>
      <c r="C23" s="176"/>
      <c r="D23" s="176"/>
      <c r="E23" s="176"/>
      <c r="F23" s="176"/>
      <c r="G23" s="176"/>
      <c r="H23" s="176"/>
      <c r="I23" s="176"/>
    </row>
    <row r="24" spans="1:9">
      <c r="A24" s="202"/>
      <c r="B24" s="202"/>
      <c r="C24" s="202"/>
      <c r="D24" s="202"/>
      <c r="E24" s="202"/>
      <c r="F24" s="202"/>
      <c r="G24" s="202"/>
      <c r="H24" s="202"/>
      <c r="I24" s="202"/>
    </row>
    <row r="25" spans="1:9" ht="15">
      <c r="A25" s="182" t="s">
        <v>96</v>
      </c>
      <c r="B25" s="182"/>
      <c r="C25" s="176"/>
      <c r="D25" s="176"/>
      <c r="E25" s="176"/>
      <c r="F25" s="176"/>
      <c r="G25" s="176"/>
      <c r="H25" s="176"/>
      <c r="I25" s="176"/>
    </row>
    <row r="26" spans="1:9" ht="15">
      <c r="A26" s="176"/>
      <c r="B26" s="176"/>
      <c r="C26" s="176"/>
      <c r="D26" s="176"/>
      <c r="E26" s="176"/>
      <c r="F26" s="176"/>
      <c r="G26" s="176"/>
      <c r="H26" s="176"/>
      <c r="I26" s="176"/>
    </row>
    <row r="27" spans="1:9" ht="15">
      <c r="A27" s="176"/>
      <c r="B27" s="176"/>
      <c r="C27" s="176"/>
      <c r="D27" s="176"/>
      <c r="E27" s="176"/>
      <c r="F27" s="176"/>
      <c r="G27" s="176"/>
      <c r="H27" s="176"/>
      <c r="I27" s="183"/>
    </row>
    <row r="28" spans="1:9" ht="15">
      <c r="A28" s="182"/>
      <c r="B28" s="182"/>
      <c r="C28" s="182" t="s">
        <v>376</v>
      </c>
      <c r="D28" s="182"/>
      <c r="E28" s="204"/>
      <c r="F28" s="182"/>
      <c r="G28" s="182"/>
      <c r="H28" s="176"/>
      <c r="I28" s="183"/>
    </row>
    <row r="29" spans="1:9" ht="15">
      <c r="A29" s="176"/>
      <c r="B29" s="176"/>
      <c r="C29" s="176" t="s">
        <v>253</v>
      </c>
      <c r="D29" s="176"/>
      <c r="E29" s="176"/>
      <c r="F29" s="176"/>
      <c r="G29" s="176"/>
      <c r="H29" s="176"/>
      <c r="I29" s="183"/>
    </row>
    <row r="30" spans="1:9">
      <c r="A30" s="184"/>
      <c r="B30" s="184"/>
      <c r="C30" s="184" t="s">
        <v>127</v>
      </c>
      <c r="D30" s="184"/>
      <c r="E30" s="184"/>
      <c r="F30" s="184"/>
      <c r="G30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2017-10-04T19:26:37Z</cp:lastPrinted>
  <dcterms:created xsi:type="dcterms:W3CDTF">2011-12-27T13:20:18Z</dcterms:created>
  <dcterms:modified xsi:type="dcterms:W3CDTF">2017-10-04T20:52:36Z</dcterms:modified>
</cp:coreProperties>
</file>