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730" windowHeight="117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H31" i="44"/>
  <c r="I31" s="1"/>
  <c r="I30"/>
  <c r="H30"/>
  <c r="H29"/>
  <c r="I29" s="1"/>
  <c r="I28"/>
  <c r="H28"/>
  <c r="H27"/>
  <c r="I27" s="1"/>
  <c r="I26"/>
  <c r="H26"/>
  <c r="I25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I16"/>
  <c r="H16"/>
  <c r="H15"/>
  <c r="I15" s="1"/>
  <c r="I14"/>
  <c r="H14"/>
  <c r="H13"/>
  <c r="I13" s="1"/>
  <c r="I12"/>
  <c r="H12"/>
  <c r="H11"/>
  <c r="I11" s="1"/>
  <c r="I10"/>
  <c r="H10"/>
  <c r="H9"/>
  <c r="I9" s="1"/>
  <c r="I31" i="30"/>
  <c r="H31"/>
  <c r="H30"/>
  <c r="I30" s="1"/>
  <c r="I29"/>
  <c r="H29"/>
  <c r="H28"/>
  <c r="I28" s="1"/>
  <c r="H27" l="1"/>
  <c r="I27" s="1"/>
  <c r="H26"/>
  <c r="I26" s="1"/>
  <c r="I25"/>
  <c r="H24"/>
  <c r="I24" s="1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H9"/>
  <c r="I9" s="1"/>
  <c r="C25" i="59"/>
  <c r="C24"/>
  <c r="C23"/>
  <c r="C22"/>
  <c r="C21"/>
  <c r="C20" s="1"/>
  <c r="C19"/>
  <c r="C18"/>
  <c r="C13"/>
  <c r="C12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0"/>
  <c r="D12" i="40"/>
  <c r="C12"/>
  <c r="I38" i="35" l="1"/>
  <c r="A5" i="9"/>
  <c r="L35" i="55" l="1"/>
  <c r="A6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C14" l="1"/>
  <c r="C9" s="1"/>
  <c r="D14"/>
  <c r="D9" s="1"/>
  <c r="L35" i="46"/>
  <c r="H34" i="45"/>
  <c r="G34"/>
  <c r="I25" i="43"/>
  <c r="H25"/>
  <c r="G25"/>
  <c r="D27" i="3" l="1"/>
  <c r="C27"/>
  <c r="D17" i="28" l="1"/>
  <c r="C17"/>
  <c r="C12" i="3" l="1"/>
  <c r="I25" i="29" l="1"/>
  <c r="D76" i="40" l="1"/>
  <c r="D67"/>
  <c r="D61"/>
  <c r="C61"/>
  <c r="D56"/>
  <c r="C56"/>
  <c r="D50"/>
  <c r="C50"/>
  <c r="D39"/>
  <c r="C11" i="59" s="1"/>
  <c r="C39" i="40"/>
  <c r="D35"/>
  <c r="C35"/>
  <c r="D26"/>
  <c r="D20" s="1"/>
  <c r="C26"/>
  <c r="C20" s="1"/>
  <c r="D17"/>
  <c r="C14" i="59" s="1"/>
  <c r="C17" i="40"/>
  <c r="A6"/>
  <c r="C16" l="1"/>
  <c r="C11" s="1"/>
  <c r="D16"/>
  <c r="D11" s="1"/>
  <c r="C10" i="59" s="1"/>
  <c r="H39" i="10" l="1"/>
  <c r="H36" s="1"/>
  <c r="H32"/>
  <c r="H24"/>
  <c r="H19"/>
  <c r="H17" s="1"/>
  <c r="H14"/>
  <c r="A4" i="39" l="1"/>
  <c r="A4" i="35" l="1"/>
  <c r="H34" i="34" l="1"/>
  <c r="G34"/>
  <c r="A4"/>
  <c r="I34" i="30" l="1"/>
  <c r="H34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2"/>
  <c r="D10" i="5" l="1"/>
  <c r="C10"/>
  <c r="C26" i="3"/>
  <c r="C10" s="1"/>
  <c r="D10"/>
  <c r="B9" i="10"/>
  <c r="D10" i="12"/>
  <c r="D44"/>
  <c r="J9" i="10"/>
  <c r="D26" i="3"/>
  <c r="C10" i="12"/>
  <c r="C44"/>
  <c r="D9" i="10"/>
  <c r="F9"/>
  <c r="C9" i="3" l="1"/>
  <c r="D9"/>
  <c r="C17" i="59" s="1"/>
</calcChain>
</file>

<file path=xl/sharedStrings.xml><?xml version="1.0" encoding="utf-8"?>
<sst xmlns="http://schemas.openxmlformats.org/spreadsheetml/2006/main" count="1162" uniqueCount="571">
  <si>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</si>
  <si>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</si>
  <si>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</si>
  <si>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</si>
  <si>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</si>
  <si>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</si>
  <si>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</si>
  <si>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</si>
  <si>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</si>
  <si>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</si>
  <si>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</si>
  <si>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</si>
  <si>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</si>
  <si>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</si>
  <si>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</si>
  <si>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</si>
  <si>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</si>
  <si>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</si>
  <si>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</si>
  <si>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</si>
  <si>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</si>
  <si>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</si>
  <si>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</si>
  <si>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</si>
  <si>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</si>
  <si>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</si>
  <si>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</si>
  <si>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</si>
  <si>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</si>
  <si>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</si>
  <si>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</si>
  <si>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</si>
  <si>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</si>
  <si>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</si>
  <si>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</si>
  <si>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</si>
  <si>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</si>
  <si>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</si>
  <si>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</si>
  <si>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</si>
  <si>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</si>
  <si>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</si>
  <si>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</si>
  <si>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</si>
  <si>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</si>
  <si>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</si>
  <si>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</si>
  <si>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</si>
  <si>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</si>
  <si>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</si>
  <si>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</si>
  <si>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</si>
  <si>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</si>
  <si>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</si>
  <si>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</si>
  <si>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</si>
  <si>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</si>
  <si>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</si>
  <si>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</si>
  <si>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</si>
  <si>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</si>
  <si>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</si>
  <si>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</si>
  <si>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</si>
  <si>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</si>
  <si>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</si>
  <si>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</si>
  <si>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</si>
  <si>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</si>
  <si>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</si>
  <si>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</si>
  <si>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</si>
  <si>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</si>
  <si>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</si>
  <si>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</si>
  <si>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</si>
  <si>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</si>
  <si>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</si>
  <si>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</si>
  <si>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</si>
  <si>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</si>
  <si>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</si>
  <si>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</si>
  <si>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</si>
  <si>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</si>
  <si>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</si>
  <si>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</si>
  <si>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</si>
  <si>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</si>
  <si>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</si>
  <si>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</si>
  <si>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</si>
  <si>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</si>
  <si>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</si>
  <si>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</si>
  <si>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</si>
  <si>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</si>
  <si>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</si>
  <si>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</si>
  <si>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</si>
  <si>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</si>
  <si>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</si>
  <si>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</si>
  <si>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</si>
  <si>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</si>
  <si>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</si>
  <si>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</si>
  <si>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</si>
  <si>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</si>
  <si>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</si>
  <si>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</si>
  <si>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</si>
  <si>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</si>
  <si>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</si>
  <si>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</si>
  <si>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</si>
  <si>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</si>
  <si>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</si>
  <si>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</si>
  <si>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</si>
  <si>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</si>
  <si>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</si>
  <si>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</si>
  <si>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</si>
  <si>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</si>
  <si>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</si>
  <si>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</si>
  <si>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</si>
  <si>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</si>
  <si>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</si>
  <si>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</si>
  <si>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</si>
  <si>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</si>
  <si>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</si>
  <si>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</si>
  <si>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</si>
  <si>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</si>
  <si>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</si>
  <si>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</si>
  <si>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</si>
  <si>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</si>
  <si>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</si>
  <si>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</si>
  <si>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</si>
  <si>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</si>
  <si>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</si>
  <si>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</si>
  <si>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</si>
  <si>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</si>
  <si>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</si>
  <si>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</si>
  <si>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</si>
  <si>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</si>
  <si>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</si>
  <si>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</si>
  <si>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</si>
  <si>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</si>
  <si>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</si>
  <si>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</si>
  <si>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</si>
  <si>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</si>
  <si>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</si>
  <si>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</si>
  <si>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</si>
  <si>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</si>
  <si>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</si>
  <si>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</si>
  <si>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</si>
  <si>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</si>
  <si>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</si>
  <si>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</si>
  <si>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</si>
  <si>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</si>
  <si>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</si>
  <si>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</si>
  <si>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</si>
  <si>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</si>
  <si>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</si>
  <si>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</si>
  <si>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</si>
  <si>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</si>
  <si>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</si>
  <si>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</si>
  <si>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</si>
  <si>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</si>
  <si>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</si>
  <si>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</si>
  <si>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</si>
  <si>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</si>
  <si>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</si>
  <si>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</si>
  <si>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</si>
  <si>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</si>
  <si>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</si>
  <si>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</si>
  <si>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</si>
  <si>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</si>
  <si>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</si>
  <si>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</si>
  <si>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</si>
  <si>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</si>
  <si>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</si>
  <si>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</si>
  <si>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</si>
  <si>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</si>
  <si>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</si>
  <si>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</si>
  <si>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</si>
  <si>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</si>
  <si>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</si>
  <si>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</si>
  <si>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</si>
  <si>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</si>
  <si>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</si>
  <si>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</si>
  <si>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</si>
  <si>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</si>
  <si>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</si>
  <si>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</si>
  <si>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</si>
  <si>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</si>
  <si>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</si>
  <si>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</si>
  <si>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</si>
  <si>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</si>
  <si>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</si>
  <si>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</si>
  <si>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</si>
  <si>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</si>
  <si>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</si>
  <si>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</si>
  <si>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</si>
  <si>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</si>
  <si>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</si>
  <si>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</si>
  <si>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</si>
  <si>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</si>
  <si>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</si>
  <si>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</si>
  <si>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</si>
  <si>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</si>
  <si>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</si>
  <si>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</si>
  <si>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</si>
  <si>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</si>
  <si>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</si>
  <si>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</si>
  <si>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</si>
  <si>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</si>
  <si>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</si>
  <si>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</si>
  <si>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</si>
  <si>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</si>
  <si>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</si>
  <si>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</si>
  <si>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</si>
  <si>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</si>
  <si>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</si>
  <si>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</si>
  <si>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</si>
  <si>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</si>
  <si>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</si>
  <si>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</si>
  <si>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</si>
  <si>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</si>
  <si>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</si>
  <si>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</si>
  <si>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</si>
  <si>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</si>
  <si>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</si>
  <si>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</si>
  <si>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</si>
  <si>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</si>
  <si>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</si>
  <si>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</si>
  <si>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</si>
  <si>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</si>
  <si>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</si>
  <si>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</si>
  <si>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</si>
  <si>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</si>
  <si>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</si>
  <si>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</si>
  <si>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</si>
  <si>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</si>
  <si>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</si>
  <si>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</si>
  <si>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</si>
  <si>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</si>
  <si>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</si>
  <si>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</si>
  <si>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</si>
  <si>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</si>
  <si>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</si>
  <si>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</si>
  <si>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</si>
  <si>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</si>
  <si>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</si>
  <si>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</si>
  <si>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</si>
  <si>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</si>
  <si>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</si>
  <si>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</si>
  <si>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</si>
  <si>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</si>
  <si>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</si>
  <si>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</si>
  <si>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</si>
  <si>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</si>
  <si>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</si>
  <si>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</si>
  <si>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</si>
  <si>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</si>
  <si>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</si>
  <si>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</si>
  <si>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</si>
  <si>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</si>
  <si>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</si>
  <si>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</si>
  <si>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</si>
  <si>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</si>
  <si>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</si>
  <si>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</si>
  <si>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</si>
  <si>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</si>
  <si>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</si>
  <si>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</si>
  <si>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</si>
  <si>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</si>
  <si>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</si>
  <si>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</si>
  <si>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</si>
  <si>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</si>
  <si>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</si>
  <si>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</si>
  <si>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</si>
  <si>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</si>
  <si>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</si>
  <si>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</si>
  <si>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</si>
  <si>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</si>
  <si>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</si>
  <si>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</si>
  <si>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</si>
  <si>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</si>
  <si>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</si>
  <si>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</si>
  <si>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</si>
  <si>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</si>
  <si>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</si>
  <si>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</si>
  <si>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</si>
  <si>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</si>
  <si>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</si>
  <si>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</si>
  <si>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</si>
  <si>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</si>
  <si>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</si>
  <si>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</si>
  <si>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</si>
  <si>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</si>
  <si>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</si>
  <si>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</si>
  <si>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</si>
  <si>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</si>
  <si>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</si>
  <si>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</si>
  <si>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</si>
  <si>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</si>
  <si>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</si>
  <si>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</si>
  <si>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</si>
  <si>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</si>
  <si>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</si>
  <si>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</si>
  <si>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</si>
  <si>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</si>
  <si>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</si>
  <si>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</si>
  <si>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</si>
  <si>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</si>
  <si>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</si>
  <si>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</si>
  <si>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</si>
  <si>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</si>
  <si>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</si>
  <si>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</si>
  <si>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</si>
  <si>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</si>
  <si>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</si>
  <si>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</si>
  <si>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</si>
  <si>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</si>
  <si>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</si>
  <si>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</si>
  <si>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</si>
  <si>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</si>
  <si>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</si>
  <si>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</si>
  <si>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</si>
  <si>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</si>
  <si>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</si>
  <si>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</si>
  <si>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</si>
  <si>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</si>
  <si>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</si>
  <si>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</si>
  <si>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</si>
  <si>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</si>
  <si>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</si>
  <si>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</si>
  <si>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</si>
  <si>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</si>
  <si>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</si>
  <si>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</si>
  <si>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</si>
  <si>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</si>
  <si>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</si>
  <si>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</si>
  <si>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</si>
  <si>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</si>
  <si>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</si>
  <si>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</si>
  <si>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</si>
  <si>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</si>
  <si>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</si>
  <si>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</si>
  <si>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</si>
  <si>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</si>
  <si>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</si>
  <si>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</si>
  <si>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</si>
  <si>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</si>
  <si>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</si>
  <si>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</si>
  <si>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</si>
  <si>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</si>
  <si>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</si>
  <si>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</si>
  <si>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</si>
  <si>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</si>
  <si>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</si>
  <si>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</si>
  <si>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</si>
  <si>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</si>
  <si>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</si>
  <si>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</si>
  <si>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</si>
  <si>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</si>
  <si>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</si>
  <si>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</si>
  <si>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</si>
  <si>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</si>
  <si>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</si>
  <si>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</si>
  <si>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</si>
  <si>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</si>
  <si>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</si>
  <si>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</si>
  <si>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</si>
  <si>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</si>
  <si>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</si>
  <si>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</si>
  <si>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</si>
  <si>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</si>
  <si>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</si>
  <si>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</si>
  <si>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</si>
  <si>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</si>
  <si>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</si>
  <si>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</si>
  <si>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</si>
  <si>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</si>
  <si>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</si>
  <si>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</si>
  <si>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</si>
  <si>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</si>
  <si>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</si>
  <si>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</si>
  <si>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</si>
  <si>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</si>
  <si>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</si>
  <si>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</si>
  <si>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</si>
  <si>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</si>
  <si>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</si>
  <si>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</si>
  <si>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</si>
  <si>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</si>
  <si>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</si>
  <si>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</si>
  <si>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</si>
  <si>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</si>
  <si>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</si>
  <si>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</si>
  <si>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</si>
  <si>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</si>
  <si>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</si>
  <si>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</si>
  <si>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</si>
  <si>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</si>
  <si>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</si>
  <si>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</si>
  <si>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</si>
  <si>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</si>
  <si>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</si>
  <si>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</si>
  <si>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</si>
  <si>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</si>
  <si>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</si>
  <si>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</si>
  <si>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</si>
  <si>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</si>
  <si>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12/09/2017-02/10/2017</t>
  </si>
  <si>
    <t>კონსტანტინე გამსახურდია</t>
  </si>
  <si>
    <t>ბაია წოწორია</t>
  </si>
  <si>
    <t xml:space="preserve">კონსტანტინე </t>
  </si>
  <si>
    <t>გამსახურდია</t>
  </si>
  <si>
    <t>სამეგრელოს რეგიონი</t>
  </si>
  <si>
    <t>ლელა</t>
  </si>
  <si>
    <t>ცუცქირიძე</t>
  </si>
  <si>
    <t>ქუთაისი</t>
  </si>
  <si>
    <t>თამარა</t>
  </si>
  <si>
    <t>ოთარაშვილი</t>
  </si>
  <si>
    <t>ნინო</t>
  </si>
  <si>
    <t>კუხალაშვილი</t>
  </si>
  <si>
    <t>ბათუმი</t>
  </si>
  <si>
    <t>ნატალია</t>
  </si>
  <si>
    <t>მამაიაშვლი</t>
  </si>
  <si>
    <t>თამარი</t>
  </si>
  <si>
    <t>ზუგდიდი</t>
  </si>
  <si>
    <t>ზურაბ</t>
  </si>
  <si>
    <t>რუსთავი</t>
  </si>
  <si>
    <t>ეკატერინე</t>
  </si>
  <si>
    <t>კვესაძე</t>
  </si>
  <si>
    <t>გულნაზი</t>
  </si>
  <si>
    <t>აკობიძე</t>
  </si>
  <si>
    <t>გაჯიევი</t>
  </si>
  <si>
    <t>ბახტიარ</t>
  </si>
  <si>
    <t>მარნეული</t>
  </si>
  <si>
    <t>თამუნა</t>
  </si>
  <si>
    <t>ლაბაძე</t>
  </si>
  <si>
    <t>რაჭა</t>
  </si>
  <si>
    <t>შმაგი</t>
  </si>
  <si>
    <t>ბაინდურაშვილი</t>
  </si>
  <si>
    <t>გიორგი</t>
  </si>
  <si>
    <t>ნოზაძე</t>
  </si>
  <si>
    <t>დუაშვილი</t>
  </si>
  <si>
    <t>მარტვილი</t>
  </si>
  <si>
    <t>ჭყოიძე</t>
  </si>
  <si>
    <t>პაიჭაძე</t>
  </si>
  <si>
    <t xml:space="preserve">გიული   </t>
  </si>
  <si>
    <t>ფაჩულია</t>
  </si>
  <si>
    <t>ხობი</t>
  </si>
  <si>
    <t>მაკა</t>
  </si>
  <si>
    <t>ხუცურაული</t>
  </si>
  <si>
    <t xml:space="preserve">ესმა </t>
  </si>
  <si>
    <t>წოწორია</t>
  </si>
  <si>
    <t>მალხაზი</t>
  </si>
  <si>
    <t>გორგასალიძე</t>
  </si>
  <si>
    <t>ამბროლაურ</t>
  </si>
  <si>
    <t>რამაზ</t>
  </si>
  <si>
    <t>გორგასლიძე</t>
  </si>
  <si>
    <t>ნატო</t>
  </si>
  <si>
    <t>O4001010726</t>
  </si>
  <si>
    <t>კახაბერი</t>
  </si>
  <si>
    <t>რეხვიაშვილი</t>
  </si>
  <si>
    <t>სენაკი</t>
  </si>
  <si>
    <t>თიბისი</t>
  </si>
  <si>
    <t>GE85TB7642436080100006</t>
  </si>
  <si>
    <t>პოლიტიკური მოძრაობა თავისუფლება -ზვიად გამსახურდიას გზა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</si>
</sst>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b/>
      <sz val="11"/>
      <name val="Sylfaen"/>
      <family val="1"/>
    </font>
    <font>
      <b/>
      <sz val="9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7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14" fontId="19" fillId="0" borderId="41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6" fillId="5" borderId="1" xfId="0" applyFont="1" applyFill="1" applyBorder="1" applyAlignment="1">
      <alignment horizontal="center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center" vertical="center" wrapText="1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1" applyFont="1" applyFill="1" applyBorder="1" applyAlignment="1" applyProtection="1">
      <alignment horizontal="center" vertical="center" wrapText="1"/>
    </xf>
    <xf numFmtId="0" fontId="36" fillId="5" borderId="1" xfId="1" applyFont="1" applyFill="1" applyBorder="1" applyAlignment="1" applyProtection="1">
      <alignment horizontal="left" vertical="center" wrapText="1" indent="1"/>
    </xf>
    <xf numFmtId="0" fontId="36" fillId="0" borderId="1" xfId="1" applyFont="1" applyFill="1" applyBorder="1" applyAlignment="1" applyProtection="1">
      <alignment horizontal="left" vertical="center" wrapText="1" indent="1"/>
    </xf>
    <xf numFmtId="0" fontId="36" fillId="0" borderId="1" xfId="1" applyFont="1" applyFill="1" applyBorder="1" applyAlignment="1" applyProtection="1">
      <alignment horizontal="center" vertical="center" wrapText="1"/>
    </xf>
    <xf numFmtId="0" fontId="3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2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60" workbookViewId="0">
      <selection activeCell="F12" sqref="F12"/>
    </sheetView>
  </sheetViews>
  <sheetFormatPr defaultRowHeight="18"/>
  <cols>
    <col min="1" max="1" width="6.28515625" style="267" bestFit="1" customWidth="1"/>
    <col min="2" max="2" width="13.140625" style="267" customWidth="1"/>
    <col min="3" max="3" width="17.85546875" style="267" customWidth="1"/>
    <col min="4" max="4" width="15.140625" style="267" customWidth="1"/>
    <col min="5" max="5" width="24.5703125" style="267" customWidth="1"/>
    <col min="6" max="8" width="19.140625" style="268" customWidth="1"/>
    <col min="9" max="9" width="16.42578125" style="267" bestFit="1" customWidth="1"/>
    <col min="10" max="10" width="17.42578125" style="267" customWidth="1"/>
    <col min="11" max="11" width="13.140625" style="267" bestFit="1" customWidth="1"/>
    <col min="12" max="12" width="15.28515625" style="267" customWidth="1"/>
    <col min="13" max="16384" width="9.140625" style="267"/>
  </cols>
  <sheetData>
    <row r="1" spans="1:12" s="278" customFormat="1" ht="15.75">
      <c r="A1" s="344" t="s">
        <v>301</v>
      </c>
      <c r="B1" s="332"/>
      <c r="C1" s="332"/>
      <c r="D1" s="332"/>
      <c r="E1" s="333"/>
      <c r="F1" s="327"/>
      <c r="G1" s="333"/>
      <c r="H1" s="343"/>
      <c r="I1" s="332"/>
      <c r="J1" s="333"/>
      <c r="K1" s="333"/>
      <c r="L1" s="342" t="s">
        <v>109</v>
      </c>
    </row>
    <row r="2" spans="1:12" s="278" customFormat="1" ht="15.75">
      <c r="A2" s="341" t="s">
        <v>140</v>
      </c>
      <c r="B2" s="332"/>
      <c r="C2" s="332"/>
      <c r="D2" s="332"/>
      <c r="E2" s="333"/>
      <c r="F2" s="327"/>
      <c r="G2" s="333"/>
      <c r="H2" s="340"/>
      <c r="I2" s="332"/>
      <c r="J2" s="333"/>
      <c r="K2" s="333"/>
      <c r="L2" s="339" t="s">
        <v>513</v>
      </c>
    </row>
    <row r="3" spans="1:12" s="278" customFormat="1" ht="15.75">
      <c r="A3" s="338"/>
      <c r="B3" s="332"/>
      <c r="C3" s="337"/>
      <c r="D3" s="336"/>
      <c r="E3" s="333"/>
      <c r="F3" s="335"/>
      <c r="G3" s="333"/>
      <c r="H3" s="333"/>
      <c r="I3" s="327"/>
      <c r="J3" s="332"/>
      <c r="K3" s="332"/>
      <c r="L3" s="331"/>
    </row>
    <row r="4" spans="1:12" s="278" customFormat="1" ht="15.75">
      <c r="A4" s="370" t="s">
        <v>269</v>
      </c>
      <c r="B4" s="327"/>
      <c r="C4" s="327"/>
      <c r="D4" s="377"/>
      <c r="E4" s="378"/>
      <c r="F4" s="334"/>
      <c r="G4" s="333"/>
      <c r="H4" s="379"/>
      <c r="I4" s="378"/>
      <c r="J4" s="332"/>
      <c r="K4" s="333"/>
      <c r="L4" s="331"/>
    </row>
    <row r="5" spans="1:12" s="278" customFormat="1" ht="16.5" thickBot="1">
      <c r="A5" s="441" t="s">
        <v>570</v>
      </c>
      <c r="B5" s="441"/>
      <c r="C5" s="441"/>
      <c r="D5" s="441"/>
      <c r="E5" s="441"/>
      <c r="F5" s="441"/>
      <c r="G5" s="334"/>
      <c r="H5" s="334"/>
      <c r="I5" s="333"/>
      <c r="J5" s="332"/>
      <c r="K5" s="332"/>
      <c r="L5" s="331"/>
    </row>
    <row r="6" spans="1:12" ht="18.75" thickBot="1">
      <c r="A6" s="330"/>
      <c r="B6" s="329"/>
      <c r="C6" s="328"/>
      <c r="D6" s="328"/>
      <c r="E6" s="328"/>
      <c r="F6" s="327"/>
      <c r="G6" s="327"/>
      <c r="H6" s="327"/>
      <c r="I6" s="444" t="s">
        <v>438</v>
      </c>
      <c r="J6" s="445"/>
      <c r="K6" s="446"/>
      <c r="L6" s="326"/>
    </row>
    <row r="7" spans="1:12" s="314" customFormat="1" ht="45.75" thickBot="1">
      <c r="A7" s="325" t="s">
        <v>64</v>
      </c>
      <c r="B7" s="324" t="s">
        <v>141</v>
      </c>
      <c r="C7" s="324" t="s">
        <v>437</v>
      </c>
      <c r="D7" s="323" t="s">
        <v>275</v>
      </c>
      <c r="E7" s="322" t="s">
        <v>436</v>
      </c>
      <c r="F7" s="321" t="s">
        <v>435</v>
      </c>
      <c r="G7" s="320" t="s">
        <v>228</v>
      </c>
      <c r="H7" s="319" t="s">
        <v>225</v>
      </c>
      <c r="I7" s="318" t="s">
        <v>434</v>
      </c>
      <c r="J7" s="317" t="s">
        <v>272</v>
      </c>
      <c r="K7" s="316" t="s">
        <v>229</v>
      </c>
      <c r="L7" s="315" t="s">
        <v>230</v>
      </c>
    </row>
    <row r="8" spans="1:12" s="308" customFormat="1" ht="18.75" thickBot="1">
      <c r="A8" s="312">
        <v>1</v>
      </c>
      <c r="B8" s="311">
        <v>2</v>
      </c>
      <c r="C8" s="313">
        <v>3</v>
      </c>
      <c r="D8" s="313">
        <v>4</v>
      </c>
      <c r="E8" s="312">
        <v>5</v>
      </c>
      <c r="F8" s="311">
        <v>6</v>
      </c>
      <c r="G8" s="313">
        <v>7</v>
      </c>
      <c r="H8" s="311">
        <v>8</v>
      </c>
      <c r="I8" s="312">
        <v>9</v>
      </c>
      <c r="J8" s="311">
        <v>10</v>
      </c>
      <c r="K8" s="310">
        <v>11</v>
      </c>
      <c r="L8" s="309">
        <v>12</v>
      </c>
    </row>
    <row r="9" spans="1:12">
      <c r="A9" s="307">
        <v>1</v>
      </c>
      <c r="B9" s="298"/>
      <c r="C9" s="297"/>
      <c r="D9" s="306"/>
      <c r="E9" s="305"/>
      <c r="F9" s="294"/>
      <c r="G9" s="304"/>
      <c r="H9" s="304"/>
      <c r="I9" s="303"/>
      <c r="J9" s="302"/>
      <c r="K9" s="301"/>
      <c r="L9" s="300"/>
    </row>
    <row r="10" spans="1:12">
      <c r="A10" s="299">
        <v>2</v>
      </c>
      <c r="B10" s="298"/>
      <c r="C10" s="297"/>
      <c r="D10" s="296"/>
      <c r="E10" s="295"/>
      <c r="F10" s="294"/>
      <c r="G10" s="294"/>
      <c r="H10" s="294"/>
      <c r="I10" s="293"/>
      <c r="J10" s="292"/>
      <c r="K10" s="291"/>
      <c r="L10" s="290"/>
    </row>
    <row r="11" spans="1:12">
      <c r="A11" s="299">
        <v>3</v>
      </c>
      <c r="B11" s="298"/>
      <c r="C11" s="297"/>
      <c r="D11" s="296"/>
      <c r="E11" s="295"/>
      <c r="F11" s="383"/>
      <c r="G11" s="294"/>
      <c r="H11" s="294"/>
      <c r="I11" s="293"/>
      <c r="J11" s="292"/>
      <c r="K11" s="291"/>
      <c r="L11" s="290"/>
    </row>
    <row r="12" spans="1:12">
      <c r="A12" s="299">
        <v>4</v>
      </c>
      <c r="B12" s="298"/>
      <c r="C12" s="297"/>
      <c r="D12" s="296"/>
      <c r="E12" s="295"/>
      <c r="F12" s="294"/>
      <c r="G12" s="294"/>
      <c r="H12" s="294"/>
      <c r="I12" s="293"/>
      <c r="J12" s="292"/>
      <c r="K12" s="291"/>
      <c r="L12" s="290"/>
    </row>
    <row r="13" spans="1:12">
      <c r="A13" s="299">
        <v>5</v>
      </c>
      <c r="B13" s="298"/>
      <c r="C13" s="297"/>
      <c r="D13" s="296"/>
      <c r="E13" s="295"/>
      <c r="F13" s="294"/>
      <c r="G13" s="294"/>
      <c r="H13" s="294"/>
      <c r="I13" s="293"/>
      <c r="J13" s="292"/>
      <c r="K13" s="291"/>
      <c r="L13" s="290"/>
    </row>
    <row r="14" spans="1:12">
      <c r="A14" s="299">
        <v>6</v>
      </c>
      <c r="B14" s="298"/>
      <c r="C14" s="297"/>
      <c r="D14" s="296"/>
      <c r="E14" s="295"/>
      <c r="F14" s="294"/>
      <c r="G14" s="294"/>
      <c r="H14" s="294"/>
      <c r="I14" s="293"/>
      <c r="J14" s="292"/>
      <c r="K14" s="291"/>
      <c r="L14" s="290"/>
    </row>
    <row r="15" spans="1:12">
      <c r="A15" s="299">
        <v>7</v>
      </c>
      <c r="B15" s="298"/>
      <c r="C15" s="297"/>
      <c r="D15" s="296"/>
      <c r="E15" s="295"/>
      <c r="F15" s="294"/>
      <c r="G15" s="294"/>
      <c r="H15" s="294"/>
      <c r="I15" s="293"/>
      <c r="J15" s="292"/>
      <c r="K15" s="291"/>
      <c r="L15" s="290"/>
    </row>
    <row r="16" spans="1:12">
      <c r="A16" s="299">
        <v>8</v>
      </c>
      <c r="B16" s="298"/>
      <c r="C16" s="297"/>
      <c r="D16" s="296"/>
      <c r="E16" s="295"/>
      <c r="F16" s="294"/>
      <c r="G16" s="294"/>
      <c r="H16" s="294"/>
      <c r="I16" s="293"/>
      <c r="J16" s="292"/>
      <c r="K16" s="291"/>
      <c r="L16" s="290"/>
    </row>
    <row r="17" spans="1:12">
      <c r="A17" s="299">
        <v>9</v>
      </c>
      <c r="B17" s="298"/>
      <c r="C17" s="297"/>
      <c r="D17" s="296"/>
      <c r="E17" s="295"/>
      <c r="F17" s="294"/>
      <c r="G17" s="294"/>
      <c r="H17" s="294"/>
      <c r="I17" s="293"/>
      <c r="J17" s="292"/>
      <c r="K17" s="291"/>
      <c r="L17" s="290"/>
    </row>
    <row r="18" spans="1:12">
      <c r="A18" s="299">
        <v>10</v>
      </c>
      <c r="B18" s="298"/>
      <c r="C18" s="297"/>
      <c r="D18" s="296"/>
      <c r="E18" s="295"/>
      <c r="F18" s="294"/>
      <c r="G18" s="294"/>
      <c r="H18" s="294"/>
      <c r="I18" s="293"/>
      <c r="J18" s="292"/>
      <c r="K18" s="291"/>
      <c r="L18" s="290"/>
    </row>
    <row r="19" spans="1:12">
      <c r="A19" s="299">
        <v>11</v>
      </c>
      <c r="B19" s="298"/>
      <c r="C19" s="297"/>
      <c r="D19" s="296"/>
      <c r="E19" s="295"/>
      <c r="F19" s="294"/>
      <c r="G19" s="294"/>
      <c r="H19" s="294"/>
      <c r="I19" s="293"/>
      <c r="J19" s="292"/>
      <c r="K19" s="291"/>
      <c r="L19" s="290"/>
    </row>
    <row r="20" spans="1:12">
      <c r="A20" s="299">
        <v>12</v>
      </c>
      <c r="B20" s="298"/>
      <c r="C20" s="297"/>
      <c r="D20" s="296"/>
      <c r="E20" s="295"/>
      <c r="F20" s="294"/>
      <c r="G20" s="294"/>
      <c r="H20" s="294"/>
      <c r="I20" s="293"/>
      <c r="J20" s="292"/>
      <c r="K20" s="291"/>
      <c r="L20" s="290"/>
    </row>
    <row r="21" spans="1:12">
      <c r="A21" s="299">
        <v>13</v>
      </c>
      <c r="B21" s="298"/>
      <c r="C21" s="297"/>
      <c r="D21" s="296"/>
      <c r="E21" s="295"/>
      <c r="F21" s="294"/>
      <c r="G21" s="294"/>
      <c r="H21" s="294"/>
      <c r="I21" s="293"/>
      <c r="J21" s="292"/>
      <c r="K21" s="291"/>
      <c r="L21" s="290"/>
    </row>
    <row r="22" spans="1:12">
      <c r="A22" s="299">
        <v>14</v>
      </c>
      <c r="B22" s="298"/>
      <c r="C22" s="297"/>
      <c r="D22" s="296"/>
      <c r="E22" s="295"/>
      <c r="F22" s="294"/>
      <c r="G22" s="294"/>
      <c r="H22" s="294"/>
      <c r="I22" s="293"/>
      <c r="J22" s="292"/>
      <c r="K22" s="291"/>
      <c r="L22" s="290"/>
    </row>
    <row r="23" spans="1:12">
      <c r="A23" s="299">
        <v>15</v>
      </c>
      <c r="B23" s="298"/>
      <c r="C23" s="297"/>
      <c r="D23" s="296"/>
      <c r="E23" s="295"/>
      <c r="F23" s="294"/>
      <c r="G23" s="294"/>
      <c r="H23" s="294"/>
      <c r="I23" s="293"/>
      <c r="J23" s="292"/>
      <c r="K23" s="291"/>
      <c r="L23" s="290"/>
    </row>
    <row r="24" spans="1:12">
      <c r="A24" s="299">
        <v>16</v>
      </c>
      <c r="B24" s="298"/>
      <c r="C24" s="297"/>
      <c r="D24" s="296"/>
      <c r="E24" s="295"/>
      <c r="F24" s="294"/>
      <c r="G24" s="294"/>
      <c r="H24" s="294"/>
      <c r="I24" s="293"/>
      <c r="J24" s="292"/>
      <c r="K24" s="291"/>
      <c r="L24" s="290"/>
    </row>
    <row r="25" spans="1:12">
      <c r="A25" s="299">
        <v>17</v>
      </c>
      <c r="B25" s="298"/>
      <c r="C25" s="297"/>
      <c r="D25" s="296"/>
      <c r="E25" s="295"/>
      <c r="F25" s="294"/>
      <c r="G25" s="294"/>
      <c r="H25" s="294"/>
      <c r="I25" s="293"/>
      <c r="J25" s="292"/>
      <c r="K25" s="291"/>
      <c r="L25" s="290"/>
    </row>
    <row r="26" spans="1:12">
      <c r="A26" s="299">
        <v>18</v>
      </c>
      <c r="B26" s="298"/>
      <c r="C26" s="297"/>
      <c r="D26" s="296"/>
      <c r="E26" s="295"/>
      <c r="F26" s="294"/>
      <c r="G26" s="294"/>
      <c r="H26" s="294"/>
      <c r="I26" s="293"/>
      <c r="J26" s="292"/>
      <c r="K26" s="291"/>
      <c r="L26" s="290"/>
    </row>
    <row r="27" spans="1:12">
      <c r="A27" s="299">
        <v>19</v>
      </c>
      <c r="B27" s="298"/>
      <c r="C27" s="297"/>
      <c r="D27" s="296"/>
      <c r="E27" s="295"/>
      <c r="F27" s="294"/>
      <c r="G27" s="294"/>
      <c r="H27" s="294"/>
      <c r="I27" s="293"/>
      <c r="J27" s="292"/>
      <c r="K27" s="291"/>
      <c r="L27" s="290"/>
    </row>
    <row r="28" spans="1:12" ht="18.75" thickBot="1">
      <c r="A28" s="289" t="s">
        <v>271</v>
      </c>
      <c r="B28" s="288"/>
      <c r="C28" s="287"/>
      <c r="D28" s="286"/>
      <c r="E28" s="285"/>
      <c r="F28" s="284"/>
      <c r="G28" s="284"/>
      <c r="H28" s="284"/>
      <c r="I28" s="283"/>
      <c r="J28" s="282"/>
      <c r="K28" s="281"/>
      <c r="L28" s="280"/>
    </row>
    <row r="29" spans="1:12">
      <c r="A29" s="270"/>
      <c r="B29" s="271"/>
      <c r="C29" s="270"/>
      <c r="D29" s="271"/>
      <c r="E29" s="270"/>
      <c r="F29" s="271"/>
      <c r="G29" s="270"/>
      <c r="H29" s="271"/>
      <c r="I29" s="270"/>
      <c r="J29" s="271"/>
      <c r="K29" s="270"/>
      <c r="L29" s="271"/>
    </row>
    <row r="30" spans="1:12">
      <c r="A30" s="270"/>
      <c r="B30" s="277"/>
      <c r="C30" s="270"/>
      <c r="D30" s="277"/>
      <c r="E30" s="270"/>
      <c r="F30" s="277"/>
      <c r="G30" s="270"/>
      <c r="H30" s="277"/>
      <c r="I30" s="270"/>
      <c r="J30" s="277"/>
      <c r="K30" s="270"/>
      <c r="L30" s="277"/>
    </row>
    <row r="31" spans="1:12" s="278" customFormat="1" ht="15.75">
      <c r="A31" s="443" t="s">
        <v>399</v>
      </c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</row>
    <row r="32" spans="1:12" s="279" customFormat="1" ht="12.75">
      <c r="A32" s="443" t="s">
        <v>433</v>
      </c>
      <c r="B32" s="443"/>
      <c r="C32" s="443"/>
      <c r="D32" s="443"/>
      <c r="E32" s="443"/>
      <c r="F32" s="443"/>
      <c r="G32" s="443"/>
      <c r="H32" s="443"/>
      <c r="I32" s="443"/>
      <c r="J32" s="443"/>
      <c r="K32" s="443"/>
      <c r="L32" s="443"/>
    </row>
    <row r="33" spans="1:12" s="279" customFormat="1" ht="12.75">
      <c r="A33" s="443"/>
      <c r="B33" s="443"/>
      <c r="C33" s="443"/>
      <c r="D33" s="443"/>
      <c r="E33" s="443"/>
      <c r="F33" s="443"/>
      <c r="G33" s="443"/>
      <c r="H33" s="443"/>
      <c r="I33" s="443"/>
      <c r="J33" s="443"/>
      <c r="K33" s="443"/>
      <c r="L33" s="443"/>
    </row>
    <row r="34" spans="1:12" s="278" customFormat="1" ht="15.75">
      <c r="A34" s="443" t="s">
        <v>432</v>
      </c>
      <c r="B34" s="443"/>
      <c r="C34" s="443"/>
      <c r="D34" s="443"/>
      <c r="E34" s="443"/>
      <c r="F34" s="443"/>
      <c r="G34" s="443"/>
      <c r="H34" s="443"/>
      <c r="I34" s="443"/>
      <c r="J34" s="443"/>
      <c r="K34" s="443"/>
      <c r="L34" s="443"/>
    </row>
    <row r="35" spans="1:12" s="278" customFormat="1" ht="15.75">
      <c r="A35" s="443"/>
      <c r="B35" s="443"/>
      <c r="C35" s="443"/>
      <c r="D35" s="443"/>
      <c r="E35" s="443"/>
      <c r="F35" s="443"/>
      <c r="G35" s="443"/>
      <c r="H35" s="443"/>
      <c r="I35" s="443"/>
      <c r="J35" s="443"/>
      <c r="K35" s="443"/>
      <c r="L35" s="443"/>
    </row>
    <row r="36" spans="1:12" s="278" customFormat="1" ht="15.75">
      <c r="A36" s="443" t="s">
        <v>431</v>
      </c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</row>
    <row r="37" spans="1:12" s="278" customFormat="1" ht="15.75">
      <c r="A37" s="270"/>
      <c r="B37" s="271"/>
      <c r="C37" s="270"/>
      <c r="D37" s="271"/>
      <c r="E37" s="270"/>
      <c r="F37" s="271"/>
      <c r="G37" s="270"/>
      <c r="H37" s="271"/>
      <c r="I37" s="270"/>
      <c r="J37" s="271"/>
      <c r="K37" s="270"/>
      <c r="L37" s="271"/>
    </row>
    <row r="38" spans="1:12" s="278" customFormat="1" ht="15.75">
      <c r="A38" s="270"/>
      <c r="B38" s="277"/>
      <c r="C38" s="270"/>
      <c r="D38" s="277"/>
      <c r="E38" s="270"/>
      <c r="F38" s="277"/>
      <c r="G38" s="270"/>
      <c r="H38" s="277"/>
      <c r="I38" s="270"/>
      <c r="J38" s="277"/>
      <c r="K38" s="270"/>
      <c r="L38" s="277"/>
    </row>
    <row r="39" spans="1:12" s="278" customFormat="1" ht="15.75">
      <c r="A39" s="270"/>
      <c r="B39" s="271"/>
      <c r="C39" s="270"/>
      <c r="D39" s="271"/>
      <c r="E39" s="270"/>
      <c r="F39" s="271"/>
      <c r="G39" s="270"/>
      <c r="H39" s="271"/>
      <c r="I39" s="270"/>
      <c r="J39" s="271"/>
      <c r="K39" s="270"/>
      <c r="L39" s="271"/>
    </row>
    <row r="40" spans="1:12">
      <c r="A40" s="270"/>
      <c r="B40" s="277"/>
      <c r="C40" s="270"/>
      <c r="D40" s="277"/>
      <c r="E40" s="270"/>
      <c r="F40" s="277"/>
      <c r="G40" s="270"/>
      <c r="H40" s="277"/>
      <c r="I40" s="270"/>
      <c r="J40" s="277"/>
      <c r="K40" s="270"/>
      <c r="L40" s="277"/>
    </row>
    <row r="41" spans="1:12" s="272" customFormat="1" ht="15.75">
      <c r="A41" s="449" t="s">
        <v>107</v>
      </c>
      <c r="B41" s="449"/>
      <c r="C41" s="271"/>
      <c r="D41" s="270"/>
      <c r="E41" s="271"/>
      <c r="F41" s="271"/>
      <c r="G41" s="270"/>
      <c r="H41" s="271"/>
      <c r="I41" s="271"/>
      <c r="J41" s="270"/>
      <c r="K41" s="271"/>
      <c r="L41" s="270"/>
    </row>
    <row r="42" spans="1:12" s="272" customFormat="1" ht="15.75">
      <c r="A42" s="271"/>
      <c r="B42" s="270"/>
      <c r="C42" s="275"/>
      <c r="D42" s="276" t="s">
        <v>514</v>
      </c>
      <c r="E42" s="275"/>
      <c r="F42" s="271"/>
      <c r="G42" s="270"/>
      <c r="H42" s="274" t="s">
        <v>515</v>
      </c>
      <c r="I42" s="271"/>
      <c r="J42" s="270"/>
      <c r="K42" s="271"/>
      <c r="L42" s="270"/>
    </row>
    <row r="43" spans="1:12" s="272" customFormat="1" ht="15" customHeight="1">
      <c r="A43" s="271"/>
      <c r="B43" s="270"/>
      <c r="C43" s="442" t="s">
        <v>263</v>
      </c>
      <c r="D43" s="442"/>
      <c r="E43" s="442"/>
      <c r="F43" s="271"/>
      <c r="G43" s="270"/>
      <c r="H43" s="447" t="s">
        <v>430</v>
      </c>
      <c r="I43" s="273"/>
      <c r="J43" s="270"/>
      <c r="K43" s="271"/>
      <c r="L43" s="270"/>
    </row>
    <row r="44" spans="1:12" s="272" customFormat="1" ht="15.75">
      <c r="A44" s="271"/>
      <c r="B44" s="270"/>
      <c r="C44" s="271"/>
      <c r="D44" s="270"/>
      <c r="E44" s="271"/>
      <c r="F44" s="271"/>
      <c r="G44" s="270"/>
      <c r="H44" s="448"/>
      <c r="I44" s="273"/>
      <c r="J44" s="270"/>
      <c r="K44" s="271"/>
      <c r="L44" s="270"/>
    </row>
    <row r="45" spans="1:12" s="269" customFormat="1" ht="15.75">
      <c r="A45" s="271"/>
      <c r="B45" s="270"/>
      <c r="C45" s="442" t="s">
        <v>139</v>
      </c>
      <c r="D45" s="442"/>
      <c r="E45" s="442"/>
      <c r="F45" s="271"/>
      <c r="G45" s="270"/>
      <c r="H45" s="271"/>
      <c r="I45" s="271"/>
      <c r="J45" s="270"/>
      <c r="K45" s="271"/>
      <c r="L45" s="270"/>
    </row>
    <row r="46" spans="1:12" s="269" customFormat="1">
      <c r="E46" s="267"/>
    </row>
    <row r="47" spans="1:12" s="269" customFormat="1">
      <c r="E47" s="267"/>
    </row>
    <row r="48" spans="1:12" s="269" customFormat="1">
      <c r="E48" s="267"/>
    </row>
    <row r="49" spans="5:5" s="269" customFormat="1">
      <c r="E49" s="267"/>
    </row>
    <row r="50" spans="5:5" s="269" customFormat="1" ht="15.75"/>
  </sheetData>
  <mergeCells count="10"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zoomScale="80" zoomScaleSheetLayoutView="80" workbookViewId="0">
      <selection activeCell="G16" sqref="G16"/>
    </sheetView>
  </sheetViews>
  <sheetFormatPr defaultRowHeight="15.7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297</v>
      </c>
      <c r="B1" s="114"/>
      <c r="C1" s="452" t="s">
        <v>109</v>
      </c>
      <c r="D1" s="452"/>
      <c r="E1" s="148"/>
    </row>
    <row r="2" spans="1:12">
      <c r="A2" s="76" t="s">
        <v>140</v>
      </c>
      <c r="B2" s="114"/>
      <c r="C2" s="450" t="str">
        <f>'ფორმა N1'!L2</f>
        <v>12/09/2017-02/10/2017</v>
      </c>
      <c r="D2" s="451"/>
      <c r="E2" s="148"/>
    </row>
    <row r="3" spans="1:12">
      <c r="A3" s="76"/>
      <c r="B3" s="114"/>
      <c r="C3" s="346"/>
      <c r="D3" s="346"/>
      <c r="E3" s="148"/>
    </row>
    <row r="4" spans="1:12" s="2" customFormat="1">
      <c r="A4" s="77" t="s">
        <v>269</v>
      </c>
      <c r="B4" s="77"/>
      <c r="C4" s="76"/>
      <c r="D4" s="76"/>
      <c r="E4" s="108"/>
      <c r="L4" s="21"/>
    </row>
    <row r="5" spans="1:12" s="2" customFormat="1">
      <c r="A5" s="119" t="str">
        <f>'ფორმა N1'!A5</f>
        <v>პოლიტიკური მოძრაობა თავისუფლება -ზვიად გამსახურდიას გზა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45"/>
      <c r="B7" s="345"/>
      <c r="C7" s="78"/>
      <c r="D7" s="78"/>
      <c r="E7" s="149"/>
    </row>
    <row r="8" spans="1:12" s="6" customFormat="1" ht="31.5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.75">
      <c r="A9" s="13">
        <v>1</v>
      </c>
      <c r="B9" s="13" t="s">
        <v>57</v>
      </c>
      <c r="C9" s="82">
        <f>SUM(C10,C14,C54,C57,C58,C59,C76)</f>
        <v>0</v>
      </c>
      <c r="D9" s="82">
        <f>SUM(D10,D14,D54,D57,D58,D59,D65,D72,D73)</f>
        <v>0</v>
      </c>
      <c r="E9" s="150"/>
    </row>
    <row r="10" spans="1:12" s="9" customFormat="1" ht="18.75">
      <c r="A10" s="14">
        <v>1.1000000000000001</v>
      </c>
      <c r="B10" s="14" t="s">
        <v>58</v>
      </c>
      <c r="C10" s="84">
        <f>SUM(C11:C13)</f>
        <v>0</v>
      </c>
      <c r="D10" s="84">
        <f>SUM(D11:D13)</f>
        <v>0</v>
      </c>
      <c r="E10" s="15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84" t="s">
        <v>482</v>
      </c>
      <c r="B13" s="385" t="s">
        <v>484</v>
      </c>
      <c r="C13" s="385"/>
      <c r="D13" s="38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0</v>
      </c>
      <c r="D14" s="84">
        <f>SUM(D15,D18,D30:D33,D36,D37,D44,D45,D46,D47,D48,D52,D53)</f>
        <v>0</v>
      </c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98</v>
      </c>
      <c r="B16" s="17" t="s">
        <v>61</v>
      </c>
      <c r="C16" s="36"/>
      <c r="D16" s="37"/>
      <c r="E16" s="148"/>
    </row>
    <row r="17" spans="1:5" ht="17.25" customHeight="1">
      <c r="A17" s="17" t="s">
        <v>99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1.5">
      <c r="A19" s="17" t="s">
        <v>12</v>
      </c>
      <c r="B19" s="17" t="s">
        <v>245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1.5">
      <c r="A21" s="17" t="s">
        <v>276</v>
      </c>
      <c r="B21" s="17" t="s">
        <v>22</v>
      </c>
      <c r="C21" s="38"/>
      <c r="D21" s="41"/>
      <c r="E21" s="148"/>
    </row>
    <row r="22" spans="1:5">
      <c r="A22" s="17" t="s">
        <v>277</v>
      </c>
      <c r="B22" s="17" t="s">
        <v>15</v>
      </c>
      <c r="C22" s="38"/>
      <c r="D22" s="41"/>
      <c r="E22" s="148"/>
    </row>
    <row r="23" spans="1:5">
      <c r="A23" s="17" t="s">
        <v>278</v>
      </c>
      <c r="B23" s="17" t="s">
        <v>16</v>
      </c>
      <c r="C23" s="38"/>
      <c r="D23" s="41"/>
      <c r="E23" s="148"/>
    </row>
    <row r="24" spans="1:5">
      <c r="A24" s="17" t="s">
        <v>279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280</v>
      </c>
      <c r="B25" s="18" t="s">
        <v>18</v>
      </c>
      <c r="C25" s="38"/>
      <c r="D25" s="41"/>
      <c r="E25" s="148"/>
    </row>
    <row r="26" spans="1:5" ht="16.5" customHeight="1">
      <c r="A26" s="18" t="s">
        <v>281</v>
      </c>
      <c r="B26" s="18" t="s">
        <v>19</v>
      </c>
      <c r="C26" s="38"/>
      <c r="D26" s="41"/>
      <c r="E26" s="148"/>
    </row>
    <row r="27" spans="1:5" ht="16.5" customHeight="1">
      <c r="A27" s="18" t="s">
        <v>282</v>
      </c>
      <c r="B27" s="18" t="s">
        <v>20</v>
      </c>
      <c r="C27" s="38"/>
      <c r="D27" s="41"/>
      <c r="E27" s="148"/>
    </row>
    <row r="28" spans="1:5" ht="16.5" customHeight="1">
      <c r="A28" s="18" t="s">
        <v>283</v>
      </c>
      <c r="B28" s="18" t="s">
        <v>23</v>
      </c>
      <c r="C28" s="38"/>
      <c r="D28" s="42"/>
      <c r="E28" s="148"/>
    </row>
    <row r="29" spans="1:5">
      <c r="A29" s="17" t="s">
        <v>284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 ht="31.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285</v>
      </c>
      <c r="B34" s="17" t="s">
        <v>56</v>
      </c>
      <c r="C34" s="34"/>
      <c r="D34" s="35"/>
      <c r="E34" s="148"/>
    </row>
    <row r="35" spans="1:5">
      <c r="A35" s="17" t="s">
        <v>286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/>
      <c r="D36" s="35"/>
      <c r="E36" s="148"/>
    </row>
    <row r="37" spans="1:5">
      <c r="A37" s="16" t="s">
        <v>39</v>
      </c>
      <c r="B37" s="16" t="s">
        <v>344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341</v>
      </c>
      <c r="B38" s="17" t="s">
        <v>345</v>
      </c>
      <c r="C38" s="34"/>
      <c r="D38" s="34"/>
      <c r="E38" s="148"/>
    </row>
    <row r="39" spans="1:5">
      <c r="A39" s="17" t="s">
        <v>342</v>
      </c>
      <c r="B39" s="17" t="s">
        <v>346</v>
      </c>
      <c r="C39" s="34"/>
      <c r="D39" s="34"/>
      <c r="E39" s="148"/>
    </row>
    <row r="40" spans="1:5">
      <c r="A40" s="17" t="s">
        <v>343</v>
      </c>
      <c r="B40" s="17" t="s">
        <v>349</v>
      </c>
      <c r="C40" s="34"/>
      <c r="D40" s="35"/>
      <c r="E40" s="148"/>
    </row>
    <row r="41" spans="1:5">
      <c r="A41" s="17" t="s">
        <v>348</v>
      </c>
      <c r="B41" s="17" t="s">
        <v>350</v>
      </c>
      <c r="C41" s="34"/>
      <c r="D41" s="35"/>
      <c r="E41" s="148"/>
    </row>
    <row r="42" spans="1:5">
      <c r="A42" s="17" t="s">
        <v>351</v>
      </c>
      <c r="B42" s="17" t="s">
        <v>462</v>
      </c>
      <c r="C42" s="34"/>
      <c r="D42" s="35"/>
      <c r="E42" s="148"/>
    </row>
    <row r="43" spans="1:5">
      <c r="A43" s="17" t="s">
        <v>463</v>
      </c>
      <c r="B43" s="17" t="s">
        <v>347</v>
      </c>
      <c r="C43" s="34"/>
      <c r="D43" s="35"/>
      <c r="E43" s="148"/>
    </row>
    <row r="44" spans="1:5" ht="31.5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291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357</v>
      </c>
      <c r="B49" s="97" t="s">
        <v>360</v>
      </c>
      <c r="C49" s="34"/>
      <c r="D49" s="35"/>
      <c r="E49" s="148"/>
    </row>
    <row r="50" spans="1:5">
      <c r="A50" s="97" t="s">
        <v>358</v>
      </c>
      <c r="B50" s="97" t="s">
        <v>359</v>
      </c>
      <c r="C50" s="34"/>
      <c r="D50" s="35"/>
      <c r="E50" s="148"/>
    </row>
    <row r="51" spans="1:5">
      <c r="A51" s="97" t="s">
        <v>361</v>
      </c>
      <c r="B51" s="97" t="s">
        <v>362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1.5">
      <c r="A54" s="14">
        <v>1.3</v>
      </c>
      <c r="B54" s="87" t="s">
        <v>392</v>
      </c>
      <c r="C54" s="84">
        <f>SUM(C55:C56)</f>
        <v>0</v>
      </c>
      <c r="D54" s="84">
        <f>SUM(D55:D56)</f>
        <v>0</v>
      </c>
      <c r="E54" s="148"/>
    </row>
    <row r="55" spans="1:5" ht="31.5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394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292</v>
      </c>
      <c r="B60" s="47" t="s">
        <v>52</v>
      </c>
      <c r="C60" s="38"/>
      <c r="D60" s="41"/>
      <c r="E60" s="148"/>
    </row>
    <row r="61" spans="1:5" ht="31.5">
      <c r="A61" s="16" t="s">
        <v>293</v>
      </c>
      <c r="B61" s="47" t="s">
        <v>54</v>
      </c>
      <c r="C61" s="38"/>
      <c r="D61" s="41"/>
      <c r="E61" s="148"/>
    </row>
    <row r="62" spans="1:5">
      <c r="A62" s="16" t="s">
        <v>294</v>
      </c>
      <c r="B62" s="47" t="s">
        <v>53</v>
      </c>
      <c r="C62" s="41"/>
      <c r="D62" s="41"/>
      <c r="E62" s="148"/>
    </row>
    <row r="63" spans="1:5">
      <c r="A63" s="16" t="s">
        <v>295</v>
      </c>
      <c r="B63" s="47" t="s">
        <v>27</v>
      </c>
      <c r="C63" s="38"/>
      <c r="D63" s="41"/>
      <c r="E63" s="148"/>
    </row>
    <row r="64" spans="1:5">
      <c r="A64" s="16" t="s">
        <v>323</v>
      </c>
      <c r="B64" s="202" t="s">
        <v>324</v>
      </c>
      <c r="C64" s="38"/>
      <c r="D64" s="203"/>
      <c r="E64" s="148"/>
    </row>
    <row r="65" spans="1:5">
      <c r="A65" s="13">
        <v>2</v>
      </c>
      <c r="B65" s="48" t="s">
        <v>106</v>
      </c>
      <c r="C65" s="258"/>
      <c r="D65" s="118">
        <f>SUM(D66:D71)</f>
        <v>0</v>
      </c>
      <c r="E65" s="148"/>
    </row>
    <row r="66" spans="1:5">
      <c r="A66" s="15">
        <v>2.1</v>
      </c>
      <c r="B66" s="49" t="s">
        <v>100</v>
      </c>
      <c r="C66" s="258"/>
      <c r="D66" s="43"/>
      <c r="E66" s="148"/>
    </row>
    <row r="67" spans="1:5">
      <c r="A67" s="15">
        <v>2.2000000000000002</v>
      </c>
      <c r="B67" s="49" t="s">
        <v>104</v>
      </c>
      <c r="C67" s="260"/>
      <c r="D67" s="44"/>
      <c r="E67" s="148"/>
    </row>
    <row r="68" spans="1:5">
      <c r="A68" s="15">
        <v>2.2999999999999998</v>
      </c>
      <c r="B68" s="49" t="s">
        <v>103</v>
      </c>
      <c r="C68" s="260"/>
      <c r="D68" s="44"/>
      <c r="E68" s="148"/>
    </row>
    <row r="69" spans="1:5">
      <c r="A69" s="15">
        <v>2.4</v>
      </c>
      <c r="B69" s="49" t="s">
        <v>105</v>
      </c>
      <c r="C69" s="260"/>
      <c r="D69" s="44"/>
      <c r="E69" s="148"/>
    </row>
    <row r="70" spans="1:5">
      <c r="A70" s="15">
        <v>2.5</v>
      </c>
      <c r="B70" s="49" t="s">
        <v>101</v>
      </c>
      <c r="C70" s="260"/>
      <c r="D70" s="44"/>
      <c r="E70" s="148"/>
    </row>
    <row r="71" spans="1:5">
      <c r="A71" s="15">
        <v>2.6</v>
      </c>
      <c r="B71" s="49" t="s">
        <v>102</v>
      </c>
      <c r="C71" s="260"/>
      <c r="D71" s="44"/>
      <c r="E71" s="148"/>
    </row>
    <row r="72" spans="1:5" s="2" customFormat="1">
      <c r="A72" s="13">
        <v>3</v>
      </c>
      <c r="B72" s="256" t="s">
        <v>417</v>
      </c>
      <c r="C72" s="259"/>
      <c r="D72" s="257"/>
      <c r="E72" s="105"/>
    </row>
    <row r="73" spans="1:5" s="2" customFormat="1">
      <c r="A73" s="13">
        <v>4</v>
      </c>
      <c r="B73" s="13" t="s">
        <v>247</v>
      </c>
      <c r="C73" s="259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248</v>
      </c>
      <c r="C74" s="8"/>
      <c r="D74" s="8"/>
      <c r="E74" s="105"/>
    </row>
    <row r="75" spans="1:5" s="2" customFormat="1">
      <c r="A75" s="15">
        <v>4.2</v>
      </c>
      <c r="B75" s="15" t="s">
        <v>249</v>
      </c>
      <c r="C75" s="8"/>
      <c r="D75" s="8"/>
      <c r="E75" s="105"/>
    </row>
    <row r="76" spans="1:5" s="2" customFormat="1">
      <c r="A76" s="13">
        <v>5</v>
      </c>
      <c r="B76" s="254" t="s">
        <v>274</v>
      </c>
      <c r="C76" s="8"/>
      <c r="D76" s="85"/>
      <c r="E76" s="105"/>
    </row>
    <row r="77" spans="1:5" s="2" customFormat="1">
      <c r="A77" s="355"/>
      <c r="B77" s="355"/>
      <c r="C77" s="12"/>
      <c r="D77" s="12"/>
      <c r="E77" s="105"/>
    </row>
    <row r="78" spans="1:5" s="2" customFormat="1">
      <c r="A78" s="455" t="s">
        <v>464</v>
      </c>
      <c r="B78" s="455"/>
      <c r="C78" s="455"/>
      <c r="D78" s="455"/>
      <c r="E78" s="105"/>
    </row>
    <row r="79" spans="1:5" s="2" customFormat="1">
      <c r="A79" s="355"/>
      <c r="B79" s="355"/>
      <c r="C79" s="12"/>
      <c r="D79" s="12"/>
      <c r="E79" s="105"/>
    </row>
    <row r="80" spans="1:5" s="23" customFormat="1" ht="12.75"/>
    <row r="81" spans="1:9" s="2" customFormat="1">
      <c r="A81" s="69" t="s">
        <v>107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465</v>
      </c>
      <c r="D84" s="12"/>
      <c r="E84"/>
      <c r="F84"/>
      <c r="G84"/>
      <c r="H84"/>
      <c r="I84"/>
    </row>
    <row r="85" spans="1:9" s="2" customFormat="1">
      <c r="A85"/>
      <c r="B85" s="463" t="s">
        <v>466</v>
      </c>
      <c r="C85" s="463"/>
      <c r="D85" s="463"/>
      <c r="E85"/>
      <c r="F85"/>
      <c r="G85"/>
      <c r="H85"/>
      <c r="I85"/>
    </row>
    <row r="86" spans="1:9" customFormat="1" ht="12.75">
      <c r="B86" s="66" t="s">
        <v>467</v>
      </c>
    </row>
    <row r="87" spans="1:9" s="2" customFormat="1">
      <c r="A87" s="11"/>
      <c r="B87" s="463" t="s">
        <v>468</v>
      </c>
      <c r="C87" s="463"/>
      <c r="D87" s="463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6" sqref="A6"/>
    </sheetView>
  </sheetViews>
  <sheetFormatPr defaultRowHeight="15.7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320</v>
      </c>
      <c r="B1" s="77"/>
      <c r="C1" s="452" t="s">
        <v>109</v>
      </c>
      <c r="D1" s="452"/>
      <c r="E1" s="91"/>
    </row>
    <row r="2" spans="1:5" s="6" customFormat="1">
      <c r="A2" s="74" t="s">
        <v>314</v>
      </c>
      <c r="B2" s="77"/>
      <c r="C2" s="450" t="str">
        <f>'ფორმა N1'!L2</f>
        <v>12/09/2017-02/10/2017</v>
      </c>
      <c r="D2" s="450"/>
      <c r="E2" s="91"/>
    </row>
    <row r="3" spans="1:5" s="6" customFormat="1">
      <c r="A3" s="76" t="s">
        <v>140</v>
      </c>
      <c r="B3" s="74"/>
      <c r="C3" s="160"/>
      <c r="D3" s="160"/>
      <c r="E3" s="91"/>
    </row>
    <row r="4" spans="1:5" s="6" customFormat="1">
      <c r="A4" s="76"/>
      <c r="B4" s="76"/>
      <c r="C4" s="160"/>
      <c r="D4" s="16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29" t="str">
        <f>'ფორმა N1'!A5</f>
        <v>პოლიტიკური მოძრაობა თავისუფლება -ზვიად გამსახურდიას გზა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1.5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.75">
      <c r="A10" s="98" t="s">
        <v>315</v>
      </c>
      <c r="B10" s="98"/>
      <c r="C10" s="4"/>
      <c r="D10" s="4"/>
      <c r="E10" s="93"/>
    </row>
    <row r="11" spans="1:5" s="10" customFormat="1">
      <c r="A11" s="98" t="s">
        <v>316</v>
      </c>
      <c r="B11" s="98"/>
      <c r="C11" s="4"/>
      <c r="D11" s="4"/>
      <c r="E11" s="94"/>
    </row>
    <row r="12" spans="1:5" s="10" customFormat="1">
      <c r="A12" s="87" t="s">
        <v>273</v>
      </c>
      <c r="B12" s="87"/>
      <c r="C12" s="4"/>
      <c r="D12" s="4"/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5" s="10" customFormat="1" ht="17.25" customHeight="1">
      <c r="A17" s="98" t="s">
        <v>317</v>
      </c>
      <c r="B17" s="87"/>
      <c r="C17" s="4"/>
      <c r="D17" s="4"/>
      <c r="E17" s="94"/>
    </row>
    <row r="18" spans="1:5" s="10" customFormat="1" ht="18" customHeight="1">
      <c r="A18" s="98" t="s">
        <v>318</v>
      </c>
      <c r="B18" s="87"/>
      <c r="C18" s="4"/>
      <c r="D18" s="4"/>
      <c r="E18" s="94"/>
    </row>
    <row r="19" spans="1:5" s="10" customFormat="1">
      <c r="A19" s="87" t="s">
        <v>273</v>
      </c>
      <c r="B19" s="87"/>
      <c r="C19" s="4"/>
      <c r="D19" s="4"/>
      <c r="E19" s="94"/>
    </row>
    <row r="20" spans="1:5" s="10" customFormat="1">
      <c r="A20" s="87" t="s">
        <v>273</v>
      </c>
      <c r="B20" s="87"/>
      <c r="C20" s="4"/>
      <c r="D20" s="4"/>
      <c r="E20" s="94"/>
    </row>
    <row r="21" spans="1:5" s="10" customFormat="1">
      <c r="A21" s="87" t="s">
        <v>273</v>
      </c>
      <c r="B21" s="87"/>
      <c r="C21" s="4"/>
      <c r="D21" s="4"/>
      <c r="E21" s="94"/>
    </row>
    <row r="22" spans="1:5" s="10" customFormat="1">
      <c r="A22" s="87" t="s">
        <v>273</v>
      </c>
      <c r="B22" s="87"/>
      <c r="C22" s="4"/>
      <c r="D22" s="4"/>
      <c r="E22" s="94"/>
    </row>
    <row r="23" spans="1:5" s="10" customFormat="1">
      <c r="A23" s="87" t="s">
        <v>273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321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401</v>
      </c>
      <c r="E27" s="5"/>
    </row>
    <row r="28" spans="1:5">
      <c r="A28" s="2" t="s">
        <v>396</v>
      </c>
    </row>
    <row r="29" spans="1:5">
      <c r="A29" s="201" t="s">
        <v>397</v>
      </c>
    </row>
    <row r="30" spans="1:5">
      <c r="A30" s="201"/>
    </row>
    <row r="31" spans="1:5">
      <c r="A31" s="201" t="s">
        <v>338</v>
      </c>
    </row>
    <row r="32" spans="1:5" s="23" customFormat="1" ht="12.75"/>
    <row r="33" spans="1:9">
      <c r="A33" s="69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266</v>
      </c>
      <c r="D36" s="12"/>
      <c r="E36"/>
      <c r="F36"/>
      <c r="G36"/>
      <c r="H36"/>
      <c r="I36"/>
    </row>
    <row r="37" spans="1:9">
      <c r="B37" s="2" t="s">
        <v>265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.75">
      <c r="A1" s="74" t="s">
        <v>439</v>
      </c>
      <c r="B1" s="74"/>
      <c r="C1" s="77"/>
      <c r="D1" s="77"/>
      <c r="E1" s="77"/>
      <c r="F1" s="77"/>
      <c r="G1" s="265"/>
      <c r="H1" s="265"/>
      <c r="I1" s="452" t="s">
        <v>109</v>
      </c>
      <c r="J1" s="452"/>
    </row>
    <row r="2" spans="1:10" ht="15.75">
      <c r="A2" s="76" t="s">
        <v>140</v>
      </c>
      <c r="B2" s="74"/>
      <c r="C2" s="77"/>
      <c r="D2" s="77"/>
      <c r="E2" s="77"/>
      <c r="F2" s="77"/>
      <c r="G2" s="265"/>
      <c r="H2" s="265"/>
      <c r="I2" s="450" t="str">
        <f>'ფორმა N1'!L2</f>
        <v>12/09/2017-02/10/2017</v>
      </c>
      <c r="J2" s="450"/>
    </row>
    <row r="3" spans="1:10" ht="15.75">
      <c r="A3" s="76"/>
      <c r="B3" s="76"/>
      <c r="C3" s="74"/>
      <c r="D3" s="74"/>
      <c r="E3" s="74"/>
      <c r="F3" s="74"/>
      <c r="G3" s="265"/>
      <c r="H3" s="265"/>
      <c r="I3" s="265"/>
    </row>
    <row r="4" spans="1:10" ht="15.75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10" ht="15.75">
      <c r="A5" s="429" t="str">
        <f>'ფორმა N1'!A5</f>
        <v>პოლიტიკური მოძრაობა თავისუფლება -ზვიად გამსახურდიას გზა</v>
      </c>
      <c r="B5" s="80"/>
      <c r="C5" s="80"/>
      <c r="D5" s="80"/>
      <c r="E5" s="80"/>
      <c r="F5" s="80"/>
      <c r="G5" s="81"/>
      <c r="H5" s="81"/>
      <c r="I5" s="81"/>
    </row>
    <row r="6" spans="1:10" ht="15.75">
      <c r="A6" s="77"/>
      <c r="B6" s="77"/>
      <c r="C6" s="77"/>
      <c r="D6" s="77"/>
      <c r="E6" s="77"/>
      <c r="F6" s="77"/>
      <c r="G6" s="76"/>
      <c r="H6" s="76"/>
      <c r="I6" s="76"/>
    </row>
    <row r="7" spans="1:10" ht="15.75">
      <c r="A7" s="264"/>
      <c r="B7" s="264"/>
      <c r="C7" s="264"/>
      <c r="D7" s="264"/>
      <c r="E7" s="264"/>
      <c r="F7" s="264"/>
      <c r="G7" s="78"/>
      <c r="H7" s="78"/>
      <c r="I7" s="78"/>
    </row>
    <row r="8" spans="1:10" ht="63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331</v>
      </c>
      <c r="F8" s="90" t="s">
        <v>335</v>
      </c>
      <c r="G8" s="79" t="s">
        <v>10</v>
      </c>
      <c r="H8" s="79" t="s">
        <v>9</v>
      </c>
      <c r="I8" s="79" t="s">
        <v>376</v>
      </c>
      <c r="J8" s="218" t="s">
        <v>334</v>
      </c>
    </row>
    <row r="9" spans="1:10" ht="15.75">
      <c r="A9" s="98">
        <v>1</v>
      </c>
      <c r="B9" s="98"/>
      <c r="C9" s="98"/>
      <c r="D9" s="98"/>
      <c r="E9" s="98"/>
      <c r="F9" s="98"/>
      <c r="G9" s="4"/>
      <c r="H9" s="4"/>
      <c r="I9" s="4"/>
      <c r="J9" s="218" t="s">
        <v>0</v>
      </c>
    </row>
    <row r="10" spans="1:10" ht="15.7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.7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.7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.7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.7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.7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.7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.7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.7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.7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.7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.7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.7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.7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.75">
      <c r="A24" s="87" t="s">
        <v>271</v>
      </c>
      <c r="B24" s="87"/>
      <c r="C24" s="87"/>
      <c r="D24" s="87"/>
      <c r="E24" s="87"/>
      <c r="F24" s="98"/>
      <c r="G24" s="4"/>
      <c r="H24" s="4"/>
      <c r="I24" s="4"/>
    </row>
    <row r="25" spans="1:9" ht="15.75">
      <c r="A25" s="87"/>
      <c r="B25" s="99"/>
      <c r="C25" s="99"/>
      <c r="D25" s="99"/>
      <c r="E25" s="99"/>
      <c r="F25" s="87" t="s">
        <v>422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.75">
      <c r="A26" s="216"/>
      <c r="B26" s="216"/>
      <c r="C26" s="216"/>
      <c r="D26" s="216"/>
      <c r="E26" s="216"/>
      <c r="F26" s="216"/>
      <c r="G26" s="216"/>
      <c r="H26" s="184"/>
      <c r="I26" s="184"/>
    </row>
    <row r="27" spans="1:9" ht="15.75">
      <c r="A27" s="217" t="s">
        <v>440</v>
      </c>
      <c r="B27" s="217"/>
      <c r="C27" s="216"/>
      <c r="D27" s="216"/>
      <c r="E27" s="216"/>
      <c r="F27" s="216"/>
      <c r="G27" s="216"/>
      <c r="H27" s="184"/>
      <c r="I27" s="184"/>
    </row>
    <row r="28" spans="1:9" ht="15.75">
      <c r="A28" s="217"/>
      <c r="B28" s="217"/>
      <c r="C28" s="216"/>
      <c r="D28" s="216"/>
      <c r="E28" s="216"/>
      <c r="F28" s="216"/>
      <c r="G28" s="216"/>
      <c r="H28" s="184"/>
      <c r="I28" s="184"/>
    </row>
    <row r="29" spans="1:9" ht="15.75">
      <c r="A29" s="217"/>
      <c r="B29" s="217"/>
      <c r="C29" s="184"/>
      <c r="D29" s="184"/>
      <c r="E29" s="184"/>
      <c r="F29" s="184"/>
      <c r="G29" s="184"/>
      <c r="H29" s="184"/>
      <c r="I29" s="184"/>
    </row>
    <row r="30" spans="1:9" ht="15.75">
      <c r="A30" s="217"/>
      <c r="B30" s="217"/>
      <c r="C30" s="184"/>
      <c r="D30" s="184"/>
      <c r="E30" s="184"/>
      <c r="F30" s="184"/>
      <c r="G30" s="184"/>
      <c r="H30" s="184"/>
      <c r="I30" s="184"/>
    </row>
    <row r="31" spans="1:9">
      <c r="A31" s="213"/>
      <c r="B31" s="213"/>
      <c r="C31" s="213"/>
      <c r="D31" s="213"/>
      <c r="E31" s="213"/>
      <c r="F31" s="213"/>
      <c r="G31" s="213"/>
      <c r="H31" s="213"/>
      <c r="I31" s="213"/>
    </row>
    <row r="32" spans="1:9" ht="15.75">
      <c r="A32" s="190" t="s">
        <v>107</v>
      </c>
      <c r="B32" s="190"/>
      <c r="C32" s="184"/>
      <c r="D32" s="184"/>
      <c r="E32" s="184"/>
      <c r="F32" s="184"/>
      <c r="G32" s="184"/>
      <c r="H32" s="184"/>
      <c r="I32" s="184"/>
    </row>
    <row r="33" spans="1:9" ht="15.75">
      <c r="A33" s="184"/>
      <c r="B33" s="184"/>
      <c r="C33" s="184"/>
      <c r="D33" s="184"/>
      <c r="E33" s="184"/>
      <c r="F33" s="184"/>
      <c r="G33" s="184"/>
      <c r="H33" s="184"/>
      <c r="I33" s="184"/>
    </row>
    <row r="34" spans="1:9" ht="15.75">
      <c r="A34" s="184"/>
      <c r="B34" s="184"/>
      <c r="C34" s="184"/>
      <c r="D34" s="184"/>
      <c r="E34" s="188"/>
      <c r="F34" s="188"/>
      <c r="G34" s="188"/>
      <c r="H34" s="184"/>
      <c r="I34" s="184"/>
    </row>
    <row r="35" spans="1:9" ht="15.75">
      <c r="A35" s="190"/>
      <c r="B35" s="190"/>
      <c r="C35" s="190" t="s">
        <v>375</v>
      </c>
      <c r="D35" s="190"/>
      <c r="E35" s="190"/>
      <c r="F35" s="190"/>
      <c r="G35" s="190"/>
      <c r="H35" s="184"/>
      <c r="I35" s="184"/>
    </row>
    <row r="36" spans="1:9" ht="15.75">
      <c r="A36" s="184"/>
      <c r="B36" s="184"/>
      <c r="C36" s="184" t="s">
        <v>374</v>
      </c>
      <c r="D36" s="184"/>
      <c r="E36" s="184"/>
      <c r="F36" s="184"/>
      <c r="G36" s="184"/>
      <c r="H36" s="184"/>
      <c r="I36" s="184"/>
    </row>
    <row r="37" spans="1:9">
      <c r="A37" s="192"/>
      <c r="B37" s="192"/>
      <c r="C37" s="192" t="s">
        <v>139</v>
      </c>
      <c r="D37" s="192"/>
      <c r="E37" s="192"/>
      <c r="F37" s="192"/>
      <c r="G37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10" zoomScale="80" zoomScaleSheetLayoutView="80" workbookViewId="0">
      <selection activeCell="A9" sqref="A9:I31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4" t="s">
        <v>441</v>
      </c>
      <c r="B1" s="77"/>
      <c r="C1" s="77"/>
      <c r="D1" s="77"/>
      <c r="E1" s="77"/>
      <c r="F1" s="77"/>
      <c r="G1" s="452" t="s">
        <v>109</v>
      </c>
      <c r="H1" s="452"/>
      <c r="I1" s="360"/>
    </row>
    <row r="2" spans="1:9" ht="15.75">
      <c r="A2" s="76" t="s">
        <v>140</v>
      </c>
      <c r="B2" s="77"/>
      <c r="C2" s="77"/>
      <c r="D2" s="77"/>
      <c r="E2" s="77"/>
      <c r="F2" s="77"/>
      <c r="G2" s="450" t="str">
        <f>'ფორმა N1'!L2</f>
        <v>12/09/2017-02/10/2017</v>
      </c>
      <c r="H2" s="450"/>
      <c r="I2" s="76"/>
    </row>
    <row r="3" spans="1:9" ht="15.75">
      <c r="A3" s="76"/>
      <c r="B3" s="76"/>
      <c r="C3" s="76"/>
      <c r="D3" s="76"/>
      <c r="E3" s="76"/>
      <c r="F3" s="76"/>
      <c r="G3" s="265"/>
      <c r="H3" s="265"/>
      <c r="I3" s="360"/>
    </row>
    <row r="4" spans="1:9" ht="15.75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9" ht="15.75">
      <c r="A5" s="429" t="str">
        <f>'ფორმა N1'!A5</f>
        <v>პოლიტიკური მოძრაობა თავისუფლება -ზვიად გამსახურდიას გზა</v>
      </c>
      <c r="B5" s="80"/>
      <c r="C5" s="80"/>
      <c r="D5" s="80"/>
      <c r="E5" s="80"/>
      <c r="F5" s="80"/>
      <c r="G5" s="81"/>
      <c r="H5" s="81"/>
      <c r="I5" s="81"/>
    </row>
    <row r="6" spans="1:9" ht="15.75">
      <c r="A6" s="77"/>
      <c r="B6" s="77"/>
      <c r="C6" s="77"/>
      <c r="D6" s="77"/>
      <c r="E6" s="77"/>
      <c r="F6" s="77"/>
      <c r="G6" s="76"/>
      <c r="H6" s="76"/>
      <c r="I6" s="76"/>
    </row>
    <row r="7" spans="1:9" ht="15.75">
      <c r="A7" s="264"/>
      <c r="B7" s="264"/>
      <c r="C7" s="264"/>
      <c r="D7" s="264"/>
      <c r="E7" s="264"/>
      <c r="F7" s="264"/>
      <c r="G7" s="78"/>
      <c r="H7" s="78"/>
      <c r="I7" s="360"/>
    </row>
    <row r="8" spans="1:9" ht="47.25">
      <c r="A8" s="356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31.5">
      <c r="A9" s="432">
        <v>1</v>
      </c>
      <c r="B9" s="358" t="s">
        <v>516</v>
      </c>
      <c r="C9" s="87" t="s">
        <v>517</v>
      </c>
      <c r="D9" s="433">
        <v>65020000004</v>
      </c>
      <c r="E9" s="98"/>
      <c r="F9" s="98" t="s">
        <v>518</v>
      </c>
      <c r="G9" s="434">
        <v>20</v>
      </c>
      <c r="H9" s="435">
        <f>G9*15</f>
        <v>300</v>
      </c>
      <c r="I9" s="435">
        <f>H9</f>
        <v>300</v>
      </c>
    </row>
    <row r="10" spans="1:9" ht="15.75">
      <c r="A10" s="432">
        <v>2</v>
      </c>
      <c r="B10" s="358" t="s">
        <v>519</v>
      </c>
      <c r="C10" s="87" t="s">
        <v>520</v>
      </c>
      <c r="D10" s="87">
        <v>35001037392</v>
      </c>
      <c r="E10" s="98"/>
      <c r="F10" s="98" t="s">
        <v>521</v>
      </c>
      <c r="G10" s="434">
        <v>20</v>
      </c>
      <c r="H10" s="435">
        <f t="shared" ref="H10:H31" si="0">G10*15</f>
        <v>300</v>
      </c>
      <c r="I10" s="435">
        <f t="shared" ref="I10:I31" si="1">H10</f>
        <v>300</v>
      </c>
    </row>
    <row r="11" spans="1:9" ht="15.75">
      <c r="A11" s="432">
        <v>3</v>
      </c>
      <c r="B11" s="358" t="s">
        <v>522</v>
      </c>
      <c r="C11" s="87" t="s">
        <v>523</v>
      </c>
      <c r="D11" s="87">
        <v>35001077855</v>
      </c>
      <c r="E11" s="87"/>
      <c r="F11" s="87" t="s">
        <v>521</v>
      </c>
      <c r="G11" s="436">
        <v>20</v>
      </c>
      <c r="H11" s="435">
        <f t="shared" si="0"/>
        <v>300</v>
      </c>
      <c r="I11" s="435">
        <f t="shared" si="1"/>
        <v>300</v>
      </c>
    </row>
    <row r="12" spans="1:9" ht="15.75">
      <c r="A12" s="432">
        <v>4</v>
      </c>
      <c r="B12" s="358" t="s">
        <v>524</v>
      </c>
      <c r="C12" s="87" t="s">
        <v>525</v>
      </c>
      <c r="D12" s="87">
        <v>35001039607</v>
      </c>
      <c r="E12" s="87"/>
      <c r="F12" s="87" t="s">
        <v>526</v>
      </c>
      <c r="G12" s="436">
        <v>20</v>
      </c>
      <c r="H12" s="435">
        <f t="shared" si="0"/>
        <v>300</v>
      </c>
      <c r="I12" s="435">
        <f t="shared" si="1"/>
        <v>300</v>
      </c>
    </row>
    <row r="13" spans="1:9" ht="15.75">
      <c r="A13" s="432">
        <v>5</v>
      </c>
      <c r="B13" s="358" t="s">
        <v>527</v>
      </c>
      <c r="C13" s="87" t="s">
        <v>528</v>
      </c>
      <c r="D13" s="87">
        <v>3500101984</v>
      </c>
      <c r="E13" s="87"/>
      <c r="F13" s="87" t="s">
        <v>526</v>
      </c>
      <c r="G13" s="436">
        <v>20</v>
      </c>
      <c r="H13" s="435">
        <f t="shared" si="0"/>
        <v>300</v>
      </c>
      <c r="I13" s="435">
        <f t="shared" si="1"/>
        <v>300</v>
      </c>
    </row>
    <row r="14" spans="1:9" ht="15.75">
      <c r="A14" s="432">
        <v>6</v>
      </c>
      <c r="B14" s="358" t="s">
        <v>529</v>
      </c>
      <c r="C14" s="87" t="s">
        <v>517</v>
      </c>
      <c r="D14" s="87">
        <v>35001054963</v>
      </c>
      <c r="E14" s="87"/>
      <c r="F14" s="87" t="s">
        <v>530</v>
      </c>
      <c r="G14" s="436">
        <v>19</v>
      </c>
      <c r="H14" s="435">
        <f t="shared" si="0"/>
        <v>285</v>
      </c>
      <c r="I14" s="435">
        <f t="shared" si="1"/>
        <v>285</v>
      </c>
    </row>
    <row r="15" spans="1:9" ht="15.75">
      <c r="A15" s="432">
        <v>7</v>
      </c>
      <c r="B15" s="358" t="s">
        <v>531</v>
      </c>
      <c r="C15" s="87" t="s">
        <v>517</v>
      </c>
      <c r="D15" s="87">
        <v>35001011236</v>
      </c>
      <c r="E15" s="87"/>
      <c r="F15" s="87" t="s">
        <v>532</v>
      </c>
      <c r="G15" s="436">
        <v>18</v>
      </c>
      <c r="H15" s="435">
        <f t="shared" si="0"/>
        <v>270</v>
      </c>
      <c r="I15" s="435">
        <f t="shared" si="1"/>
        <v>270</v>
      </c>
    </row>
    <row r="16" spans="1:9" ht="15.75">
      <c r="A16" s="432">
        <v>8</v>
      </c>
      <c r="B16" s="358" t="s">
        <v>533</v>
      </c>
      <c r="C16" s="87" t="s">
        <v>534</v>
      </c>
      <c r="D16" s="87">
        <v>57001015805</v>
      </c>
      <c r="E16" s="87"/>
      <c r="F16" s="87" t="s">
        <v>532</v>
      </c>
      <c r="G16" s="436">
        <v>20</v>
      </c>
      <c r="H16" s="435">
        <f t="shared" si="0"/>
        <v>300</v>
      </c>
      <c r="I16" s="435">
        <f t="shared" si="1"/>
        <v>300</v>
      </c>
    </row>
    <row r="17" spans="1:9" ht="15.75">
      <c r="A17" s="432">
        <v>9</v>
      </c>
      <c r="B17" s="358" t="s">
        <v>535</v>
      </c>
      <c r="C17" s="87" t="s">
        <v>536</v>
      </c>
      <c r="D17" s="87">
        <v>35001058835</v>
      </c>
      <c r="E17" s="87"/>
      <c r="F17" s="87" t="s">
        <v>532</v>
      </c>
      <c r="G17" s="436">
        <v>18</v>
      </c>
      <c r="H17" s="435">
        <f t="shared" si="0"/>
        <v>270</v>
      </c>
      <c r="I17" s="435">
        <f t="shared" si="1"/>
        <v>270</v>
      </c>
    </row>
    <row r="18" spans="1:9" ht="15.75">
      <c r="A18" s="432">
        <v>10</v>
      </c>
      <c r="B18" s="358" t="s">
        <v>537</v>
      </c>
      <c r="C18" s="87" t="s">
        <v>538</v>
      </c>
      <c r="D18" s="87">
        <v>12001008637</v>
      </c>
      <c r="E18" s="87"/>
      <c r="F18" s="87" t="s">
        <v>539</v>
      </c>
      <c r="G18" s="436">
        <v>19</v>
      </c>
      <c r="H18" s="435">
        <f t="shared" si="0"/>
        <v>285</v>
      </c>
      <c r="I18" s="435">
        <f t="shared" si="1"/>
        <v>285</v>
      </c>
    </row>
    <row r="19" spans="1:9" ht="15.75">
      <c r="A19" s="432">
        <v>11</v>
      </c>
      <c r="B19" s="358" t="s">
        <v>540</v>
      </c>
      <c r="C19" s="87" t="s">
        <v>541</v>
      </c>
      <c r="D19" s="87">
        <v>35001119365</v>
      </c>
      <c r="E19" s="87"/>
      <c r="F19" s="87" t="s">
        <v>542</v>
      </c>
      <c r="G19" s="436">
        <v>18</v>
      </c>
      <c r="H19" s="435">
        <f t="shared" si="0"/>
        <v>270</v>
      </c>
      <c r="I19" s="435">
        <f t="shared" si="1"/>
        <v>270</v>
      </c>
    </row>
    <row r="20" spans="1:9" ht="15.75">
      <c r="A20" s="432">
        <v>12</v>
      </c>
      <c r="B20" s="358" t="s">
        <v>543</v>
      </c>
      <c r="C20" s="87" t="s">
        <v>544</v>
      </c>
      <c r="D20" s="87">
        <v>35001123648</v>
      </c>
      <c r="E20" s="87"/>
      <c r="F20" s="87" t="s">
        <v>542</v>
      </c>
      <c r="G20" s="436">
        <v>19</v>
      </c>
      <c r="H20" s="435">
        <f t="shared" si="0"/>
        <v>285</v>
      </c>
      <c r="I20" s="435">
        <f t="shared" si="1"/>
        <v>285</v>
      </c>
    </row>
    <row r="21" spans="1:9" ht="15.75">
      <c r="A21" s="432">
        <v>13</v>
      </c>
      <c r="B21" s="358" t="s">
        <v>545</v>
      </c>
      <c r="C21" s="87" t="s">
        <v>546</v>
      </c>
      <c r="D21" s="87">
        <v>35001024403</v>
      </c>
      <c r="E21" s="87"/>
      <c r="F21" s="87" t="s">
        <v>542</v>
      </c>
      <c r="G21" s="436">
        <v>20</v>
      </c>
      <c r="H21" s="435">
        <f t="shared" si="0"/>
        <v>300</v>
      </c>
      <c r="I21" s="435">
        <f t="shared" si="1"/>
        <v>300</v>
      </c>
    </row>
    <row r="22" spans="1:9" ht="15.75">
      <c r="A22" s="432">
        <v>14</v>
      </c>
      <c r="B22" s="358" t="s">
        <v>533</v>
      </c>
      <c r="C22" s="87" t="s">
        <v>547</v>
      </c>
      <c r="D22" s="87">
        <v>35001095092</v>
      </c>
      <c r="E22" s="87"/>
      <c r="F22" s="87" t="s">
        <v>548</v>
      </c>
      <c r="G22" s="436">
        <v>19</v>
      </c>
      <c r="H22" s="435">
        <f t="shared" si="0"/>
        <v>285</v>
      </c>
      <c r="I22" s="435">
        <f t="shared" si="1"/>
        <v>285</v>
      </c>
    </row>
    <row r="23" spans="1:9" ht="15.75">
      <c r="A23" s="432">
        <v>15</v>
      </c>
      <c r="B23" s="358" t="s">
        <v>524</v>
      </c>
      <c r="C23" s="87" t="s">
        <v>549</v>
      </c>
      <c r="D23" s="87">
        <v>18001023105</v>
      </c>
      <c r="E23" s="87"/>
      <c r="F23" s="87" t="s">
        <v>548</v>
      </c>
      <c r="G23" s="436">
        <v>21</v>
      </c>
      <c r="H23" s="435">
        <f t="shared" si="0"/>
        <v>315</v>
      </c>
      <c r="I23" s="435">
        <f t="shared" si="1"/>
        <v>315</v>
      </c>
    </row>
    <row r="24" spans="1:9" ht="15.75">
      <c r="A24" s="432">
        <v>16</v>
      </c>
      <c r="B24" s="358" t="s">
        <v>545</v>
      </c>
      <c r="C24" s="87" t="s">
        <v>550</v>
      </c>
      <c r="D24" s="87">
        <v>35001056136</v>
      </c>
      <c r="E24" s="87"/>
      <c r="F24" s="87" t="s">
        <v>548</v>
      </c>
      <c r="G24" s="436">
        <v>21</v>
      </c>
      <c r="H24" s="435">
        <f t="shared" si="0"/>
        <v>315</v>
      </c>
      <c r="I24" s="435">
        <f t="shared" si="1"/>
        <v>315</v>
      </c>
    </row>
    <row r="25" spans="1:9" ht="15.75">
      <c r="A25" s="432">
        <v>17</v>
      </c>
      <c r="B25" s="358" t="s">
        <v>551</v>
      </c>
      <c r="C25" s="87" t="s">
        <v>552</v>
      </c>
      <c r="D25" s="87">
        <v>62006007681</v>
      </c>
      <c r="E25" s="87"/>
      <c r="F25" s="87" t="s">
        <v>553</v>
      </c>
      <c r="G25" s="436">
        <v>19</v>
      </c>
      <c r="H25" s="435">
        <v>100</v>
      </c>
      <c r="I25" s="435">
        <f t="shared" si="1"/>
        <v>100</v>
      </c>
    </row>
    <row r="26" spans="1:9" ht="15.75">
      <c r="A26" s="432">
        <v>18</v>
      </c>
      <c r="B26" s="358" t="s">
        <v>554</v>
      </c>
      <c r="C26" s="87" t="s">
        <v>555</v>
      </c>
      <c r="D26" s="87">
        <v>35001052980</v>
      </c>
      <c r="E26" s="87"/>
      <c r="F26" s="87" t="s">
        <v>553</v>
      </c>
      <c r="G26" s="436">
        <v>20</v>
      </c>
      <c r="H26" s="435">
        <f t="shared" si="0"/>
        <v>300</v>
      </c>
      <c r="I26" s="435">
        <f t="shared" si="1"/>
        <v>300</v>
      </c>
    </row>
    <row r="27" spans="1:9" ht="15.75">
      <c r="A27" s="432">
        <v>19</v>
      </c>
      <c r="B27" s="358" t="s">
        <v>556</v>
      </c>
      <c r="C27" s="87" t="s">
        <v>557</v>
      </c>
      <c r="D27" s="87">
        <v>29001006794</v>
      </c>
      <c r="E27" s="87"/>
      <c r="F27" s="87" t="s">
        <v>548</v>
      </c>
      <c r="G27" s="436">
        <v>18</v>
      </c>
      <c r="H27" s="435">
        <f t="shared" si="0"/>
        <v>270</v>
      </c>
      <c r="I27" s="435">
        <f t="shared" si="1"/>
        <v>270</v>
      </c>
    </row>
    <row r="28" spans="1:9" ht="15">
      <c r="A28" s="357">
        <v>20</v>
      </c>
      <c r="B28" s="437" t="s">
        <v>558</v>
      </c>
      <c r="C28" s="438" t="s">
        <v>559</v>
      </c>
      <c r="D28" s="438">
        <v>35001024581</v>
      </c>
      <c r="E28" s="438"/>
      <c r="F28" s="438" t="s">
        <v>560</v>
      </c>
      <c r="G28" s="439">
        <v>17</v>
      </c>
      <c r="H28" s="440">
        <f t="shared" si="0"/>
        <v>255</v>
      </c>
      <c r="I28" s="440">
        <f t="shared" si="1"/>
        <v>255</v>
      </c>
    </row>
    <row r="29" spans="1:9" ht="15">
      <c r="A29" s="357">
        <v>21</v>
      </c>
      <c r="B29" s="437" t="s">
        <v>561</v>
      </c>
      <c r="C29" s="438" t="s">
        <v>562</v>
      </c>
      <c r="D29" s="438">
        <v>35001087830</v>
      </c>
      <c r="E29" s="438"/>
      <c r="F29" s="438" t="s">
        <v>560</v>
      </c>
      <c r="G29" s="439">
        <v>17</v>
      </c>
      <c r="H29" s="440">
        <f t="shared" si="0"/>
        <v>255</v>
      </c>
      <c r="I29" s="440">
        <f t="shared" si="1"/>
        <v>255</v>
      </c>
    </row>
    <row r="30" spans="1:9" ht="15">
      <c r="A30" s="357">
        <v>22</v>
      </c>
      <c r="B30" s="437" t="s">
        <v>563</v>
      </c>
      <c r="C30" s="438" t="s">
        <v>562</v>
      </c>
      <c r="D30" s="438" t="s">
        <v>564</v>
      </c>
      <c r="E30" s="438"/>
      <c r="F30" s="438" t="s">
        <v>560</v>
      </c>
      <c r="G30" s="439">
        <v>15</v>
      </c>
      <c r="H30" s="440">
        <f t="shared" si="0"/>
        <v>225</v>
      </c>
      <c r="I30" s="440">
        <f t="shared" si="1"/>
        <v>225</v>
      </c>
    </row>
    <row r="31" spans="1:9" ht="15">
      <c r="A31" s="357">
        <v>23</v>
      </c>
      <c r="B31" s="437" t="s">
        <v>565</v>
      </c>
      <c r="C31" s="438" t="s">
        <v>566</v>
      </c>
      <c r="D31" s="438">
        <v>35001044967</v>
      </c>
      <c r="E31" s="438"/>
      <c r="F31" s="438" t="s">
        <v>567</v>
      </c>
      <c r="G31" s="439">
        <v>13</v>
      </c>
      <c r="H31" s="440">
        <f t="shared" si="0"/>
        <v>195</v>
      </c>
      <c r="I31" s="440">
        <f t="shared" si="1"/>
        <v>195</v>
      </c>
    </row>
    <row r="32" spans="1:9" ht="15.75">
      <c r="A32" s="357"/>
      <c r="B32" s="358"/>
      <c r="C32" s="87"/>
      <c r="D32" s="87"/>
      <c r="E32" s="87"/>
      <c r="F32" s="87"/>
      <c r="G32" s="87"/>
      <c r="H32" s="4"/>
      <c r="I32" s="4"/>
    </row>
    <row r="33" spans="1:9" ht="15.75">
      <c r="A33" s="357"/>
      <c r="B33" s="358"/>
      <c r="C33" s="87"/>
      <c r="D33" s="87"/>
      <c r="E33" s="87"/>
      <c r="F33" s="87"/>
      <c r="G33" s="87"/>
      <c r="H33" s="4"/>
      <c r="I33" s="4"/>
    </row>
    <row r="34" spans="1:9" ht="15.75">
      <c r="A34" s="357"/>
      <c r="B34" s="359"/>
      <c r="C34" s="99"/>
      <c r="D34" s="99"/>
      <c r="E34" s="99"/>
      <c r="F34" s="99"/>
      <c r="G34" s="99" t="s">
        <v>325</v>
      </c>
      <c r="H34" s="86">
        <f>SUM(H9:H33)</f>
        <v>6280</v>
      </c>
      <c r="I34" s="86">
        <f>SUM(I9:I33)</f>
        <v>6280</v>
      </c>
    </row>
    <row r="35" spans="1:9" ht="15.75">
      <c r="A35" s="45"/>
      <c r="B35" s="45"/>
      <c r="C35" s="45"/>
      <c r="D35" s="45"/>
      <c r="E35" s="45"/>
      <c r="F35" s="45"/>
      <c r="G35" s="2"/>
      <c r="H35" s="2"/>
    </row>
    <row r="36" spans="1:9" ht="15.75">
      <c r="A36" s="201" t="s">
        <v>442</v>
      </c>
      <c r="B36" s="45"/>
      <c r="C36" s="45"/>
      <c r="D36" s="45"/>
      <c r="E36" s="45"/>
      <c r="F36" s="45"/>
      <c r="G36" s="2"/>
      <c r="H36" s="2"/>
    </row>
    <row r="37" spans="1:9" ht="15.75">
      <c r="A37" s="201"/>
      <c r="B37" s="45"/>
      <c r="C37" s="45"/>
      <c r="D37" s="45"/>
      <c r="E37" s="45"/>
      <c r="F37" s="45"/>
      <c r="G37" s="2"/>
      <c r="H37" s="2"/>
    </row>
    <row r="38" spans="1:9" ht="15.75">
      <c r="A38" s="201"/>
      <c r="B38" s="2"/>
      <c r="C38" s="2"/>
      <c r="D38" s="2"/>
      <c r="E38" s="2"/>
      <c r="F38" s="2"/>
      <c r="G38" s="2"/>
      <c r="H38" s="2"/>
    </row>
    <row r="39" spans="1:9" ht="15.75">
      <c r="A39" s="20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.75">
      <c r="A41" s="69" t="s">
        <v>107</v>
      </c>
      <c r="B41" s="2"/>
      <c r="C41" s="2"/>
      <c r="D41" s="2"/>
      <c r="E41" s="2"/>
      <c r="F41" s="2"/>
      <c r="G41" s="2"/>
      <c r="H41" s="2"/>
    </row>
    <row r="42" spans="1:9" ht="15.75">
      <c r="A42" s="2"/>
      <c r="B42" s="2"/>
      <c r="C42" s="2"/>
      <c r="D42" s="2"/>
      <c r="E42" s="2"/>
      <c r="F42" s="2"/>
      <c r="G42" s="2"/>
      <c r="H42" s="2"/>
    </row>
    <row r="43" spans="1:9" ht="15.75">
      <c r="A43" s="2"/>
      <c r="B43" s="2"/>
      <c r="C43" s="2"/>
      <c r="D43" s="2"/>
      <c r="E43" s="2"/>
      <c r="F43" s="2"/>
      <c r="G43" s="2"/>
      <c r="H43" s="12"/>
    </row>
    <row r="44" spans="1:9" ht="15.75">
      <c r="A44" s="69"/>
      <c r="B44" s="69" t="s">
        <v>266</v>
      </c>
      <c r="C44" s="69"/>
      <c r="D44" s="69"/>
      <c r="E44" s="69"/>
      <c r="F44" s="69"/>
      <c r="G44" s="2"/>
      <c r="H44" s="12"/>
    </row>
    <row r="45" spans="1:9" ht="15.75">
      <c r="A45" s="2"/>
      <c r="B45" s="2" t="s">
        <v>265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.75">
      <c r="A1" s="74" t="s">
        <v>443</v>
      </c>
      <c r="B1" s="74"/>
      <c r="C1" s="77"/>
      <c r="D1" s="77"/>
      <c r="E1" s="77"/>
      <c r="F1" s="77"/>
      <c r="G1" s="452" t="s">
        <v>109</v>
      </c>
      <c r="H1" s="452"/>
    </row>
    <row r="2" spans="1:10" ht="15.75">
      <c r="A2" s="76" t="s">
        <v>140</v>
      </c>
      <c r="B2" s="74"/>
      <c r="C2" s="77"/>
      <c r="D2" s="77"/>
      <c r="E2" s="77"/>
      <c r="F2" s="77"/>
      <c r="G2" s="450" t="str">
        <f>'ფორმა N1'!L2</f>
        <v>12/09/2017-02/10/2017</v>
      </c>
      <c r="H2" s="450"/>
    </row>
    <row r="3" spans="1:10" ht="15.75">
      <c r="A3" s="76"/>
      <c r="B3" s="76"/>
      <c r="C3" s="76"/>
      <c r="D3" s="76"/>
      <c r="E3" s="76"/>
      <c r="F3" s="76"/>
      <c r="G3" s="265"/>
      <c r="H3" s="265"/>
    </row>
    <row r="4" spans="1:10" ht="15.75">
      <c r="A4" s="77" t="s">
        <v>269</v>
      </c>
      <c r="B4" s="77"/>
      <c r="C4" s="77"/>
      <c r="D4" s="77"/>
      <c r="E4" s="77"/>
      <c r="F4" s="77"/>
      <c r="G4" s="76"/>
      <c r="H4" s="76"/>
    </row>
    <row r="5" spans="1:10" ht="15.75">
      <c r="A5" s="429" t="str">
        <f>'ფორმა N1'!A5</f>
        <v>პოლიტიკური მოძრაობა თავისუფლება -ზვიად გამსახურდიას გზა</v>
      </c>
      <c r="B5" s="80"/>
      <c r="C5" s="80"/>
      <c r="D5" s="80"/>
      <c r="E5" s="80"/>
      <c r="F5" s="80"/>
      <c r="G5" s="81"/>
      <c r="H5" s="81"/>
    </row>
    <row r="6" spans="1:10" ht="15.75">
      <c r="A6" s="77"/>
      <c r="B6" s="77"/>
      <c r="C6" s="77"/>
      <c r="D6" s="77"/>
      <c r="E6" s="77"/>
      <c r="F6" s="77"/>
      <c r="G6" s="76"/>
      <c r="H6" s="76"/>
    </row>
    <row r="7" spans="1:10" ht="15.75">
      <c r="A7" s="264"/>
      <c r="B7" s="264"/>
      <c r="C7" s="264"/>
      <c r="D7" s="264"/>
      <c r="E7" s="264"/>
      <c r="F7" s="264"/>
      <c r="G7" s="78"/>
      <c r="H7" s="78"/>
    </row>
    <row r="8" spans="1:10" ht="31.5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8" t="s">
        <v>334</v>
      </c>
    </row>
    <row r="9" spans="1:10" ht="15.75">
      <c r="A9" s="98"/>
      <c r="B9" s="98"/>
      <c r="C9" s="98"/>
      <c r="D9" s="98"/>
      <c r="E9" s="98"/>
      <c r="F9" s="98"/>
      <c r="G9" s="4"/>
      <c r="H9" s="4"/>
      <c r="J9" s="218" t="s">
        <v>0</v>
      </c>
    </row>
    <row r="10" spans="1:10" ht="15.75">
      <c r="A10" s="98"/>
      <c r="B10" s="98"/>
      <c r="C10" s="98"/>
      <c r="D10" s="98"/>
      <c r="E10" s="98"/>
      <c r="F10" s="98"/>
      <c r="G10" s="4"/>
      <c r="H10" s="4"/>
    </row>
    <row r="11" spans="1:10" ht="15.75">
      <c r="A11" s="87"/>
      <c r="B11" s="87"/>
      <c r="C11" s="87"/>
      <c r="D11" s="87"/>
      <c r="E11" s="87"/>
      <c r="F11" s="87"/>
      <c r="G11" s="4"/>
      <c r="H11" s="4"/>
    </row>
    <row r="12" spans="1:10" ht="15.75">
      <c r="A12" s="87"/>
      <c r="B12" s="87"/>
      <c r="C12" s="87"/>
      <c r="D12" s="87"/>
      <c r="E12" s="87"/>
      <c r="F12" s="87"/>
      <c r="G12" s="4"/>
      <c r="H12" s="4"/>
    </row>
    <row r="13" spans="1:10" ht="15.75">
      <c r="A13" s="87"/>
      <c r="B13" s="87"/>
      <c r="C13" s="87"/>
      <c r="D13" s="87"/>
      <c r="E13" s="87"/>
      <c r="F13" s="87"/>
      <c r="G13" s="4"/>
      <c r="H13" s="4"/>
    </row>
    <row r="14" spans="1:10" ht="15.75">
      <c r="A14" s="87"/>
      <c r="B14" s="87"/>
      <c r="C14" s="87"/>
      <c r="D14" s="87"/>
      <c r="E14" s="87"/>
      <c r="F14" s="87"/>
      <c r="G14" s="4"/>
      <c r="H14" s="4"/>
    </row>
    <row r="15" spans="1:10" ht="15.75">
      <c r="A15" s="87"/>
      <c r="B15" s="87"/>
      <c r="C15" s="87"/>
      <c r="D15" s="87"/>
      <c r="E15" s="87"/>
      <c r="F15" s="87"/>
      <c r="G15" s="4"/>
      <c r="H15" s="4"/>
    </row>
    <row r="16" spans="1:10" ht="15.75">
      <c r="A16" s="87"/>
      <c r="B16" s="87"/>
      <c r="C16" s="87"/>
      <c r="D16" s="87"/>
      <c r="E16" s="87"/>
      <c r="F16" s="87"/>
      <c r="G16" s="4"/>
      <c r="H16" s="4"/>
    </row>
    <row r="17" spans="1:8" ht="15.75">
      <c r="A17" s="87"/>
      <c r="B17" s="87"/>
      <c r="C17" s="87"/>
      <c r="D17" s="87"/>
      <c r="E17" s="87"/>
      <c r="F17" s="87"/>
      <c r="G17" s="4"/>
      <c r="H17" s="4"/>
    </row>
    <row r="18" spans="1:8" ht="15.75">
      <c r="A18" s="87"/>
      <c r="B18" s="87"/>
      <c r="C18" s="87"/>
      <c r="D18" s="87"/>
      <c r="E18" s="87"/>
      <c r="F18" s="87"/>
      <c r="G18" s="4"/>
      <c r="H18" s="4"/>
    </row>
    <row r="19" spans="1:8" ht="15.75">
      <c r="A19" s="87"/>
      <c r="B19" s="87"/>
      <c r="C19" s="87"/>
      <c r="D19" s="87"/>
      <c r="E19" s="87"/>
      <c r="F19" s="87"/>
      <c r="G19" s="4"/>
      <c r="H19" s="4"/>
    </row>
    <row r="20" spans="1:8" ht="15.75">
      <c r="A20" s="87"/>
      <c r="B20" s="87"/>
      <c r="C20" s="87"/>
      <c r="D20" s="87"/>
      <c r="E20" s="87"/>
      <c r="F20" s="87"/>
      <c r="G20" s="4"/>
      <c r="H20" s="4"/>
    </row>
    <row r="21" spans="1:8" ht="15.75">
      <c r="A21" s="87"/>
      <c r="B21" s="87"/>
      <c r="C21" s="87"/>
      <c r="D21" s="87"/>
      <c r="E21" s="87"/>
      <c r="F21" s="87"/>
      <c r="G21" s="4"/>
      <c r="H21" s="4"/>
    </row>
    <row r="22" spans="1:8" ht="15.75">
      <c r="A22" s="87"/>
      <c r="B22" s="87"/>
      <c r="C22" s="87"/>
      <c r="D22" s="87"/>
      <c r="E22" s="87"/>
      <c r="F22" s="87"/>
      <c r="G22" s="4"/>
      <c r="H22" s="4"/>
    </row>
    <row r="23" spans="1:8" ht="15.75">
      <c r="A23" s="87"/>
      <c r="B23" s="87"/>
      <c r="C23" s="87"/>
      <c r="D23" s="87"/>
      <c r="E23" s="87"/>
      <c r="F23" s="87"/>
      <c r="G23" s="4"/>
      <c r="H23" s="4"/>
    </row>
    <row r="24" spans="1:8" ht="15.75">
      <c r="A24" s="87"/>
      <c r="B24" s="87"/>
      <c r="C24" s="87"/>
      <c r="D24" s="87"/>
      <c r="E24" s="87"/>
      <c r="F24" s="87"/>
      <c r="G24" s="4"/>
      <c r="H24" s="4"/>
    </row>
    <row r="25" spans="1:8" ht="15.75">
      <c r="A25" s="87"/>
      <c r="B25" s="87"/>
      <c r="C25" s="87"/>
      <c r="D25" s="87"/>
      <c r="E25" s="87"/>
      <c r="F25" s="87"/>
      <c r="G25" s="4"/>
      <c r="H25" s="4"/>
    </row>
    <row r="26" spans="1:8" ht="15.75">
      <c r="A26" s="87"/>
      <c r="B26" s="87"/>
      <c r="C26" s="87"/>
      <c r="D26" s="87"/>
      <c r="E26" s="87"/>
      <c r="F26" s="87"/>
      <c r="G26" s="4"/>
      <c r="H26" s="4"/>
    </row>
    <row r="27" spans="1:8" ht="15.75">
      <c r="A27" s="87"/>
      <c r="B27" s="87"/>
      <c r="C27" s="87"/>
      <c r="D27" s="87"/>
      <c r="E27" s="87"/>
      <c r="F27" s="87"/>
      <c r="G27" s="4"/>
      <c r="H27" s="4"/>
    </row>
    <row r="28" spans="1:8" ht="15.75">
      <c r="A28" s="87"/>
      <c r="B28" s="87"/>
      <c r="C28" s="87"/>
      <c r="D28" s="87"/>
      <c r="E28" s="87"/>
      <c r="F28" s="87"/>
      <c r="G28" s="4"/>
      <c r="H28" s="4"/>
    </row>
    <row r="29" spans="1:8" ht="15.75">
      <c r="A29" s="87"/>
      <c r="B29" s="87"/>
      <c r="C29" s="87"/>
      <c r="D29" s="87"/>
      <c r="E29" s="87"/>
      <c r="F29" s="87"/>
      <c r="G29" s="4"/>
      <c r="H29" s="4"/>
    </row>
    <row r="30" spans="1:8" ht="15.75">
      <c r="A30" s="87"/>
      <c r="B30" s="87"/>
      <c r="C30" s="87"/>
      <c r="D30" s="87"/>
      <c r="E30" s="87"/>
      <c r="F30" s="87"/>
      <c r="G30" s="4"/>
      <c r="H30" s="4"/>
    </row>
    <row r="31" spans="1:8" ht="15.75">
      <c r="A31" s="87"/>
      <c r="B31" s="87"/>
      <c r="C31" s="87"/>
      <c r="D31" s="87"/>
      <c r="E31" s="87"/>
      <c r="F31" s="87"/>
      <c r="G31" s="4"/>
      <c r="H31" s="4"/>
    </row>
    <row r="32" spans="1:8" ht="15.75">
      <c r="A32" s="87"/>
      <c r="B32" s="87"/>
      <c r="C32" s="87"/>
      <c r="D32" s="87"/>
      <c r="E32" s="87"/>
      <c r="F32" s="87"/>
      <c r="G32" s="4"/>
      <c r="H32" s="4"/>
    </row>
    <row r="33" spans="1:9" ht="15.75">
      <c r="A33" s="87"/>
      <c r="B33" s="87"/>
      <c r="C33" s="87"/>
      <c r="D33" s="87"/>
      <c r="E33" s="87"/>
      <c r="F33" s="87"/>
      <c r="G33" s="4"/>
      <c r="H33" s="4"/>
    </row>
    <row r="34" spans="1:9" ht="15.75">
      <c r="A34" s="87"/>
      <c r="B34" s="99"/>
      <c r="C34" s="99"/>
      <c r="D34" s="99"/>
      <c r="E34" s="99"/>
      <c r="F34" s="99" t="s">
        <v>333</v>
      </c>
      <c r="G34" s="86">
        <f>SUM(G9:G33)</f>
        <v>0</v>
      </c>
      <c r="H34" s="86">
        <f>SUM(H9:H33)</f>
        <v>0</v>
      </c>
    </row>
    <row r="35" spans="1:9" ht="15.75">
      <c r="A35" s="216"/>
      <c r="B35" s="216"/>
      <c r="C35" s="216"/>
      <c r="D35" s="216"/>
      <c r="E35" s="216"/>
      <c r="F35" s="216"/>
      <c r="G35" s="216"/>
      <c r="H35" s="184"/>
      <c r="I35" s="184"/>
    </row>
    <row r="36" spans="1:9" ht="15.75">
      <c r="A36" s="217" t="s">
        <v>444</v>
      </c>
      <c r="B36" s="217"/>
      <c r="C36" s="216"/>
      <c r="D36" s="216"/>
      <c r="E36" s="216"/>
      <c r="F36" s="216"/>
      <c r="G36" s="216"/>
      <c r="H36" s="184"/>
      <c r="I36" s="184"/>
    </row>
    <row r="37" spans="1:9" ht="15.75">
      <c r="A37" s="217"/>
      <c r="B37" s="217"/>
      <c r="C37" s="216"/>
      <c r="D37" s="216"/>
      <c r="E37" s="216"/>
      <c r="F37" s="216"/>
      <c r="G37" s="216"/>
      <c r="H37" s="184"/>
      <c r="I37" s="184"/>
    </row>
    <row r="38" spans="1:9" ht="15.75">
      <c r="A38" s="217"/>
      <c r="B38" s="217"/>
      <c r="C38" s="184"/>
      <c r="D38" s="184"/>
      <c r="E38" s="184"/>
      <c r="F38" s="184"/>
      <c r="G38" s="184"/>
      <c r="H38" s="184"/>
      <c r="I38" s="184"/>
    </row>
    <row r="39" spans="1:9" ht="15.75">
      <c r="A39" s="217"/>
      <c r="B39" s="217"/>
      <c r="C39" s="184"/>
      <c r="D39" s="184"/>
      <c r="E39" s="184"/>
      <c r="F39" s="184"/>
      <c r="G39" s="184"/>
      <c r="H39" s="184"/>
      <c r="I39" s="184"/>
    </row>
    <row r="40" spans="1:9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.75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.75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.75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.75">
      <c r="A44" s="190"/>
      <c r="B44" s="190"/>
      <c r="C44" s="190" t="s">
        <v>400</v>
      </c>
      <c r="D44" s="190"/>
      <c r="E44" s="216"/>
      <c r="F44" s="190"/>
      <c r="G44" s="190"/>
      <c r="H44" s="184"/>
      <c r="I44" s="191"/>
    </row>
    <row r="45" spans="1:9" ht="15.75">
      <c r="A45" s="184"/>
      <c r="B45" s="184"/>
      <c r="C45" s="184" t="s">
        <v>265</v>
      </c>
      <c r="D45" s="184"/>
      <c r="E45" s="184"/>
      <c r="F45" s="184"/>
      <c r="G45" s="184"/>
      <c r="H45" s="184"/>
      <c r="I45" s="191"/>
    </row>
    <row r="46" spans="1:9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5.42578125" style="185" customWidth="1"/>
    <col min="2" max="2" width="20.28515625" style="185" bestFit="1" customWidth="1"/>
    <col min="3" max="3" width="20.85546875" style="185" bestFit="1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.75">
      <c r="A2" s="457" t="s">
        <v>445</v>
      </c>
      <c r="B2" s="457"/>
      <c r="C2" s="457"/>
      <c r="D2" s="457"/>
      <c r="E2" s="457"/>
      <c r="F2" s="347"/>
      <c r="G2" s="77"/>
      <c r="H2" s="77"/>
      <c r="I2" s="77"/>
      <c r="J2" s="77"/>
      <c r="K2" s="265"/>
      <c r="L2" s="266"/>
      <c r="M2" s="266" t="s">
        <v>109</v>
      </c>
    </row>
    <row r="3" spans="1:13" ht="15.75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265"/>
      <c r="L3" s="450" t="str">
        <f>'ფორმა N1'!L2</f>
        <v>12/09/2017-02/10/2017</v>
      </c>
      <c r="M3" s="450"/>
    </row>
    <row r="4" spans="1:13" ht="15.75">
      <c r="A4" s="76"/>
      <c r="B4" s="76"/>
      <c r="C4" s="76"/>
      <c r="D4" s="74"/>
      <c r="E4" s="74"/>
      <c r="F4" s="74"/>
      <c r="G4" s="74"/>
      <c r="H4" s="74"/>
      <c r="I4" s="74"/>
      <c r="J4" s="74"/>
      <c r="K4" s="265"/>
      <c r="L4" s="265"/>
      <c r="M4" s="265"/>
    </row>
    <row r="5" spans="1:13" ht="15.75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.75">
      <c r="A6" s="429" t="str">
        <f>'ფორმა N1'!A5</f>
        <v>პოლიტიკური მოძრაობა თავისუფლება -ზვიად გამსახურდიას გზა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.7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.75">
      <c r="A8" s="264"/>
      <c r="B8" s="374"/>
      <c r="C8" s="264"/>
      <c r="D8" s="264"/>
      <c r="E8" s="264"/>
      <c r="F8" s="264"/>
      <c r="G8" s="264"/>
      <c r="H8" s="264"/>
      <c r="I8" s="264"/>
      <c r="J8" s="264"/>
      <c r="K8" s="78"/>
      <c r="L8" s="78"/>
      <c r="M8" s="78"/>
    </row>
    <row r="9" spans="1:13" ht="47.25">
      <c r="A9" s="90" t="s">
        <v>64</v>
      </c>
      <c r="B9" s="90" t="s">
        <v>481</v>
      </c>
      <c r="C9" s="90" t="s">
        <v>446</v>
      </c>
      <c r="D9" s="90" t="s">
        <v>447</v>
      </c>
      <c r="E9" s="90" t="s">
        <v>448</v>
      </c>
      <c r="F9" s="90" t="s">
        <v>449</v>
      </c>
      <c r="G9" s="90" t="s">
        <v>450</v>
      </c>
      <c r="H9" s="90" t="s">
        <v>451</v>
      </c>
      <c r="I9" s="90" t="s">
        <v>452</v>
      </c>
      <c r="J9" s="90" t="s">
        <v>453</v>
      </c>
      <c r="K9" s="90" t="s">
        <v>454</v>
      </c>
      <c r="L9" s="90" t="s">
        <v>455</v>
      </c>
      <c r="M9" s="90" t="s">
        <v>311</v>
      </c>
    </row>
    <row r="10" spans="1:13" ht="15.75">
      <c r="A10" s="98">
        <v>1</v>
      </c>
      <c r="B10" s="381"/>
      <c r="C10" s="348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.75">
      <c r="A11" s="98">
        <v>2</v>
      </c>
      <c r="B11" s="381"/>
      <c r="C11" s="348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.75">
      <c r="A12" s="98">
        <v>3</v>
      </c>
      <c r="B12" s="381"/>
      <c r="C12" s="348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.75">
      <c r="A13" s="98">
        <v>4</v>
      </c>
      <c r="B13" s="381"/>
      <c r="C13" s="348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.75">
      <c r="A14" s="98">
        <v>5</v>
      </c>
      <c r="B14" s="381"/>
      <c r="C14" s="348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.75">
      <c r="A15" s="98">
        <v>6</v>
      </c>
      <c r="B15" s="381"/>
      <c r="C15" s="348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.75">
      <c r="A16" s="98">
        <v>7</v>
      </c>
      <c r="B16" s="381"/>
      <c r="C16" s="348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.75">
      <c r="A17" s="98">
        <v>8</v>
      </c>
      <c r="B17" s="381"/>
      <c r="C17" s="348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.75">
      <c r="A18" s="98">
        <v>9</v>
      </c>
      <c r="B18" s="381"/>
      <c r="C18" s="348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.75">
      <c r="A19" s="98">
        <v>10</v>
      </c>
      <c r="B19" s="381"/>
      <c r="C19" s="348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.75">
      <c r="A20" s="98">
        <v>11</v>
      </c>
      <c r="B20" s="381"/>
      <c r="C20" s="348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.75">
      <c r="A21" s="98">
        <v>12</v>
      </c>
      <c r="B21" s="381"/>
      <c r="C21" s="348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.75">
      <c r="A22" s="98">
        <v>13</v>
      </c>
      <c r="B22" s="381"/>
      <c r="C22" s="348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.75">
      <c r="A23" s="98">
        <v>14</v>
      </c>
      <c r="B23" s="381"/>
      <c r="C23" s="348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.75">
      <c r="A24" s="98">
        <v>15</v>
      </c>
      <c r="B24" s="381"/>
      <c r="C24" s="348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.75">
      <c r="A25" s="98">
        <v>16</v>
      </c>
      <c r="B25" s="381"/>
      <c r="C25" s="348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.75">
      <c r="A26" s="98">
        <v>17</v>
      </c>
      <c r="B26" s="381"/>
      <c r="C26" s="348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.75">
      <c r="A27" s="98">
        <v>18</v>
      </c>
      <c r="B27" s="381"/>
      <c r="C27" s="348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.75">
      <c r="A28" s="98">
        <v>19</v>
      </c>
      <c r="B28" s="381"/>
      <c r="C28" s="348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.75">
      <c r="A29" s="98">
        <v>20</v>
      </c>
      <c r="B29" s="381"/>
      <c r="C29" s="348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.75">
      <c r="A30" s="98">
        <v>21</v>
      </c>
      <c r="B30" s="381"/>
      <c r="C30" s="348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.75">
      <c r="A31" s="98">
        <v>22</v>
      </c>
      <c r="B31" s="381"/>
      <c r="C31" s="348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.75">
      <c r="A32" s="98">
        <v>23</v>
      </c>
      <c r="B32" s="381"/>
      <c r="C32" s="348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.75">
      <c r="A33" s="98">
        <v>24</v>
      </c>
      <c r="B33" s="381"/>
      <c r="C33" s="348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.75">
      <c r="A34" s="87" t="s">
        <v>271</v>
      </c>
      <c r="B34" s="382"/>
      <c r="C34" s="348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.75">
      <c r="A35" s="87"/>
      <c r="B35" s="382"/>
      <c r="C35" s="348"/>
      <c r="D35" s="99"/>
      <c r="E35" s="99"/>
      <c r="F35" s="99"/>
      <c r="G35" s="99"/>
      <c r="H35" s="87"/>
      <c r="I35" s="87"/>
      <c r="J35" s="87"/>
      <c r="K35" s="87" t="s">
        <v>456</v>
      </c>
      <c r="L35" s="86">
        <f>SUM(L10:L34)</f>
        <v>0</v>
      </c>
      <c r="M35" s="87"/>
    </row>
    <row r="36" spans="1:13" ht="15.75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184"/>
    </row>
    <row r="37" spans="1:13" ht="15.75">
      <c r="A37" s="217" t="s">
        <v>457</v>
      </c>
      <c r="B37" s="217"/>
      <c r="C37" s="217"/>
      <c r="D37" s="216"/>
      <c r="E37" s="216"/>
      <c r="F37" s="216"/>
      <c r="G37" s="216"/>
      <c r="H37" s="216"/>
      <c r="I37" s="216"/>
      <c r="J37" s="216"/>
      <c r="K37" s="216"/>
      <c r="L37" s="184"/>
    </row>
    <row r="38" spans="1:13" ht="15.75">
      <c r="A38" s="217" t="s">
        <v>458</v>
      </c>
      <c r="B38" s="217"/>
      <c r="C38" s="217"/>
      <c r="D38" s="216"/>
      <c r="E38" s="216"/>
      <c r="F38" s="216"/>
      <c r="G38" s="216"/>
      <c r="H38" s="216"/>
      <c r="I38" s="216"/>
      <c r="J38" s="216"/>
      <c r="K38" s="216"/>
      <c r="L38" s="184"/>
    </row>
    <row r="39" spans="1:13" ht="15.75">
      <c r="A39" s="201" t="s">
        <v>459</v>
      </c>
      <c r="B39" s="201"/>
      <c r="C39" s="217"/>
      <c r="D39" s="184"/>
      <c r="E39" s="184"/>
      <c r="F39" s="184"/>
      <c r="G39" s="184"/>
      <c r="H39" s="184"/>
      <c r="I39" s="184"/>
      <c r="J39" s="184"/>
      <c r="K39" s="184"/>
      <c r="L39" s="184"/>
    </row>
    <row r="40" spans="1:13" ht="15.75">
      <c r="A40" s="201" t="s">
        <v>460</v>
      </c>
      <c r="B40" s="201"/>
      <c r="C40" s="217"/>
      <c r="D40" s="184"/>
      <c r="E40" s="184"/>
      <c r="F40" s="184"/>
      <c r="G40" s="184"/>
      <c r="H40" s="184"/>
      <c r="I40" s="184"/>
      <c r="J40" s="184"/>
      <c r="K40" s="184"/>
      <c r="L40" s="184"/>
    </row>
    <row r="41" spans="1:13" ht="15" customHeight="1">
      <c r="A41" s="462" t="s">
        <v>477</v>
      </c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</row>
    <row r="42" spans="1:13" ht="15" customHeight="1">
      <c r="A42" s="462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2"/>
    </row>
    <row r="43" spans="1:13" ht="12.75" customHeight="1">
      <c r="A43" s="372"/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</row>
    <row r="44" spans="1:13" ht="15.75">
      <c r="A44" s="458" t="s">
        <v>107</v>
      </c>
      <c r="B44" s="458"/>
      <c r="C44" s="458"/>
      <c r="D44" s="349"/>
      <c r="E44" s="350"/>
      <c r="F44" s="350"/>
      <c r="G44" s="349"/>
      <c r="H44" s="349"/>
      <c r="I44" s="349"/>
      <c r="J44" s="349"/>
      <c r="K44" s="349"/>
      <c r="L44" s="184"/>
    </row>
    <row r="45" spans="1:13" ht="15.75">
      <c r="A45" s="349"/>
      <c r="B45" s="349"/>
      <c r="C45" s="350"/>
      <c r="D45" s="349"/>
      <c r="E45" s="350"/>
      <c r="F45" s="350"/>
      <c r="G45" s="349"/>
      <c r="H45" s="349"/>
      <c r="I45" s="349"/>
      <c r="J45" s="349"/>
      <c r="K45" s="351"/>
      <c r="L45" s="184"/>
    </row>
    <row r="46" spans="1:13" ht="15" customHeight="1">
      <c r="A46" s="349"/>
      <c r="B46" s="349"/>
      <c r="C46" s="350"/>
      <c r="D46" s="459" t="s">
        <v>263</v>
      </c>
      <c r="E46" s="459"/>
      <c r="F46" s="352"/>
      <c r="G46" s="353"/>
      <c r="H46" s="460" t="s">
        <v>461</v>
      </c>
      <c r="I46" s="460"/>
      <c r="J46" s="460"/>
      <c r="K46" s="354"/>
      <c r="L46" s="184"/>
    </row>
    <row r="47" spans="1:13" ht="15.75">
      <c r="A47" s="349"/>
      <c r="B47" s="349"/>
      <c r="C47" s="350"/>
      <c r="D47" s="349"/>
      <c r="E47" s="350"/>
      <c r="F47" s="350"/>
      <c r="G47" s="349"/>
      <c r="H47" s="461"/>
      <c r="I47" s="461"/>
      <c r="J47" s="461"/>
      <c r="K47" s="354"/>
      <c r="L47" s="184"/>
    </row>
    <row r="48" spans="1:13" ht="15.75">
      <c r="A48" s="349"/>
      <c r="B48" s="349"/>
      <c r="C48" s="350"/>
      <c r="D48" s="456" t="s">
        <v>139</v>
      </c>
      <c r="E48" s="456"/>
      <c r="F48" s="352"/>
      <c r="G48" s="353"/>
      <c r="H48" s="349"/>
      <c r="I48" s="349"/>
      <c r="J48" s="349"/>
      <c r="K48" s="349"/>
      <c r="L48" s="184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424</v>
      </c>
      <c r="B1" s="76"/>
      <c r="C1" s="464" t="s">
        <v>109</v>
      </c>
      <c r="D1" s="464"/>
    </row>
    <row r="2" spans="1:5">
      <c r="A2" s="74" t="s">
        <v>425</v>
      </c>
      <c r="B2" s="76"/>
      <c r="C2" s="450" t="str">
        <f>'ფორმა N1'!L2</f>
        <v>12/09/2017-02/10/2017</v>
      </c>
      <c r="D2" s="451"/>
    </row>
    <row r="3" spans="1:5">
      <c r="A3" s="76" t="s">
        <v>140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19" t="str">
        <f>'ფორმა N1'!A5</f>
        <v>პოლიტიკური მოძრაობა თავისუფლება -ზვიად გამსახურდიას გზა</v>
      </c>
      <c r="B6" s="120"/>
      <c r="C6" s="120"/>
      <c r="D6" s="60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1.5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0</v>
      </c>
      <c r="D10" s="82">
        <f>SUM(D11,D14,D17,D20:D22)</f>
        <v>0</v>
      </c>
    </row>
    <row r="11" spans="1:5" s="9" customFormat="1" ht="18.75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.75">
      <c r="A12" s="16" t="s">
        <v>30</v>
      </c>
      <c r="B12" s="16" t="s">
        <v>70</v>
      </c>
      <c r="C12" s="34"/>
      <c r="D12" s="35"/>
    </row>
    <row r="13" spans="1:5" s="9" customFormat="1" ht="18.75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266</v>
      </c>
      <c r="D29" s="12"/>
      <c r="E29"/>
      <c r="F29"/>
      <c r="G29"/>
      <c r="H29"/>
      <c r="I29"/>
    </row>
    <row r="30" spans="1:9">
      <c r="A30"/>
      <c r="B30" s="2" t="s">
        <v>265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A6" sqref="A6"/>
    </sheetView>
  </sheetViews>
  <sheetFormatPr defaultRowHeight="15.7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426</v>
      </c>
      <c r="B1" s="77"/>
      <c r="C1" s="452" t="s">
        <v>109</v>
      </c>
      <c r="D1" s="452"/>
      <c r="E1" s="91"/>
    </row>
    <row r="2" spans="1:5" s="6" customFormat="1">
      <c r="A2" s="74" t="s">
        <v>423</v>
      </c>
      <c r="B2" s="77"/>
      <c r="C2" s="450" t="str">
        <f>'ფორმა N1'!L2</f>
        <v>12/09/2017-02/10/2017</v>
      </c>
      <c r="D2" s="450"/>
      <c r="E2" s="91"/>
    </row>
    <row r="3" spans="1:5" s="6" customFormat="1">
      <c r="A3" s="76" t="s">
        <v>140</v>
      </c>
      <c r="B3" s="74"/>
      <c r="C3" s="160"/>
      <c r="D3" s="160"/>
      <c r="E3" s="91"/>
    </row>
    <row r="4" spans="1:5" s="6" customFormat="1">
      <c r="A4" s="76"/>
      <c r="B4" s="76"/>
      <c r="C4" s="160"/>
      <c r="D4" s="16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29" t="str">
        <f>'ფორმა N1'!A5</f>
        <v>პოლიტიკური მოძრაობა თავისუფლება -ზვიად გამსახურდიას გზა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1.5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.75">
      <c r="A10" s="98" t="s">
        <v>292</v>
      </c>
      <c r="B10" s="98"/>
      <c r="C10" s="4"/>
      <c r="D10" s="4"/>
      <c r="E10" s="93"/>
    </row>
    <row r="11" spans="1:5" s="10" customFormat="1">
      <c r="A11" s="98" t="s">
        <v>293</v>
      </c>
      <c r="B11" s="98"/>
      <c r="C11" s="4"/>
      <c r="D11" s="4"/>
      <c r="E11" s="94"/>
    </row>
    <row r="12" spans="1:5" s="10" customFormat="1">
      <c r="A12" s="98" t="s">
        <v>294</v>
      </c>
      <c r="B12" s="87"/>
      <c r="C12" s="4"/>
      <c r="D12" s="4"/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9">
      <c r="A17" s="99"/>
      <c r="B17" s="99" t="s">
        <v>321</v>
      </c>
      <c r="C17" s="86">
        <f>SUM(C10:C16)</f>
        <v>0</v>
      </c>
      <c r="D17" s="86">
        <f>SUM(D10:D16)</f>
        <v>0</v>
      </c>
      <c r="E17" s="96"/>
    </row>
    <row r="18" spans="1:9">
      <c r="A18" s="45"/>
      <c r="B18" s="45"/>
    </row>
    <row r="19" spans="1:9">
      <c r="A19" s="2" t="s">
        <v>382</v>
      </c>
      <c r="E19" s="5"/>
    </row>
    <row r="20" spans="1:9">
      <c r="A20" s="2" t="s">
        <v>384</v>
      </c>
    </row>
    <row r="21" spans="1:9">
      <c r="A21" s="201"/>
    </row>
    <row r="22" spans="1:9">
      <c r="A22" s="201" t="s">
        <v>383</v>
      </c>
    </row>
    <row r="23" spans="1:9" s="23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414</v>
      </c>
      <c r="D27" s="12"/>
      <c r="E27"/>
      <c r="F27"/>
      <c r="G27"/>
      <c r="H27"/>
      <c r="I27"/>
    </row>
    <row r="28" spans="1:9">
      <c r="B28" s="2" t="s">
        <v>415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13" sqref="D13"/>
    </sheetView>
  </sheetViews>
  <sheetFormatPr defaultRowHeight="15.7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224</v>
      </c>
      <c r="B1" s="121"/>
      <c r="C1" s="465" t="s">
        <v>198</v>
      </c>
      <c r="D1" s="465"/>
      <c r="E1" s="105"/>
    </row>
    <row r="2" spans="1:5">
      <c r="A2" s="76" t="s">
        <v>140</v>
      </c>
      <c r="B2" s="121"/>
      <c r="C2" s="77"/>
      <c r="D2" s="212" t="str">
        <f>'ფორმა N1'!L2</f>
        <v>12/09/2017-02/10/2017</v>
      </c>
      <c r="E2" s="105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'ფორმა N1'!A5</f>
        <v>პოლიტიკური მოძრაობა თავისუფლება -ზვიად გამსახურდიას გზა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7.25">
      <c r="A8" s="124" t="s">
        <v>113</v>
      </c>
      <c r="B8" s="124" t="s">
        <v>190</v>
      </c>
      <c r="C8" s="124" t="s">
        <v>298</v>
      </c>
      <c r="D8" s="124" t="s">
        <v>252</v>
      </c>
      <c r="E8" s="105"/>
    </row>
    <row r="9" spans="1:5">
      <c r="A9" s="50"/>
      <c r="B9" s="51"/>
      <c r="C9" s="153"/>
      <c r="D9" s="153"/>
      <c r="E9" s="105"/>
    </row>
    <row r="10" spans="1:5">
      <c r="A10" s="52" t="s">
        <v>191</v>
      </c>
      <c r="B10" s="53"/>
      <c r="C10" s="125">
        <f>SUM(C11,C34)</f>
        <v>1216.48</v>
      </c>
      <c r="D10" s="125">
        <f>SUM(D11,D34)</f>
        <v>1493.48</v>
      </c>
      <c r="E10" s="105"/>
    </row>
    <row r="11" spans="1:5">
      <c r="A11" s="54" t="s">
        <v>192</v>
      </c>
      <c r="B11" s="55"/>
      <c r="C11" s="85">
        <f>SUM(C12:C32)</f>
        <v>1216.48</v>
      </c>
      <c r="D11" s="85">
        <f>SUM(D12:D32)</f>
        <v>1493.48</v>
      </c>
      <c r="E11" s="105"/>
    </row>
    <row r="12" spans="1:5">
      <c r="A12" s="58">
        <v>1110</v>
      </c>
      <c r="B12" s="57" t="s">
        <v>142</v>
      </c>
      <c r="C12" s="8">
        <v>1216.48</v>
      </c>
      <c r="D12" s="8">
        <v>1493.48</v>
      </c>
      <c r="E12" s="105"/>
    </row>
    <row r="13" spans="1:5">
      <c r="A13" s="58">
        <v>1120</v>
      </c>
      <c r="B13" s="57" t="s">
        <v>143</v>
      </c>
      <c r="C13" s="8"/>
      <c r="D13" s="8"/>
      <c r="E13" s="105"/>
    </row>
    <row r="14" spans="1:5">
      <c r="A14" s="58">
        <v>1211</v>
      </c>
      <c r="B14" s="57" t="s">
        <v>144</v>
      </c>
      <c r="C14" s="8"/>
      <c r="D14" s="8"/>
      <c r="E14" s="105"/>
    </row>
    <row r="15" spans="1:5">
      <c r="A15" s="58">
        <v>1212</v>
      </c>
      <c r="B15" s="57" t="s">
        <v>145</v>
      </c>
      <c r="C15" s="8"/>
      <c r="D15" s="8"/>
      <c r="E15" s="105"/>
    </row>
    <row r="16" spans="1:5">
      <c r="A16" s="58">
        <v>1213</v>
      </c>
      <c r="B16" s="57" t="s">
        <v>146</v>
      </c>
      <c r="C16" s="8"/>
      <c r="D16" s="8"/>
      <c r="E16" s="105"/>
    </row>
    <row r="17" spans="1:5">
      <c r="A17" s="58">
        <v>1214</v>
      </c>
      <c r="B17" s="57" t="s">
        <v>147</v>
      </c>
      <c r="C17" s="8"/>
      <c r="D17" s="8"/>
      <c r="E17" s="105"/>
    </row>
    <row r="18" spans="1:5">
      <c r="A18" s="58">
        <v>1215</v>
      </c>
      <c r="B18" s="57" t="s">
        <v>148</v>
      </c>
      <c r="C18" s="8"/>
      <c r="D18" s="8"/>
      <c r="E18" s="105"/>
    </row>
    <row r="19" spans="1:5">
      <c r="A19" s="58">
        <v>1300</v>
      </c>
      <c r="B19" s="57" t="s">
        <v>149</v>
      </c>
      <c r="C19" s="8"/>
      <c r="D19" s="8"/>
      <c r="E19" s="105"/>
    </row>
    <row r="20" spans="1:5">
      <c r="A20" s="58">
        <v>1410</v>
      </c>
      <c r="B20" s="57" t="s">
        <v>150</v>
      </c>
      <c r="C20" s="8"/>
      <c r="D20" s="8"/>
      <c r="E20" s="105"/>
    </row>
    <row r="21" spans="1:5">
      <c r="A21" s="58">
        <v>1421</v>
      </c>
      <c r="B21" s="57" t="s">
        <v>151</v>
      </c>
      <c r="C21" s="8"/>
      <c r="D21" s="8"/>
      <c r="E21" s="105"/>
    </row>
    <row r="22" spans="1:5">
      <c r="A22" s="58">
        <v>1422</v>
      </c>
      <c r="B22" s="57" t="s">
        <v>152</v>
      </c>
      <c r="C22" s="8"/>
      <c r="D22" s="8"/>
      <c r="E22" s="105"/>
    </row>
    <row r="23" spans="1:5">
      <c r="A23" s="58">
        <v>1423</v>
      </c>
      <c r="B23" s="57" t="s">
        <v>153</v>
      </c>
      <c r="C23" s="8"/>
      <c r="D23" s="8"/>
      <c r="E23" s="105"/>
    </row>
    <row r="24" spans="1:5">
      <c r="A24" s="58">
        <v>1431</v>
      </c>
      <c r="B24" s="57" t="s">
        <v>154</v>
      </c>
      <c r="C24" s="8"/>
      <c r="D24" s="8"/>
      <c r="E24" s="105"/>
    </row>
    <row r="25" spans="1:5">
      <c r="A25" s="58">
        <v>1432</v>
      </c>
      <c r="B25" s="57" t="s">
        <v>155</v>
      </c>
      <c r="C25" s="8"/>
      <c r="D25" s="8"/>
      <c r="E25" s="105"/>
    </row>
    <row r="26" spans="1:5">
      <c r="A26" s="58">
        <v>1433</v>
      </c>
      <c r="B26" s="57" t="s">
        <v>156</v>
      </c>
      <c r="C26" s="8"/>
      <c r="D26" s="8"/>
      <c r="E26" s="105"/>
    </row>
    <row r="27" spans="1:5">
      <c r="A27" s="58">
        <v>1441</v>
      </c>
      <c r="B27" s="57" t="s">
        <v>157</v>
      </c>
      <c r="C27" s="8"/>
      <c r="D27" s="8"/>
      <c r="E27" s="105"/>
    </row>
    <row r="28" spans="1:5">
      <c r="A28" s="58">
        <v>1442</v>
      </c>
      <c r="B28" s="57" t="s">
        <v>158</v>
      </c>
      <c r="C28" s="8"/>
      <c r="D28" s="8"/>
      <c r="E28" s="105"/>
    </row>
    <row r="29" spans="1:5">
      <c r="A29" s="58">
        <v>1443</v>
      </c>
      <c r="B29" s="57" t="s">
        <v>159</v>
      </c>
      <c r="C29" s="8"/>
      <c r="D29" s="8"/>
      <c r="E29" s="105"/>
    </row>
    <row r="30" spans="1:5">
      <c r="A30" s="58">
        <v>1444</v>
      </c>
      <c r="B30" s="57" t="s">
        <v>160</v>
      </c>
      <c r="C30" s="8"/>
      <c r="D30" s="8"/>
      <c r="E30" s="105"/>
    </row>
    <row r="31" spans="1:5">
      <c r="A31" s="58">
        <v>1445</v>
      </c>
      <c r="B31" s="57" t="s">
        <v>161</v>
      </c>
      <c r="C31" s="8"/>
      <c r="D31" s="8"/>
      <c r="E31" s="105"/>
    </row>
    <row r="32" spans="1:5">
      <c r="A32" s="58">
        <v>1446</v>
      </c>
      <c r="B32" s="57" t="s">
        <v>162</v>
      </c>
      <c r="C32" s="8"/>
      <c r="D32" s="8"/>
      <c r="E32" s="105"/>
    </row>
    <row r="33" spans="1:5">
      <c r="A33" s="31"/>
      <c r="E33" s="105"/>
    </row>
    <row r="34" spans="1:5">
      <c r="A34" s="59" t="s">
        <v>193</v>
      </c>
      <c r="B34" s="57"/>
      <c r="C34" s="85">
        <f>SUM(C35:C42)</f>
        <v>0</v>
      </c>
      <c r="D34" s="85">
        <f>SUM(D35:D42)</f>
        <v>0</v>
      </c>
      <c r="E34" s="105"/>
    </row>
    <row r="35" spans="1:5">
      <c r="A35" s="58">
        <v>2110</v>
      </c>
      <c r="B35" s="57" t="s">
        <v>100</v>
      </c>
      <c r="C35" s="8"/>
      <c r="D35" s="8"/>
      <c r="E35" s="105"/>
    </row>
    <row r="36" spans="1:5">
      <c r="A36" s="58">
        <v>2120</v>
      </c>
      <c r="B36" s="57" t="s">
        <v>163</v>
      </c>
      <c r="C36" s="8"/>
      <c r="D36" s="8"/>
      <c r="E36" s="105"/>
    </row>
    <row r="37" spans="1:5">
      <c r="A37" s="58">
        <v>2130</v>
      </c>
      <c r="B37" s="57" t="s">
        <v>101</v>
      </c>
      <c r="C37" s="8"/>
      <c r="D37" s="8"/>
      <c r="E37" s="105"/>
    </row>
    <row r="38" spans="1:5">
      <c r="A38" s="58">
        <v>2140</v>
      </c>
      <c r="B38" s="57" t="s">
        <v>389</v>
      </c>
      <c r="C38" s="8"/>
      <c r="D38" s="8"/>
      <c r="E38" s="105"/>
    </row>
    <row r="39" spans="1:5">
      <c r="A39" s="58">
        <v>2150</v>
      </c>
      <c r="B39" s="57" t="s">
        <v>393</v>
      </c>
      <c r="C39" s="8"/>
      <c r="D39" s="8"/>
      <c r="E39" s="105"/>
    </row>
    <row r="40" spans="1:5">
      <c r="A40" s="58">
        <v>2220</v>
      </c>
      <c r="B40" s="57" t="s">
        <v>102</v>
      </c>
      <c r="C40" s="8"/>
      <c r="D40" s="8"/>
      <c r="E40" s="105"/>
    </row>
    <row r="41" spans="1:5">
      <c r="A41" s="58">
        <v>2300</v>
      </c>
      <c r="B41" s="57" t="s">
        <v>164</v>
      </c>
      <c r="C41" s="8"/>
      <c r="D41" s="8"/>
      <c r="E41" s="105"/>
    </row>
    <row r="42" spans="1:5">
      <c r="A42" s="58">
        <v>2400</v>
      </c>
      <c r="B42" s="57" t="s">
        <v>165</v>
      </c>
      <c r="C42" s="8"/>
      <c r="D42" s="8"/>
      <c r="E42" s="105"/>
    </row>
    <row r="43" spans="1:5">
      <c r="A43" s="32"/>
      <c r="E43" s="105"/>
    </row>
    <row r="44" spans="1:5">
      <c r="A44" s="56" t="s">
        <v>197</v>
      </c>
      <c r="B44" s="57"/>
      <c r="C44" s="85">
        <f>SUM(C45,C64)</f>
        <v>0</v>
      </c>
      <c r="D44" s="85">
        <f>SUM(D45,D64)</f>
        <v>0</v>
      </c>
      <c r="E44" s="105"/>
    </row>
    <row r="45" spans="1:5">
      <c r="A45" s="59" t="s">
        <v>194</v>
      </c>
      <c r="B45" s="57"/>
      <c r="C45" s="85">
        <f>SUM(C46:C61)</f>
        <v>0</v>
      </c>
      <c r="D45" s="85">
        <f>SUM(D46:D61)</f>
        <v>0</v>
      </c>
      <c r="E45" s="105"/>
    </row>
    <row r="46" spans="1:5">
      <c r="A46" s="58">
        <v>3100</v>
      </c>
      <c r="B46" s="57" t="s">
        <v>166</v>
      </c>
      <c r="C46" s="8"/>
      <c r="D46" s="8"/>
      <c r="E46" s="105"/>
    </row>
    <row r="47" spans="1:5">
      <c r="A47" s="58">
        <v>3210</v>
      </c>
      <c r="B47" s="57" t="s">
        <v>167</v>
      </c>
      <c r="C47" s="8"/>
      <c r="D47" s="8"/>
      <c r="E47" s="105"/>
    </row>
    <row r="48" spans="1:5">
      <c r="A48" s="58">
        <v>3221</v>
      </c>
      <c r="B48" s="57" t="s">
        <v>168</v>
      </c>
      <c r="C48" s="8"/>
      <c r="D48" s="8"/>
      <c r="E48" s="105"/>
    </row>
    <row r="49" spans="1:5">
      <c r="A49" s="58">
        <v>3222</v>
      </c>
      <c r="B49" s="57" t="s">
        <v>169</v>
      </c>
      <c r="C49" s="8"/>
      <c r="D49" s="8"/>
      <c r="E49" s="105"/>
    </row>
    <row r="50" spans="1:5">
      <c r="A50" s="58">
        <v>3223</v>
      </c>
      <c r="B50" s="57" t="s">
        <v>170</v>
      </c>
      <c r="C50" s="8"/>
      <c r="D50" s="8"/>
      <c r="E50" s="105"/>
    </row>
    <row r="51" spans="1:5">
      <c r="A51" s="58">
        <v>3224</v>
      </c>
      <c r="B51" s="57" t="s">
        <v>171</v>
      </c>
      <c r="C51" s="8"/>
      <c r="D51" s="8"/>
      <c r="E51" s="105"/>
    </row>
    <row r="52" spans="1:5">
      <c r="A52" s="58">
        <v>3231</v>
      </c>
      <c r="B52" s="57" t="s">
        <v>172</v>
      </c>
      <c r="C52" s="8"/>
      <c r="D52" s="8"/>
      <c r="E52" s="105"/>
    </row>
    <row r="53" spans="1:5">
      <c r="A53" s="58">
        <v>3232</v>
      </c>
      <c r="B53" s="57" t="s">
        <v>173</v>
      </c>
      <c r="C53" s="8"/>
      <c r="D53" s="8"/>
      <c r="E53" s="105"/>
    </row>
    <row r="54" spans="1:5">
      <c r="A54" s="58">
        <v>3234</v>
      </c>
      <c r="B54" s="57" t="s">
        <v>174</v>
      </c>
      <c r="C54" s="8"/>
      <c r="D54" s="8"/>
      <c r="E54" s="105"/>
    </row>
    <row r="55" spans="1:5" ht="31.5">
      <c r="A55" s="58">
        <v>3236</v>
      </c>
      <c r="B55" s="57" t="s">
        <v>189</v>
      </c>
      <c r="C55" s="8"/>
      <c r="D55" s="8"/>
      <c r="E55" s="105"/>
    </row>
    <row r="56" spans="1:5" ht="47.25">
      <c r="A56" s="58">
        <v>3237</v>
      </c>
      <c r="B56" s="57" t="s">
        <v>175</v>
      </c>
      <c r="C56" s="8"/>
      <c r="D56" s="8"/>
      <c r="E56" s="105"/>
    </row>
    <row r="57" spans="1:5">
      <c r="A57" s="58">
        <v>3241</v>
      </c>
      <c r="B57" s="57" t="s">
        <v>176</v>
      </c>
      <c r="C57" s="8"/>
      <c r="D57" s="8"/>
      <c r="E57" s="105"/>
    </row>
    <row r="58" spans="1:5">
      <c r="A58" s="58">
        <v>3242</v>
      </c>
      <c r="B58" s="57" t="s">
        <v>177</v>
      </c>
      <c r="C58" s="8"/>
      <c r="D58" s="8"/>
      <c r="E58" s="105"/>
    </row>
    <row r="59" spans="1:5">
      <c r="A59" s="58">
        <v>3243</v>
      </c>
      <c r="B59" s="57" t="s">
        <v>178</v>
      </c>
      <c r="C59" s="8"/>
      <c r="D59" s="8"/>
      <c r="E59" s="105"/>
    </row>
    <row r="60" spans="1:5">
      <c r="A60" s="58">
        <v>3245</v>
      </c>
      <c r="B60" s="57" t="s">
        <v>179</v>
      </c>
      <c r="C60" s="8"/>
      <c r="D60" s="8"/>
      <c r="E60" s="105"/>
    </row>
    <row r="61" spans="1:5">
      <c r="A61" s="58">
        <v>3246</v>
      </c>
      <c r="B61" s="57" t="s">
        <v>180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195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250</v>
      </c>
      <c r="C65" s="8"/>
      <c r="D65" s="8"/>
      <c r="E65" s="105"/>
    </row>
    <row r="66" spans="1:5">
      <c r="A66" s="58">
        <v>5220</v>
      </c>
      <c r="B66" s="57" t="s">
        <v>402</v>
      </c>
      <c r="C66" s="8"/>
      <c r="D66" s="8"/>
      <c r="E66" s="105"/>
    </row>
    <row r="67" spans="1:5">
      <c r="A67" s="58">
        <v>5230</v>
      </c>
      <c r="B67" s="57" t="s">
        <v>403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196</v>
      </c>
      <c r="B70" s="57"/>
      <c r="C70" s="8"/>
      <c r="D70" s="8"/>
      <c r="E70" s="105"/>
    </row>
    <row r="71" spans="1:5" ht="31.5">
      <c r="A71" s="58">
        <v>1</v>
      </c>
      <c r="B71" s="57" t="s">
        <v>181</v>
      </c>
      <c r="C71" s="8"/>
      <c r="D71" s="8"/>
      <c r="E71" s="105"/>
    </row>
    <row r="72" spans="1:5">
      <c r="A72" s="58">
        <v>2</v>
      </c>
      <c r="B72" s="57" t="s">
        <v>182</v>
      </c>
      <c r="C72" s="8"/>
      <c r="D72" s="8"/>
      <c r="E72" s="105"/>
    </row>
    <row r="73" spans="1:5">
      <c r="A73" s="58">
        <v>3</v>
      </c>
      <c r="B73" s="57" t="s">
        <v>183</v>
      </c>
      <c r="C73" s="8"/>
      <c r="D73" s="8"/>
      <c r="E73" s="105"/>
    </row>
    <row r="74" spans="1:5">
      <c r="A74" s="58">
        <v>4</v>
      </c>
      <c r="B74" s="57" t="s">
        <v>353</v>
      </c>
      <c r="C74" s="8"/>
      <c r="D74" s="8"/>
      <c r="E74" s="105"/>
    </row>
    <row r="75" spans="1:5">
      <c r="A75" s="58">
        <v>5</v>
      </c>
      <c r="B75" s="57" t="s">
        <v>184</v>
      </c>
      <c r="C75" s="8"/>
      <c r="D75" s="8"/>
      <c r="E75" s="105"/>
    </row>
    <row r="76" spans="1:5">
      <c r="A76" s="58">
        <v>6</v>
      </c>
      <c r="B76" s="57" t="s">
        <v>185</v>
      </c>
      <c r="C76" s="8"/>
      <c r="D76" s="8"/>
      <c r="E76" s="105"/>
    </row>
    <row r="77" spans="1:5">
      <c r="A77" s="58">
        <v>7</v>
      </c>
      <c r="B77" s="57" t="s">
        <v>186</v>
      </c>
      <c r="C77" s="8"/>
      <c r="D77" s="8"/>
      <c r="E77" s="105"/>
    </row>
    <row r="78" spans="1:5">
      <c r="A78" s="58">
        <v>8</v>
      </c>
      <c r="B78" s="57" t="s">
        <v>187</v>
      </c>
      <c r="C78" s="8"/>
      <c r="D78" s="8"/>
      <c r="E78" s="105"/>
    </row>
    <row r="79" spans="1:5">
      <c r="A79" s="58">
        <v>9</v>
      </c>
      <c r="B79" s="57" t="s">
        <v>188</v>
      </c>
      <c r="C79" s="8"/>
      <c r="D79" s="8"/>
      <c r="E79" s="105"/>
    </row>
    <row r="83" spans="1:9">
      <c r="A83" s="2"/>
      <c r="B83" s="2"/>
    </row>
    <row r="84" spans="1:9">
      <c r="A84" s="69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414</v>
      </c>
      <c r="D87" s="12"/>
      <c r="E87"/>
      <c r="F87"/>
      <c r="G87"/>
      <c r="H87"/>
      <c r="I87"/>
    </row>
    <row r="88" spans="1:9">
      <c r="A88"/>
      <c r="B88" s="2" t="s">
        <v>415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11" sqref="I11"/>
    </sheetView>
  </sheetViews>
  <sheetFormatPr defaultRowHeight="15.7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420</v>
      </c>
      <c r="B1" s="76"/>
      <c r="C1" s="76"/>
      <c r="D1" s="76"/>
      <c r="E1" s="76"/>
      <c r="F1" s="76"/>
      <c r="G1" s="76"/>
      <c r="H1" s="76"/>
      <c r="I1" s="452" t="s">
        <v>109</v>
      </c>
      <c r="J1" s="452"/>
      <c r="K1" s="105"/>
    </row>
    <row r="2" spans="1:11">
      <c r="A2" s="76" t="s">
        <v>140</v>
      </c>
      <c r="B2" s="76"/>
      <c r="C2" s="76"/>
      <c r="D2" s="76"/>
      <c r="E2" s="76"/>
      <c r="F2" s="76"/>
      <c r="G2" s="76"/>
      <c r="H2" s="76"/>
      <c r="I2" s="450" t="str">
        <f>'ფორმა N1'!L2</f>
        <v>12/09/2017-02/10/2017</v>
      </c>
      <c r="J2" s="451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9" t="str">
        <f>'ფორმა N1'!A5</f>
        <v>პოლიტიკური მოძრაობა თავისუფლება -ზვიად გამსახურდიას გზა</v>
      </c>
      <c r="B5" s="368"/>
      <c r="C5" s="368"/>
      <c r="D5" s="368"/>
      <c r="E5" s="368"/>
      <c r="F5" s="369"/>
      <c r="G5" s="368"/>
      <c r="H5" s="368"/>
      <c r="I5" s="368"/>
      <c r="J5" s="368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63">
      <c r="A8" s="129" t="s">
        <v>64</v>
      </c>
      <c r="B8" s="129" t="s">
        <v>111</v>
      </c>
      <c r="C8" s="130" t="s">
        <v>113</v>
      </c>
      <c r="D8" s="130" t="s">
        <v>270</v>
      </c>
      <c r="E8" s="130" t="s">
        <v>112</v>
      </c>
      <c r="F8" s="128" t="s">
        <v>251</v>
      </c>
      <c r="G8" s="128" t="s">
        <v>289</v>
      </c>
      <c r="H8" s="128" t="s">
        <v>290</v>
      </c>
      <c r="I8" s="128" t="s">
        <v>252</v>
      </c>
      <c r="J8" s="131" t="s">
        <v>114</v>
      </c>
      <c r="K8" s="105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31.5">
      <c r="A10" s="154">
        <v>1</v>
      </c>
      <c r="B10" s="64" t="s">
        <v>568</v>
      </c>
      <c r="C10" s="155" t="s">
        <v>569</v>
      </c>
      <c r="D10" s="156"/>
      <c r="E10" s="152"/>
      <c r="F10" s="28">
        <v>0.95</v>
      </c>
      <c r="G10" s="28">
        <v>7252</v>
      </c>
      <c r="H10" s="28">
        <v>7252.47</v>
      </c>
      <c r="I10" s="28">
        <v>0.48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20" t="s">
        <v>107</v>
      </c>
      <c r="C15" s="104"/>
      <c r="D15" s="104"/>
      <c r="E15" s="104"/>
      <c r="F15" s="221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62"/>
      <c r="D17" s="104"/>
      <c r="E17" s="104"/>
      <c r="F17" s="262"/>
      <c r="G17" s="263"/>
      <c r="H17" s="263"/>
      <c r="I17" s="101"/>
      <c r="J17" s="101"/>
    </row>
    <row r="18" spans="1:10">
      <c r="A18" s="101"/>
      <c r="B18" s="104"/>
      <c r="C18" s="222" t="s">
        <v>263</v>
      </c>
      <c r="D18" s="222"/>
      <c r="E18" s="104"/>
      <c r="F18" s="104" t="s">
        <v>268</v>
      </c>
      <c r="G18" s="101"/>
      <c r="H18" s="101"/>
      <c r="I18" s="101"/>
      <c r="J18" s="101"/>
    </row>
    <row r="19" spans="1:10">
      <c r="A19" s="101"/>
      <c r="B19" s="104"/>
      <c r="C19" s="223" t="s">
        <v>139</v>
      </c>
      <c r="D19" s="104"/>
      <c r="E19" s="104"/>
      <c r="F19" s="104" t="s">
        <v>264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23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G18" sqref="G18"/>
    </sheetView>
  </sheetViews>
  <sheetFormatPr defaultRowHeight="15.7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296</v>
      </c>
      <c r="B1" s="76"/>
      <c r="C1" s="452" t="s">
        <v>109</v>
      </c>
      <c r="D1" s="452"/>
      <c r="E1" s="108"/>
    </row>
    <row r="2" spans="1:7">
      <c r="A2" s="76" t="s">
        <v>140</v>
      </c>
      <c r="B2" s="76"/>
      <c r="C2" s="450" t="str">
        <f>'ფორმა N1'!L2</f>
        <v>12/09/2017-02/10/2017</v>
      </c>
      <c r="D2" s="451"/>
      <c r="E2" s="108"/>
    </row>
    <row r="3" spans="1:7">
      <c r="A3" s="74"/>
      <c r="B3" s="76"/>
      <c r="C3" s="75"/>
      <c r="D3" s="75"/>
      <c r="E3" s="108"/>
    </row>
    <row r="4" spans="1:7">
      <c r="A4" s="77" t="s">
        <v>269</v>
      </c>
      <c r="B4" s="102"/>
      <c r="C4" s="103"/>
      <c r="D4" s="76"/>
      <c r="E4" s="108"/>
    </row>
    <row r="5" spans="1:7">
      <c r="A5" s="226" t="str">
        <f>'ფორმა N1'!A5</f>
        <v>პოლიტიკური მოძრაობა თავისუფლება -ზვიად გამსახურდიას გზა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244</v>
      </c>
      <c r="C8" s="79" t="s">
        <v>66</v>
      </c>
      <c r="D8" s="79" t="s">
        <v>67</v>
      </c>
      <c r="E8" s="108"/>
    </row>
    <row r="9" spans="1:7" s="7" customFormat="1" ht="16.5" customHeight="1">
      <c r="A9" s="227">
        <v>1</v>
      </c>
      <c r="B9" s="227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80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302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81</v>
      </c>
      <c r="B13" s="97" t="s">
        <v>305</v>
      </c>
      <c r="C13" s="8"/>
      <c r="D13" s="8"/>
      <c r="E13" s="108"/>
    </row>
    <row r="14" spans="1:7" s="3" customFormat="1" ht="16.5" customHeight="1">
      <c r="A14" s="97" t="s">
        <v>470</v>
      </c>
      <c r="B14" s="97" t="s">
        <v>469</v>
      </c>
      <c r="C14" s="8"/>
      <c r="D14" s="8"/>
      <c r="E14" s="108"/>
    </row>
    <row r="15" spans="1:7" s="3" customFormat="1" ht="16.5" customHeight="1">
      <c r="A15" s="97" t="s">
        <v>471</v>
      </c>
      <c r="B15" s="97" t="s">
        <v>97</v>
      </c>
      <c r="C15" s="8"/>
      <c r="D15" s="8"/>
      <c r="E15" s="108"/>
    </row>
    <row r="16" spans="1:7" s="3" customFormat="1" ht="16.5" customHeight="1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84</v>
      </c>
      <c r="B17" s="97" t="s">
        <v>86</v>
      </c>
      <c r="C17" s="8"/>
      <c r="D17" s="8"/>
      <c r="E17" s="108"/>
    </row>
    <row r="18" spans="1:5" s="3" customFormat="1" ht="31.5">
      <c r="A18" s="97" t="s">
        <v>85</v>
      </c>
      <c r="B18" s="97" t="s">
        <v>110</v>
      </c>
      <c r="C18" s="8"/>
      <c r="D18" s="8"/>
      <c r="E18" s="108"/>
    </row>
    <row r="19" spans="1:5" s="3" customFormat="1" ht="16.5" customHeight="1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88</v>
      </c>
      <c r="B20" s="97" t="s">
        <v>89</v>
      </c>
      <c r="C20" s="8"/>
      <c r="D20" s="8"/>
      <c r="E20" s="108"/>
    </row>
    <row r="21" spans="1:5" s="3" customFormat="1" ht="31.5">
      <c r="A21" s="97" t="s">
        <v>92</v>
      </c>
      <c r="B21" s="97" t="s">
        <v>90</v>
      </c>
      <c r="C21" s="8"/>
      <c r="D21" s="8"/>
      <c r="E21" s="108"/>
    </row>
    <row r="22" spans="1:5" s="3" customFormat="1" ht="16.5" customHeight="1">
      <c r="A22" s="97" t="s">
        <v>93</v>
      </c>
      <c r="B22" s="97" t="s">
        <v>91</v>
      </c>
      <c r="C22" s="8"/>
      <c r="D22" s="8"/>
      <c r="E22" s="108"/>
    </row>
    <row r="23" spans="1:5" s="3" customFormat="1" ht="16.5" customHeight="1">
      <c r="A23" s="97" t="s">
        <v>94</v>
      </c>
      <c r="B23" s="97" t="s">
        <v>412</v>
      </c>
      <c r="C23" s="8"/>
      <c r="D23" s="8"/>
      <c r="E23" s="108"/>
    </row>
    <row r="24" spans="1:5" s="3" customFormat="1" ht="16.5" customHeight="1">
      <c r="A24" s="88" t="s">
        <v>95</v>
      </c>
      <c r="B24" s="88" t="s">
        <v>413</v>
      </c>
      <c r="C24" s="253"/>
      <c r="D24" s="8"/>
      <c r="E24" s="108"/>
    </row>
    <row r="25" spans="1:5" s="3" customFormat="1">
      <c r="A25" s="88" t="s">
        <v>246</v>
      </c>
      <c r="B25" s="88" t="s">
        <v>419</v>
      </c>
      <c r="C25" s="8"/>
      <c r="D25" s="8"/>
      <c r="E25" s="108"/>
    </row>
    <row r="26" spans="1:5" ht="16.5" customHeight="1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305</v>
      </c>
      <c r="C27" s="107">
        <f>SUM(C28:C30)</f>
        <v>0</v>
      </c>
      <c r="D27" s="107">
        <f>SUM(D28:D30)</f>
        <v>0</v>
      </c>
      <c r="E27" s="108"/>
    </row>
    <row r="28" spans="1:5">
      <c r="A28" s="235" t="s">
        <v>98</v>
      </c>
      <c r="B28" s="235" t="s">
        <v>303</v>
      </c>
      <c r="C28" s="8"/>
      <c r="D28" s="8"/>
      <c r="E28" s="108"/>
    </row>
    <row r="29" spans="1:5">
      <c r="A29" s="235" t="s">
        <v>99</v>
      </c>
      <c r="B29" s="235" t="s">
        <v>306</v>
      </c>
      <c r="C29" s="8"/>
      <c r="D29" s="8"/>
      <c r="E29" s="108"/>
    </row>
    <row r="30" spans="1:5">
      <c r="A30" s="235" t="s">
        <v>421</v>
      </c>
      <c r="B30" s="235" t="s">
        <v>304</v>
      </c>
      <c r="C30" s="8"/>
      <c r="D30" s="8"/>
      <c r="E30" s="108"/>
    </row>
    <row r="31" spans="1:5">
      <c r="A31" s="88" t="s">
        <v>33</v>
      </c>
      <c r="B31" s="88" t="s">
        <v>469</v>
      </c>
      <c r="C31" s="107">
        <f>SUM(C32:C34)</f>
        <v>0</v>
      </c>
      <c r="D31" s="107">
        <f>SUM(D32:D34)</f>
        <v>0</v>
      </c>
      <c r="E31" s="108"/>
    </row>
    <row r="32" spans="1:5">
      <c r="A32" s="235" t="s">
        <v>12</v>
      </c>
      <c r="B32" s="235" t="s">
        <v>472</v>
      </c>
      <c r="C32" s="8"/>
      <c r="D32" s="8"/>
      <c r="E32" s="108"/>
    </row>
    <row r="33" spans="1:9">
      <c r="A33" s="235" t="s">
        <v>13</v>
      </c>
      <c r="B33" s="235" t="s">
        <v>473</v>
      </c>
      <c r="C33" s="8"/>
      <c r="D33" s="8"/>
      <c r="E33" s="108"/>
    </row>
    <row r="34" spans="1:9">
      <c r="A34" s="235" t="s">
        <v>276</v>
      </c>
      <c r="B34" s="235" t="s">
        <v>474</v>
      </c>
      <c r="C34" s="8"/>
      <c r="D34" s="8"/>
      <c r="E34" s="108"/>
    </row>
    <row r="35" spans="1:9" ht="31.5">
      <c r="A35" s="88" t="s">
        <v>34</v>
      </c>
      <c r="B35" s="249" t="s">
        <v>418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107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266</v>
      </c>
      <c r="D43" s="111"/>
      <c r="E43" s="110"/>
      <c r="F43" s="110"/>
      <c r="G43"/>
      <c r="H43"/>
      <c r="I43"/>
    </row>
    <row r="44" spans="1:9">
      <c r="A44"/>
      <c r="B44" s="2" t="s">
        <v>265</v>
      </c>
      <c r="D44" s="111"/>
      <c r="E44" s="110"/>
      <c r="F44" s="110"/>
      <c r="G44"/>
      <c r="H44"/>
      <c r="I44"/>
    </row>
    <row r="45" spans="1:9" customFormat="1" ht="12.75">
      <c r="B45" s="66" t="s">
        <v>139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.75"/>
  <cols>
    <col min="1" max="1" width="12" style="184" customWidth="1"/>
    <col min="2" max="2" width="13.28515625" style="184" customWidth="1"/>
    <col min="3" max="3" width="21.42578125" style="184" customWidth="1"/>
    <col min="4" max="4" width="17.85546875" style="184" customWidth="1"/>
    <col min="5" max="5" width="12.7109375" style="184" customWidth="1"/>
    <col min="6" max="6" width="36.85546875" style="184" customWidth="1"/>
    <col min="7" max="7" width="22.28515625" style="184" customWidth="1"/>
    <col min="8" max="8" width="0.5703125" style="184" customWidth="1"/>
    <col min="9" max="16384" width="9.140625" style="184"/>
  </cols>
  <sheetData>
    <row r="1" spans="1:8">
      <c r="A1" s="74" t="s">
        <v>356</v>
      </c>
      <c r="B1" s="76"/>
      <c r="C1" s="76"/>
      <c r="D1" s="76"/>
      <c r="E1" s="76"/>
      <c r="F1" s="76"/>
      <c r="G1" s="163" t="s">
        <v>109</v>
      </c>
      <c r="H1" s="164"/>
    </row>
    <row r="2" spans="1:8">
      <c r="A2" s="76" t="s">
        <v>140</v>
      </c>
      <c r="B2" s="76"/>
      <c r="C2" s="76"/>
      <c r="D2" s="76"/>
      <c r="E2" s="76"/>
      <c r="F2" s="76"/>
      <c r="G2" s="165" t="str">
        <f>'ფორმა N1'!L2</f>
        <v>12/09/2017-02/10/2017</v>
      </c>
      <c r="H2" s="164"/>
    </row>
    <row r="3" spans="1:8">
      <c r="A3" s="76"/>
      <c r="B3" s="76"/>
      <c r="C3" s="76"/>
      <c r="D3" s="76"/>
      <c r="E3" s="76"/>
      <c r="F3" s="76"/>
      <c r="G3" s="102"/>
      <c r="H3" s="164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9" t="str">
        <f>'ფორმა N1'!A5</f>
        <v>პოლიტიკური მოძრაობა თავისუფლება -ზვიად გამსახურდიას გზა</v>
      </c>
      <c r="B5" s="209"/>
      <c r="C5" s="209"/>
      <c r="D5" s="209"/>
      <c r="E5" s="209"/>
      <c r="F5" s="209"/>
      <c r="G5" s="209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6" t="s">
        <v>307</v>
      </c>
      <c r="B8" s="166" t="s">
        <v>141</v>
      </c>
      <c r="C8" s="167" t="s">
        <v>354</v>
      </c>
      <c r="D8" s="167" t="s">
        <v>355</v>
      </c>
      <c r="E8" s="167" t="s">
        <v>270</v>
      </c>
      <c r="F8" s="166" t="s">
        <v>312</v>
      </c>
      <c r="G8" s="167" t="s">
        <v>308</v>
      </c>
      <c r="H8" s="105"/>
    </row>
    <row r="9" spans="1:8">
      <c r="A9" s="168" t="s">
        <v>309</v>
      </c>
      <c r="B9" s="169"/>
      <c r="C9" s="170"/>
      <c r="D9" s="171"/>
      <c r="E9" s="171"/>
      <c r="F9" s="171"/>
      <c r="G9" s="172"/>
      <c r="H9" s="105"/>
    </row>
    <row r="10" spans="1:8" ht="18">
      <c r="A10" s="169">
        <v>1</v>
      </c>
      <c r="B10" s="152"/>
      <c r="C10" s="173"/>
      <c r="D10" s="174"/>
      <c r="E10" s="174"/>
      <c r="F10" s="174"/>
      <c r="G10" s="175" t="str">
        <f>IF(ISBLANK(B10),"",G9+C10-D10)</f>
        <v/>
      </c>
      <c r="H10" s="105"/>
    </row>
    <row r="11" spans="1:8" ht="18">
      <c r="A11" s="169">
        <v>2</v>
      </c>
      <c r="B11" s="152"/>
      <c r="C11" s="173"/>
      <c r="D11" s="174"/>
      <c r="E11" s="174"/>
      <c r="F11" s="174"/>
      <c r="G11" s="175" t="str">
        <f t="shared" ref="G11:G38" si="0">IF(ISBLANK(B11),"",G10+C11-D11)</f>
        <v/>
      </c>
      <c r="H11" s="105"/>
    </row>
    <row r="12" spans="1:8" ht="18">
      <c r="A12" s="169">
        <v>3</v>
      </c>
      <c r="B12" s="152"/>
      <c r="C12" s="173"/>
      <c r="D12" s="174"/>
      <c r="E12" s="174"/>
      <c r="F12" s="174"/>
      <c r="G12" s="175" t="str">
        <f t="shared" si="0"/>
        <v/>
      </c>
      <c r="H12" s="105"/>
    </row>
    <row r="13" spans="1:8" ht="18">
      <c r="A13" s="169">
        <v>4</v>
      </c>
      <c r="B13" s="152"/>
      <c r="C13" s="173"/>
      <c r="D13" s="174"/>
      <c r="E13" s="174"/>
      <c r="F13" s="174"/>
      <c r="G13" s="175" t="str">
        <f t="shared" si="0"/>
        <v/>
      </c>
      <c r="H13" s="105"/>
    </row>
    <row r="14" spans="1:8" ht="18">
      <c r="A14" s="169">
        <v>5</v>
      </c>
      <c r="B14" s="152"/>
      <c r="C14" s="173"/>
      <c r="D14" s="174"/>
      <c r="E14" s="174"/>
      <c r="F14" s="174"/>
      <c r="G14" s="175" t="str">
        <f t="shared" si="0"/>
        <v/>
      </c>
      <c r="H14" s="105"/>
    </row>
    <row r="15" spans="1:8" ht="18">
      <c r="A15" s="169">
        <v>6</v>
      </c>
      <c r="B15" s="152"/>
      <c r="C15" s="173"/>
      <c r="D15" s="174"/>
      <c r="E15" s="174"/>
      <c r="F15" s="174"/>
      <c r="G15" s="175" t="str">
        <f t="shared" si="0"/>
        <v/>
      </c>
      <c r="H15" s="105"/>
    </row>
    <row r="16" spans="1:8" ht="18">
      <c r="A16" s="169">
        <v>7</v>
      </c>
      <c r="B16" s="152"/>
      <c r="C16" s="173"/>
      <c r="D16" s="174"/>
      <c r="E16" s="174"/>
      <c r="F16" s="174"/>
      <c r="G16" s="175" t="str">
        <f t="shared" si="0"/>
        <v/>
      </c>
      <c r="H16" s="105"/>
    </row>
    <row r="17" spans="1:8" ht="18">
      <c r="A17" s="169">
        <v>8</v>
      </c>
      <c r="B17" s="152"/>
      <c r="C17" s="173"/>
      <c r="D17" s="174"/>
      <c r="E17" s="174"/>
      <c r="F17" s="174"/>
      <c r="G17" s="175" t="str">
        <f t="shared" si="0"/>
        <v/>
      </c>
      <c r="H17" s="105"/>
    </row>
    <row r="18" spans="1:8" ht="18">
      <c r="A18" s="169">
        <v>9</v>
      </c>
      <c r="B18" s="152"/>
      <c r="C18" s="173"/>
      <c r="D18" s="174"/>
      <c r="E18" s="174"/>
      <c r="F18" s="174"/>
      <c r="G18" s="175" t="str">
        <f t="shared" si="0"/>
        <v/>
      </c>
      <c r="H18" s="105"/>
    </row>
    <row r="19" spans="1:8" ht="18">
      <c r="A19" s="169">
        <v>10</v>
      </c>
      <c r="B19" s="152"/>
      <c r="C19" s="173"/>
      <c r="D19" s="174"/>
      <c r="E19" s="174"/>
      <c r="F19" s="174"/>
      <c r="G19" s="175" t="str">
        <f t="shared" si="0"/>
        <v/>
      </c>
      <c r="H19" s="105"/>
    </row>
    <row r="20" spans="1:8" ht="18">
      <c r="A20" s="169">
        <v>11</v>
      </c>
      <c r="B20" s="152"/>
      <c r="C20" s="173"/>
      <c r="D20" s="174"/>
      <c r="E20" s="174"/>
      <c r="F20" s="174"/>
      <c r="G20" s="175" t="str">
        <f t="shared" si="0"/>
        <v/>
      </c>
      <c r="H20" s="105"/>
    </row>
    <row r="21" spans="1:8" ht="18">
      <c r="A21" s="169">
        <v>12</v>
      </c>
      <c r="B21" s="152"/>
      <c r="C21" s="173"/>
      <c r="D21" s="174"/>
      <c r="E21" s="174"/>
      <c r="F21" s="174"/>
      <c r="G21" s="175" t="str">
        <f t="shared" si="0"/>
        <v/>
      </c>
      <c r="H21" s="105"/>
    </row>
    <row r="22" spans="1:8" ht="18">
      <c r="A22" s="169">
        <v>13</v>
      </c>
      <c r="B22" s="152"/>
      <c r="C22" s="173"/>
      <c r="D22" s="174"/>
      <c r="E22" s="174"/>
      <c r="F22" s="174"/>
      <c r="G22" s="175" t="str">
        <f t="shared" si="0"/>
        <v/>
      </c>
      <c r="H22" s="105"/>
    </row>
    <row r="23" spans="1:8" ht="18">
      <c r="A23" s="169">
        <v>14</v>
      </c>
      <c r="B23" s="152"/>
      <c r="C23" s="173"/>
      <c r="D23" s="174"/>
      <c r="E23" s="174"/>
      <c r="F23" s="174"/>
      <c r="G23" s="175" t="str">
        <f t="shared" si="0"/>
        <v/>
      </c>
      <c r="H23" s="105"/>
    </row>
    <row r="24" spans="1:8" ht="18">
      <c r="A24" s="169">
        <v>15</v>
      </c>
      <c r="B24" s="152"/>
      <c r="C24" s="173"/>
      <c r="D24" s="174"/>
      <c r="E24" s="174"/>
      <c r="F24" s="174"/>
      <c r="G24" s="175" t="str">
        <f t="shared" si="0"/>
        <v/>
      </c>
      <c r="H24" s="105"/>
    </row>
    <row r="25" spans="1:8" ht="18">
      <c r="A25" s="169">
        <v>16</v>
      </c>
      <c r="B25" s="152"/>
      <c r="C25" s="173"/>
      <c r="D25" s="174"/>
      <c r="E25" s="174"/>
      <c r="F25" s="174"/>
      <c r="G25" s="175" t="str">
        <f t="shared" si="0"/>
        <v/>
      </c>
      <c r="H25" s="105"/>
    </row>
    <row r="26" spans="1:8" ht="18">
      <c r="A26" s="169">
        <v>17</v>
      </c>
      <c r="B26" s="152"/>
      <c r="C26" s="173"/>
      <c r="D26" s="174"/>
      <c r="E26" s="174"/>
      <c r="F26" s="174"/>
      <c r="G26" s="175" t="str">
        <f t="shared" si="0"/>
        <v/>
      </c>
      <c r="H26" s="105"/>
    </row>
    <row r="27" spans="1:8" ht="18">
      <c r="A27" s="169">
        <v>18</v>
      </c>
      <c r="B27" s="152"/>
      <c r="C27" s="173"/>
      <c r="D27" s="174"/>
      <c r="E27" s="174"/>
      <c r="F27" s="174"/>
      <c r="G27" s="175" t="str">
        <f t="shared" si="0"/>
        <v/>
      </c>
      <c r="H27" s="105"/>
    </row>
    <row r="28" spans="1:8" ht="18">
      <c r="A28" s="169">
        <v>19</v>
      </c>
      <c r="B28" s="152"/>
      <c r="C28" s="173"/>
      <c r="D28" s="174"/>
      <c r="E28" s="174"/>
      <c r="F28" s="174"/>
      <c r="G28" s="175" t="str">
        <f t="shared" si="0"/>
        <v/>
      </c>
      <c r="H28" s="105"/>
    </row>
    <row r="29" spans="1:8" ht="18">
      <c r="A29" s="169">
        <v>20</v>
      </c>
      <c r="B29" s="152"/>
      <c r="C29" s="173"/>
      <c r="D29" s="174"/>
      <c r="E29" s="174"/>
      <c r="F29" s="174"/>
      <c r="G29" s="175" t="str">
        <f t="shared" si="0"/>
        <v/>
      </c>
      <c r="H29" s="105"/>
    </row>
    <row r="30" spans="1:8" ht="18">
      <c r="A30" s="169">
        <v>21</v>
      </c>
      <c r="B30" s="152"/>
      <c r="C30" s="176"/>
      <c r="D30" s="177"/>
      <c r="E30" s="177"/>
      <c r="F30" s="177"/>
      <c r="G30" s="175" t="str">
        <f t="shared" si="0"/>
        <v/>
      </c>
      <c r="H30" s="105"/>
    </row>
    <row r="31" spans="1:8" ht="18">
      <c r="A31" s="169">
        <v>22</v>
      </c>
      <c r="B31" s="152"/>
      <c r="C31" s="176"/>
      <c r="D31" s="177"/>
      <c r="E31" s="177"/>
      <c r="F31" s="177"/>
      <c r="G31" s="175" t="str">
        <f t="shared" si="0"/>
        <v/>
      </c>
      <c r="H31" s="105"/>
    </row>
    <row r="32" spans="1:8" ht="18">
      <c r="A32" s="169">
        <v>23</v>
      </c>
      <c r="B32" s="152"/>
      <c r="C32" s="176"/>
      <c r="D32" s="177"/>
      <c r="E32" s="177"/>
      <c r="F32" s="177"/>
      <c r="G32" s="175" t="str">
        <f t="shared" si="0"/>
        <v/>
      </c>
      <c r="H32" s="105"/>
    </row>
    <row r="33" spans="1:10" ht="18">
      <c r="A33" s="169">
        <v>24</v>
      </c>
      <c r="B33" s="152"/>
      <c r="C33" s="176"/>
      <c r="D33" s="177"/>
      <c r="E33" s="177"/>
      <c r="F33" s="177"/>
      <c r="G33" s="175" t="str">
        <f t="shared" si="0"/>
        <v/>
      </c>
      <c r="H33" s="105"/>
    </row>
    <row r="34" spans="1:10" ht="18">
      <c r="A34" s="169">
        <v>25</v>
      </c>
      <c r="B34" s="152"/>
      <c r="C34" s="176"/>
      <c r="D34" s="177"/>
      <c r="E34" s="177"/>
      <c r="F34" s="177"/>
      <c r="G34" s="175" t="str">
        <f t="shared" si="0"/>
        <v/>
      </c>
      <c r="H34" s="105"/>
    </row>
    <row r="35" spans="1:10" ht="18">
      <c r="A35" s="169">
        <v>26</v>
      </c>
      <c r="B35" s="152"/>
      <c r="C35" s="176"/>
      <c r="D35" s="177"/>
      <c r="E35" s="177"/>
      <c r="F35" s="177"/>
      <c r="G35" s="175" t="str">
        <f t="shared" si="0"/>
        <v/>
      </c>
      <c r="H35" s="105"/>
    </row>
    <row r="36" spans="1:10" ht="18">
      <c r="A36" s="169">
        <v>27</v>
      </c>
      <c r="B36" s="152"/>
      <c r="C36" s="176"/>
      <c r="D36" s="177"/>
      <c r="E36" s="177"/>
      <c r="F36" s="177"/>
      <c r="G36" s="175" t="str">
        <f t="shared" si="0"/>
        <v/>
      </c>
      <c r="H36" s="105"/>
    </row>
    <row r="37" spans="1:10" ht="18">
      <c r="A37" s="169">
        <v>28</v>
      </c>
      <c r="B37" s="152"/>
      <c r="C37" s="176"/>
      <c r="D37" s="177"/>
      <c r="E37" s="177"/>
      <c r="F37" s="177"/>
      <c r="G37" s="175" t="str">
        <f t="shared" si="0"/>
        <v/>
      </c>
      <c r="H37" s="105"/>
    </row>
    <row r="38" spans="1:10" ht="18">
      <c r="A38" s="169">
        <v>29</v>
      </c>
      <c r="B38" s="152"/>
      <c r="C38" s="176"/>
      <c r="D38" s="177"/>
      <c r="E38" s="177"/>
      <c r="F38" s="177"/>
      <c r="G38" s="175" t="str">
        <f t="shared" si="0"/>
        <v/>
      </c>
      <c r="H38" s="105"/>
    </row>
    <row r="39" spans="1:10" ht="18">
      <c r="A39" s="169" t="s">
        <v>273</v>
      </c>
      <c r="B39" s="152"/>
      <c r="C39" s="176"/>
      <c r="D39" s="177"/>
      <c r="E39" s="177"/>
      <c r="F39" s="177"/>
      <c r="G39" s="175" t="str">
        <f>IF(ISBLANK(B39),"",#REF!+C39-D39)</f>
        <v/>
      </c>
      <c r="H39" s="105"/>
    </row>
    <row r="40" spans="1:10">
      <c r="A40" s="178" t="s">
        <v>310</v>
      </c>
      <c r="B40" s="179"/>
      <c r="C40" s="180"/>
      <c r="D40" s="181"/>
      <c r="E40" s="181"/>
      <c r="F40" s="182"/>
      <c r="G40" s="183" t="str">
        <f>G39</f>
        <v/>
      </c>
      <c r="H40" s="105"/>
    </row>
    <row r="44" spans="1:10">
      <c r="B44" s="186" t="s">
        <v>107</v>
      </c>
      <c r="F44" s="187"/>
    </row>
    <row r="45" spans="1:10">
      <c r="F45" s="185"/>
      <c r="G45" s="185"/>
      <c r="H45" s="185"/>
      <c r="I45" s="185"/>
      <c r="J45" s="185"/>
    </row>
    <row r="46" spans="1:10">
      <c r="C46" s="188"/>
      <c r="F46" s="188"/>
      <c r="G46" s="189"/>
      <c r="H46" s="185"/>
      <c r="I46" s="185"/>
      <c r="J46" s="185"/>
    </row>
    <row r="47" spans="1:10">
      <c r="A47" s="185"/>
      <c r="C47" s="190" t="s">
        <v>263</v>
      </c>
      <c r="F47" s="191" t="s">
        <v>268</v>
      </c>
      <c r="G47" s="189"/>
      <c r="H47" s="185"/>
      <c r="I47" s="185"/>
      <c r="J47" s="185"/>
    </row>
    <row r="48" spans="1:10">
      <c r="A48" s="185"/>
      <c r="C48" s="192" t="s">
        <v>139</v>
      </c>
      <c r="F48" s="184" t="s">
        <v>264</v>
      </c>
      <c r="G48" s="185"/>
      <c r="H48" s="185"/>
      <c r="I48" s="185"/>
      <c r="J48" s="185"/>
    </row>
    <row r="49" spans="2:2" s="185" customFormat="1">
      <c r="B49" s="184"/>
    </row>
    <row r="50" spans="2:2" s="185" customFormat="1" ht="12.75"/>
    <row r="51" spans="2:2" s="185" customFormat="1" ht="12.75"/>
    <row r="52" spans="2:2" s="185" customFormat="1" ht="12.75"/>
    <row r="53" spans="2:2" s="185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A11" sqref="A11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.75">
      <c r="A1" s="137" t="s">
        <v>299</v>
      </c>
      <c r="B1" s="138"/>
      <c r="C1" s="138"/>
      <c r="D1" s="138"/>
      <c r="E1" s="138"/>
      <c r="F1" s="78"/>
      <c r="G1" s="78"/>
      <c r="H1" s="78"/>
      <c r="I1" s="464" t="s">
        <v>109</v>
      </c>
      <c r="J1" s="464"/>
      <c r="K1" s="144"/>
    </row>
    <row r="2" spans="1:12" s="23" customFormat="1" ht="15.75">
      <c r="A2" s="105" t="s">
        <v>140</v>
      </c>
      <c r="B2" s="138"/>
      <c r="C2" s="138"/>
      <c r="D2" s="138"/>
      <c r="E2" s="138"/>
      <c r="F2" s="139"/>
      <c r="G2" s="140"/>
      <c r="H2" s="140"/>
      <c r="I2" s="450" t="str">
        <f>'ფორმა N1'!L2</f>
        <v>12/09/2017-02/10/2017</v>
      </c>
      <c r="J2" s="451"/>
      <c r="K2" s="144"/>
    </row>
    <row r="3" spans="1:12" s="23" customFormat="1" ht="15.7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.7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.75">
      <c r="A5" s="119" t="str">
        <f>'ფორმა N1'!A5</f>
        <v>პოლიტიკური მოძრაობა თავისუფლება -ზვიად გამსახურდიას გზა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94.5">
      <c r="A7" s="133"/>
      <c r="B7" s="466" t="s">
        <v>220</v>
      </c>
      <c r="C7" s="466"/>
      <c r="D7" s="466" t="s">
        <v>287</v>
      </c>
      <c r="E7" s="466"/>
      <c r="F7" s="466" t="s">
        <v>288</v>
      </c>
      <c r="G7" s="466"/>
      <c r="H7" s="151" t="s">
        <v>274</v>
      </c>
      <c r="I7" s="466" t="s">
        <v>223</v>
      </c>
      <c r="J7" s="466"/>
      <c r="K7" s="145"/>
    </row>
    <row r="8" spans="1:12" ht="31.5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.75">
      <c r="A9" s="61" t="s">
        <v>116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5"/>
    </row>
    <row r="10" spans="1:12" ht="15.75">
      <c r="A10" s="62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.7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.7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.7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.75">
      <c r="A14" s="62" t="s">
        <v>121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.7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.7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.75">
      <c r="A17" s="62" t="s">
        <v>124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.7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.75">
      <c r="A19" s="62" t="s">
        <v>126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.7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.7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.7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.7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.75">
      <c r="A24" s="61" t="s">
        <v>131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.75">
      <c r="A25" s="62" t="s">
        <v>253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.75">
      <c r="A26" s="62" t="s">
        <v>254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.75">
      <c r="A27" s="62" t="s">
        <v>255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31.5">
      <c r="A28" s="62" t="s">
        <v>256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.75">
      <c r="A29" s="62" t="s">
        <v>257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.75">
      <c r="A30" s="62" t="s">
        <v>258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.75">
      <c r="A31" s="62" t="s">
        <v>259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.75">
      <c r="A32" s="61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.75">
      <c r="A33" s="62" t="s">
        <v>260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.75">
      <c r="A34" s="62" t="s">
        <v>261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.75">
      <c r="A35" s="62" t="s">
        <v>262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.75">
      <c r="A36" s="61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.7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.7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.75">
      <c r="A39" s="62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1.5">
      <c r="A40" s="62" t="s">
        <v>404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.7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.7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.7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.75">
      <c r="A46" s="71" t="s">
        <v>107</v>
      </c>
      <c r="D46" s="5"/>
    </row>
    <row r="47" spans="1:11" s="2" customFormat="1" ht="15.75">
      <c r="D47"/>
      <c r="E47"/>
      <c r="F47"/>
      <c r="G47"/>
      <c r="I47"/>
    </row>
    <row r="48" spans="1:11" s="2" customFormat="1" ht="15.75">
      <c r="B48" s="70"/>
      <c r="C48" s="70"/>
      <c r="F48" s="70"/>
      <c r="G48" s="73"/>
      <c r="H48" s="70"/>
      <c r="I48"/>
      <c r="J48"/>
    </row>
    <row r="49" spans="1:10" s="2" customFormat="1" ht="15.75">
      <c r="B49" s="69" t="s">
        <v>263</v>
      </c>
      <c r="F49" s="12" t="s">
        <v>268</v>
      </c>
      <c r="G49" s="72"/>
      <c r="I49"/>
      <c r="J49"/>
    </row>
    <row r="50" spans="1:10" s="2" customFormat="1" ht="15.75">
      <c r="B50" s="66" t="s">
        <v>139</v>
      </c>
      <c r="F50" s="2" t="s">
        <v>264</v>
      </c>
      <c r="G50"/>
      <c r="I50"/>
      <c r="J50"/>
    </row>
    <row r="51" spans="1:10" customFormat="1" ht="15.75">
      <c r="A51" s="2"/>
      <c r="B51" s="25"/>
      <c r="H51" s="25"/>
    </row>
    <row r="52" spans="1:10" s="2" customFormat="1" ht="15.75">
      <c r="A52" s="11"/>
      <c r="B52" s="11"/>
      <c r="C52" s="11"/>
    </row>
    <row r="53" spans="1:10" ht="15.7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I3" sqref="I3"/>
    </sheetView>
  </sheetViews>
  <sheetFormatPr defaultRowHeight="12.75"/>
  <cols>
    <col min="1" max="1" width="6" style="200" customWidth="1"/>
    <col min="2" max="2" width="21.140625" style="200" customWidth="1"/>
    <col min="3" max="3" width="25.140625" style="200" bestFit="1" customWidth="1"/>
    <col min="4" max="4" width="18.42578125" style="200" customWidth="1"/>
    <col min="5" max="5" width="19.5703125" style="200" customWidth="1"/>
    <col min="6" max="6" width="22" style="200" customWidth="1"/>
    <col min="7" max="7" width="25.28515625" style="200" customWidth="1"/>
    <col min="8" max="8" width="18.28515625" style="200" customWidth="1"/>
    <col min="9" max="9" width="17.140625" style="200" customWidth="1"/>
    <col min="10" max="16384" width="9.140625" style="200"/>
  </cols>
  <sheetData>
    <row r="1" spans="1:9" ht="15.75">
      <c r="A1" s="193" t="s">
        <v>494</v>
      </c>
      <c r="B1" s="193"/>
      <c r="C1" s="194"/>
      <c r="D1" s="194"/>
      <c r="E1" s="194"/>
      <c r="F1" s="194"/>
      <c r="G1" s="194"/>
      <c r="H1" s="194"/>
      <c r="I1" s="376" t="s">
        <v>109</v>
      </c>
    </row>
    <row r="2" spans="1:9" ht="15.75">
      <c r="A2" s="148" t="s">
        <v>140</v>
      </c>
      <c r="B2" s="148"/>
      <c r="C2" s="194"/>
      <c r="D2" s="194"/>
      <c r="E2" s="194"/>
      <c r="F2" s="194"/>
      <c r="G2" s="194"/>
      <c r="H2" s="194"/>
      <c r="I2" s="373" t="str">
        <f>'ფორმა N1'!L2</f>
        <v>12/09/2017-02/10/2017</v>
      </c>
    </row>
    <row r="3" spans="1:9" ht="15.75">
      <c r="A3" s="194"/>
      <c r="B3" s="194"/>
      <c r="C3" s="194"/>
      <c r="D3" s="194"/>
      <c r="E3" s="194"/>
      <c r="F3" s="194"/>
      <c r="G3" s="194"/>
      <c r="H3" s="194"/>
      <c r="I3" s="141"/>
    </row>
    <row r="4" spans="1:9" ht="15.75">
      <c r="A4" s="114" t="s">
        <v>269</v>
      </c>
      <c r="B4" s="114"/>
      <c r="C4" s="114"/>
      <c r="D4" s="114"/>
      <c r="E4" s="386"/>
      <c r="F4" s="195"/>
      <c r="G4" s="194"/>
      <c r="H4" s="194"/>
      <c r="I4" s="195"/>
    </row>
    <row r="5" spans="1:9" s="391" customFormat="1" ht="15.75">
      <c r="A5" s="387" t="str">
        <f>'ფორმა N1'!A5</f>
        <v>პოლიტიკური მოძრაობა თავისუფლება -ზვიად გამსახურდიას გზა</v>
      </c>
      <c r="B5" s="387"/>
      <c r="C5" s="388"/>
      <c r="D5" s="388"/>
      <c r="E5" s="388"/>
      <c r="F5" s="389"/>
      <c r="G5" s="390"/>
      <c r="H5" s="390"/>
      <c r="I5" s="389"/>
    </row>
    <row r="6" spans="1:9" ht="13.5">
      <c r="A6" s="142"/>
      <c r="B6" s="142"/>
      <c r="C6" s="392"/>
      <c r="D6" s="392"/>
      <c r="E6" s="392"/>
      <c r="F6" s="194"/>
      <c r="G6" s="194"/>
      <c r="H6" s="194"/>
      <c r="I6" s="194"/>
    </row>
    <row r="7" spans="1:9" ht="63">
      <c r="A7" s="393" t="s">
        <v>64</v>
      </c>
      <c r="B7" s="393" t="s">
        <v>485</v>
      </c>
      <c r="C7" s="394" t="s">
        <v>486</v>
      </c>
      <c r="D7" s="394" t="s">
        <v>487</v>
      </c>
      <c r="E7" s="394" t="s">
        <v>488</v>
      </c>
      <c r="F7" s="394" t="s">
        <v>365</v>
      </c>
      <c r="G7" s="394" t="s">
        <v>489</v>
      </c>
      <c r="H7" s="394" t="s">
        <v>490</v>
      </c>
      <c r="I7" s="394" t="s">
        <v>491</v>
      </c>
    </row>
    <row r="8" spans="1:9" ht="15.75">
      <c r="A8" s="393">
        <v>1</v>
      </c>
      <c r="B8" s="393">
        <v>2</v>
      </c>
      <c r="C8" s="393">
        <v>3</v>
      </c>
      <c r="D8" s="394">
        <v>4</v>
      </c>
      <c r="E8" s="393">
        <v>5</v>
      </c>
      <c r="F8" s="394">
        <v>6</v>
      </c>
      <c r="G8" s="393">
        <v>7</v>
      </c>
      <c r="H8" s="394">
        <v>8</v>
      </c>
      <c r="I8" s="394">
        <v>9</v>
      </c>
    </row>
    <row r="9" spans="1:9" ht="15.75">
      <c r="A9" s="395">
        <v>1</v>
      </c>
      <c r="B9" s="395"/>
      <c r="C9" s="396"/>
      <c r="D9" s="396"/>
      <c r="E9" s="396"/>
      <c r="F9" s="396"/>
      <c r="G9" s="396"/>
      <c r="H9" s="396"/>
      <c r="I9" s="396"/>
    </row>
    <row r="10" spans="1:9" ht="15.75">
      <c r="A10" s="395">
        <v>2</v>
      </c>
      <c r="B10" s="395"/>
      <c r="C10" s="396"/>
      <c r="D10" s="396"/>
      <c r="E10" s="396"/>
      <c r="F10" s="396"/>
      <c r="G10" s="396"/>
      <c r="H10" s="396"/>
      <c r="I10" s="396"/>
    </row>
    <row r="11" spans="1:9" ht="15.75">
      <c r="A11" s="395">
        <v>3</v>
      </c>
      <c r="B11" s="395"/>
      <c r="C11" s="396"/>
      <c r="D11" s="396"/>
      <c r="E11" s="396"/>
      <c r="F11" s="396"/>
      <c r="G11" s="396"/>
      <c r="H11" s="396"/>
      <c r="I11" s="396"/>
    </row>
    <row r="12" spans="1:9" ht="15.75">
      <c r="A12" s="395">
        <v>4</v>
      </c>
      <c r="B12" s="395"/>
      <c r="C12" s="396"/>
      <c r="D12" s="396"/>
      <c r="E12" s="396"/>
      <c r="F12" s="396"/>
      <c r="G12" s="396"/>
      <c r="H12" s="396"/>
      <c r="I12" s="396"/>
    </row>
    <row r="13" spans="1:9" ht="15.75">
      <c r="A13" s="395">
        <v>5</v>
      </c>
      <c r="B13" s="395"/>
      <c r="C13" s="396"/>
      <c r="D13" s="396"/>
      <c r="E13" s="396"/>
      <c r="F13" s="396"/>
      <c r="G13" s="396"/>
      <c r="H13" s="396"/>
      <c r="I13" s="396"/>
    </row>
    <row r="14" spans="1:9" ht="15.75">
      <c r="A14" s="395">
        <v>6</v>
      </c>
      <c r="B14" s="395"/>
      <c r="C14" s="396"/>
      <c r="D14" s="396"/>
      <c r="E14" s="396"/>
      <c r="F14" s="396"/>
      <c r="G14" s="396"/>
      <c r="H14" s="396"/>
      <c r="I14" s="396"/>
    </row>
    <row r="15" spans="1:9" ht="15.75">
      <c r="A15" s="395">
        <v>7</v>
      </c>
      <c r="B15" s="395"/>
      <c r="C15" s="396"/>
      <c r="D15" s="396"/>
      <c r="E15" s="396"/>
      <c r="F15" s="396"/>
      <c r="G15" s="396"/>
      <c r="H15" s="396"/>
      <c r="I15" s="396"/>
    </row>
    <row r="16" spans="1:9" ht="15.75">
      <c r="A16" s="395">
        <v>8</v>
      </c>
      <c r="B16" s="395"/>
      <c r="C16" s="396"/>
      <c r="D16" s="396"/>
      <c r="E16" s="396"/>
      <c r="F16" s="396"/>
      <c r="G16" s="396"/>
      <c r="H16" s="396"/>
      <c r="I16" s="396"/>
    </row>
    <row r="17" spans="1:9" ht="15.75">
      <c r="A17" s="395">
        <v>9</v>
      </c>
      <c r="B17" s="395"/>
      <c r="C17" s="396"/>
      <c r="D17" s="396"/>
      <c r="E17" s="396"/>
      <c r="F17" s="396"/>
      <c r="G17" s="396"/>
      <c r="H17" s="396"/>
      <c r="I17" s="396"/>
    </row>
    <row r="18" spans="1:9" ht="15.75">
      <c r="A18" s="395">
        <v>10</v>
      </c>
      <c r="B18" s="395"/>
      <c r="C18" s="396"/>
      <c r="D18" s="396"/>
      <c r="E18" s="396"/>
      <c r="F18" s="396"/>
      <c r="G18" s="396"/>
      <c r="H18" s="396"/>
      <c r="I18" s="396"/>
    </row>
    <row r="19" spans="1:9" ht="15.75">
      <c r="A19" s="395">
        <v>11</v>
      </c>
      <c r="B19" s="395"/>
      <c r="C19" s="396"/>
      <c r="D19" s="396"/>
      <c r="E19" s="396"/>
      <c r="F19" s="396"/>
      <c r="G19" s="396"/>
      <c r="H19" s="396"/>
      <c r="I19" s="396"/>
    </row>
    <row r="20" spans="1:9" ht="15.75">
      <c r="A20" s="395">
        <v>12</v>
      </c>
      <c r="B20" s="395"/>
      <c r="C20" s="396"/>
      <c r="D20" s="396"/>
      <c r="E20" s="396"/>
      <c r="F20" s="396"/>
      <c r="G20" s="396"/>
      <c r="H20" s="396"/>
      <c r="I20" s="396"/>
    </row>
    <row r="21" spans="1:9" ht="15.75">
      <c r="A21" s="395">
        <v>13</v>
      </c>
      <c r="B21" s="395"/>
      <c r="C21" s="396"/>
      <c r="D21" s="396"/>
      <c r="E21" s="396"/>
      <c r="F21" s="396"/>
      <c r="G21" s="396"/>
      <c r="H21" s="396"/>
      <c r="I21" s="396"/>
    </row>
    <row r="22" spans="1:9" ht="15.75">
      <c r="A22" s="395">
        <v>14</v>
      </c>
      <c r="B22" s="395"/>
      <c r="C22" s="396"/>
      <c r="D22" s="396"/>
      <c r="E22" s="396"/>
      <c r="F22" s="396"/>
      <c r="G22" s="396"/>
      <c r="H22" s="396"/>
      <c r="I22" s="396"/>
    </row>
    <row r="23" spans="1:9" ht="15.75">
      <c r="A23" s="395">
        <v>15</v>
      </c>
      <c r="B23" s="395"/>
      <c r="C23" s="396"/>
      <c r="D23" s="396"/>
      <c r="E23" s="396"/>
      <c r="F23" s="396"/>
      <c r="G23" s="396"/>
      <c r="H23" s="396"/>
      <c r="I23" s="396"/>
    </row>
    <row r="24" spans="1:9" ht="15.75">
      <c r="A24" s="395">
        <v>16</v>
      </c>
      <c r="B24" s="395"/>
      <c r="C24" s="396"/>
      <c r="D24" s="396"/>
      <c r="E24" s="396"/>
      <c r="F24" s="396"/>
      <c r="G24" s="396"/>
      <c r="H24" s="396"/>
      <c r="I24" s="396"/>
    </row>
    <row r="25" spans="1:9" ht="15.75">
      <c r="A25" s="395">
        <v>17</v>
      </c>
      <c r="B25" s="395"/>
      <c r="C25" s="396"/>
      <c r="D25" s="396"/>
      <c r="E25" s="396"/>
      <c r="F25" s="396"/>
      <c r="G25" s="396"/>
      <c r="H25" s="396"/>
      <c r="I25" s="396"/>
    </row>
    <row r="26" spans="1:9" ht="15.75">
      <c r="A26" s="395">
        <v>18</v>
      </c>
      <c r="B26" s="395"/>
      <c r="C26" s="396"/>
      <c r="D26" s="396"/>
      <c r="E26" s="396"/>
      <c r="F26" s="396"/>
      <c r="G26" s="396"/>
      <c r="H26" s="396"/>
      <c r="I26" s="396"/>
    </row>
    <row r="27" spans="1:9" ht="15.75">
      <c r="A27" s="395" t="s">
        <v>273</v>
      </c>
      <c r="B27" s="395"/>
      <c r="C27" s="396"/>
      <c r="D27" s="396"/>
      <c r="E27" s="396"/>
      <c r="F27" s="396"/>
      <c r="G27" s="396"/>
      <c r="H27" s="396"/>
      <c r="I27" s="396"/>
    </row>
    <row r="28" spans="1:9">
      <c r="A28" s="196"/>
      <c r="B28" s="196"/>
      <c r="C28" s="196"/>
      <c r="D28" s="196"/>
      <c r="E28" s="196"/>
      <c r="F28" s="196"/>
      <c r="G28" s="196"/>
      <c r="H28" s="196"/>
      <c r="I28" s="196"/>
    </row>
    <row r="29" spans="1:9">
      <c r="A29" s="196"/>
      <c r="B29" s="196"/>
      <c r="C29" s="196"/>
      <c r="D29" s="196"/>
      <c r="E29" s="196"/>
      <c r="F29" s="196"/>
      <c r="G29" s="196"/>
      <c r="H29" s="196"/>
      <c r="I29" s="196"/>
    </row>
    <row r="30" spans="1:9">
      <c r="A30" s="397"/>
      <c r="B30" s="397"/>
      <c r="C30" s="196"/>
      <c r="D30" s="196"/>
      <c r="E30" s="196"/>
      <c r="F30" s="196"/>
      <c r="G30" s="196"/>
      <c r="H30" s="196"/>
      <c r="I30" s="196"/>
    </row>
    <row r="31" spans="1:9" ht="15.75">
      <c r="A31" s="21"/>
      <c r="B31" s="21"/>
      <c r="C31" s="398" t="s">
        <v>107</v>
      </c>
      <c r="D31" s="21"/>
      <c r="E31" s="21"/>
      <c r="F31" s="19"/>
      <c r="G31" s="21"/>
      <c r="H31" s="21"/>
      <c r="I31" s="21"/>
    </row>
    <row r="32" spans="1:9" ht="15.75">
      <c r="A32" s="21"/>
      <c r="B32" s="21"/>
      <c r="C32" s="21"/>
      <c r="D32" s="467"/>
      <c r="E32" s="467"/>
      <c r="G32" s="199"/>
      <c r="H32" s="399"/>
    </row>
    <row r="33" spans="3:8" ht="15.75">
      <c r="C33" s="21"/>
      <c r="D33" s="468" t="s">
        <v>263</v>
      </c>
      <c r="E33" s="468"/>
      <c r="G33" s="469" t="s">
        <v>492</v>
      </c>
      <c r="H33" s="469"/>
    </row>
    <row r="34" spans="3:8" ht="15.75">
      <c r="C34" s="21"/>
      <c r="D34" s="21"/>
      <c r="E34" s="21"/>
      <c r="G34" s="470"/>
      <c r="H34" s="470"/>
    </row>
    <row r="35" spans="3:8" ht="15.75">
      <c r="C35" s="21"/>
      <c r="D35" s="471" t="s">
        <v>139</v>
      </c>
      <c r="E35" s="471"/>
      <c r="G35" s="470"/>
      <c r="H35" s="470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/>
  <cols>
    <col min="1" max="1" width="6.85546875" style="391" customWidth="1"/>
    <col min="2" max="2" width="14.85546875" style="391" customWidth="1"/>
    <col min="3" max="3" width="21.140625" style="391" customWidth="1"/>
    <col min="4" max="5" width="12.7109375" style="391" customWidth="1"/>
    <col min="6" max="6" width="13.42578125" style="391" bestFit="1" customWidth="1"/>
    <col min="7" max="7" width="15.28515625" style="391" customWidth="1"/>
    <col min="8" max="8" width="23.85546875" style="391" customWidth="1"/>
    <col min="9" max="9" width="12.140625" style="391" bestFit="1" customWidth="1"/>
    <col min="10" max="10" width="19" style="391" customWidth="1"/>
    <col min="11" max="11" width="17.7109375" style="391" customWidth="1"/>
    <col min="12" max="16384" width="9.140625" style="391"/>
  </cols>
  <sheetData>
    <row r="1" spans="1:12" s="200" customFormat="1" ht="15.75">
      <c r="A1" s="193" t="s">
        <v>300</v>
      </c>
      <c r="B1" s="193"/>
      <c r="C1" s="193"/>
      <c r="D1" s="194"/>
      <c r="E1" s="194"/>
      <c r="F1" s="194"/>
      <c r="G1" s="194"/>
      <c r="H1" s="194"/>
      <c r="I1" s="194"/>
      <c r="J1" s="194"/>
      <c r="K1" s="376" t="s">
        <v>109</v>
      </c>
    </row>
    <row r="2" spans="1:12" s="200" customFormat="1" ht="15.75">
      <c r="A2" s="148" t="s">
        <v>140</v>
      </c>
      <c r="B2" s="148"/>
      <c r="C2" s="148"/>
      <c r="D2" s="194"/>
      <c r="E2" s="194"/>
      <c r="F2" s="194"/>
      <c r="G2" s="194"/>
      <c r="H2" s="194"/>
      <c r="I2" s="194"/>
      <c r="J2" s="194"/>
      <c r="K2" s="373" t="str">
        <f>'ფორმა N1'!L2</f>
        <v>12/09/2017-02/10/2017</v>
      </c>
    </row>
    <row r="3" spans="1:12" s="200" customFormat="1" ht="15.75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41"/>
      <c r="L3" s="391"/>
    </row>
    <row r="4" spans="1:12" s="200" customFormat="1" ht="15.75">
      <c r="A4" s="114" t="s">
        <v>269</v>
      </c>
      <c r="B4" s="114"/>
      <c r="C4" s="114"/>
      <c r="D4" s="114"/>
      <c r="E4" s="114"/>
      <c r="F4" s="386"/>
      <c r="G4" s="195"/>
      <c r="H4" s="194"/>
      <c r="I4" s="194"/>
      <c r="J4" s="194"/>
      <c r="K4" s="194"/>
    </row>
    <row r="5" spans="1:12" ht="15.75">
      <c r="A5" s="387" t="str">
        <f>'ფორმა N1'!A5</f>
        <v>პოლიტიკური მოძრაობა თავისუფლება -ზვიად გამსახურდიას გზა</v>
      </c>
      <c r="B5" s="387"/>
      <c r="C5" s="387"/>
      <c r="D5" s="388"/>
      <c r="E5" s="388"/>
      <c r="F5" s="388"/>
      <c r="G5" s="389"/>
      <c r="H5" s="390"/>
      <c r="I5" s="390"/>
      <c r="J5" s="390"/>
      <c r="K5" s="389"/>
    </row>
    <row r="6" spans="1:12" s="200" customFormat="1" ht="13.5">
      <c r="A6" s="142"/>
      <c r="B6" s="142"/>
      <c r="C6" s="142"/>
      <c r="D6" s="392"/>
      <c r="E6" s="392"/>
      <c r="F6" s="392"/>
      <c r="G6" s="194"/>
      <c r="H6" s="194"/>
      <c r="I6" s="194"/>
      <c r="J6" s="194"/>
      <c r="K6" s="194"/>
    </row>
    <row r="7" spans="1:12" s="200" customFormat="1" ht="63">
      <c r="A7" s="393" t="s">
        <v>64</v>
      </c>
      <c r="B7" s="393" t="s">
        <v>485</v>
      </c>
      <c r="C7" s="393" t="s">
        <v>243</v>
      </c>
      <c r="D7" s="394" t="s">
        <v>240</v>
      </c>
      <c r="E7" s="394" t="s">
        <v>241</v>
      </c>
      <c r="F7" s="394" t="s">
        <v>340</v>
      </c>
      <c r="G7" s="394" t="s">
        <v>242</v>
      </c>
      <c r="H7" s="394" t="s">
        <v>493</v>
      </c>
      <c r="I7" s="394" t="s">
        <v>239</v>
      </c>
      <c r="J7" s="394" t="s">
        <v>490</v>
      </c>
      <c r="K7" s="394" t="s">
        <v>491</v>
      </c>
    </row>
    <row r="8" spans="1:12" s="200" customFormat="1" ht="15.75">
      <c r="A8" s="393">
        <v>1</v>
      </c>
      <c r="B8" s="393">
        <v>2</v>
      </c>
      <c r="C8" s="393">
        <v>3</v>
      </c>
      <c r="D8" s="394">
        <v>4</v>
      </c>
      <c r="E8" s="393">
        <v>5</v>
      </c>
      <c r="F8" s="394">
        <v>6</v>
      </c>
      <c r="G8" s="393">
        <v>7</v>
      </c>
      <c r="H8" s="394">
        <v>8</v>
      </c>
      <c r="I8" s="393">
        <v>9</v>
      </c>
      <c r="J8" s="393">
        <v>10</v>
      </c>
      <c r="K8" s="394">
        <v>11</v>
      </c>
    </row>
    <row r="9" spans="1:12" s="200" customFormat="1" ht="15.75">
      <c r="A9" s="395">
        <v>1</v>
      </c>
      <c r="B9" s="395"/>
      <c r="C9" s="395"/>
      <c r="D9" s="396"/>
      <c r="E9" s="396"/>
      <c r="F9" s="396"/>
      <c r="G9" s="396"/>
      <c r="H9" s="396"/>
      <c r="I9" s="396"/>
      <c r="J9" s="396"/>
      <c r="K9" s="396"/>
    </row>
    <row r="10" spans="1:12" s="200" customFormat="1" ht="15.75">
      <c r="A10" s="395">
        <v>2</v>
      </c>
      <c r="B10" s="395"/>
      <c r="C10" s="395"/>
      <c r="D10" s="396"/>
      <c r="E10" s="396"/>
      <c r="F10" s="396"/>
      <c r="G10" s="396"/>
      <c r="H10" s="396"/>
      <c r="I10" s="396"/>
      <c r="J10" s="396"/>
      <c r="K10" s="396"/>
    </row>
    <row r="11" spans="1:12" s="200" customFormat="1" ht="15.75">
      <c r="A11" s="395">
        <v>3</v>
      </c>
      <c r="B11" s="395"/>
      <c r="C11" s="395"/>
      <c r="D11" s="396"/>
      <c r="E11" s="396"/>
      <c r="F11" s="396"/>
      <c r="G11" s="396"/>
      <c r="H11" s="396"/>
      <c r="I11" s="396"/>
      <c r="J11" s="396"/>
      <c r="K11" s="396"/>
    </row>
    <row r="12" spans="1:12" s="200" customFormat="1" ht="15.75">
      <c r="A12" s="395">
        <v>4</v>
      </c>
      <c r="B12" s="395"/>
      <c r="C12" s="395"/>
      <c r="D12" s="396"/>
      <c r="E12" s="396"/>
      <c r="F12" s="396"/>
      <c r="G12" s="396"/>
      <c r="H12" s="396"/>
      <c r="I12" s="396"/>
      <c r="J12" s="396"/>
      <c r="K12" s="396"/>
    </row>
    <row r="13" spans="1:12" s="200" customFormat="1" ht="15.75">
      <c r="A13" s="395">
        <v>5</v>
      </c>
      <c r="B13" s="395"/>
      <c r="C13" s="395"/>
      <c r="D13" s="396"/>
      <c r="E13" s="396"/>
      <c r="F13" s="396"/>
      <c r="G13" s="396"/>
      <c r="H13" s="396"/>
      <c r="I13" s="396"/>
      <c r="J13" s="396"/>
      <c r="K13" s="396"/>
    </row>
    <row r="14" spans="1:12" s="200" customFormat="1" ht="15.75">
      <c r="A14" s="395">
        <v>6</v>
      </c>
      <c r="B14" s="395"/>
      <c r="C14" s="395"/>
      <c r="D14" s="396"/>
      <c r="E14" s="396"/>
      <c r="F14" s="396"/>
      <c r="G14" s="396"/>
      <c r="H14" s="396"/>
      <c r="I14" s="396"/>
      <c r="J14" s="396"/>
      <c r="K14" s="396"/>
    </row>
    <row r="15" spans="1:12" s="200" customFormat="1" ht="15.75">
      <c r="A15" s="395">
        <v>7</v>
      </c>
      <c r="B15" s="395"/>
      <c r="C15" s="395"/>
      <c r="D15" s="396"/>
      <c r="E15" s="396"/>
      <c r="F15" s="396"/>
      <c r="G15" s="396"/>
      <c r="H15" s="396"/>
      <c r="I15" s="396"/>
      <c r="J15" s="396"/>
      <c r="K15" s="396"/>
    </row>
    <row r="16" spans="1:12" s="200" customFormat="1" ht="15.75">
      <c r="A16" s="395">
        <v>8</v>
      </c>
      <c r="B16" s="395"/>
      <c r="C16" s="395"/>
      <c r="D16" s="396"/>
      <c r="E16" s="396"/>
      <c r="F16" s="396"/>
      <c r="G16" s="396"/>
      <c r="H16" s="396"/>
      <c r="I16" s="396"/>
      <c r="J16" s="396"/>
      <c r="K16" s="396"/>
    </row>
    <row r="17" spans="1:11" s="200" customFormat="1" ht="15.75">
      <c r="A17" s="395">
        <v>9</v>
      </c>
      <c r="B17" s="395"/>
      <c r="C17" s="395"/>
      <c r="D17" s="396"/>
      <c r="E17" s="396"/>
      <c r="F17" s="396"/>
      <c r="G17" s="396"/>
      <c r="H17" s="396"/>
      <c r="I17" s="396"/>
      <c r="J17" s="396"/>
      <c r="K17" s="396"/>
    </row>
    <row r="18" spans="1:11" s="200" customFormat="1" ht="15.75">
      <c r="A18" s="395">
        <v>10</v>
      </c>
      <c r="B18" s="395"/>
      <c r="C18" s="395"/>
      <c r="D18" s="396"/>
      <c r="E18" s="396"/>
      <c r="F18" s="396"/>
      <c r="G18" s="396"/>
      <c r="H18" s="396"/>
      <c r="I18" s="396"/>
      <c r="J18" s="396"/>
      <c r="K18" s="396"/>
    </row>
    <row r="19" spans="1:11" s="200" customFormat="1" ht="15.75">
      <c r="A19" s="395">
        <v>11</v>
      </c>
      <c r="B19" s="395"/>
      <c r="C19" s="395"/>
      <c r="D19" s="396"/>
      <c r="E19" s="396"/>
      <c r="F19" s="396"/>
      <c r="G19" s="396"/>
      <c r="H19" s="396"/>
      <c r="I19" s="396"/>
      <c r="J19" s="396"/>
      <c r="K19" s="396"/>
    </row>
    <row r="20" spans="1:11" s="200" customFormat="1" ht="15.75">
      <c r="A20" s="395">
        <v>12</v>
      </c>
      <c r="B20" s="395"/>
      <c r="C20" s="395"/>
      <c r="D20" s="396"/>
      <c r="E20" s="396"/>
      <c r="F20" s="396"/>
      <c r="G20" s="396"/>
      <c r="H20" s="396"/>
      <c r="I20" s="396"/>
      <c r="J20" s="396"/>
      <c r="K20" s="396"/>
    </row>
    <row r="21" spans="1:11" s="200" customFormat="1" ht="15.75">
      <c r="A21" s="395">
        <v>13</v>
      </c>
      <c r="B21" s="395"/>
      <c r="C21" s="395"/>
      <c r="D21" s="396"/>
      <c r="E21" s="396"/>
      <c r="F21" s="396"/>
      <c r="G21" s="396"/>
      <c r="H21" s="396"/>
      <c r="I21" s="396"/>
      <c r="J21" s="396"/>
      <c r="K21" s="396"/>
    </row>
    <row r="22" spans="1:11" s="200" customFormat="1" ht="15.75">
      <c r="A22" s="395">
        <v>14</v>
      </c>
      <c r="B22" s="395"/>
      <c r="C22" s="395"/>
      <c r="D22" s="396"/>
      <c r="E22" s="396"/>
      <c r="F22" s="396"/>
      <c r="G22" s="396"/>
      <c r="H22" s="396"/>
      <c r="I22" s="396"/>
      <c r="J22" s="396"/>
      <c r="K22" s="396"/>
    </row>
    <row r="23" spans="1:11" s="200" customFormat="1" ht="15.75">
      <c r="A23" s="395">
        <v>15</v>
      </c>
      <c r="B23" s="395"/>
      <c r="C23" s="395"/>
      <c r="D23" s="396"/>
      <c r="E23" s="396"/>
      <c r="F23" s="396"/>
      <c r="G23" s="396"/>
      <c r="H23" s="396"/>
      <c r="I23" s="396"/>
      <c r="J23" s="396"/>
      <c r="K23" s="396"/>
    </row>
    <row r="24" spans="1:11" s="200" customFormat="1" ht="15.75">
      <c r="A24" s="395">
        <v>16</v>
      </c>
      <c r="B24" s="395"/>
      <c r="C24" s="395"/>
      <c r="D24" s="396"/>
      <c r="E24" s="396"/>
      <c r="F24" s="396"/>
      <c r="G24" s="396"/>
      <c r="H24" s="396"/>
      <c r="I24" s="396"/>
      <c r="J24" s="396"/>
      <c r="K24" s="396"/>
    </row>
    <row r="25" spans="1:11" s="200" customFormat="1" ht="15.75">
      <c r="A25" s="395">
        <v>17</v>
      </c>
      <c r="B25" s="395"/>
      <c r="C25" s="395"/>
      <c r="D25" s="396"/>
      <c r="E25" s="396"/>
      <c r="F25" s="396"/>
      <c r="G25" s="396"/>
      <c r="H25" s="396"/>
      <c r="I25" s="396"/>
      <c r="J25" s="396"/>
      <c r="K25" s="396"/>
    </row>
    <row r="26" spans="1:11" s="200" customFormat="1" ht="15.75">
      <c r="A26" s="395">
        <v>18</v>
      </c>
      <c r="B26" s="395"/>
      <c r="C26" s="395"/>
      <c r="D26" s="396"/>
      <c r="E26" s="396"/>
      <c r="F26" s="396"/>
      <c r="G26" s="396"/>
      <c r="H26" s="396"/>
      <c r="I26" s="396"/>
      <c r="J26" s="396"/>
      <c r="K26" s="396"/>
    </row>
    <row r="27" spans="1:11" s="200" customFormat="1" ht="15.75">
      <c r="A27" s="395" t="s">
        <v>273</v>
      </c>
      <c r="B27" s="395"/>
      <c r="C27" s="395"/>
      <c r="D27" s="396"/>
      <c r="E27" s="396"/>
      <c r="F27" s="396"/>
      <c r="G27" s="396"/>
      <c r="H27" s="396"/>
      <c r="I27" s="396"/>
      <c r="J27" s="396"/>
      <c r="K27" s="396"/>
    </row>
    <row r="28" spans="1:11">
      <c r="A28" s="400"/>
      <c r="B28" s="400"/>
      <c r="C28" s="400"/>
      <c r="D28" s="400"/>
      <c r="E28" s="400"/>
      <c r="F28" s="400"/>
      <c r="G28" s="400"/>
      <c r="H28" s="400"/>
      <c r="I28" s="400"/>
      <c r="J28" s="400"/>
      <c r="K28" s="400"/>
    </row>
    <row r="29" spans="1:11">
      <c r="A29" s="400"/>
      <c r="B29" s="400"/>
      <c r="C29" s="400"/>
      <c r="D29" s="400"/>
      <c r="E29" s="400"/>
      <c r="F29" s="400"/>
      <c r="G29" s="400"/>
      <c r="H29" s="400"/>
      <c r="I29" s="400"/>
      <c r="J29" s="400"/>
      <c r="K29" s="400"/>
    </row>
    <row r="30" spans="1:11">
      <c r="A30" s="401"/>
      <c r="B30" s="401"/>
      <c r="C30" s="401"/>
      <c r="D30" s="400"/>
      <c r="E30" s="400"/>
      <c r="F30" s="400"/>
      <c r="G30" s="400"/>
      <c r="H30" s="400"/>
      <c r="I30" s="400"/>
      <c r="J30" s="400"/>
      <c r="K30" s="400"/>
    </row>
    <row r="31" spans="1:11" ht="15.75">
      <c r="A31" s="402"/>
      <c r="B31" s="402"/>
      <c r="C31" s="402"/>
      <c r="D31" s="403" t="s">
        <v>107</v>
      </c>
      <c r="E31" s="402"/>
      <c r="F31" s="402"/>
      <c r="G31" s="404"/>
      <c r="H31" s="402"/>
      <c r="I31" s="402"/>
      <c r="J31" s="402"/>
      <c r="K31" s="402"/>
    </row>
    <row r="32" spans="1:11" ht="15.75">
      <c r="A32" s="402"/>
      <c r="B32" s="402"/>
      <c r="C32" s="402"/>
      <c r="D32" s="402"/>
      <c r="E32" s="405"/>
      <c r="F32" s="402"/>
      <c r="H32" s="405"/>
      <c r="I32" s="405"/>
      <c r="J32" s="406"/>
    </row>
    <row r="33" spans="4:9" ht="15.75">
      <c r="D33" s="402"/>
      <c r="E33" s="407" t="s">
        <v>263</v>
      </c>
      <c r="F33" s="402"/>
      <c r="H33" s="408" t="s">
        <v>268</v>
      </c>
      <c r="I33" s="408"/>
    </row>
    <row r="34" spans="4:9" ht="15.75">
      <c r="D34" s="402"/>
      <c r="E34" s="409" t="s">
        <v>139</v>
      </c>
      <c r="F34" s="402"/>
      <c r="H34" s="402" t="s">
        <v>264</v>
      </c>
      <c r="I34" s="402"/>
    </row>
    <row r="35" spans="4:9" ht="15.75">
      <c r="D35" s="402"/>
      <c r="E35" s="409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85" customWidth="1"/>
    <col min="2" max="2" width="21.5703125" style="185" customWidth="1"/>
    <col min="3" max="3" width="19.140625" style="185" customWidth="1"/>
    <col min="4" max="4" width="23.7109375" style="185" customWidth="1"/>
    <col min="5" max="6" width="16.5703125" style="185" bestFit="1" customWidth="1"/>
    <col min="7" max="7" width="17" style="185" customWidth="1"/>
    <col min="8" max="8" width="19" style="185" customWidth="1"/>
    <col min="9" max="9" width="24.42578125" style="185" customWidth="1"/>
    <col min="10" max="16384" width="9.140625" style="185"/>
  </cols>
  <sheetData>
    <row r="1" spans="1:13" customFormat="1" ht="15.75">
      <c r="A1" s="137" t="s">
        <v>427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.75">
      <c r="A2" s="105" t="s">
        <v>140</v>
      </c>
      <c r="B2" s="138"/>
      <c r="C2" s="138"/>
      <c r="D2" s="138"/>
      <c r="E2" s="138"/>
      <c r="F2" s="138"/>
      <c r="G2" s="138"/>
      <c r="H2" s="144"/>
      <c r="I2" s="207" t="str">
        <f>'ფორმა N1'!L2</f>
        <v>12/09/2017-02/10/2017</v>
      </c>
    </row>
    <row r="3" spans="1:13" customFormat="1" ht="15.75">
      <c r="A3" s="138"/>
      <c r="B3" s="138"/>
      <c r="C3" s="138"/>
      <c r="D3" s="138"/>
      <c r="E3" s="138"/>
      <c r="F3" s="138"/>
      <c r="G3" s="138"/>
      <c r="H3" s="141"/>
      <c r="I3" s="141"/>
      <c r="M3" s="185"/>
    </row>
    <row r="4" spans="1:13" customFormat="1" ht="15.7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.75">
      <c r="A5" s="209" t="str">
        <f>'ფორმა N1'!A5</f>
        <v>პოლიტიკური მოძრაობა თავისუფლება -ზვიად გამსახურდიას გზა</v>
      </c>
      <c r="B5" s="80"/>
      <c r="C5" s="80"/>
      <c r="D5" s="211"/>
      <c r="E5" s="211"/>
      <c r="F5" s="211"/>
      <c r="G5" s="211"/>
      <c r="H5" s="211"/>
      <c r="I5" s="210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8.75">
      <c r="A7" s="147" t="s">
        <v>64</v>
      </c>
      <c r="B7" s="136" t="s">
        <v>366</v>
      </c>
      <c r="C7" s="136" t="s">
        <v>367</v>
      </c>
      <c r="D7" s="136" t="s">
        <v>372</v>
      </c>
      <c r="E7" s="136" t="s">
        <v>373</v>
      </c>
      <c r="F7" s="136" t="s">
        <v>368</v>
      </c>
      <c r="G7" s="136" t="s">
        <v>369</v>
      </c>
      <c r="H7" s="136" t="s">
        <v>380</v>
      </c>
      <c r="I7" s="136" t="s">
        <v>370</v>
      </c>
    </row>
    <row r="8" spans="1:13" customFormat="1" ht="15.7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.75">
      <c r="A9" s="67">
        <v>1</v>
      </c>
      <c r="B9" s="26"/>
      <c r="C9" s="26"/>
      <c r="D9" s="26"/>
      <c r="E9" s="26"/>
      <c r="F9" s="206"/>
      <c r="G9" s="206"/>
      <c r="H9" s="206"/>
      <c r="I9" s="26"/>
    </row>
    <row r="10" spans="1:13" customFormat="1" ht="15.75">
      <c r="A10" s="67">
        <v>2</v>
      </c>
      <c r="B10" s="26"/>
      <c r="C10" s="26"/>
      <c r="D10" s="26"/>
      <c r="E10" s="26"/>
      <c r="F10" s="206"/>
      <c r="G10" s="206"/>
      <c r="H10" s="206"/>
      <c r="I10" s="26"/>
    </row>
    <row r="11" spans="1:13" customFormat="1" ht="15.75">
      <c r="A11" s="67">
        <v>3</v>
      </c>
      <c r="B11" s="26"/>
      <c r="C11" s="26"/>
      <c r="D11" s="26"/>
      <c r="E11" s="26"/>
      <c r="F11" s="206"/>
      <c r="G11" s="206"/>
      <c r="H11" s="206"/>
      <c r="I11" s="26"/>
    </row>
    <row r="12" spans="1:13" customFormat="1" ht="15.75">
      <c r="A12" s="67">
        <v>4</v>
      </c>
      <c r="B12" s="26"/>
      <c r="C12" s="26"/>
      <c r="D12" s="26"/>
      <c r="E12" s="26"/>
      <c r="F12" s="206"/>
      <c r="G12" s="206"/>
      <c r="H12" s="206"/>
      <c r="I12" s="26"/>
    </row>
    <row r="13" spans="1:13" customFormat="1" ht="15.75">
      <c r="A13" s="67">
        <v>5</v>
      </c>
      <c r="B13" s="26"/>
      <c r="C13" s="26"/>
      <c r="D13" s="26"/>
      <c r="E13" s="26"/>
      <c r="F13" s="206"/>
      <c r="G13" s="206"/>
      <c r="H13" s="206"/>
      <c r="I13" s="26"/>
    </row>
    <row r="14" spans="1:13" customFormat="1" ht="15.75">
      <c r="A14" s="67">
        <v>6</v>
      </c>
      <c r="B14" s="26"/>
      <c r="C14" s="26"/>
      <c r="D14" s="26"/>
      <c r="E14" s="26"/>
      <c r="F14" s="206"/>
      <c r="G14" s="206"/>
      <c r="H14" s="206"/>
      <c r="I14" s="26"/>
    </row>
    <row r="15" spans="1:13" customFormat="1" ht="15.75">
      <c r="A15" s="67">
        <v>7</v>
      </c>
      <c r="B15" s="26"/>
      <c r="C15" s="26"/>
      <c r="D15" s="26"/>
      <c r="E15" s="26"/>
      <c r="F15" s="206"/>
      <c r="G15" s="206"/>
      <c r="H15" s="206"/>
      <c r="I15" s="26"/>
    </row>
    <row r="16" spans="1:13" customFormat="1" ht="15.75">
      <c r="A16" s="67">
        <v>8</v>
      </c>
      <c r="B16" s="26"/>
      <c r="C16" s="26"/>
      <c r="D16" s="26"/>
      <c r="E16" s="26"/>
      <c r="F16" s="206"/>
      <c r="G16" s="206"/>
      <c r="H16" s="206"/>
      <c r="I16" s="26"/>
    </row>
    <row r="17" spans="1:9" customFormat="1" ht="15.75">
      <c r="A17" s="67">
        <v>9</v>
      </c>
      <c r="B17" s="26"/>
      <c r="C17" s="26"/>
      <c r="D17" s="26"/>
      <c r="E17" s="26"/>
      <c r="F17" s="206"/>
      <c r="G17" s="206"/>
      <c r="H17" s="206"/>
      <c r="I17" s="26"/>
    </row>
    <row r="18" spans="1:9" customFormat="1" ht="15.75">
      <c r="A18" s="67">
        <v>10</v>
      </c>
      <c r="B18" s="26"/>
      <c r="C18" s="26"/>
      <c r="D18" s="26"/>
      <c r="E18" s="26"/>
      <c r="F18" s="206"/>
      <c r="G18" s="206"/>
      <c r="H18" s="206"/>
      <c r="I18" s="26"/>
    </row>
    <row r="19" spans="1:9" customFormat="1" ht="15.75">
      <c r="A19" s="67">
        <v>11</v>
      </c>
      <c r="B19" s="26"/>
      <c r="C19" s="26"/>
      <c r="D19" s="26"/>
      <c r="E19" s="26"/>
      <c r="F19" s="206"/>
      <c r="G19" s="206"/>
      <c r="H19" s="206"/>
      <c r="I19" s="26"/>
    </row>
    <row r="20" spans="1:9" customFormat="1" ht="15.75">
      <c r="A20" s="67">
        <v>12</v>
      </c>
      <c r="B20" s="26"/>
      <c r="C20" s="26"/>
      <c r="D20" s="26"/>
      <c r="E20" s="26"/>
      <c r="F20" s="206"/>
      <c r="G20" s="206"/>
      <c r="H20" s="206"/>
      <c r="I20" s="26"/>
    </row>
    <row r="21" spans="1:9" customFormat="1" ht="15.75">
      <c r="A21" s="67">
        <v>13</v>
      </c>
      <c r="B21" s="26"/>
      <c r="C21" s="26"/>
      <c r="D21" s="26"/>
      <c r="E21" s="26"/>
      <c r="F21" s="206"/>
      <c r="G21" s="206"/>
      <c r="H21" s="206"/>
      <c r="I21" s="26"/>
    </row>
    <row r="22" spans="1:9" customFormat="1" ht="15.75">
      <c r="A22" s="67">
        <v>14</v>
      </c>
      <c r="B22" s="26"/>
      <c r="C22" s="26"/>
      <c r="D22" s="26"/>
      <c r="E22" s="26"/>
      <c r="F22" s="206"/>
      <c r="G22" s="206"/>
      <c r="H22" s="206"/>
      <c r="I22" s="26"/>
    </row>
    <row r="23" spans="1:9" customFormat="1" ht="15.75">
      <c r="A23" s="67">
        <v>15</v>
      </c>
      <c r="B23" s="26"/>
      <c r="C23" s="26"/>
      <c r="D23" s="26"/>
      <c r="E23" s="26"/>
      <c r="F23" s="206"/>
      <c r="G23" s="206"/>
      <c r="H23" s="206"/>
      <c r="I23" s="26"/>
    </row>
    <row r="24" spans="1:9" customFormat="1" ht="15.75">
      <c r="A24" s="67">
        <v>16</v>
      </c>
      <c r="B24" s="26"/>
      <c r="C24" s="26"/>
      <c r="D24" s="26"/>
      <c r="E24" s="26"/>
      <c r="F24" s="206"/>
      <c r="G24" s="206"/>
      <c r="H24" s="206"/>
      <c r="I24" s="26"/>
    </row>
    <row r="25" spans="1:9" customFormat="1" ht="15.75">
      <c r="A25" s="67">
        <v>17</v>
      </c>
      <c r="B25" s="26"/>
      <c r="C25" s="26"/>
      <c r="D25" s="26"/>
      <c r="E25" s="26"/>
      <c r="F25" s="206"/>
      <c r="G25" s="206"/>
      <c r="H25" s="206"/>
      <c r="I25" s="26"/>
    </row>
    <row r="26" spans="1:9" customFormat="1" ht="15.75">
      <c r="A26" s="67">
        <v>18</v>
      </c>
      <c r="B26" s="26"/>
      <c r="C26" s="26"/>
      <c r="D26" s="26"/>
      <c r="E26" s="26"/>
      <c r="F26" s="206"/>
      <c r="G26" s="206"/>
      <c r="H26" s="206"/>
      <c r="I26" s="26"/>
    </row>
    <row r="27" spans="1:9" customFormat="1" ht="15.75">
      <c r="A27" s="67" t="s">
        <v>273</v>
      </c>
      <c r="B27" s="26"/>
      <c r="C27" s="26"/>
      <c r="D27" s="26"/>
      <c r="E27" s="26"/>
      <c r="F27" s="206"/>
      <c r="G27" s="206"/>
      <c r="H27" s="206"/>
      <c r="I27" s="26"/>
    </row>
    <row r="28" spans="1:9">
      <c r="A28" s="213"/>
      <c r="B28" s="213"/>
      <c r="C28" s="213"/>
      <c r="D28" s="213"/>
      <c r="E28" s="213"/>
      <c r="F28" s="213"/>
      <c r="G28" s="213"/>
      <c r="H28" s="213"/>
      <c r="I28" s="213"/>
    </row>
    <row r="29" spans="1:9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>
      <c r="A30" s="214"/>
      <c r="B30" s="213"/>
      <c r="C30" s="213"/>
      <c r="D30" s="213"/>
      <c r="E30" s="213"/>
      <c r="F30" s="213"/>
      <c r="G30" s="213"/>
      <c r="H30" s="213"/>
      <c r="I30" s="213"/>
    </row>
    <row r="31" spans="1:9" ht="15.75">
      <c r="A31" s="184"/>
      <c r="B31" s="186" t="s">
        <v>107</v>
      </c>
      <c r="C31" s="184"/>
      <c r="D31" s="184"/>
      <c r="E31" s="187"/>
      <c r="F31" s="184"/>
      <c r="G31" s="184"/>
      <c r="H31" s="184"/>
      <c r="I31" s="184"/>
    </row>
    <row r="32" spans="1:9" ht="15.75">
      <c r="A32" s="184"/>
      <c r="B32" s="184"/>
      <c r="C32" s="188"/>
      <c r="D32" s="184"/>
      <c r="F32" s="188"/>
      <c r="G32" s="219"/>
    </row>
    <row r="33" spans="2:6" ht="15.75">
      <c r="B33" s="184"/>
      <c r="C33" s="190" t="s">
        <v>263</v>
      </c>
      <c r="D33" s="184"/>
      <c r="F33" s="191" t="s">
        <v>268</v>
      </c>
    </row>
    <row r="34" spans="2:6" ht="15.75">
      <c r="B34" s="184"/>
      <c r="C34" s="192" t="s">
        <v>139</v>
      </c>
      <c r="D34" s="184"/>
      <c r="F34" s="184" t="s">
        <v>264</v>
      </c>
    </row>
    <row r="35" spans="2:6" ht="15.75">
      <c r="B35" s="184"/>
      <c r="C35" s="192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.75"/>
  <cols>
    <col min="1" max="1" width="10" style="184" customWidth="1"/>
    <col min="2" max="2" width="20.28515625" style="184" customWidth="1"/>
    <col min="3" max="3" width="30" style="184" customWidth="1"/>
    <col min="4" max="4" width="29" style="184" customWidth="1"/>
    <col min="5" max="5" width="22.5703125" style="184" customWidth="1"/>
    <col min="6" max="6" width="20" style="184" customWidth="1"/>
    <col min="7" max="7" width="29.28515625" style="184" customWidth="1"/>
    <col min="8" max="8" width="27.140625" style="184" customWidth="1"/>
    <col min="9" max="9" width="26.42578125" style="184" customWidth="1"/>
    <col min="10" max="10" width="0.5703125" style="184" customWidth="1"/>
    <col min="11" max="16384" width="9.140625" style="184"/>
  </cols>
  <sheetData>
    <row r="1" spans="1:10">
      <c r="A1" s="74" t="s">
        <v>385</v>
      </c>
      <c r="B1" s="76"/>
      <c r="C1" s="76"/>
      <c r="D1" s="76"/>
      <c r="E1" s="76"/>
      <c r="F1" s="76"/>
      <c r="G1" s="76"/>
      <c r="H1" s="76"/>
      <c r="I1" s="163" t="s">
        <v>198</v>
      </c>
      <c r="J1" s="164"/>
    </row>
    <row r="2" spans="1:10">
      <c r="A2" s="76" t="s">
        <v>140</v>
      </c>
      <c r="B2" s="76"/>
      <c r="C2" s="76"/>
      <c r="D2" s="76"/>
      <c r="E2" s="76"/>
      <c r="F2" s="76"/>
      <c r="G2" s="76"/>
      <c r="H2" s="76"/>
      <c r="I2" s="165" t="str">
        <f>'ფორმა N1'!L2</f>
        <v>12/09/2017-02/10/2017</v>
      </c>
      <c r="J2" s="164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4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9" t="str">
        <f>'ფორმა N1'!A5</f>
        <v>პოლიტიკური მოძრაობა თავისუფლება -ზვიად გამსახურდიას გზა</v>
      </c>
      <c r="B5" s="209"/>
      <c r="C5" s="209"/>
      <c r="D5" s="209"/>
      <c r="E5" s="209"/>
      <c r="F5" s="209"/>
      <c r="G5" s="209"/>
      <c r="H5" s="209"/>
      <c r="I5" s="209"/>
      <c r="J5" s="191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6" t="s">
        <v>64</v>
      </c>
      <c r="B8" s="366" t="s">
        <v>363</v>
      </c>
      <c r="C8" s="367" t="s">
        <v>405</v>
      </c>
      <c r="D8" s="367" t="s">
        <v>406</v>
      </c>
      <c r="E8" s="367" t="s">
        <v>364</v>
      </c>
      <c r="F8" s="367" t="s">
        <v>377</v>
      </c>
      <c r="G8" s="367" t="s">
        <v>378</v>
      </c>
      <c r="H8" s="367" t="s">
        <v>410</v>
      </c>
      <c r="I8" s="167" t="s">
        <v>379</v>
      </c>
      <c r="J8" s="105"/>
    </row>
    <row r="9" spans="1:10">
      <c r="A9" s="169">
        <v>1</v>
      </c>
      <c r="B9" s="197"/>
      <c r="C9" s="174"/>
      <c r="D9" s="174"/>
      <c r="E9" s="173"/>
      <c r="F9" s="173"/>
      <c r="G9" s="173"/>
      <c r="H9" s="173"/>
      <c r="I9" s="173"/>
      <c r="J9" s="105"/>
    </row>
    <row r="10" spans="1:10">
      <c r="A10" s="169">
        <v>2</v>
      </c>
      <c r="B10" s="197"/>
      <c r="C10" s="174"/>
      <c r="D10" s="174"/>
      <c r="E10" s="173"/>
      <c r="F10" s="173"/>
      <c r="G10" s="173"/>
      <c r="H10" s="173"/>
      <c r="I10" s="173"/>
      <c r="J10" s="105"/>
    </row>
    <row r="11" spans="1:10">
      <c r="A11" s="169">
        <v>3</v>
      </c>
      <c r="B11" s="197"/>
      <c r="C11" s="174"/>
      <c r="D11" s="174"/>
      <c r="E11" s="173"/>
      <c r="F11" s="173"/>
      <c r="G11" s="173"/>
      <c r="H11" s="173"/>
      <c r="I11" s="173"/>
      <c r="J11" s="105"/>
    </row>
    <row r="12" spans="1:10">
      <c r="A12" s="169">
        <v>4</v>
      </c>
      <c r="B12" s="197"/>
      <c r="C12" s="174"/>
      <c r="D12" s="174"/>
      <c r="E12" s="173"/>
      <c r="F12" s="173"/>
      <c r="G12" s="173"/>
      <c r="H12" s="173"/>
      <c r="I12" s="173"/>
      <c r="J12" s="105"/>
    </row>
    <row r="13" spans="1:10">
      <c r="A13" s="169">
        <v>5</v>
      </c>
      <c r="B13" s="197"/>
      <c r="C13" s="174"/>
      <c r="D13" s="174"/>
      <c r="E13" s="173"/>
      <c r="F13" s="173"/>
      <c r="G13" s="173"/>
      <c r="H13" s="173"/>
      <c r="I13" s="173"/>
      <c r="J13" s="105"/>
    </row>
    <row r="14" spans="1:10">
      <c r="A14" s="169">
        <v>6</v>
      </c>
      <c r="B14" s="197"/>
      <c r="C14" s="174"/>
      <c r="D14" s="174"/>
      <c r="E14" s="173"/>
      <c r="F14" s="173"/>
      <c r="G14" s="173"/>
      <c r="H14" s="173"/>
      <c r="I14" s="173"/>
      <c r="J14" s="105"/>
    </row>
    <row r="15" spans="1:10">
      <c r="A15" s="169">
        <v>7</v>
      </c>
      <c r="B15" s="197"/>
      <c r="C15" s="174"/>
      <c r="D15" s="174"/>
      <c r="E15" s="173"/>
      <c r="F15" s="173"/>
      <c r="G15" s="173"/>
      <c r="H15" s="173"/>
      <c r="I15" s="173"/>
      <c r="J15" s="105"/>
    </row>
    <row r="16" spans="1:10">
      <c r="A16" s="169">
        <v>8</v>
      </c>
      <c r="B16" s="197"/>
      <c r="C16" s="174"/>
      <c r="D16" s="174"/>
      <c r="E16" s="173"/>
      <c r="F16" s="173"/>
      <c r="G16" s="173"/>
      <c r="H16" s="173"/>
      <c r="I16" s="173"/>
      <c r="J16" s="105"/>
    </row>
    <row r="17" spans="1:10">
      <c r="A17" s="169">
        <v>9</v>
      </c>
      <c r="B17" s="197"/>
      <c r="C17" s="174"/>
      <c r="D17" s="174"/>
      <c r="E17" s="173"/>
      <c r="F17" s="173"/>
      <c r="G17" s="173"/>
      <c r="H17" s="173"/>
      <c r="I17" s="173"/>
      <c r="J17" s="105"/>
    </row>
    <row r="18" spans="1:10">
      <c r="A18" s="169">
        <v>10</v>
      </c>
      <c r="B18" s="197"/>
      <c r="C18" s="174"/>
      <c r="D18" s="174"/>
      <c r="E18" s="173"/>
      <c r="F18" s="173"/>
      <c r="G18" s="173"/>
      <c r="H18" s="173"/>
      <c r="I18" s="173"/>
      <c r="J18" s="105"/>
    </row>
    <row r="19" spans="1:10">
      <c r="A19" s="169">
        <v>11</v>
      </c>
      <c r="B19" s="197"/>
      <c r="C19" s="174"/>
      <c r="D19" s="174"/>
      <c r="E19" s="173"/>
      <c r="F19" s="173"/>
      <c r="G19" s="173"/>
      <c r="H19" s="173"/>
      <c r="I19" s="173"/>
      <c r="J19" s="105"/>
    </row>
    <row r="20" spans="1:10">
      <c r="A20" s="169">
        <v>12</v>
      </c>
      <c r="B20" s="197"/>
      <c r="C20" s="174"/>
      <c r="D20" s="174"/>
      <c r="E20" s="173"/>
      <c r="F20" s="173"/>
      <c r="G20" s="173"/>
      <c r="H20" s="173"/>
      <c r="I20" s="173"/>
      <c r="J20" s="105"/>
    </row>
    <row r="21" spans="1:10">
      <c r="A21" s="169">
        <v>13</v>
      </c>
      <c r="B21" s="197"/>
      <c r="C21" s="174"/>
      <c r="D21" s="174"/>
      <c r="E21" s="173"/>
      <c r="F21" s="173"/>
      <c r="G21" s="173"/>
      <c r="H21" s="173"/>
      <c r="I21" s="173"/>
      <c r="J21" s="105"/>
    </row>
    <row r="22" spans="1:10">
      <c r="A22" s="169">
        <v>14</v>
      </c>
      <c r="B22" s="197"/>
      <c r="C22" s="174"/>
      <c r="D22" s="174"/>
      <c r="E22" s="173"/>
      <c r="F22" s="173"/>
      <c r="G22" s="173"/>
      <c r="H22" s="173"/>
      <c r="I22" s="173"/>
      <c r="J22" s="105"/>
    </row>
    <row r="23" spans="1:10">
      <c r="A23" s="169">
        <v>15</v>
      </c>
      <c r="B23" s="197"/>
      <c r="C23" s="174"/>
      <c r="D23" s="174"/>
      <c r="E23" s="173"/>
      <c r="F23" s="173"/>
      <c r="G23" s="173"/>
      <c r="H23" s="173"/>
      <c r="I23" s="173"/>
      <c r="J23" s="105"/>
    </row>
    <row r="24" spans="1:10">
      <c r="A24" s="169">
        <v>16</v>
      </c>
      <c r="B24" s="197"/>
      <c r="C24" s="174"/>
      <c r="D24" s="174"/>
      <c r="E24" s="173"/>
      <c r="F24" s="173"/>
      <c r="G24" s="173"/>
      <c r="H24" s="173"/>
      <c r="I24" s="173"/>
      <c r="J24" s="105"/>
    </row>
    <row r="25" spans="1:10">
      <c r="A25" s="169">
        <v>17</v>
      </c>
      <c r="B25" s="197"/>
      <c r="C25" s="174"/>
      <c r="D25" s="174"/>
      <c r="E25" s="173"/>
      <c r="F25" s="173"/>
      <c r="G25" s="173"/>
      <c r="H25" s="173"/>
      <c r="I25" s="173"/>
      <c r="J25" s="105"/>
    </row>
    <row r="26" spans="1:10">
      <c r="A26" s="169">
        <v>18</v>
      </c>
      <c r="B26" s="197"/>
      <c r="C26" s="174"/>
      <c r="D26" s="174"/>
      <c r="E26" s="173"/>
      <c r="F26" s="173"/>
      <c r="G26" s="173"/>
      <c r="H26" s="173"/>
      <c r="I26" s="173"/>
      <c r="J26" s="105"/>
    </row>
    <row r="27" spans="1:10">
      <c r="A27" s="169">
        <v>19</v>
      </c>
      <c r="B27" s="197"/>
      <c r="C27" s="174"/>
      <c r="D27" s="174"/>
      <c r="E27" s="173"/>
      <c r="F27" s="173"/>
      <c r="G27" s="173"/>
      <c r="H27" s="173"/>
      <c r="I27" s="173"/>
      <c r="J27" s="105"/>
    </row>
    <row r="28" spans="1:10">
      <c r="A28" s="169">
        <v>20</v>
      </c>
      <c r="B28" s="197"/>
      <c r="C28" s="174"/>
      <c r="D28" s="174"/>
      <c r="E28" s="173"/>
      <c r="F28" s="173"/>
      <c r="G28" s="173"/>
      <c r="H28" s="173"/>
      <c r="I28" s="173"/>
      <c r="J28" s="105"/>
    </row>
    <row r="29" spans="1:10">
      <c r="A29" s="169">
        <v>21</v>
      </c>
      <c r="B29" s="197"/>
      <c r="C29" s="177"/>
      <c r="D29" s="177"/>
      <c r="E29" s="176"/>
      <c r="F29" s="176"/>
      <c r="G29" s="176"/>
      <c r="H29" s="251"/>
      <c r="I29" s="173"/>
      <c r="J29" s="105"/>
    </row>
    <row r="30" spans="1:10">
      <c r="A30" s="169">
        <v>22</v>
      </c>
      <c r="B30" s="197"/>
      <c r="C30" s="177"/>
      <c r="D30" s="177"/>
      <c r="E30" s="176"/>
      <c r="F30" s="176"/>
      <c r="G30" s="176"/>
      <c r="H30" s="251"/>
      <c r="I30" s="173"/>
      <c r="J30" s="105"/>
    </row>
    <row r="31" spans="1:10">
      <c r="A31" s="169">
        <v>23</v>
      </c>
      <c r="B31" s="197"/>
      <c r="C31" s="177"/>
      <c r="D31" s="177"/>
      <c r="E31" s="176"/>
      <c r="F31" s="176"/>
      <c r="G31" s="176"/>
      <c r="H31" s="251"/>
      <c r="I31" s="173"/>
      <c r="J31" s="105"/>
    </row>
    <row r="32" spans="1:10">
      <c r="A32" s="169">
        <v>24</v>
      </c>
      <c r="B32" s="197"/>
      <c r="C32" s="177"/>
      <c r="D32" s="177"/>
      <c r="E32" s="176"/>
      <c r="F32" s="176"/>
      <c r="G32" s="176"/>
      <c r="H32" s="251"/>
      <c r="I32" s="173"/>
      <c r="J32" s="105"/>
    </row>
    <row r="33" spans="1:12">
      <c r="A33" s="169">
        <v>25</v>
      </c>
      <c r="B33" s="197"/>
      <c r="C33" s="177"/>
      <c r="D33" s="177"/>
      <c r="E33" s="176"/>
      <c r="F33" s="176"/>
      <c r="G33" s="176"/>
      <c r="H33" s="251"/>
      <c r="I33" s="173"/>
      <c r="J33" s="105"/>
    </row>
    <row r="34" spans="1:12">
      <c r="A34" s="169">
        <v>26</v>
      </c>
      <c r="B34" s="197"/>
      <c r="C34" s="177"/>
      <c r="D34" s="177"/>
      <c r="E34" s="176"/>
      <c r="F34" s="176"/>
      <c r="G34" s="176"/>
      <c r="H34" s="251"/>
      <c r="I34" s="173"/>
      <c r="J34" s="105"/>
    </row>
    <row r="35" spans="1:12">
      <c r="A35" s="169">
        <v>27</v>
      </c>
      <c r="B35" s="197"/>
      <c r="C35" s="177"/>
      <c r="D35" s="177"/>
      <c r="E35" s="176"/>
      <c r="F35" s="176"/>
      <c r="G35" s="176"/>
      <c r="H35" s="251"/>
      <c r="I35" s="173"/>
      <c r="J35" s="105"/>
    </row>
    <row r="36" spans="1:12">
      <c r="A36" s="169">
        <v>28</v>
      </c>
      <c r="B36" s="197"/>
      <c r="C36" s="177"/>
      <c r="D36" s="177"/>
      <c r="E36" s="176"/>
      <c r="F36" s="176"/>
      <c r="G36" s="176"/>
      <c r="H36" s="251"/>
      <c r="I36" s="173"/>
      <c r="J36" s="105"/>
    </row>
    <row r="37" spans="1:12">
      <c r="A37" s="169">
        <v>29</v>
      </c>
      <c r="B37" s="197"/>
      <c r="C37" s="177"/>
      <c r="D37" s="177"/>
      <c r="E37" s="176"/>
      <c r="F37" s="176"/>
      <c r="G37" s="176"/>
      <c r="H37" s="251"/>
      <c r="I37" s="173"/>
      <c r="J37" s="105"/>
    </row>
    <row r="38" spans="1:12">
      <c r="A38" s="169" t="s">
        <v>273</v>
      </c>
      <c r="B38" s="197"/>
      <c r="C38" s="177"/>
      <c r="D38" s="177"/>
      <c r="E38" s="176"/>
      <c r="F38" s="176"/>
      <c r="G38" s="252"/>
      <c r="H38" s="261" t="s">
        <v>398</v>
      </c>
      <c r="I38" s="371">
        <f>SUM(I9:I37)</f>
        <v>0</v>
      </c>
      <c r="J38" s="105"/>
    </row>
    <row r="40" spans="1:12">
      <c r="A40" s="184" t="s">
        <v>428</v>
      </c>
    </row>
    <row r="42" spans="1:12">
      <c r="B42" s="186" t="s">
        <v>107</v>
      </c>
      <c r="F42" s="187"/>
    </row>
    <row r="43" spans="1:12">
      <c r="F43" s="185"/>
      <c r="I43" s="185"/>
      <c r="J43" s="185"/>
      <c r="K43" s="185"/>
      <c r="L43" s="185"/>
    </row>
    <row r="44" spans="1:12">
      <c r="C44" s="188"/>
      <c r="F44" s="188"/>
      <c r="G44" s="188"/>
      <c r="H44" s="191"/>
      <c r="I44" s="189"/>
      <c r="J44" s="185"/>
      <c r="K44" s="185"/>
      <c r="L44" s="185"/>
    </row>
    <row r="45" spans="1:12">
      <c r="A45" s="185"/>
      <c r="C45" s="190" t="s">
        <v>263</v>
      </c>
      <c r="F45" s="191" t="s">
        <v>268</v>
      </c>
      <c r="G45" s="190"/>
      <c r="H45" s="190"/>
      <c r="I45" s="189"/>
      <c r="J45" s="185"/>
      <c r="K45" s="185"/>
      <c r="L45" s="185"/>
    </row>
    <row r="46" spans="1:12">
      <c r="A46" s="185"/>
      <c r="C46" s="192" t="s">
        <v>139</v>
      </c>
      <c r="F46" s="184" t="s">
        <v>264</v>
      </c>
      <c r="I46" s="185"/>
      <c r="J46" s="185"/>
      <c r="K46" s="185"/>
      <c r="L46" s="185"/>
    </row>
    <row r="47" spans="1:12" s="185" customFormat="1">
      <c r="B47" s="184"/>
      <c r="C47" s="192"/>
      <c r="G47" s="192"/>
      <c r="H47" s="192"/>
    </row>
    <row r="48" spans="1:12" s="185" customFormat="1" ht="12.75"/>
    <row r="49" s="185" customFormat="1" ht="12.75"/>
    <row r="50" s="185" customFormat="1" ht="12.75"/>
    <row r="51" s="185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SheetLayoutView="100" workbookViewId="0">
      <selection activeCell="I26" sqref="I26"/>
    </sheetView>
  </sheetViews>
  <sheetFormatPr defaultRowHeight="12.75"/>
  <cols>
    <col min="1" max="1" width="7.28515625" style="200" customWidth="1"/>
    <col min="2" max="2" width="57.28515625" style="200" customWidth="1"/>
    <col min="3" max="3" width="24.140625" style="200" customWidth="1"/>
    <col min="4" max="16384" width="9.140625" style="200"/>
  </cols>
  <sheetData>
    <row r="1" spans="1:3" s="6" customFormat="1" ht="18.75" customHeight="1">
      <c r="A1" s="473" t="s">
        <v>495</v>
      </c>
      <c r="B1" s="473"/>
      <c r="C1" s="376" t="s">
        <v>109</v>
      </c>
    </row>
    <row r="2" spans="1:3" s="6" customFormat="1" ht="15.75">
      <c r="A2" s="473"/>
      <c r="B2" s="473"/>
      <c r="C2" s="373" t="str">
        <f>'ფორმა N1'!L2</f>
        <v>12/09/2017-02/10/2017</v>
      </c>
    </row>
    <row r="3" spans="1:3" s="6" customFormat="1" ht="15.75">
      <c r="A3" s="410" t="s">
        <v>140</v>
      </c>
      <c r="B3" s="374"/>
      <c r="C3" s="375"/>
    </row>
    <row r="4" spans="1:3" s="6" customFormat="1" ht="15.75">
      <c r="A4" s="114"/>
      <c r="B4" s="374"/>
      <c r="C4" s="375"/>
    </row>
    <row r="5" spans="1:3" s="21" customFormat="1" ht="15.75">
      <c r="A5" s="474" t="s">
        <v>269</v>
      </c>
      <c r="B5" s="474"/>
      <c r="C5" s="114"/>
    </row>
    <row r="6" spans="1:3" s="21" customFormat="1" ht="15.75">
      <c r="A6" s="475" t="str">
        <f>'ფორმა N1'!A5</f>
        <v>პოლიტიკური მოძრაობა თავისუფლება -ზვიად გამსახურდიას გზა</v>
      </c>
      <c r="B6" s="475"/>
      <c r="C6" s="114"/>
    </row>
    <row r="7" spans="1:3">
      <c r="A7" s="411"/>
      <c r="B7" s="411"/>
      <c r="C7" s="411"/>
    </row>
    <row r="8" spans="1:3">
      <c r="A8" s="411"/>
      <c r="B8" s="411"/>
      <c r="C8" s="411"/>
    </row>
    <row r="9" spans="1:3" ht="30" customHeight="1">
      <c r="A9" s="412" t="s">
        <v>64</v>
      </c>
      <c r="B9" s="412" t="s">
        <v>11</v>
      </c>
      <c r="C9" s="413" t="s">
        <v>9</v>
      </c>
    </row>
    <row r="10" spans="1:3" ht="15.75">
      <c r="A10" s="414">
        <v>1</v>
      </c>
      <c r="B10" s="415" t="s">
        <v>57</v>
      </c>
      <c r="C10" s="430">
        <f>'ფორმა N4'!D11+'ფორმა N5'!D9+'ფორმა N6'!D10</f>
        <v>6960</v>
      </c>
    </row>
    <row r="11" spans="1:3" ht="15.75">
      <c r="A11" s="417">
        <v>1.1000000000000001</v>
      </c>
      <c r="B11" s="415" t="s">
        <v>496</v>
      </c>
      <c r="C11" s="431">
        <f>'ფორმა N4'!D39+'ფორმა N5'!D37</f>
        <v>60</v>
      </c>
    </row>
    <row r="12" spans="1:3" ht="15.75">
      <c r="A12" s="418" t="s">
        <v>30</v>
      </c>
      <c r="B12" s="415" t="s">
        <v>497</v>
      </c>
      <c r="C12" s="431">
        <f>'ფორმა N4'!D40+'ფორმა N5'!D38</f>
        <v>0</v>
      </c>
    </row>
    <row r="13" spans="1:3" ht="15.75">
      <c r="A13" s="417">
        <v>1.2</v>
      </c>
      <c r="B13" s="415" t="s">
        <v>58</v>
      </c>
      <c r="C13" s="431">
        <f>'ფორმა N4'!D12+'ფორმა N5'!D10</f>
        <v>0</v>
      </c>
    </row>
    <row r="14" spans="1:3" ht="15.75">
      <c r="A14" s="417">
        <v>1.3</v>
      </c>
      <c r="B14" s="415" t="s">
        <v>498</v>
      </c>
      <c r="C14" s="431">
        <f>'ფორმა N4'!D17+'ფორმა N5'!D15+'ფორმა N6'!D17</f>
        <v>6280</v>
      </c>
    </row>
    <row r="15" spans="1:3" ht="15.75">
      <c r="A15" s="472"/>
      <c r="B15" s="472"/>
      <c r="C15" s="472"/>
    </row>
    <row r="16" spans="1:3" ht="30" customHeight="1">
      <c r="A16" s="412" t="s">
        <v>64</v>
      </c>
      <c r="B16" s="412" t="s">
        <v>244</v>
      </c>
      <c r="C16" s="413" t="s">
        <v>67</v>
      </c>
    </row>
    <row r="17" spans="1:4" ht="15.75">
      <c r="A17" s="414">
        <v>2</v>
      </c>
      <c r="B17" s="415" t="s">
        <v>499</v>
      </c>
      <c r="C17" s="416">
        <f>'ფორმა N2'!D9+'ფორმა N2'!C26+'ფორმა N3'!D9+'ფორმა N3'!C26</f>
        <v>7237</v>
      </c>
    </row>
    <row r="18" spans="1:4" ht="15.75">
      <c r="A18" s="419">
        <v>2.1</v>
      </c>
      <c r="B18" s="415" t="s">
        <v>500</v>
      </c>
      <c r="C18" s="415">
        <f>'ფორმა N2'!D17+'ფორმა N3'!D17</f>
        <v>7237</v>
      </c>
    </row>
    <row r="19" spans="1:4" ht="15.75">
      <c r="A19" s="419">
        <v>2.2000000000000002</v>
      </c>
      <c r="B19" s="415" t="s">
        <v>501</v>
      </c>
      <c r="C19" s="415">
        <f>'ფორმა N2'!D18+'ფორმა N3'!D18</f>
        <v>0</v>
      </c>
    </row>
    <row r="20" spans="1:4" ht="15.75">
      <c r="A20" s="419">
        <v>2.2999999999999998</v>
      </c>
      <c r="B20" s="415" t="s">
        <v>502</v>
      </c>
      <c r="C20" s="420">
        <f>SUM(C21:C25)</f>
        <v>0</v>
      </c>
    </row>
    <row r="21" spans="1:4" ht="15.75">
      <c r="A21" s="418" t="s">
        <v>503</v>
      </c>
      <c r="B21" s="421" t="s">
        <v>504</v>
      </c>
      <c r="C21" s="415">
        <f>'ფორმა N2'!D13+'ფორმა N3'!D13</f>
        <v>0</v>
      </c>
    </row>
    <row r="22" spans="1:4" ht="15.75">
      <c r="A22" s="418" t="s">
        <v>505</v>
      </c>
      <c r="B22" s="421" t="s">
        <v>506</v>
      </c>
      <c r="C22" s="415">
        <f>'ფორმა N2'!C27+'ფორმა N3'!C27</f>
        <v>0</v>
      </c>
    </row>
    <row r="23" spans="1:4" ht="15.75">
      <c r="A23" s="418" t="s">
        <v>507</v>
      </c>
      <c r="B23" s="421" t="s">
        <v>508</v>
      </c>
      <c r="C23" s="415">
        <f>'ფორმა N2'!D14+'ფორმა N3'!D14</f>
        <v>0</v>
      </c>
    </row>
    <row r="24" spans="1:4" ht="15.75">
      <c r="A24" s="418" t="s">
        <v>509</v>
      </c>
      <c r="B24" s="421" t="s">
        <v>510</v>
      </c>
      <c r="C24" s="415">
        <f>'ფორმა N2'!C31+'ფორმა N3'!C31</f>
        <v>0</v>
      </c>
    </row>
    <row r="25" spans="1:4" ht="15.75">
      <c r="A25" s="418" t="s">
        <v>511</v>
      </c>
      <c r="B25" s="421" t="s">
        <v>512</v>
      </c>
      <c r="C25" s="415">
        <f>'ფორმა N2'!D11+'ფორმა N3'!D11</f>
        <v>0</v>
      </c>
    </row>
    <row r="26" spans="1:4" ht="15.75">
      <c r="A26" s="428"/>
      <c r="B26" s="427"/>
      <c r="C26" s="426"/>
    </row>
    <row r="27" spans="1:4" ht="15.75">
      <c r="A27" s="428"/>
      <c r="B27" s="427"/>
      <c r="C27" s="426"/>
    </row>
    <row r="28" spans="1:4" ht="15.75">
      <c r="A28" s="21"/>
      <c r="B28" s="21"/>
      <c r="C28" s="21"/>
      <c r="D28" s="425"/>
    </row>
    <row r="29" spans="1:4" ht="15.75">
      <c r="A29" s="198" t="s">
        <v>107</v>
      </c>
      <c r="B29" s="21"/>
      <c r="C29" s="21"/>
      <c r="D29" s="425"/>
    </row>
    <row r="30" spans="1:4" ht="15.75">
      <c r="A30" s="21"/>
      <c r="B30" s="21"/>
      <c r="C30" s="21"/>
      <c r="D30" s="425"/>
    </row>
    <row r="31" spans="1:4" ht="15.75">
      <c r="A31" s="21"/>
      <c r="B31" s="21"/>
      <c r="C31" s="21"/>
      <c r="D31" s="424"/>
    </row>
    <row r="32" spans="1:4" ht="15.75">
      <c r="B32" s="198" t="s">
        <v>266</v>
      </c>
      <c r="C32" s="21"/>
      <c r="D32" s="424"/>
    </row>
    <row r="33" spans="2:4" ht="15.75">
      <c r="B33" s="21" t="s">
        <v>265</v>
      </c>
      <c r="C33" s="21"/>
      <c r="D33" s="424"/>
    </row>
    <row r="34" spans="2:4">
      <c r="B34" s="423" t="s">
        <v>139</v>
      </c>
      <c r="D34" s="422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235</v>
      </c>
    </row>
    <row r="2" spans="1:7" ht="15.75">
      <c r="A2" s="63">
        <v>40907</v>
      </c>
      <c r="C2" t="s">
        <v>200</v>
      </c>
      <c r="E2" t="s">
        <v>231</v>
      </c>
      <c r="G2" s="65" t="s">
        <v>236</v>
      </c>
    </row>
    <row r="3" spans="1:7" ht="15.75">
      <c r="A3" s="63">
        <v>40908</v>
      </c>
      <c r="C3" t="s">
        <v>201</v>
      </c>
      <c r="E3" t="s">
        <v>232</v>
      </c>
      <c r="G3" s="65" t="s">
        <v>237</v>
      </c>
    </row>
    <row r="4" spans="1:7" ht="15.75">
      <c r="A4" s="63">
        <v>40909</v>
      </c>
      <c r="C4" t="s">
        <v>202</v>
      </c>
      <c r="E4" t="s">
        <v>233</v>
      </c>
      <c r="G4" s="65" t="s">
        <v>238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D18" sqref="D18"/>
    </sheetView>
  </sheetViews>
  <sheetFormatPr defaultRowHeight="15.75"/>
  <cols>
    <col min="1" max="1" width="14.28515625" style="21" bestFit="1" customWidth="1"/>
    <col min="2" max="2" width="80" style="24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267</v>
      </c>
      <c r="B1" s="240"/>
      <c r="C1" s="452" t="s">
        <v>109</v>
      </c>
      <c r="D1" s="452"/>
      <c r="E1" s="113"/>
    </row>
    <row r="2" spans="1:12" s="6" customFormat="1">
      <c r="A2" s="76" t="s">
        <v>140</v>
      </c>
      <c r="B2" s="240"/>
      <c r="C2" s="453" t="str">
        <f>'ფორმა N1'!L2</f>
        <v>12/09/2017-02/10/2017</v>
      </c>
      <c r="D2" s="454"/>
      <c r="E2" s="113"/>
    </row>
    <row r="3" spans="1:12" s="6" customFormat="1">
      <c r="A3" s="76"/>
      <c r="B3" s="240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41"/>
      <c r="C4" s="76"/>
      <c r="D4" s="76"/>
      <c r="E4" s="108"/>
      <c r="L4" s="6"/>
    </row>
    <row r="5" spans="1:12" s="2" customFormat="1">
      <c r="A5" s="119" t="str">
        <f>'ფორმა N1'!A5</f>
        <v>პოლიტიკური მოძრაობა თავისუფლება -ზვიად გამსახურდიას გზა</v>
      </c>
      <c r="B5" s="242"/>
      <c r="C5" s="60"/>
      <c r="D5" s="60"/>
      <c r="E5" s="108"/>
    </row>
    <row r="6" spans="1:12" s="2" customFormat="1">
      <c r="A6" s="77"/>
      <c r="B6" s="241"/>
      <c r="C6" s="76"/>
      <c r="D6" s="76"/>
      <c r="E6" s="108"/>
    </row>
    <row r="7" spans="1:12" s="6" customFormat="1" ht="18.75">
      <c r="A7" s="100"/>
      <c r="B7" s="112"/>
      <c r="C7" s="78"/>
      <c r="D7" s="78"/>
      <c r="E7" s="113"/>
    </row>
    <row r="8" spans="1:12" s="6" customFormat="1" ht="31.5">
      <c r="A8" s="106" t="s">
        <v>64</v>
      </c>
      <c r="B8" s="79" t="s">
        <v>244</v>
      </c>
      <c r="C8" s="79" t="s">
        <v>66</v>
      </c>
      <c r="D8" s="79" t="s">
        <v>67</v>
      </c>
      <c r="E8" s="113"/>
      <c r="F8" s="20"/>
    </row>
    <row r="9" spans="1:12" s="7" customFormat="1">
      <c r="A9" s="227">
        <v>1</v>
      </c>
      <c r="B9" s="227" t="s">
        <v>65</v>
      </c>
      <c r="C9" s="85">
        <f>SUM(C10,C26)</f>
        <v>7252.95</v>
      </c>
      <c r="D9" s="85">
        <f>SUM(D10,D26)</f>
        <v>7237</v>
      </c>
      <c r="E9" s="113"/>
    </row>
    <row r="10" spans="1:12" s="7" customFormat="1">
      <c r="A10" s="87">
        <v>1.1000000000000001</v>
      </c>
      <c r="B10" s="87" t="s">
        <v>80</v>
      </c>
      <c r="C10" s="85">
        <f>SUM(C11,C12,C16,C19,C25,C26)</f>
        <v>7252.95</v>
      </c>
      <c r="D10" s="85">
        <f>SUM(D11,D12,D16,D19,D24,D25)</f>
        <v>7237</v>
      </c>
      <c r="E10" s="113"/>
    </row>
    <row r="11" spans="1:12" s="9" customFormat="1" ht="18.75">
      <c r="A11" s="88" t="s">
        <v>30</v>
      </c>
      <c r="B11" s="88" t="s">
        <v>79</v>
      </c>
      <c r="C11" s="8"/>
      <c r="D11" s="8"/>
      <c r="E11" s="113"/>
    </row>
    <row r="12" spans="1:12" s="10" customFormat="1">
      <c r="A12" s="88" t="s">
        <v>31</v>
      </c>
      <c r="B12" s="88" t="s">
        <v>302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81</v>
      </c>
      <c r="B13" s="97" t="s">
        <v>305</v>
      </c>
      <c r="C13" s="8"/>
      <c r="D13" s="8"/>
      <c r="E13" s="113"/>
    </row>
    <row r="14" spans="1:12" s="3" customFormat="1">
      <c r="A14" s="97" t="s">
        <v>470</v>
      </c>
      <c r="B14" s="97" t="s">
        <v>469</v>
      </c>
      <c r="C14" s="8"/>
      <c r="D14" s="8"/>
      <c r="E14" s="113"/>
    </row>
    <row r="15" spans="1:12" s="3" customFormat="1">
      <c r="A15" s="97" t="s">
        <v>471</v>
      </c>
      <c r="B15" s="97" t="s">
        <v>97</v>
      </c>
      <c r="C15" s="8"/>
      <c r="D15" s="8"/>
      <c r="E15" s="113"/>
    </row>
    <row r="16" spans="1:12" s="3" customFormat="1">
      <c r="A16" s="88" t="s">
        <v>82</v>
      </c>
      <c r="B16" s="88" t="s">
        <v>83</v>
      </c>
      <c r="C16" s="107">
        <f>SUM(C17:C18)</f>
        <v>7252.95</v>
      </c>
      <c r="D16" s="107">
        <f>SUM(D17:D18)</f>
        <v>7237</v>
      </c>
      <c r="E16" s="113"/>
    </row>
    <row r="17" spans="1:5" s="3" customFormat="1">
      <c r="A17" s="97" t="s">
        <v>84</v>
      </c>
      <c r="B17" s="97" t="s">
        <v>86</v>
      </c>
      <c r="C17" s="8">
        <v>7252.95</v>
      </c>
      <c r="D17" s="8">
        <v>7237</v>
      </c>
      <c r="E17" s="113"/>
    </row>
    <row r="18" spans="1:5" s="3" customFormat="1" ht="31.5">
      <c r="A18" s="97" t="s">
        <v>85</v>
      </c>
      <c r="B18" s="97" t="s">
        <v>110</v>
      </c>
      <c r="C18" s="8"/>
      <c r="D18" s="8"/>
      <c r="E18" s="113"/>
    </row>
    <row r="19" spans="1:5" s="3" customFormat="1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88</v>
      </c>
      <c r="B20" s="97" t="s">
        <v>89</v>
      </c>
      <c r="C20" s="8"/>
      <c r="D20" s="8"/>
      <c r="E20" s="113"/>
    </row>
    <row r="21" spans="1:5" s="3" customFormat="1" ht="31.5">
      <c r="A21" s="97" t="s">
        <v>92</v>
      </c>
      <c r="B21" s="97" t="s">
        <v>90</v>
      </c>
      <c r="C21" s="8"/>
      <c r="D21" s="8"/>
      <c r="E21" s="113"/>
    </row>
    <row r="22" spans="1:5" s="3" customFormat="1">
      <c r="A22" s="97" t="s">
        <v>93</v>
      </c>
      <c r="B22" s="97" t="s">
        <v>91</v>
      </c>
      <c r="C22" s="8"/>
      <c r="D22" s="8"/>
      <c r="E22" s="113"/>
    </row>
    <row r="23" spans="1:5" s="3" customFormat="1">
      <c r="A23" s="97" t="s">
        <v>94</v>
      </c>
      <c r="B23" s="97" t="s">
        <v>412</v>
      </c>
      <c r="C23" s="8"/>
      <c r="D23" s="8"/>
      <c r="E23" s="113"/>
    </row>
    <row r="24" spans="1:5" s="3" customFormat="1">
      <c r="A24" s="88" t="s">
        <v>95</v>
      </c>
      <c r="B24" s="88" t="s">
        <v>413</v>
      </c>
      <c r="C24" s="253"/>
      <c r="D24" s="8"/>
      <c r="E24" s="113"/>
    </row>
    <row r="25" spans="1:5" s="3" customFormat="1">
      <c r="A25" s="88" t="s">
        <v>246</v>
      </c>
      <c r="B25" s="88" t="s">
        <v>419</v>
      </c>
      <c r="C25" s="8"/>
      <c r="D25" s="8"/>
      <c r="E25" s="113"/>
    </row>
    <row r="26" spans="1:5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305</v>
      </c>
      <c r="C27" s="107">
        <f>SUM(C28:C30)</f>
        <v>0</v>
      </c>
      <c r="D27" s="107">
        <f>SUM(D28:D30)</f>
        <v>0</v>
      </c>
      <c r="E27" s="113"/>
    </row>
    <row r="28" spans="1:5">
      <c r="A28" s="235" t="s">
        <v>98</v>
      </c>
      <c r="B28" s="235" t="s">
        <v>303</v>
      </c>
      <c r="C28" s="8"/>
      <c r="D28" s="8"/>
      <c r="E28" s="113"/>
    </row>
    <row r="29" spans="1:5">
      <c r="A29" s="235" t="s">
        <v>99</v>
      </c>
      <c r="B29" s="235" t="s">
        <v>306</v>
      </c>
      <c r="C29" s="8"/>
      <c r="D29" s="8"/>
      <c r="E29" s="113"/>
    </row>
    <row r="30" spans="1:5">
      <c r="A30" s="235" t="s">
        <v>421</v>
      </c>
      <c r="B30" s="235" t="s">
        <v>304</v>
      </c>
      <c r="C30" s="8"/>
      <c r="D30" s="8"/>
      <c r="E30" s="113"/>
    </row>
    <row r="31" spans="1:5">
      <c r="A31" s="88" t="s">
        <v>33</v>
      </c>
      <c r="B31" s="88" t="s">
        <v>469</v>
      </c>
      <c r="C31" s="107">
        <f>SUM(C32:C34)</f>
        <v>0</v>
      </c>
      <c r="D31" s="107">
        <f>SUM(D32:D34)</f>
        <v>0</v>
      </c>
      <c r="E31" s="113"/>
    </row>
    <row r="32" spans="1:5">
      <c r="A32" s="235" t="s">
        <v>12</v>
      </c>
      <c r="B32" s="235" t="s">
        <v>472</v>
      </c>
      <c r="C32" s="8"/>
      <c r="D32" s="8"/>
      <c r="E32" s="113"/>
    </row>
    <row r="33" spans="1:9">
      <c r="A33" s="235" t="s">
        <v>13</v>
      </c>
      <c r="B33" s="235" t="s">
        <v>473</v>
      </c>
      <c r="C33" s="8"/>
      <c r="D33" s="8"/>
      <c r="E33" s="113"/>
    </row>
    <row r="34" spans="1:9">
      <c r="A34" s="235" t="s">
        <v>276</v>
      </c>
      <c r="B34" s="235" t="s">
        <v>474</v>
      </c>
      <c r="C34" s="8"/>
      <c r="D34" s="8"/>
      <c r="E34" s="113"/>
    </row>
    <row r="35" spans="1:9" s="23" customFormat="1" ht="31.5">
      <c r="A35" s="88" t="s">
        <v>34</v>
      </c>
      <c r="B35" s="249" t="s">
        <v>418</v>
      </c>
      <c r="C35" s="8"/>
      <c r="D35" s="8"/>
    </row>
    <row r="36" spans="1:9" s="2" customFormat="1">
      <c r="A36" s="1"/>
      <c r="B36" s="243"/>
      <c r="E36" s="5"/>
    </row>
    <row r="37" spans="1:9" s="2" customFormat="1">
      <c r="B37" s="243"/>
      <c r="E37" s="5"/>
    </row>
    <row r="38" spans="1:9">
      <c r="A38" s="1"/>
    </row>
    <row r="39" spans="1:9">
      <c r="A39" s="2"/>
    </row>
    <row r="40" spans="1:9" s="2" customFormat="1">
      <c r="A40" s="69" t="s">
        <v>107</v>
      </c>
      <c r="B40" s="243"/>
      <c r="E40" s="5"/>
    </row>
    <row r="41" spans="1:9" s="2" customFormat="1">
      <c r="B41" s="243"/>
      <c r="E41"/>
      <c r="F41"/>
      <c r="G41"/>
      <c r="H41"/>
      <c r="I41"/>
    </row>
    <row r="42" spans="1:9" s="2" customFormat="1">
      <c r="B42" s="243"/>
      <c r="D42" s="12"/>
      <c r="E42"/>
      <c r="F42"/>
      <c r="G42"/>
      <c r="H42"/>
      <c r="I42"/>
    </row>
    <row r="43" spans="1:9" s="2" customFormat="1" ht="31.5">
      <c r="A43"/>
      <c r="B43" s="245" t="s">
        <v>416</v>
      </c>
      <c r="D43" s="12"/>
      <c r="E43"/>
      <c r="F43"/>
      <c r="G43"/>
      <c r="H43"/>
      <c r="I43"/>
    </row>
    <row r="44" spans="1:9" s="2" customFormat="1">
      <c r="A44"/>
      <c r="B44" s="243" t="s">
        <v>265</v>
      </c>
      <c r="D44" s="12"/>
      <c r="E44"/>
      <c r="F44"/>
      <c r="G44"/>
      <c r="H44"/>
      <c r="I44"/>
    </row>
    <row r="45" spans="1:9" customFormat="1" ht="12.75">
      <c r="B45" s="246" t="s">
        <v>139</v>
      </c>
    </row>
    <row r="46" spans="1:9" customFormat="1" ht="12.75">
      <c r="B46" s="24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topLeftCell="A7" zoomScale="80" zoomScaleSheetLayoutView="80" workbookViewId="0">
      <selection activeCell="B33" sqref="B33"/>
    </sheetView>
  </sheetViews>
  <sheetFormatPr defaultRowHeight="15.7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478</v>
      </c>
      <c r="B1" s="224"/>
      <c r="C1" s="452" t="s">
        <v>109</v>
      </c>
      <c r="D1" s="452"/>
      <c r="E1" s="91"/>
    </row>
    <row r="2" spans="1:5" s="6" customFormat="1">
      <c r="A2" s="380" t="s">
        <v>480</v>
      </c>
      <c r="B2" s="224"/>
      <c r="C2" s="450" t="str">
        <f>'ფორმა N1'!L2</f>
        <v>12/09/2017-02/10/2017</v>
      </c>
      <c r="D2" s="451"/>
      <c r="E2" s="91"/>
    </row>
    <row r="3" spans="1:5" s="6" customFormat="1">
      <c r="A3" s="380" t="s">
        <v>479</v>
      </c>
      <c r="B3" s="224"/>
      <c r="C3" s="225"/>
      <c r="D3" s="225"/>
      <c r="E3" s="91"/>
    </row>
    <row r="4" spans="1:5" s="6" customFormat="1">
      <c r="A4" s="76" t="s">
        <v>140</v>
      </c>
      <c r="B4" s="224"/>
      <c r="C4" s="225"/>
      <c r="D4" s="225"/>
      <c r="E4" s="91"/>
    </row>
    <row r="5" spans="1:5" s="6" customFormat="1">
      <c r="A5" s="76"/>
      <c r="B5" s="224"/>
      <c r="C5" s="225"/>
      <c r="D5" s="225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26" t="str">
        <f>'ფორმა N1'!A5</f>
        <v>პოლიტიკური მოძრაობა თავისუფლება -ზვიად გამსახურდიას გზა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24"/>
      <c r="B9" s="224"/>
      <c r="C9" s="78"/>
      <c r="D9" s="78"/>
      <c r="E9" s="91"/>
    </row>
    <row r="10" spans="1:5" s="6" customFormat="1" ht="31.5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27">
        <v>1</v>
      </c>
      <c r="B11" s="227" t="s">
        <v>57</v>
      </c>
      <c r="C11" s="82">
        <f>SUM(C12,C16,C56,C59,C60,C61,C79)</f>
        <v>6960</v>
      </c>
      <c r="D11" s="82">
        <f>SUM(D12,D16,D56,D59,D60,D61,D67,D75,D76)</f>
        <v>6960</v>
      </c>
      <c r="E11" s="228"/>
    </row>
    <row r="12" spans="1:5" s="9" customFormat="1" ht="18.75">
      <c r="A12" s="87">
        <v>1.1000000000000001</v>
      </c>
      <c r="B12" s="87" t="s">
        <v>58</v>
      </c>
      <c r="C12" s="83">
        <f>SUM(C13:C15)</f>
        <v>0</v>
      </c>
      <c r="D12" s="83">
        <f>SUM(D13:D15)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84" t="s">
        <v>482</v>
      </c>
      <c r="B15" s="385" t="s">
        <v>483</v>
      </c>
      <c r="C15" s="385"/>
      <c r="D15" s="385"/>
      <c r="E15" s="95"/>
    </row>
    <row r="16" spans="1:5" s="7" customFormat="1">
      <c r="A16" s="87">
        <v>1.2</v>
      </c>
      <c r="B16" s="87" t="s">
        <v>60</v>
      </c>
      <c r="C16" s="84">
        <f>SUM(C17,C20,C32,C33,C34,C35,C38,C39,C46:C50,C54,C55)</f>
        <v>6960</v>
      </c>
      <c r="D16" s="84">
        <f>SUM(D17,D20,D32,D33,D34,D35,D38,D39,D46:D50,D54,D55)</f>
        <v>6960</v>
      </c>
      <c r="E16" s="228"/>
    </row>
    <row r="17" spans="1:6" s="3" customFormat="1">
      <c r="A17" s="88" t="s">
        <v>32</v>
      </c>
      <c r="B17" s="88" t="s">
        <v>1</v>
      </c>
      <c r="C17" s="83">
        <f>SUM(C18:C19)</f>
        <v>6280</v>
      </c>
      <c r="D17" s="83">
        <f>SUM(D18:D19)</f>
        <v>6280</v>
      </c>
      <c r="E17" s="95"/>
    </row>
    <row r="18" spans="1:6" s="3" customFormat="1">
      <c r="A18" s="97" t="s">
        <v>98</v>
      </c>
      <c r="B18" s="97" t="s">
        <v>61</v>
      </c>
      <c r="C18" s="4">
        <v>6280</v>
      </c>
      <c r="D18" s="229">
        <v>6280</v>
      </c>
      <c r="E18" s="95"/>
    </row>
    <row r="19" spans="1:6" s="3" customFormat="1">
      <c r="A19" s="97" t="s">
        <v>99</v>
      </c>
      <c r="B19" s="97" t="s">
        <v>62</v>
      </c>
      <c r="C19" s="4"/>
      <c r="D19" s="229"/>
      <c r="E19" s="95"/>
    </row>
    <row r="20" spans="1:6" s="3" customFormat="1">
      <c r="A20" s="88" t="s">
        <v>33</v>
      </c>
      <c r="B20" s="88" t="s">
        <v>2</v>
      </c>
      <c r="C20" s="83">
        <f>SUM(C21:C26,C31)</f>
        <v>305</v>
      </c>
      <c r="D20" s="83">
        <f>SUM(D21:D26,D31)</f>
        <v>305</v>
      </c>
      <c r="E20" s="230"/>
      <c r="F20" s="231"/>
    </row>
    <row r="21" spans="1:6" s="234" customFormat="1" ht="31.5">
      <c r="A21" s="97" t="s">
        <v>12</v>
      </c>
      <c r="B21" s="97" t="s">
        <v>245</v>
      </c>
      <c r="C21" s="232">
        <v>155</v>
      </c>
      <c r="D21" s="39">
        <v>155</v>
      </c>
      <c r="E21" s="233"/>
    </row>
    <row r="22" spans="1:6" s="234" customFormat="1">
      <c r="A22" s="97" t="s">
        <v>13</v>
      </c>
      <c r="B22" s="97" t="s">
        <v>14</v>
      </c>
      <c r="C22" s="232"/>
      <c r="D22" s="40"/>
      <c r="E22" s="233"/>
    </row>
    <row r="23" spans="1:6" s="234" customFormat="1" ht="31.5">
      <c r="A23" s="97" t="s">
        <v>276</v>
      </c>
      <c r="B23" s="97" t="s">
        <v>22</v>
      </c>
      <c r="C23" s="232"/>
      <c r="D23" s="41"/>
      <c r="E23" s="233"/>
    </row>
    <row r="24" spans="1:6" s="234" customFormat="1" ht="16.5" customHeight="1">
      <c r="A24" s="97" t="s">
        <v>277</v>
      </c>
      <c r="B24" s="97" t="s">
        <v>15</v>
      </c>
      <c r="C24" s="232">
        <v>150</v>
      </c>
      <c r="D24" s="41">
        <v>150</v>
      </c>
      <c r="E24" s="233"/>
    </row>
    <row r="25" spans="1:6" s="234" customFormat="1" ht="16.5" customHeight="1">
      <c r="A25" s="97" t="s">
        <v>278</v>
      </c>
      <c r="B25" s="97" t="s">
        <v>16</v>
      </c>
      <c r="C25" s="232"/>
      <c r="D25" s="41"/>
      <c r="E25" s="233"/>
    </row>
    <row r="26" spans="1:6" s="234" customFormat="1" ht="16.5" customHeight="1">
      <c r="A26" s="97" t="s">
        <v>279</v>
      </c>
      <c r="B26" s="97" t="s">
        <v>17</v>
      </c>
      <c r="C26" s="83">
        <f>SUM(C27:C30)</f>
        <v>0</v>
      </c>
      <c r="D26" s="83">
        <f>SUM(D27:D30)</f>
        <v>0</v>
      </c>
      <c r="E26" s="233"/>
    </row>
    <row r="27" spans="1:6" s="234" customFormat="1" ht="16.5" customHeight="1">
      <c r="A27" s="235" t="s">
        <v>280</v>
      </c>
      <c r="B27" s="235" t="s">
        <v>18</v>
      </c>
      <c r="C27" s="232"/>
      <c r="D27" s="41"/>
      <c r="E27" s="233"/>
    </row>
    <row r="28" spans="1:6" s="234" customFormat="1" ht="16.5" customHeight="1">
      <c r="A28" s="235" t="s">
        <v>281</v>
      </c>
      <c r="B28" s="235" t="s">
        <v>19</v>
      </c>
      <c r="C28" s="232"/>
      <c r="D28" s="41"/>
      <c r="E28" s="233"/>
    </row>
    <row r="29" spans="1:6" s="234" customFormat="1" ht="16.5" customHeight="1">
      <c r="A29" s="235" t="s">
        <v>282</v>
      </c>
      <c r="B29" s="235" t="s">
        <v>20</v>
      </c>
      <c r="C29" s="232"/>
      <c r="D29" s="41"/>
      <c r="E29" s="233"/>
    </row>
    <row r="30" spans="1:6" s="234" customFormat="1" ht="16.5" customHeight="1">
      <c r="A30" s="235" t="s">
        <v>283</v>
      </c>
      <c r="B30" s="235" t="s">
        <v>23</v>
      </c>
      <c r="C30" s="232"/>
      <c r="D30" s="42"/>
      <c r="E30" s="233"/>
    </row>
    <row r="31" spans="1:6" s="234" customFormat="1" ht="16.5" customHeight="1">
      <c r="A31" s="97" t="s">
        <v>284</v>
      </c>
      <c r="B31" s="97" t="s">
        <v>21</v>
      </c>
      <c r="C31" s="232"/>
      <c r="D31" s="42"/>
      <c r="E31" s="233"/>
    </row>
    <row r="32" spans="1:6" s="3" customFormat="1" ht="16.5" customHeight="1">
      <c r="A32" s="88" t="s">
        <v>34</v>
      </c>
      <c r="B32" s="88" t="s">
        <v>3</v>
      </c>
      <c r="C32" s="4"/>
      <c r="D32" s="229"/>
      <c r="E32" s="230"/>
    </row>
    <row r="33" spans="1:5" s="3" customFormat="1" ht="16.5" customHeight="1">
      <c r="A33" s="88" t="s">
        <v>35</v>
      </c>
      <c r="B33" s="88" t="s">
        <v>4</v>
      </c>
      <c r="C33" s="4"/>
      <c r="D33" s="229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29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285</v>
      </c>
      <c r="B36" s="97" t="s">
        <v>56</v>
      </c>
      <c r="C36" s="4"/>
      <c r="D36" s="229"/>
      <c r="E36" s="95"/>
    </row>
    <row r="37" spans="1:5" s="3" customFormat="1" ht="16.5" customHeight="1">
      <c r="A37" s="97" t="s">
        <v>286</v>
      </c>
      <c r="B37" s="97" t="s">
        <v>55</v>
      </c>
      <c r="C37" s="4"/>
      <c r="D37" s="229"/>
      <c r="E37" s="95"/>
    </row>
    <row r="38" spans="1:5" s="3" customFormat="1" ht="16.5" customHeight="1">
      <c r="A38" s="88" t="s">
        <v>38</v>
      </c>
      <c r="B38" s="88" t="s">
        <v>49</v>
      </c>
      <c r="C38" s="4">
        <v>15</v>
      </c>
      <c r="D38" s="229">
        <v>15</v>
      </c>
      <c r="E38" s="95"/>
    </row>
    <row r="39" spans="1:5" s="3" customFormat="1" ht="16.5" customHeight="1">
      <c r="A39" s="88" t="s">
        <v>39</v>
      </c>
      <c r="B39" s="88" t="s">
        <v>386</v>
      </c>
      <c r="C39" s="83">
        <f>SUM(C40:C45)</f>
        <v>60</v>
      </c>
      <c r="D39" s="83">
        <f>SUM(D40:D45)</f>
        <v>60</v>
      </c>
      <c r="E39" s="95"/>
    </row>
    <row r="40" spans="1:5" s="3" customFormat="1" ht="16.5" customHeight="1">
      <c r="A40" s="17" t="s">
        <v>341</v>
      </c>
      <c r="B40" s="17" t="s">
        <v>345</v>
      </c>
      <c r="C40" s="4"/>
      <c r="D40" s="229"/>
      <c r="E40" s="95"/>
    </row>
    <row r="41" spans="1:5" s="3" customFormat="1" ht="16.5" customHeight="1">
      <c r="A41" s="17" t="s">
        <v>342</v>
      </c>
      <c r="B41" s="17" t="s">
        <v>346</v>
      </c>
      <c r="C41" s="4"/>
      <c r="D41" s="229"/>
      <c r="E41" s="95"/>
    </row>
    <row r="42" spans="1:5" s="3" customFormat="1" ht="16.5" customHeight="1">
      <c r="A42" s="17" t="s">
        <v>343</v>
      </c>
      <c r="B42" s="17" t="s">
        <v>349</v>
      </c>
      <c r="C42" s="4">
        <v>60</v>
      </c>
      <c r="D42" s="229">
        <v>60</v>
      </c>
      <c r="E42" s="95"/>
    </row>
    <row r="43" spans="1:5" s="3" customFormat="1" ht="16.5" customHeight="1">
      <c r="A43" s="17" t="s">
        <v>348</v>
      </c>
      <c r="B43" s="17" t="s">
        <v>350</v>
      </c>
      <c r="C43" s="4"/>
      <c r="D43" s="229"/>
      <c r="E43" s="95"/>
    </row>
    <row r="44" spans="1:5" s="3" customFormat="1" ht="16.5" customHeight="1">
      <c r="A44" s="17" t="s">
        <v>351</v>
      </c>
      <c r="B44" s="17" t="s">
        <v>462</v>
      </c>
      <c r="C44" s="4"/>
      <c r="D44" s="229"/>
      <c r="E44" s="95"/>
    </row>
    <row r="45" spans="1:5" s="3" customFormat="1" ht="16.5" customHeight="1">
      <c r="A45" s="17" t="s">
        <v>463</v>
      </c>
      <c r="B45" s="17" t="s">
        <v>347</v>
      </c>
      <c r="C45" s="4"/>
      <c r="D45" s="229"/>
      <c r="E45" s="95"/>
    </row>
    <row r="46" spans="1:5" s="3" customFormat="1" ht="31.5">
      <c r="A46" s="88" t="s">
        <v>40</v>
      </c>
      <c r="B46" s="88" t="s">
        <v>28</v>
      </c>
      <c r="C46" s="4"/>
      <c r="D46" s="229"/>
      <c r="E46" s="95"/>
    </row>
    <row r="47" spans="1:5" s="3" customFormat="1" ht="16.5" customHeight="1">
      <c r="A47" s="88" t="s">
        <v>41</v>
      </c>
      <c r="B47" s="88" t="s">
        <v>24</v>
      </c>
      <c r="C47" s="4"/>
      <c r="D47" s="229"/>
      <c r="E47" s="95"/>
    </row>
    <row r="48" spans="1:5" s="3" customFormat="1" ht="16.5" customHeight="1">
      <c r="A48" s="88" t="s">
        <v>42</v>
      </c>
      <c r="B48" s="88" t="s">
        <v>25</v>
      </c>
      <c r="C48" s="4"/>
      <c r="D48" s="229"/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29"/>
      <c r="E49" s="95"/>
    </row>
    <row r="50" spans="1:6" s="3" customFormat="1" ht="16.5" customHeight="1">
      <c r="A50" s="88" t="s">
        <v>44</v>
      </c>
      <c r="B50" s="88" t="s">
        <v>387</v>
      </c>
      <c r="C50" s="83">
        <f>SUM(C51:C53)</f>
        <v>300</v>
      </c>
      <c r="D50" s="83">
        <f>SUM(D51:D53)</f>
        <v>300</v>
      </c>
      <c r="E50" s="95"/>
    </row>
    <row r="51" spans="1:6" s="3" customFormat="1" ht="16.5" customHeight="1">
      <c r="A51" s="97" t="s">
        <v>357</v>
      </c>
      <c r="B51" s="97" t="s">
        <v>360</v>
      </c>
      <c r="C51" s="4">
        <v>300</v>
      </c>
      <c r="D51" s="229">
        <v>300</v>
      </c>
      <c r="E51" s="95"/>
    </row>
    <row r="52" spans="1:6" s="3" customFormat="1" ht="16.5" customHeight="1">
      <c r="A52" s="97" t="s">
        <v>358</v>
      </c>
      <c r="B52" s="97" t="s">
        <v>359</v>
      </c>
      <c r="C52" s="4"/>
      <c r="D52" s="229"/>
      <c r="E52" s="95"/>
    </row>
    <row r="53" spans="1:6" s="3" customFormat="1" ht="16.5" customHeight="1">
      <c r="A53" s="97" t="s">
        <v>361</v>
      </c>
      <c r="B53" s="97" t="s">
        <v>362</v>
      </c>
      <c r="C53" s="4"/>
      <c r="D53" s="229"/>
      <c r="E53" s="95"/>
    </row>
    <row r="54" spans="1:6" s="3" customFormat="1" ht="31.5">
      <c r="A54" s="88" t="s">
        <v>45</v>
      </c>
      <c r="B54" s="88" t="s">
        <v>29</v>
      </c>
      <c r="C54" s="4"/>
      <c r="D54" s="229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29"/>
      <c r="E55" s="230"/>
      <c r="F55" s="231"/>
    </row>
    <row r="56" spans="1:6" s="3" customFormat="1" ht="31.5">
      <c r="A56" s="87">
        <v>1.3</v>
      </c>
      <c r="B56" s="87" t="s">
        <v>392</v>
      </c>
      <c r="C56" s="84">
        <f>SUM(C57:C58)</f>
        <v>0</v>
      </c>
      <c r="D56" s="84">
        <f>SUM(D57:D58)</f>
        <v>0</v>
      </c>
      <c r="E56" s="230"/>
      <c r="F56" s="231"/>
    </row>
    <row r="57" spans="1:6" s="3" customFormat="1" ht="31.5">
      <c r="A57" s="88" t="s">
        <v>50</v>
      </c>
      <c r="B57" s="88" t="s">
        <v>48</v>
      </c>
      <c r="C57" s="4"/>
      <c r="D57" s="229"/>
      <c r="E57" s="230"/>
      <c r="F57" s="231"/>
    </row>
    <row r="58" spans="1:6" s="3" customFormat="1" ht="16.5" customHeight="1">
      <c r="A58" s="88" t="s">
        <v>51</v>
      </c>
      <c r="B58" s="88" t="s">
        <v>47</v>
      </c>
      <c r="C58" s="4"/>
      <c r="D58" s="229"/>
      <c r="E58" s="230"/>
      <c r="F58" s="231"/>
    </row>
    <row r="59" spans="1:6" s="3" customFormat="1">
      <c r="A59" s="87">
        <v>1.4</v>
      </c>
      <c r="B59" s="87" t="s">
        <v>394</v>
      </c>
      <c r="C59" s="4"/>
      <c r="D59" s="229"/>
      <c r="E59" s="230"/>
      <c r="F59" s="231"/>
    </row>
    <row r="60" spans="1:6" s="234" customFormat="1">
      <c r="A60" s="87">
        <v>1.5</v>
      </c>
      <c r="B60" s="87" t="s">
        <v>7</v>
      </c>
      <c r="C60" s="232"/>
      <c r="D60" s="41"/>
      <c r="E60" s="233"/>
    </row>
    <row r="61" spans="1:6" s="234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33"/>
    </row>
    <row r="62" spans="1:6" s="234" customFormat="1">
      <c r="A62" s="88" t="s">
        <v>292</v>
      </c>
      <c r="B62" s="47" t="s">
        <v>52</v>
      </c>
      <c r="C62" s="232"/>
      <c r="D62" s="41"/>
      <c r="E62" s="233"/>
    </row>
    <row r="63" spans="1:6" s="234" customFormat="1" ht="31.5">
      <c r="A63" s="88" t="s">
        <v>293</v>
      </c>
      <c r="B63" s="47" t="s">
        <v>54</v>
      </c>
      <c r="C63" s="232"/>
      <c r="D63" s="41"/>
      <c r="E63" s="233"/>
    </row>
    <row r="64" spans="1:6" s="234" customFormat="1">
      <c r="A64" s="88" t="s">
        <v>294</v>
      </c>
      <c r="B64" s="47" t="s">
        <v>53</v>
      </c>
      <c r="C64" s="41"/>
      <c r="D64" s="41"/>
      <c r="E64" s="233"/>
    </row>
    <row r="65" spans="1:5" s="234" customFormat="1">
      <c r="A65" s="88" t="s">
        <v>295</v>
      </c>
      <c r="B65" s="47" t="s">
        <v>27</v>
      </c>
      <c r="C65" s="232"/>
      <c r="D65" s="41"/>
      <c r="E65" s="233"/>
    </row>
    <row r="66" spans="1:5" s="234" customFormat="1">
      <c r="A66" s="88" t="s">
        <v>323</v>
      </c>
      <c r="B66" s="47" t="s">
        <v>324</v>
      </c>
      <c r="C66" s="232"/>
      <c r="D66" s="41"/>
      <c r="E66" s="233"/>
    </row>
    <row r="67" spans="1:5">
      <c r="A67" s="227">
        <v>2</v>
      </c>
      <c r="B67" s="227" t="s">
        <v>388</v>
      </c>
      <c r="C67" s="236"/>
      <c r="D67" s="85">
        <f>SUM(D68:D74)</f>
        <v>0</v>
      </c>
      <c r="E67" s="96"/>
    </row>
    <row r="68" spans="1:5">
      <c r="A68" s="98">
        <v>2.1</v>
      </c>
      <c r="B68" s="237" t="s">
        <v>100</v>
      </c>
      <c r="C68" s="238"/>
      <c r="D68" s="22"/>
      <c r="E68" s="96"/>
    </row>
    <row r="69" spans="1:5">
      <c r="A69" s="98">
        <v>2.2000000000000002</v>
      </c>
      <c r="B69" s="237" t="s">
        <v>389</v>
      </c>
      <c r="C69" s="238"/>
      <c r="D69" s="22"/>
      <c r="E69" s="96"/>
    </row>
    <row r="70" spans="1:5">
      <c r="A70" s="98">
        <v>2.2999999999999998</v>
      </c>
      <c r="B70" s="237" t="s">
        <v>104</v>
      </c>
      <c r="C70" s="238"/>
      <c r="D70" s="22"/>
      <c r="E70" s="96"/>
    </row>
    <row r="71" spans="1:5">
      <c r="A71" s="98">
        <v>2.4</v>
      </c>
      <c r="B71" s="237" t="s">
        <v>103</v>
      </c>
      <c r="C71" s="238"/>
      <c r="D71" s="22"/>
      <c r="E71" s="96"/>
    </row>
    <row r="72" spans="1:5">
      <c r="A72" s="98">
        <v>2.5</v>
      </c>
      <c r="B72" s="237" t="s">
        <v>390</v>
      </c>
      <c r="C72" s="238"/>
      <c r="D72" s="22"/>
      <c r="E72" s="96"/>
    </row>
    <row r="73" spans="1:5">
      <c r="A73" s="98">
        <v>2.6</v>
      </c>
      <c r="B73" s="237" t="s">
        <v>101</v>
      </c>
      <c r="C73" s="238"/>
      <c r="D73" s="22"/>
      <c r="E73" s="96"/>
    </row>
    <row r="74" spans="1:5">
      <c r="A74" s="98">
        <v>2.7</v>
      </c>
      <c r="B74" s="237" t="s">
        <v>102</v>
      </c>
      <c r="C74" s="239"/>
      <c r="D74" s="22"/>
      <c r="E74" s="96"/>
    </row>
    <row r="75" spans="1:5">
      <c r="A75" s="227">
        <v>3</v>
      </c>
      <c r="B75" s="227" t="s">
        <v>417</v>
      </c>
      <c r="C75" s="85"/>
      <c r="D75" s="22"/>
      <c r="E75" s="96"/>
    </row>
    <row r="76" spans="1:5">
      <c r="A76" s="227">
        <v>4</v>
      </c>
      <c r="B76" s="227" t="s">
        <v>247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248</v>
      </c>
      <c r="C77" s="238"/>
      <c r="D77" s="8"/>
      <c r="E77" s="96"/>
    </row>
    <row r="78" spans="1:5">
      <c r="A78" s="98">
        <v>4.2</v>
      </c>
      <c r="B78" s="98" t="s">
        <v>249</v>
      </c>
      <c r="C78" s="239"/>
      <c r="D78" s="8"/>
      <c r="E78" s="96"/>
    </row>
    <row r="79" spans="1:5">
      <c r="A79" s="227">
        <v>5</v>
      </c>
      <c r="B79" s="227" t="s">
        <v>274</v>
      </c>
      <c r="C79" s="255"/>
      <c r="D79" s="239"/>
      <c r="E79" s="96"/>
    </row>
    <row r="80" spans="1:5">
      <c r="B80" s="45"/>
    </row>
    <row r="81" spans="1:9">
      <c r="A81" s="455" t="s">
        <v>464</v>
      </c>
      <c r="B81" s="455"/>
      <c r="C81" s="455"/>
      <c r="D81" s="455"/>
      <c r="E81" s="5"/>
    </row>
    <row r="82" spans="1:9">
      <c r="B82" s="45"/>
    </row>
    <row r="83" spans="1:9" s="23" customFormat="1" ht="12.75"/>
    <row r="84" spans="1:9">
      <c r="A84" s="69" t="s">
        <v>107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414</v>
      </c>
      <c r="D87" s="12"/>
      <c r="E87"/>
      <c r="F87"/>
      <c r="G87"/>
      <c r="H87"/>
      <c r="I87"/>
    </row>
    <row r="88" spans="1:9">
      <c r="A88"/>
      <c r="B88" s="2" t="s">
        <v>415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A6" sqref="A6"/>
    </sheetView>
  </sheetViews>
  <sheetFormatPr defaultRowHeight="15.7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313</v>
      </c>
      <c r="B1" s="77"/>
      <c r="C1" s="452" t="s">
        <v>109</v>
      </c>
      <c r="D1" s="452"/>
      <c r="E1" s="91"/>
    </row>
    <row r="2" spans="1:5" s="6" customFormat="1">
      <c r="A2" s="74" t="s">
        <v>314</v>
      </c>
      <c r="B2" s="77"/>
      <c r="C2" s="450" t="str">
        <f>'ფორმა N1'!L2</f>
        <v>12/09/2017-02/10/2017</v>
      </c>
      <c r="D2" s="450"/>
      <c r="E2" s="91"/>
    </row>
    <row r="3" spans="1:5" s="6" customFormat="1">
      <c r="A3" s="76" t="s">
        <v>140</v>
      </c>
      <c r="B3" s="74"/>
      <c r="C3" s="160"/>
      <c r="D3" s="160"/>
      <c r="E3" s="91"/>
    </row>
    <row r="4" spans="1:5" s="6" customFormat="1">
      <c r="A4" s="76"/>
      <c r="B4" s="76"/>
      <c r="C4" s="160"/>
      <c r="D4" s="16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29" t="str">
        <f>'ფორმა N1'!A5</f>
        <v>პოლიტიკური მოძრაობა თავისუფლება -ზვიად გამსახურდიას გზა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1.5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.75">
      <c r="A10" s="98" t="s">
        <v>315</v>
      </c>
      <c r="B10" s="98"/>
      <c r="C10" s="4"/>
      <c r="D10" s="4"/>
      <c r="E10" s="93"/>
    </row>
    <row r="11" spans="1:5" s="10" customFormat="1">
      <c r="A11" s="98" t="s">
        <v>316</v>
      </c>
      <c r="B11" s="98"/>
      <c r="C11" s="4"/>
      <c r="D11" s="4"/>
      <c r="E11" s="94"/>
    </row>
    <row r="12" spans="1:5" s="10" customFormat="1">
      <c r="A12" s="87" t="s">
        <v>273</v>
      </c>
      <c r="B12" s="87"/>
      <c r="C12" s="4"/>
      <c r="D12" s="4"/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5" s="10" customFormat="1" ht="17.25" customHeight="1">
      <c r="A17" s="98" t="s">
        <v>317</v>
      </c>
      <c r="B17" s="87"/>
      <c r="C17" s="4"/>
      <c r="D17" s="4"/>
      <c r="E17" s="94"/>
    </row>
    <row r="18" spans="1:5" s="10" customFormat="1" ht="18" customHeight="1">
      <c r="A18" s="98" t="s">
        <v>318</v>
      </c>
      <c r="B18" s="87"/>
      <c r="C18" s="4"/>
      <c r="D18" s="4"/>
      <c r="E18" s="94"/>
    </row>
    <row r="19" spans="1:5" s="10" customFormat="1">
      <c r="A19" s="87" t="s">
        <v>273</v>
      </c>
      <c r="B19" s="87"/>
      <c r="C19" s="4"/>
      <c r="D19" s="4"/>
      <c r="E19" s="94"/>
    </row>
    <row r="20" spans="1:5" s="10" customFormat="1">
      <c r="A20" s="87" t="s">
        <v>273</v>
      </c>
      <c r="B20" s="87"/>
      <c r="C20" s="4"/>
      <c r="D20" s="4"/>
      <c r="E20" s="94"/>
    </row>
    <row r="21" spans="1:5" s="10" customFormat="1">
      <c r="A21" s="87" t="s">
        <v>273</v>
      </c>
      <c r="B21" s="87"/>
      <c r="C21" s="4"/>
      <c r="D21" s="4"/>
      <c r="E21" s="94"/>
    </row>
    <row r="22" spans="1:5" s="10" customFormat="1">
      <c r="A22" s="87" t="s">
        <v>273</v>
      </c>
      <c r="B22" s="87"/>
      <c r="C22" s="4"/>
      <c r="D22" s="4"/>
      <c r="E22" s="94"/>
    </row>
    <row r="23" spans="1:5" s="10" customFormat="1">
      <c r="A23" s="87" t="s">
        <v>273</v>
      </c>
      <c r="B23" s="87"/>
      <c r="C23" s="4"/>
      <c r="D23" s="4"/>
      <c r="E23" s="94"/>
    </row>
    <row r="24" spans="1:5">
      <c r="A24" s="99"/>
      <c r="B24" s="99" t="s">
        <v>322</v>
      </c>
      <c r="C24" s="86">
        <f>SUM(C10:C23)</f>
        <v>0</v>
      </c>
      <c r="D24" s="86">
        <f>SUM(D10:D23)</f>
        <v>0</v>
      </c>
      <c r="E24" s="96"/>
    </row>
    <row r="25" spans="1:5">
      <c r="A25" s="45"/>
      <c r="B25" s="45"/>
    </row>
    <row r="26" spans="1:5">
      <c r="A26" s="248" t="s">
        <v>407</v>
      </c>
      <c r="E26" s="5"/>
    </row>
    <row r="27" spans="1:5">
      <c r="A27" s="2" t="s">
        <v>408</v>
      </c>
    </row>
    <row r="28" spans="1:5">
      <c r="A28" s="201" t="s">
        <v>409</v>
      </c>
    </row>
    <row r="29" spans="1:5">
      <c r="A29" s="201"/>
    </row>
    <row r="30" spans="1:5">
      <c r="A30" s="201" t="s">
        <v>337</v>
      </c>
    </row>
    <row r="31" spans="1:5" s="23" customFormat="1" ht="12.75"/>
    <row r="32" spans="1:5">
      <c r="A32" s="69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9"/>
      <c r="B35" s="69" t="s">
        <v>266</v>
      </c>
      <c r="D35" s="12"/>
      <c r="E35"/>
      <c r="F35"/>
      <c r="G35"/>
      <c r="H35"/>
      <c r="I35"/>
    </row>
    <row r="36" spans="1:9">
      <c r="B36" s="2" t="s">
        <v>265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.75">
      <c r="A1" s="74" t="s">
        <v>391</v>
      </c>
      <c r="B1" s="74"/>
      <c r="C1" s="77"/>
      <c r="D1" s="77"/>
      <c r="E1" s="77"/>
      <c r="F1" s="77"/>
      <c r="G1" s="215"/>
      <c r="H1" s="215"/>
      <c r="I1" s="452" t="s">
        <v>109</v>
      </c>
      <c r="J1" s="452"/>
    </row>
    <row r="2" spans="1:10" ht="15.75">
      <c r="A2" s="76" t="s">
        <v>140</v>
      </c>
      <c r="B2" s="74"/>
      <c r="C2" s="77"/>
      <c r="D2" s="77"/>
      <c r="E2" s="77"/>
      <c r="F2" s="77"/>
      <c r="G2" s="215"/>
      <c r="H2" s="215"/>
      <c r="I2" s="450" t="str">
        <f>'ფორმა N1'!L2</f>
        <v>12/09/2017-02/10/2017</v>
      </c>
      <c r="J2" s="450"/>
    </row>
    <row r="3" spans="1:10" ht="15.75">
      <c r="A3" s="76"/>
      <c r="B3" s="76"/>
      <c r="C3" s="74"/>
      <c r="D3" s="74"/>
      <c r="E3" s="74"/>
      <c r="F3" s="74"/>
      <c r="G3" s="162"/>
      <c r="H3" s="162"/>
      <c r="I3" s="215"/>
    </row>
    <row r="4" spans="1:10" ht="15.7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.75">
      <c r="A5" s="429" t="str">
        <f>'ფორმა N1'!A5</f>
        <v>პოლიტიკური მოძრაობა თავისუფლება -ზვიად გამსახურდიას გზა</v>
      </c>
      <c r="B5" s="80"/>
      <c r="C5" s="80"/>
      <c r="D5" s="80"/>
      <c r="E5" s="80"/>
      <c r="F5" s="80"/>
      <c r="G5" s="81"/>
      <c r="H5" s="81"/>
      <c r="I5" s="81"/>
    </row>
    <row r="6" spans="1:10" ht="15.75">
      <c r="A6" s="77"/>
      <c r="B6" s="77"/>
      <c r="C6" s="77"/>
      <c r="D6" s="77"/>
      <c r="E6" s="77"/>
      <c r="F6" s="77"/>
      <c r="G6" s="76"/>
      <c r="H6" s="76"/>
      <c r="I6" s="76"/>
    </row>
    <row r="7" spans="1:10" ht="15.75">
      <c r="A7" s="161"/>
      <c r="B7" s="161"/>
      <c r="C7" s="161"/>
      <c r="D7" s="208"/>
      <c r="E7" s="161"/>
      <c r="F7" s="161"/>
      <c r="G7" s="78"/>
      <c r="H7" s="78"/>
      <c r="I7" s="78"/>
    </row>
    <row r="8" spans="1:10" ht="63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331</v>
      </c>
      <c r="F8" s="90" t="s">
        <v>335</v>
      </c>
      <c r="G8" s="79" t="s">
        <v>10</v>
      </c>
      <c r="H8" s="79" t="s">
        <v>9</v>
      </c>
      <c r="I8" s="79" t="s">
        <v>376</v>
      </c>
      <c r="J8" s="218" t="s">
        <v>334</v>
      </c>
    </row>
    <row r="9" spans="1:10" ht="15.75">
      <c r="A9" s="98">
        <v>1</v>
      </c>
      <c r="B9" s="98"/>
      <c r="C9" s="98"/>
      <c r="D9" s="98"/>
      <c r="E9" s="98"/>
      <c r="F9" s="98"/>
      <c r="G9" s="4"/>
      <c r="H9" s="4"/>
      <c r="I9" s="4"/>
      <c r="J9" s="218" t="s">
        <v>0</v>
      </c>
    </row>
    <row r="10" spans="1:10" ht="15.7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.7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.7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.7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.7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.7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.7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.7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.7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.7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.7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.7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.7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.7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.75">
      <c r="A24" s="87" t="s">
        <v>271</v>
      </c>
      <c r="B24" s="87"/>
      <c r="C24" s="87"/>
      <c r="D24" s="87"/>
      <c r="E24" s="87"/>
      <c r="F24" s="98"/>
      <c r="G24" s="4"/>
      <c r="H24" s="4"/>
      <c r="I24" s="4"/>
    </row>
    <row r="25" spans="1:9" ht="15.75">
      <c r="A25" s="87"/>
      <c r="B25" s="99"/>
      <c r="C25" s="99"/>
      <c r="D25" s="99"/>
      <c r="E25" s="99"/>
      <c r="F25" s="87" t="s">
        <v>422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.75">
      <c r="A26" s="216"/>
      <c r="B26" s="216"/>
      <c r="C26" s="216"/>
      <c r="D26" s="216"/>
      <c r="E26" s="216"/>
      <c r="F26" s="216"/>
      <c r="G26" s="216"/>
      <c r="H26" s="184"/>
      <c r="I26" s="184"/>
    </row>
    <row r="27" spans="1:9" ht="15.75">
      <c r="A27" s="217" t="s">
        <v>411</v>
      </c>
      <c r="B27" s="217"/>
      <c r="C27" s="216"/>
      <c r="D27" s="216"/>
      <c r="E27" s="216"/>
      <c r="F27" s="216"/>
      <c r="G27" s="216"/>
      <c r="H27" s="184"/>
      <c r="I27" s="184"/>
    </row>
    <row r="28" spans="1:9" ht="15.75">
      <c r="A28" s="217"/>
      <c r="B28" s="217"/>
      <c r="C28" s="216"/>
      <c r="D28" s="216"/>
      <c r="E28" s="216"/>
      <c r="F28" s="216"/>
      <c r="G28" s="216"/>
      <c r="H28" s="184"/>
      <c r="I28" s="184"/>
    </row>
    <row r="29" spans="1:9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 ht="15.75">
      <c r="A30" s="190" t="s">
        <v>107</v>
      </c>
      <c r="B30" s="190"/>
      <c r="C30" s="184"/>
      <c r="D30" s="184"/>
      <c r="E30" s="184"/>
      <c r="F30" s="184"/>
      <c r="G30" s="184"/>
      <c r="H30" s="184"/>
      <c r="I30" s="184"/>
    </row>
    <row r="31" spans="1:9" ht="15.75">
      <c r="A31" s="184"/>
      <c r="B31" s="184"/>
      <c r="C31" s="184"/>
      <c r="D31" s="184"/>
      <c r="E31" s="184"/>
      <c r="F31" s="184"/>
      <c r="G31" s="184"/>
      <c r="H31" s="184"/>
      <c r="I31" s="184"/>
    </row>
    <row r="32" spans="1:9" ht="15.75">
      <c r="A32" s="184"/>
      <c r="B32" s="184"/>
      <c r="C32" s="184"/>
      <c r="D32" s="184"/>
      <c r="E32" s="188"/>
      <c r="F32" s="188"/>
      <c r="G32" s="188"/>
      <c r="H32" s="184"/>
      <c r="I32" s="184"/>
    </row>
    <row r="33" spans="1:9" ht="15.75">
      <c r="A33" s="190"/>
      <c r="B33" s="190"/>
      <c r="C33" s="190" t="s">
        <v>375</v>
      </c>
      <c r="D33" s="190"/>
      <c r="E33" s="190"/>
      <c r="F33" s="190"/>
      <c r="G33" s="190"/>
      <c r="H33" s="184"/>
      <c r="I33" s="184"/>
    </row>
    <row r="34" spans="1:9" ht="15.75">
      <c r="A34" s="184"/>
      <c r="B34" s="184"/>
      <c r="C34" s="184" t="s">
        <v>374</v>
      </c>
      <c r="D34" s="184"/>
      <c r="E34" s="184"/>
      <c r="F34" s="184"/>
      <c r="G34" s="184"/>
      <c r="H34" s="184"/>
      <c r="I34" s="184"/>
    </row>
    <row r="35" spans="1:9">
      <c r="A35" s="192"/>
      <c r="B35" s="192"/>
      <c r="C35" s="192" t="s">
        <v>139</v>
      </c>
      <c r="D35" s="192"/>
      <c r="E35" s="192"/>
      <c r="F35" s="192"/>
      <c r="G35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9" sqref="A9:I31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4" t="s">
        <v>352</v>
      </c>
      <c r="B1" s="77"/>
      <c r="C1" s="77"/>
      <c r="D1" s="77"/>
      <c r="E1" s="77"/>
      <c r="F1" s="77"/>
      <c r="G1" s="452" t="s">
        <v>109</v>
      </c>
      <c r="H1" s="452"/>
      <c r="I1" s="360"/>
    </row>
    <row r="2" spans="1:9" ht="15.75">
      <c r="A2" s="76" t="s">
        <v>140</v>
      </c>
      <c r="B2" s="77"/>
      <c r="C2" s="77"/>
      <c r="D2" s="77"/>
      <c r="E2" s="77"/>
      <c r="F2" s="77"/>
      <c r="G2" s="450" t="str">
        <f>'ფორმა N1'!L2</f>
        <v>12/09/2017-02/10/2017</v>
      </c>
      <c r="H2" s="450"/>
      <c r="I2" s="76"/>
    </row>
    <row r="3" spans="1:9" ht="15.75">
      <c r="A3" s="76"/>
      <c r="B3" s="76"/>
      <c r="C3" s="76"/>
      <c r="D3" s="76"/>
      <c r="E3" s="76"/>
      <c r="F3" s="76"/>
      <c r="G3" s="162"/>
      <c r="H3" s="162"/>
      <c r="I3" s="360"/>
    </row>
    <row r="4" spans="1:9" ht="15.7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.75">
      <c r="A5" s="429" t="str">
        <f>'ფორმა N1'!A5</f>
        <v>პოლიტიკური მოძრაობა თავისუფლება -ზვიად გამსახურდიას გზა</v>
      </c>
      <c r="B5" s="80"/>
      <c r="C5" s="80"/>
      <c r="D5" s="80"/>
      <c r="E5" s="80"/>
      <c r="F5" s="80"/>
      <c r="G5" s="81"/>
      <c r="H5" s="81"/>
      <c r="I5" s="360"/>
    </row>
    <row r="6" spans="1:9" ht="15.75">
      <c r="A6" s="77"/>
      <c r="B6" s="77"/>
      <c r="C6" s="77"/>
      <c r="D6" s="77"/>
      <c r="E6" s="77"/>
      <c r="F6" s="77"/>
      <c r="G6" s="76"/>
      <c r="H6" s="76"/>
      <c r="I6" s="76"/>
    </row>
    <row r="7" spans="1:9" ht="15.75">
      <c r="A7" s="161"/>
      <c r="B7" s="161"/>
      <c r="C7" s="250"/>
      <c r="D7" s="161"/>
      <c r="E7" s="161"/>
      <c r="F7" s="161"/>
      <c r="G7" s="78"/>
      <c r="H7" s="78"/>
      <c r="I7" s="76"/>
    </row>
    <row r="8" spans="1:9" ht="47.25">
      <c r="A8" s="356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31.5">
      <c r="A9" s="432">
        <v>1</v>
      </c>
      <c r="B9" s="358" t="s">
        <v>516</v>
      </c>
      <c r="C9" s="87" t="s">
        <v>517</v>
      </c>
      <c r="D9" s="433">
        <v>65020000004</v>
      </c>
      <c r="E9" s="98"/>
      <c r="F9" s="98" t="s">
        <v>518</v>
      </c>
      <c r="G9" s="434">
        <v>20</v>
      </c>
      <c r="H9" s="435">
        <f>G9*15</f>
        <v>300</v>
      </c>
      <c r="I9" s="435">
        <f>H9</f>
        <v>300</v>
      </c>
    </row>
    <row r="10" spans="1:9" ht="15.75">
      <c r="A10" s="432">
        <v>2</v>
      </c>
      <c r="B10" s="358" t="s">
        <v>519</v>
      </c>
      <c r="C10" s="87" t="s">
        <v>520</v>
      </c>
      <c r="D10" s="87">
        <v>35001037392</v>
      </c>
      <c r="E10" s="98"/>
      <c r="F10" s="98" t="s">
        <v>521</v>
      </c>
      <c r="G10" s="434">
        <v>20</v>
      </c>
      <c r="H10" s="435">
        <f t="shared" ref="H10:H31" si="0">G10*15</f>
        <v>300</v>
      </c>
      <c r="I10" s="435">
        <f t="shared" ref="I10:I31" si="1">H10</f>
        <v>300</v>
      </c>
    </row>
    <row r="11" spans="1:9" ht="15.75">
      <c r="A11" s="432">
        <v>3</v>
      </c>
      <c r="B11" s="358" t="s">
        <v>522</v>
      </c>
      <c r="C11" s="87" t="s">
        <v>523</v>
      </c>
      <c r="D11" s="87">
        <v>35001077855</v>
      </c>
      <c r="E11" s="87"/>
      <c r="F11" s="87" t="s">
        <v>521</v>
      </c>
      <c r="G11" s="436">
        <v>20</v>
      </c>
      <c r="H11" s="435">
        <f t="shared" si="0"/>
        <v>300</v>
      </c>
      <c r="I11" s="435">
        <f t="shared" si="1"/>
        <v>300</v>
      </c>
    </row>
    <row r="12" spans="1:9" ht="15.75">
      <c r="A12" s="432">
        <v>4</v>
      </c>
      <c r="B12" s="358" t="s">
        <v>524</v>
      </c>
      <c r="C12" s="87" t="s">
        <v>525</v>
      </c>
      <c r="D12" s="87">
        <v>35001039607</v>
      </c>
      <c r="E12" s="87"/>
      <c r="F12" s="87" t="s">
        <v>526</v>
      </c>
      <c r="G12" s="436">
        <v>20</v>
      </c>
      <c r="H12" s="435">
        <f t="shared" si="0"/>
        <v>300</v>
      </c>
      <c r="I12" s="435">
        <f t="shared" si="1"/>
        <v>300</v>
      </c>
    </row>
    <row r="13" spans="1:9" ht="15.75">
      <c r="A13" s="432">
        <v>5</v>
      </c>
      <c r="B13" s="358" t="s">
        <v>527</v>
      </c>
      <c r="C13" s="87" t="s">
        <v>528</v>
      </c>
      <c r="D13" s="87">
        <v>3500101984</v>
      </c>
      <c r="E13" s="87"/>
      <c r="F13" s="87" t="s">
        <v>526</v>
      </c>
      <c r="G13" s="436">
        <v>20</v>
      </c>
      <c r="H13" s="435">
        <f t="shared" si="0"/>
        <v>300</v>
      </c>
      <c r="I13" s="435">
        <f t="shared" si="1"/>
        <v>300</v>
      </c>
    </row>
    <row r="14" spans="1:9" ht="15.75">
      <c r="A14" s="432">
        <v>6</v>
      </c>
      <c r="B14" s="358" t="s">
        <v>529</v>
      </c>
      <c r="C14" s="87" t="s">
        <v>517</v>
      </c>
      <c r="D14" s="87">
        <v>35001054963</v>
      </c>
      <c r="E14" s="87"/>
      <c r="F14" s="87" t="s">
        <v>530</v>
      </c>
      <c r="G14" s="436">
        <v>19</v>
      </c>
      <c r="H14" s="435">
        <f t="shared" si="0"/>
        <v>285</v>
      </c>
      <c r="I14" s="435">
        <f t="shared" si="1"/>
        <v>285</v>
      </c>
    </row>
    <row r="15" spans="1:9" ht="15.75">
      <c r="A15" s="432">
        <v>7</v>
      </c>
      <c r="B15" s="358" t="s">
        <v>531</v>
      </c>
      <c r="C15" s="87" t="s">
        <v>517</v>
      </c>
      <c r="D15" s="87">
        <v>35001011236</v>
      </c>
      <c r="E15" s="87"/>
      <c r="F15" s="87" t="s">
        <v>532</v>
      </c>
      <c r="G15" s="436">
        <v>18</v>
      </c>
      <c r="H15" s="435">
        <f t="shared" si="0"/>
        <v>270</v>
      </c>
      <c r="I15" s="435">
        <f t="shared" si="1"/>
        <v>270</v>
      </c>
    </row>
    <row r="16" spans="1:9" ht="15.75">
      <c r="A16" s="432">
        <v>8</v>
      </c>
      <c r="B16" s="358" t="s">
        <v>533</v>
      </c>
      <c r="C16" s="87" t="s">
        <v>534</v>
      </c>
      <c r="D16" s="87">
        <v>57001015805</v>
      </c>
      <c r="E16" s="87"/>
      <c r="F16" s="87" t="s">
        <v>532</v>
      </c>
      <c r="G16" s="436">
        <v>20</v>
      </c>
      <c r="H16" s="435">
        <f t="shared" si="0"/>
        <v>300</v>
      </c>
      <c r="I16" s="435">
        <f t="shared" si="1"/>
        <v>300</v>
      </c>
    </row>
    <row r="17" spans="1:9" ht="15.75">
      <c r="A17" s="432">
        <v>9</v>
      </c>
      <c r="B17" s="358" t="s">
        <v>535</v>
      </c>
      <c r="C17" s="87" t="s">
        <v>536</v>
      </c>
      <c r="D17" s="87">
        <v>35001058835</v>
      </c>
      <c r="E17" s="87"/>
      <c r="F17" s="87" t="s">
        <v>532</v>
      </c>
      <c r="G17" s="436">
        <v>18</v>
      </c>
      <c r="H17" s="435">
        <f t="shared" si="0"/>
        <v>270</v>
      </c>
      <c r="I17" s="435">
        <f t="shared" si="1"/>
        <v>270</v>
      </c>
    </row>
    <row r="18" spans="1:9" ht="15.75">
      <c r="A18" s="432">
        <v>10</v>
      </c>
      <c r="B18" s="358" t="s">
        <v>537</v>
      </c>
      <c r="C18" s="87" t="s">
        <v>538</v>
      </c>
      <c r="D18" s="87">
        <v>12001008637</v>
      </c>
      <c r="E18" s="87"/>
      <c r="F18" s="87" t="s">
        <v>539</v>
      </c>
      <c r="G18" s="436">
        <v>19</v>
      </c>
      <c r="H18" s="435">
        <f t="shared" si="0"/>
        <v>285</v>
      </c>
      <c r="I18" s="435">
        <f t="shared" si="1"/>
        <v>285</v>
      </c>
    </row>
    <row r="19" spans="1:9" ht="15.75">
      <c r="A19" s="432">
        <v>11</v>
      </c>
      <c r="B19" s="358" t="s">
        <v>540</v>
      </c>
      <c r="C19" s="87" t="s">
        <v>541</v>
      </c>
      <c r="D19" s="87">
        <v>35001119365</v>
      </c>
      <c r="E19" s="87"/>
      <c r="F19" s="87" t="s">
        <v>542</v>
      </c>
      <c r="G19" s="436">
        <v>18</v>
      </c>
      <c r="H19" s="435">
        <f t="shared" si="0"/>
        <v>270</v>
      </c>
      <c r="I19" s="435">
        <f t="shared" si="1"/>
        <v>270</v>
      </c>
    </row>
    <row r="20" spans="1:9" ht="15.75">
      <c r="A20" s="432">
        <v>12</v>
      </c>
      <c r="B20" s="358" t="s">
        <v>543</v>
      </c>
      <c r="C20" s="87" t="s">
        <v>544</v>
      </c>
      <c r="D20" s="87">
        <v>35001123648</v>
      </c>
      <c r="E20" s="87"/>
      <c r="F20" s="87" t="s">
        <v>542</v>
      </c>
      <c r="G20" s="436">
        <v>19</v>
      </c>
      <c r="H20" s="435">
        <f t="shared" si="0"/>
        <v>285</v>
      </c>
      <c r="I20" s="435">
        <f t="shared" si="1"/>
        <v>285</v>
      </c>
    </row>
    <row r="21" spans="1:9" ht="15.75">
      <c r="A21" s="432">
        <v>13</v>
      </c>
      <c r="B21" s="358" t="s">
        <v>545</v>
      </c>
      <c r="C21" s="87" t="s">
        <v>546</v>
      </c>
      <c r="D21" s="87">
        <v>35001024403</v>
      </c>
      <c r="E21" s="87"/>
      <c r="F21" s="87" t="s">
        <v>542</v>
      </c>
      <c r="G21" s="436">
        <v>20</v>
      </c>
      <c r="H21" s="435">
        <f t="shared" si="0"/>
        <v>300</v>
      </c>
      <c r="I21" s="435">
        <f t="shared" si="1"/>
        <v>300</v>
      </c>
    </row>
    <row r="22" spans="1:9" ht="15.75">
      <c r="A22" s="432">
        <v>14</v>
      </c>
      <c r="B22" s="358" t="s">
        <v>533</v>
      </c>
      <c r="C22" s="87" t="s">
        <v>547</v>
      </c>
      <c r="D22" s="87">
        <v>35001095092</v>
      </c>
      <c r="E22" s="87"/>
      <c r="F22" s="87" t="s">
        <v>548</v>
      </c>
      <c r="G22" s="436">
        <v>19</v>
      </c>
      <c r="H22" s="435">
        <f t="shared" si="0"/>
        <v>285</v>
      </c>
      <c r="I22" s="435">
        <f t="shared" si="1"/>
        <v>285</v>
      </c>
    </row>
    <row r="23" spans="1:9" ht="15.75">
      <c r="A23" s="432">
        <v>15</v>
      </c>
      <c r="B23" s="358" t="s">
        <v>524</v>
      </c>
      <c r="C23" s="87" t="s">
        <v>549</v>
      </c>
      <c r="D23" s="87">
        <v>18001023105</v>
      </c>
      <c r="E23" s="87"/>
      <c r="F23" s="87" t="s">
        <v>548</v>
      </c>
      <c r="G23" s="436">
        <v>21</v>
      </c>
      <c r="H23" s="435">
        <f t="shared" si="0"/>
        <v>315</v>
      </c>
      <c r="I23" s="435">
        <f t="shared" si="1"/>
        <v>315</v>
      </c>
    </row>
    <row r="24" spans="1:9" ht="15.75">
      <c r="A24" s="432">
        <v>16</v>
      </c>
      <c r="B24" s="358" t="s">
        <v>545</v>
      </c>
      <c r="C24" s="87" t="s">
        <v>550</v>
      </c>
      <c r="D24" s="87">
        <v>35001056136</v>
      </c>
      <c r="E24" s="87"/>
      <c r="F24" s="87" t="s">
        <v>548</v>
      </c>
      <c r="G24" s="436">
        <v>21</v>
      </c>
      <c r="H24" s="435">
        <f t="shared" si="0"/>
        <v>315</v>
      </c>
      <c r="I24" s="435">
        <f t="shared" si="1"/>
        <v>315</v>
      </c>
    </row>
    <row r="25" spans="1:9" ht="15.75">
      <c r="A25" s="432">
        <v>17</v>
      </c>
      <c r="B25" s="358" t="s">
        <v>551</v>
      </c>
      <c r="C25" s="87" t="s">
        <v>552</v>
      </c>
      <c r="D25" s="87">
        <v>62006007681</v>
      </c>
      <c r="E25" s="87"/>
      <c r="F25" s="87" t="s">
        <v>553</v>
      </c>
      <c r="G25" s="436">
        <v>19</v>
      </c>
      <c r="H25" s="435">
        <v>100</v>
      </c>
      <c r="I25" s="435">
        <f t="shared" si="1"/>
        <v>100</v>
      </c>
    </row>
    <row r="26" spans="1:9" ht="15.75">
      <c r="A26" s="432">
        <v>18</v>
      </c>
      <c r="B26" s="358" t="s">
        <v>554</v>
      </c>
      <c r="C26" s="87" t="s">
        <v>555</v>
      </c>
      <c r="D26" s="87">
        <v>35001052980</v>
      </c>
      <c r="E26" s="87"/>
      <c r="F26" s="87" t="s">
        <v>553</v>
      </c>
      <c r="G26" s="436">
        <v>20</v>
      </c>
      <c r="H26" s="435">
        <f t="shared" si="0"/>
        <v>300</v>
      </c>
      <c r="I26" s="435">
        <f t="shared" si="1"/>
        <v>300</v>
      </c>
    </row>
    <row r="27" spans="1:9" ht="15.75">
      <c r="A27" s="432">
        <v>19</v>
      </c>
      <c r="B27" s="358" t="s">
        <v>556</v>
      </c>
      <c r="C27" s="87" t="s">
        <v>557</v>
      </c>
      <c r="D27" s="87">
        <v>29001006794</v>
      </c>
      <c r="E27" s="87"/>
      <c r="F27" s="87" t="s">
        <v>548</v>
      </c>
      <c r="G27" s="436">
        <v>18</v>
      </c>
      <c r="H27" s="435">
        <f t="shared" si="0"/>
        <v>270</v>
      </c>
      <c r="I27" s="435">
        <f t="shared" si="1"/>
        <v>270</v>
      </c>
    </row>
    <row r="28" spans="1:9" ht="15">
      <c r="A28" s="357">
        <v>20</v>
      </c>
      <c r="B28" s="437" t="s">
        <v>558</v>
      </c>
      <c r="C28" s="438" t="s">
        <v>559</v>
      </c>
      <c r="D28" s="438">
        <v>35001024581</v>
      </c>
      <c r="E28" s="438"/>
      <c r="F28" s="438" t="s">
        <v>560</v>
      </c>
      <c r="G28" s="439">
        <v>17</v>
      </c>
      <c r="H28" s="440">
        <f t="shared" si="0"/>
        <v>255</v>
      </c>
      <c r="I28" s="440">
        <f t="shared" si="1"/>
        <v>255</v>
      </c>
    </row>
    <row r="29" spans="1:9" ht="15">
      <c r="A29" s="357">
        <v>21</v>
      </c>
      <c r="B29" s="437" t="s">
        <v>561</v>
      </c>
      <c r="C29" s="438" t="s">
        <v>562</v>
      </c>
      <c r="D29" s="438">
        <v>35001087830</v>
      </c>
      <c r="E29" s="438"/>
      <c r="F29" s="438" t="s">
        <v>560</v>
      </c>
      <c r="G29" s="439">
        <v>17</v>
      </c>
      <c r="H29" s="440">
        <f t="shared" si="0"/>
        <v>255</v>
      </c>
      <c r="I29" s="440">
        <f t="shared" si="1"/>
        <v>255</v>
      </c>
    </row>
    <row r="30" spans="1:9" ht="15">
      <c r="A30" s="357">
        <v>22</v>
      </c>
      <c r="B30" s="437" t="s">
        <v>563</v>
      </c>
      <c r="C30" s="438" t="s">
        <v>562</v>
      </c>
      <c r="D30" s="438" t="s">
        <v>564</v>
      </c>
      <c r="E30" s="438"/>
      <c r="F30" s="438" t="s">
        <v>560</v>
      </c>
      <c r="G30" s="439">
        <v>15</v>
      </c>
      <c r="H30" s="440">
        <f t="shared" si="0"/>
        <v>225</v>
      </c>
      <c r="I30" s="440">
        <f t="shared" si="1"/>
        <v>225</v>
      </c>
    </row>
    <row r="31" spans="1:9" ht="15">
      <c r="A31" s="357">
        <v>23</v>
      </c>
      <c r="B31" s="437" t="s">
        <v>565</v>
      </c>
      <c r="C31" s="438" t="s">
        <v>566</v>
      </c>
      <c r="D31" s="438">
        <v>35001044967</v>
      </c>
      <c r="E31" s="438"/>
      <c r="F31" s="438" t="s">
        <v>567</v>
      </c>
      <c r="G31" s="439">
        <v>13</v>
      </c>
      <c r="H31" s="440">
        <f t="shared" si="0"/>
        <v>195</v>
      </c>
      <c r="I31" s="440">
        <f t="shared" si="1"/>
        <v>195</v>
      </c>
    </row>
    <row r="32" spans="1:9" ht="15.75">
      <c r="A32" s="357"/>
      <c r="B32" s="358"/>
      <c r="C32" s="87"/>
      <c r="D32" s="87"/>
      <c r="E32" s="87"/>
      <c r="F32" s="87"/>
      <c r="G32" s="87"/>
      <c r="H32" s="4"/>
      <c r="I32" s="4"/>
    </row>
    <row r="33" spans="1:9" ht="15.75">
      <c r="A33" s="357"/>
      <c r="B33" s="358"/>
      <c r="C33" s="87"/>
      <c r="D33" s="87"/>
      <c r="E33" s="87"/>
      <c r="F33" s="87"/>
      <c r="G33" s="87"/>
      <c r="H33" s="4"/>
      <c r="I33" s="4"/>
    </row>
    <row r="34" spans="1:9" ht="15.75">
      <c r="A34" s="357"/>
      <c r="B34" s="359"/>
      <c r="C34" s="99"/>
      <c r="D34" s="99"/>
      <c r="E34" s="99"/>
      <c r="F34" s="99"/>
      <c r="G34" s="99" t="s">
        <v>325</v>
      </c>
      <c r="H34" s="86">
        <f>SUM(H9:H33)</f>
        <v>6280</v>
      </c>
      <c r="I34" s="86">
        <f>SUM(I9:I33)</f>
        <v>6280</v>
      </c>
    </row>
    <row r="35" spans="1:9" ht="15.75">
      <c r="A35" s="216"/>
      <c r="B35" s="216"/>
      <c r="C35" s="216"/>
      <c r="D35" s="216"/>
      <c r="E35" s="216"/>
      <c r="F35" s="216"/>
      <c r="G35" s="184"/>
      <c r="H35" s="184"/>
      <c r="I35" s="189"/>
    </row>
    <row r="36" spans="1:9" ht="15.75">
      <c r="A36" s="217" t="s">
        <v>336</v>
      </c>
      <c r="B36" s="216"/>
      <c r="C36" s="216"/>
      <c r="D36" s="216"/>
      <c r="E36" s="216"/>
      <c r="F36" s="216"/>
      <c r="G36" s="184"/>
      <c r="H36" s="184"/>
      <c r="I36" s="189"/>
    </row>
    <row r="37" spans="1:9" ht="15.75">
      <c r="A37" s="217" t="s">
        <v>339</v>
      </c>
      <c r="B37" s="216"/>
      <c r="C37" s="216"/>
      <c r="D37" s="216"/>
      <c r="E37" s="216"/>
      <c r="F37" s="216"/>
      <c r="G37" s="184"/>
      <c r="H37" s="184"/>
      <c r="I37" s="189"/>
    </row>
    <row r="38" spans="1:9" ht="15.75">
      <c r="A38" s="217"/>
      <c r="B38" s="184"/>
      <c r="C38" s="184"/>
      <c r="D38" s="184"/>
      <c r="E38" s="184"/>
      <c r="F38" s="184"/>
      <c r="G38" s="184"/>
      <c r="H38" s="184"/>
      <c r="I38" s="189"/>
    </row>
    <row r="39" spans="1:9" ht="15.75">
      <c r="A39" s="217"/>
      <c r="B39" s="184"/>
      <c r="C39" s="184"/>
      <c r="D39" s="184"/>
      <c r="E39" s="184"/>
      <c r="G39" s="184"/>
      <c r="H39" s="184"/>
      <c r="I39" s="189"/>
    </row>
    <row r="40" spans="1:9">
      <c r="A40" s="213"/>
      <c r="B40" s="213"/>
      <c r="C40" s="213"/>
      <c r="D40" s="213"/>
      <c r="E40" s="213"/>
      <c r="F40" s="213"/>
      <c r="G40" s="213"/>
      <c r="H40" s="213"/>
      <c r="I40" s="189"/>
    </row>
    <row r="41" spans="1:9" ht="15.75">
      <c r="A41" s="190" t="s">
        <v>107</v>
      </c>
      <c r="B41" s="184"/>
      <c r="C41" s="184"/>
      <c r="D41" s="184"/>
      <c r="E41" s="184"/>
      <c r="F41" s="184"/>
      <c r="G41" s="184"/>
      <c r="H41" s="184"/>
      <c r="I41" s="189"/>
    </row>
    <row r="42" spans="1:9" ht="15.75">
      <c r="A42" s="184"/>
      <c r="B42" s="184"/>
      <c r="C42" s="184"/>
      <c r="D42" s="184"/>
      <c r="E42" s="184"/>
      <c r="F42" s="184"/>
      <c r="G42" s="184"/>
      <c r="H42" s="184"/>
      <c r="I42" s="189"/>
    </row>
    <row r="43" spans="1:9" ht="15.75">
      <c r="A43" s="184"/>
      <c r="B43" s="184"/>
      <c r="C43" s="184"/>
      <c r="D43" s="184"/>
      <c r="E43" s="184"/>
      <c r="F43" s="184"/>
      <c r="G43" s="184"/>
      <c r="H43" s="191"/>
      <c r="I43" s="189"/>
    </row>
    <row r="44" spans="1:9" ht="15.75">
      <c r="A44" s="190"/>
      <c r="B44" s="190" t="s">
        <v>266</v>
      </c>
      <c r="C44" s="190"/>
      <c r="D44" s="190"/>
      <c r="E44" s="190"/>
      <c r="F44" s="190"/>
      <c r="G44" s="184"/>
      <c r="H44" s="191"/>
      <c r="I44" s="189"/>
    </row>
    <row r="45" spans="1:9" ht="15.75">
      <c r="A45" s="184"/>
      <c r="B45" s="184" t="s">
        <v>265</v>
      </c>
      <c r="C45" s="184"/>
      <c r="D45" s="184"/>
      <c r="E45" s="184"/>
      <c r="F45" s="184"/>
      <c r="G45" s="184"/>
      <c r="H45" s="191"/>
      <c r="I45" s="189"/>
    </row>
    <row r="46" spans="1:9">
      <c r="A46" s="192"/>
      <c r="B46" s="192" t="s">
        <v>139</v>
      </c>
      <c r="C46" s="192"/>
      <c r="D46" s="192"/>
      <c r="E46" s="192"/>
      <c r="F46" s="192"/>
      <c r="G46" s="185"/>
      <c r="H46" s="185"/>
      <c r="I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.75">
      <c r="A1" s="74" t="s">
        <v>429</v>
      </c>
      <c r="B1" s="74"/>
      <c r="C1" s="77"/>
      <c r="D1" s="77"/>
      <c r="E1" s="77"/>
      <c r="F1" s="77"/>
      <c r="G1" s="452" t="s">
        <v>109</v>
      </c>
      <c r="H1" s="452"/>
    </row>
    <row r="2" spans="1:10" ht="15.75">
      <c r="A2" s="76" t="s">
        <v>140</v>
      </c>
      <c r="B2" s="74"/>
      <c r="C2" s="77"/>
      <c r="D2" s="77"/>
      <c r="E2" s="77"/>
      <c r="F2" s="77"/>
      <c r="G2" s="450" t="str">
        <f>'ფორმა N1'!L2</f>
        <v>12/09/2017-02/10/2017</v>
      </c>
      <c r="H2" s="450"/>
    </row>
    <row r="3" spans="1:10" ht="15.75">
      <c r="A3" s="76"/>
      <c r="B3" s="76"/>
      <c r="C3" s="76"/>
      <c r="D3" s="76"/>
      <c r="E3" s="76"/>
      <c r="F3" s="76"/>
      <c r="G3" s="205"/>
      <c r="H3" s="205"/>
    </row>
    <row r="4" spans="1:10" ht="15.7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.75">
      <c r="A5" s="429" t="str">
        <f>'ფორმა N1'!A5</f>
        <v>პოლიტიკური მოძრაობა თავისუფლება -ზვიად გამსახურდიას გზა</v>
      </c>
      <c r="B5" s="80"/>
      <c r="C5" s="80"/>
      <c r="D5" s="80"/>
      <c r="E5" s="80"/>
      <c r="F5" s="80"/>
      <c r="G5" s="81"/>
      <c r="H5" s="81"/>
    </row>
    <row r="6" spans="1:10" ht="15.75">
      <c r="A6" s="77"/>
      <c r="B6" s="77"/>
      <c r="C6" s="77"/>
      <c r="D6" s="77"/>
      <c r="E6" s="77"/>
      <c r="F6" s="77"/>
      <c r="G6" s="76"/>
      <c r="H6" s="76"/>
    </row>
    <row r="7" spans="1:10" ht="15.75">
      <c r="A7" s="204"/>
      <c r="B7" s="204"/>
      <c r="C7" s="204"/>
      <c r="D7" s="208"/>
      <c r="E7" s="204"/>
      <c r="F7" s="204"/>
      <c r="G7" s="78"/>
      <c r="H7" s="78"/>
    </row>
    <row r="8" spans="1:10" ht="31.5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8" t="s">
        <v>334</v>
      </c>
    </row>
    <row r="9" spans="1:10" ht="15.75">
      <c r="A9" s="98"/>
      <c r="B9" s="98"/>
      <c r="C9" s="98"/>
      <c r="D9" s="98"/>
      <c r="E9" s="98"/>
      <c r="F9" s="98"/>
      <c r="G9" s="4"/>
      <c r="H9" s="4"/>
      <c r="J9" s="218" t="s">
        <v>0</v>
      </c>
    </row>
    <row r="10" spans="1:10" ht="15.75">
      <c r="A10" s="98"/>
      <c r="B10" s="98"/>
      <c r="C10" s="98"/>
      <c r="D10" s="98"/>
      <c r="E10" s="98"/>
      <c r="F10" s="98"/>
      <c r="G10" s="4"/>
      <c r="H10" s="4"/>
    </row>
    <row r="11" spans="1:10" ht="15.75">
      <c r="A11" s="87"/>
      <c r="B11" s="87"/>
      <c r="C11" s="87"/>
      <c r="D11" s="87"/>
      <c r="E11" s="87"/>
      <c r="F11" s="87"/>
      <c r="G11" s="4"/>
      <c r="H11" s="4"/>
    </row>
    <row r="12" spans="1:10" ht="15.75">
      <c r="A12" s="87"/>
      <c r="B12" s="87"/>
      <c r="C12" s="87"/>
      <c r="D12" s="87"/>
      <c r="E12" s="87"/>
      <c r="F12" s="87"/>
      <c r="G12" s="4"/>
      <c r="H12" s="4"/>
    </row>
    <row r="13" spans="1:10" ht="15.75">
      <c r="A13" s="87"/>
      <c r="B13" s="87"/>
      <c r="C13" s="87"/>
      <c r="D13" s="87"/>
      <c r="E13" s="87"/>
      <c r="F13" s="87"/>
      <c r="G13" s="4"/>
      <c r="H13" s="4"/>
    </row>
    <row r="14" spans="1:10" ht="15.75">
      <c r="A14" s="87"/>
      <c r="B14" s="87"/>
      <c r="C14" s="87"/>
      <c r="D14" s="87"/>
      <c r="E14" s="87"/>
      <c r="F14" s="87"/>
      <c r="G14" s="4"/>
      <c r="H14" s="4"/>
    </row>
    <row r="15" spans="1:10" ht="15.75">
      <c r="A15" s="87"/>
      <c r="B15" s="87"/>
      <c r="C15" s="87"/>
      <c r="D15" s="87"/>
      <c r="E15" s="87"/>
      <c r="F15" s="87"/>
      <c r="G15" s="4"/>
      <c r="H15" s="4"/>
    </row>
    <row r="16" spans="1:10" ht="15.75">
      <c r="A16" s="87"/>
      <c r="B16" s="87"/>
      <c r="C16" s="87"/>
      <c r="D16" s="87"/>
      <c r="E16" s="87"/>
      <c r="F16" s="87"/>
      <c r="G16" s="4"/>
      <c r="H16" s="4"/>
    </row>
    <row r="17" spans="1:8" ht="15.75">
      <c r="A17" s="87"/>
      <c r="B17" s="87"/>
      <c r="C17" s="87"/>
      <c r="D17" s="87"/>
      <c r="E17" s="87"/>
      <c r="F17" s="87"/>
      <c r="G17" s="4"/>
      <c r="H17" s="4"/>
    </row>
    <row r="18" spans="1:8" ht="15.75">
      <c r="A18" s="87"/>
      <c r="B18" s="87"/>
      <c r="C18" s="87"/>
      <c r="D18" s="87"/>
      <c r="E18" s="87"/>
      <c r="F18" s="87"/>
      <c r="G18" s="4"/>
      <c r="H18" s="4"/>
    </row>
    <row r="19" spans="1:8" ht="15.75">
      <c r="A19" s="87"/>
      <c r="B19" s="87"/>
      <c r="C19" s="87"/>
      <c r="D19" s="87"/>
      <c r="E19" s="87"/>
      <c r="F19" s="87"/>
      <c r="G19" s="4"/>
      <c r="H19" s="4"/>
    </row>
    <row r="20" spans="1:8" ht="15.75">
      <c r="A20" s="87"/>
      <c r="B20" s="87"/>
      <c r="C20" s="87"/>
      <c r="D20" s="87"/>
      <c r="E20" s="87"/>
      <c r="F20" s="87"/>
      <c r="G20" s="4"/>
      <c r="H20" s="4"/>
    </row>
    <row r="21" spans="1:8" ht="15.75">
      <c r="A21" s="87"/>
      <c r="B21" s="87"/>
      <c r="C21" s="87"/>
      <c r="D21" s="87"/>
      <c r="E21" s="87"/>
      <c r="F21" s="87"/>
      <c r="G21" s="4"/>
      <c r="H21" s="4"/>
    </row>
    <row r="22" spans="1:8" ht="15.75">
      <c r="A22" s="87"/>
      <c r="B22" s="87"/>
      <c r="C22" s="87"/>
      <c r="D22" s="87"/>
      <c r="E22" s="87"/>
      <c r="F22" s="87"/>
      <c r="G22" s="4"/>
      <c r="H22" s="4"/>
    </row>
    <row r="23" spans="1:8" ht="15.75">
      <c r="A23" s="87"/>
      <c r="B23" s="87"/>
      <c r="C23" s="87"/>
      <c r="D23" s="87"/>
      <c r="E23" s="87"/>
      <c r="F23" s="87"/>
      <c r="G23" s="4"/>
      <c r="H23" s="4"/>
    </row>
    <row r="24" spans="1:8" ht="15.75">
      <c r="A24" s="87"/>
      <c r="B24" s="87"/>
      <c r="C24" s="87"/>
      <c r="D24" s="87"/>
      <c r="E24" s="87"/>
      <c r="F24" s="87"/>
      <c r="G24" s="4"/>
      <c r="H24" s="4"/>
    </row>
    <row r="25" spans="1:8" ht="15.75">
      <c r="A25" s="87"/>
      <c r="B25" s="87"/>
      <c r="C25" s="87"/>
      <c r="D25" s="87"/>
      <c r="E25" s="87"/>
      <c r="F25" s="87"/>
      <c r="G25" s="4"/>
      <c r="H25" s="4"/>
    </row>
    <row r="26" spans="1:8" ht="15.75">
      <c r="A26" s="87"/>
      <c r="B26" s="87"/>
      <c r="C26" s="87"/>
      <c r="D26" s="87"/>
      <c r="E26" s="87"/>
      <c r="F26" s="87"/>
      <c r="G26" s="4"/>
      <c r="H26" s="4"/>
    </row>
    <row r="27" spans="1:8" ht="15.75">
      <c r="A27" s="87"/>
      <c r="B27" s="87"/>
      <c r="C27" s="87"/>
      <c r="D27" s="87"/>
      <c r="E27" s="87"/>
      <c r="F27" s="87"/>
      <c r="G27" s="4"/>
      <c r="H27" s="4"/>
    </row>
    <row r="28" spans="1:8" ht="15.75">
      <c r="A28" s="87"/>
      <c r="B28" s="87"/>
      <c r="C28" s="87"/>
      <c r="D28" s="87"/>
      <c r="E28" s="87"/>
      <c r="F28" s="87"/>
      <c r="G28" s="4"/>
      <c r="H28" s="4"/>
    </row>
    <row r="29" spans="1:8" ht="15.75">
      <c r="A29" s="87"/>
      <c r="B29" s="87"/>
      <c r="C29" s="87"/>
      <c r="D29" s="87"/>
      <c r="E29" s="87"/>
      <c r="F29" s="87"/>
      <c r="G29" s="4"/>
      <c r="H29" s="4"/>
    </row>
    <row r="30" spans="1:8" ht="15.75">
      <c r="A30" s="87"/>
      <c r="B30" s="87"/>
      <c r="C30" s="87"/>
      <c r="D30" s="87"/>
      <c r="E30" s="87"/>
      <c r="F30" s="87"/>
      <c r="G30" s="4"/>
      <c r="H30" s="4"/>
    </row>
    <row r="31" spans="1:8" ht="15.75">
      <c r="A31" s="87"/>
      <c r="B31" s="87"/>
      <c r="C31" s="87"/>
      <c r="D31" s="87"/>
      <c r="E31" s="87"/>
      <c r="F31" s="87"/>
      <c r="G31" s="4"/>
      <c r="H31" s="4"/>
    </row>
    <row r="32" spans="1:8" ht="15.75">
      <c r="A32" s="87"/>
      <c r="B32" s="87"/>
      <c r="C32" s="87"/>
      <c r="D32" s="87"/>
      <c r="E32" s="87"/>
      <c r="F32" s="87"/>
      <c r="G32" s="4"/>
      <c r="H32" s="4"/>
    </row>
    <row r="33" spans="1:9" ht="15.75">
      <c r="A33" s="87"/>
      <c r="B33" s="87"/>
      <c r="C33" s="87"/>
      <c r="D33" s="87"/>
      <c r="E33" s="87"/>
      <c r="F33" s="87"/>
      <c r="G33" s="4"/>
      <c r="H33" s="4"/>
    </row>
    <row r="34" spans="1:9" ht="15.75">
      <c r="A34" s="87"/>
      <c r="B34" s="99"/>
      <c r="C34" s="99"/>
      <c r="D34" s="99"/>
      <c r="E34" s="99"/>
      <c r="F34" s="99" t="s">
        <v>333</v>
      </c>
      <c r="G34" s="86">
        <f>SUM(G9:G33)</f>
        <v>0</v>
      </c>
      <c r="H34" s="86">
        <f>SUM(H9:H33)</f>
        <v>0</v>
      </c>
    </row>
    <row r="35" spans="1:9" ht="15.75">
      <c r="A35" s="216"/>
      <c r="B35" s="216"/>
      <c r="C35" s="216"/>
      <c r="D35" s="216"/>
      <c r="E35" s="216"/>
      <c r="F35" s="216"/>
      <c r="G35" s="216"/>
      <c r="H35" s="184"/>
      <c r="I35" s="184"/>
    </row>
    <row r="36" spans="1:9" ht="15.75">
      <c r="A36" s="217" t="s">
        <v>381</v>
      </c>
      <c r="B36" s="217"/>
      <c r="C36" s="216"/>
      <c r="D36" s="216"/>
      <c r="E36" s="216"/>
      <c r="F36" s="216"/>
      <c r="G36" s="216"/>
      <c r="H36" s="184"/>
      <c r="I36" s="184"/>
    </row>
    <row r="37" spans="1:9" ht="15.75">
      <c r="A37" s="217" t="s">
        <v>332</v>
      </c>
      <c r="B37" s="217"/>
      <c r="C37" s="216"/>
      <c r="D37" s="216"/>
      <c r="E37" s="216"/>
      <c r="F37" s="216"/>
      <c r="G37" s="216"/>
      <c r="H37" s="184"/>
      <c r="I37" s="184"/>
    </row>
    <row r="38" spans="1:9" ht="15.75">
      <c r="A38" s="217"/>
      <c r="B38" s="217"/>
      <c r="C38" s="184"/>
      <c r="D38" s="184"/>
      <c r="E38" s="184"/>
      <c r="F38" s="184"/>
      <c r="G38" s="184"/>
      <c r="H38" s="184"/>
      <c r="I38" s="184"/>
    </row>
    <row r="39" spans="1:9" ht="15.75">
      <c r="A39" s="217"/>
      <c r="B39" s="217"/>
      <c r="C39" s="184"/>
      <c r="D39" s="184"/>
      <c r="E39" s="184"/>
      <c r="F39" s="184"/>
      <c r="G39" s="184"/>
      <c r="H39" s="184"/>
      <c r="I39" s="184"/>
    </row>
    <row r="40" spans="1:9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.75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.75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.75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.75">
      <c r="A44" s="190"/>
      <c r="B44" s="190"/>
      <c r="C44" s="190" t="s">
        <v>400</v>
      </c>
      <c r="D44" s="190"/>
      <c r="E44" s="216"/>
      <c r="F44" s="190"/>
      <c r="G44" s="190"/>
      <c r="H44" s="184"/>
      <c r="I44" s="191"/>
    </row>
    <row r="45" spans="1:9" ht="15.75">
      <c r="A45" s="184"/>
      <c r="B45" s="184"/>
      <c r="C45" s="184" t="s">
        <v>265</v>
      </c>
      <c r="D45" s="184"/>
      <c r="E45" s="184"/>
      <c r="F45" s="184"/>
      <c r="G45" s="184"/>
      <c r="H45" s="184"/>
      <c r="I45" s="191"/>
    </row>
    <row r="46" spans="1:9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5" zoomScaleSheetLayoutView="85" workbookViewId="0">
      <selection activeCell="A6" sqref="A6"/>
    </sheetView>
  </sheetViews>
  <sheetFormatPr defaultRowHeight="12.75"/>
  <cols>
    <col min="1" max="1" width="5.42578125" style="185" customWidth="1"/>
    <col min="2" max="2" width="19.140625" style="185" bestFit="1" customWidth="1"/>
    <col min="3" max="3" width="27.5703125" style="185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.75">
      <c r="A2" s="457" t="s">
        <v>475</v>
      </c>
      <c r="B2" s="457"/>
      <c r="C2" s="457"/>
      <c r="D2" s="457"/>
      <c r="E2" s="457"/>
      <c r="F2" s="363"/>
      <c r="G2" s="77"/>
      <c r="H2" s="77"/>
      <c r="I2" s="77"/>
      <c r="J2" s="77"/>
      <c r="K2" s="364"/>
      <c r="L2" s="365"/>
      <c r="M2" s="365" t="s">
        <v>109</v>
      </c>
    </row>
    <row r="3" spans="1:13" ht="15.75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364"/>
      <c r="L3" s="450" t="str">
        <f>'ფორმა N1'!L2</f>
        <v>12/09/2017-02/10/2017</v>
      </c>
      <c r="M3" s="450"/>
    </row>
    <row r="4" spans="1:13" ht="15.75">
      <c r="A4" s="76"/>
      <c r="B4" s="76"/>
      <c r="C4" s="76"/>
      <c r="D4" s="74"/>
      <c r="E4" s="74"/>
      <c r="F4" s="74"/>
      <c r="G4" s="74"/>
      <c r="H4" s="74"/>
      <c r="I4" s="74"/>
      <c r="J4" s="74"/>
      <c r="K4" s="364"/>
      <c r="L4" s="364"/>
      <c r="M4" s="364"/>
    </row>
    <row r="5" spans="1:13" ht="15.75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.75">
      <c r="A6" s="429" t="str">
        <f>'ფორმა N1'!A5</f>
        <v>პოლიტიკური მოძრაობა თავისუფლება -ზვიად გამსახურდიას გზა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.7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.75">
      <c r="A8" s="361"/>
      <c r="B8" s="374"/>
      <c r="C8" s="361"/>
      <c r="D8" s="361"/>
      <c r="E8" s="361"/>
      <c r="F8" s="361"/>
      <c r="G8" s="361"/>
      <c r="H8" s="361"/>
      <c r="I8" s="361"/>
      <c r="J8" s="361"/>
      <c r="K8" s="78"/>
      <c r="L8" s="78"/>
      <c r="M8" s="78"/>
    </row>
    <row r="9" spans="1:13" ht="47.25">
      <c r="A9" s="90" t="s">
        <v>64</v>
      </c>
      <c r="B9" s="90" t="s">
        <v>481</v>
      </c>
      <c r="C9" s="90" t="s">
        <v>446</v>
      </c>
      <c r="D9" s="90" t="s">
        <v>447</v>
      </c>
      <c r="E9" s="90" t="s">
        <v>448</v>
      </c>
      <c r="F9" s="90" t="s">
        <v>449</v>
      </c>
      <c r="G9" s="90" t="s">
        <v>450</v>
      </c>
      <c r="H9" s="90" t="s">
        <v>451</v>
      </c>
      <c r="I9" s="90" t="s">
        <v>452</v>
      </c>
      <c r="J9" s="90" t="s">
        <v>453</v>
      </c>
      <c r="K9" s="90" t="s">
        <v>454</v>
      </c>
      <c r="L9" s="90" t="s">
        <v>455</v>
      </c>
      <c r="M9" s="90" t="s">
        <v>311</v>
      </c>
    </row>
    <row r="10" spans="1:13" ht="15.75">
      <c r="A10" s="98">
        <v>1</v>
      </c>
      <c r="B10" s="381"/>
      <c r="C10" s="348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.75">
      <c r="A11" s="98">
        <v>2</v>
      </c>
      <c r="B11" s="381"/>
      <c r="C11" s="348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.75">
      <c r="A12" s="98">
        <v>3</v>
      </c>
      <c r="B12" s="381"/>
      <c r="C12" s="348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.75">
      <c r="A13" s="98">
        <v>4</v>
      </c>
      <c r="B13" s="381"/>
      <c r="C13" s="348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.75">
      <c r="A14" s="98">
        <v>5</v>
      </c>
      <c r="B14" s="381"/>
      <c r="C14" s="348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.75">
      <c r="A15" s="98">
        <v>6</v>
      </c>
      <c r="B15" s="381"/>
      <c r="C15" s="348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.75">
      <c r="A16" s="98">
        <v>7</v>
      </c>
      <c r="B16" s="381"/>
      <c r="C16" s="348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.75">
      <c r="A17" s="98">
        <v>8</v>
      </c>
      <c r="B17" s="381"/>
      <c r="C17" s="348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.75">
      <c r="A18" s="98">
        <v>9</v>
      </c>
      <c r="B18" s="381"/>
      <c r="C18" s="348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.75">
      <c r="A19" s="98">
        <v>10</v>
      </c>
      <c r="B19" s="381"/>
      <c r="C19" s="348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.75">
      <c r="A20" s="98">
        <v>11</v>
      </c>
      <c r="B20" s="381"/>
      <c r="C20" s="348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.75">
      <c r="A21" s="98">
        <v>12</v>
      </c>
      <c r="B21" s="381"/>
      <c r="C21" s="348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.75">
      <c r="A22" s="98">
        <v>13</v>
      </c>
      <c r="B22" s="381"/>
      <c r="C22" s="348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.75">
      <c r="A23" s="98">
        <v>14</v>
      </c>
      <c r="B23" s="381"/>
      <c r="C23" s="348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.75">
      <c r="A24" s="98">
        <v>15</v>
      </c>
      <c r="B24" s="381"/>
      <c r="C24" s="348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.75">
      <c r="A25" s="98">
        <v>16</v>
      </c>
      <c r="B25" s="381"/>
      <c r="C25" s="348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.75">
      <c r="A26" s="98">
        <v>17</v>
      </c>
      <c r="B26" s="381"/>
      <c r="C26" s="348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.75">
      <c r="A27" s="98">
        <v>18</v>
      </c>
      <c r="B27" s="381"/>
      <c r="C27" s="348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.75">
      <c r="A28" s="98">
        <v>19</v>
      </c>
      <c r="B28" s="381"/>
      <c r="C28" s="348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.75">
      <c r="A29" s="98">
        <v>20</v>
      </c>
      <c r="B29" s="381"/>
      <c r="C29" s="348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.75">
      <c r="A30" s="98">
        <v>21</v>
      </c>
      <c r="B30" s="381"/>
      <c r="C30" s="348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.75">
      <c r="A31" s="98">
        <v>22</v>
      </c>
      <c r="B31" s="381"/>
      <c r="C31" s="348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.75">
      <c r="A32" s="98">
        <v>23</v>
      </c>
      <c r="B32" s="381"/>
      <c r="C32" s="348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.75">
      <c r="A33" s="98">
        <v>24</v>
      </c>
      <c r="B33" s="381"/>
      <c r="C33" s="348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.75">
      <c r="A34" s="87" t="s">
        <v>271</v>
      </c>
      <c r="B34" s="382"/>
      <c r="C34" s="348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.75">
      <c r="A35" s="87"/>
      <c r="B35" s="382"/>
      <c r="C35" s="348"/>
      <c r="D35" s="99"/>
      <c r="E35" s="99"/>
      <c r="F35" s="99"/>
      <c r="G35" s="99"/>
      <c r="H35" s="87"/>
      <c r="I35" s="87"/>
      <c r="J35" s="87"/>
      <c r="K35" s="87" t="s">
        <v>456</v>
      </c>
      <c r="L35" s="86">
        <f>SUM(L10:L34)</f>
        <v>0</v>
      </c>
      <c r="M35" s="87"/>
    </row>
    <row r="36" spans="1:13" ht="15.75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184"/>
    </row>
    <row r="37" spans="1:13" ht="15.75">
      <c r="A37" s="217" t="s">
        <v>457</v>
      </c>
      <c r="B37" s="217"/>
      <c r="C37" s="217"/>
      <c r="D37" s="216"/>
      <c r="E37" s="216"/>
      <c r="F37" s="216"/>
      <c r="G37" s="216"/>
      <c r="H37" s="216"/>
      <c r="I37" s="216"/>
      <c r="J37" s="216"/>
      <c r="K37" s="216"/>
      <c r="L37" s="184"/>
    </row>
    <row r="38" spans="1:13" ht="15.75">
      <c r="A38" s="217" t="s">
        <v>458</v>
      </c>
      <c r="B38" s="217"/>
      <c r="C38" s="217"/>
      <c r="D38" s="216"/>
      <c r="E38" s="216"/>
      <c r="F38" s="216"/>
      <c r="G38" s="216"/>
      <c r="H38" s="216"/>
      <c r="I38" s="216"/>
      <c r="J38" s="216"/>
      <c r="K38" s="216"/>
      <c r="L38" s="184"/>
    </row>
    <row r="39" spans="1:13" ht="15.75">
      <c r="A39" s="201" t="s">
        <v>459</v>
      </c>
      <c r="B39" s="201"/>
      <c r="C39" s="217"/>
      <c r="D39" s="184"/>
      <c r="E39" s="184"/>
      <c r="F39" s="184"/>
      <c r="G39" s="184"/>
      <c r="H39" s="184"/>
      <c r="I39" s="184"/>
      <c r="J39" s="184"/>
      <c r="K39" s="184"/>
      <c r="L39" s="184"/>
    </row>
    <row r="40" spans="1:13" ht="15.75">
      <c r="A40" s="201" t="s">
        <v>476</v>
      </c>
      <c r="B40" s="201"/>
      <c r="C40" s="217"/>
      <c r="D40" s="184"/>
      <c r="E40" s="184"/>
      <c r="F40" s="184"/>
      <c r="G40" s="184"/>
      <c r="H40" s="184"/>
      <c r="I40" s="184"/>
      <c r="J40" s="184"/>
      <c r="K40" s="184"/>
      <c r="L40" s="184"/>
    </row>
    <row r="41" spans="1:13" ht="15.75" customHeight="1">
      <c r="A41" s="462" t="s">
        <v>477</v>
      </c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</row>
    <row r="42" spans="1:13" ht="15.75" customHeight="1">
      <c r="A42" s="462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2"/>
    </row>
    <row r="43" spans="1:13">
      <c r="A43" s="213"/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</row>
    <row r="44" spans="1:13" ht="15.75">
      <c r="A44" s="458" t="s">
        <v>107</v>
      </c>
      <c r="B44" s="458"/>
      <c r="C44" s="458"/>
      <c r="D44" s="349"/>
      <c r="E44" s="350"/>
      <c r="F44" s="350"/>
      <c r="G44" s="349"/>
      <c r="H44" s="349"/>
      <c r="I44" s="349"/>
      <c r="J44" s="349"/>
      <c r="K44" s="349"/>
      <c r="L44" s="184"/>
    </row>
    <row r="45" spans="1:13" ht="15.75">
      <c r="A45" s="349"/>
      <c r="B45" s="349"/>
      <c r="C45" s="350"/>
      <c r="D45" s="349"/>
      <c r="E45" s="350"/>
      <c r="F45" s="350"/>
      <c r="G45" s="349"/>
      <c r="H45" s="349"/>
      <c r="I45" s="349"/>
      <c r="J45" s="349"/>
      <c r="K45" s="351"/>
      <c r="L45" s="184"/>
    </row>
    <row r="46" spans="1:13" ht="15" customHeight="1">
      <c r="A46" s="349"/>
      <c r="B46" s="349"/>
      <c r="C46" s="350"/>
      <c r="D46" s="459" t="s">
        <v>263</v>
      </c>
      <c r="E46" s="459"/>
      <c r="F46" s="362"/>
      <c r="G46" s="353"/>
      <c r="H46" s="460" t="s">
        <v>461</v>
      </c>
      <c r="I46" s="460"/>
      <c r="J46" s="460"/>
      <c r="K46" s="354"/>
      <c r="L46" s="184"/>
    </row>
    <row r="47" spans="1:13" ht="15.75">
      <c r="A47" s="349"/>
      <c r="B47" s="349"/>
      <c r="C47" s="350"/>
      <c r="D47" s="349"/>
      <c r="E47" s="350"/>
      <c r="F47" s="350"/>
      <c r="G47" s="349"/>
      <c r="H47" s="461"/>
      <c r="I47" s="461"/>
      <c r="J47" s="461"/>
      <c r="K47" s="354"/>
      <c r="L47" s="184"/>
    </row>
    <row r="48" spans="1:13" ht="15.75">
      <c r="A48" s="349"/>
      <c r="B48" s="349"/>
      <c r="C48" s="350"/>
      <c r="D48" s="456" t="s">
        <v>139</v>
      </c>
      <c r="E48" s="456"/>
      <c r="F48" s="362"/>
      <c r="G48" s="353"/>
      <c r="H48" s="349"/>
      <c r="I48" s="349"/>
      <c r="J48" s="349"/>
      <c r="K48" s="349"/>
      <c r="L48" s="184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</cp:lastModifiedBy>
  <cp:lastPrinted>2016-05-03T11:38:33Z</cp:lastPrinted>
  <dcterms:created xsi:type="dcterms:W3CDTF">2011-12-27T13:20:18Z</dcterms:created>
  <dcterms:modified xsi:type="dcterms:W3CDTF">2017-10-03T10:59:02Z</dcterms:modified>
</cp:coreProperties>
</file>